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REGULATORY MATTERS 2009 FORWARD\20240025-Petition for Rate Case Increase\Discovery\OPC POD 1 (1-26)\Attachments\Q7\MFR C\"/>
    </mc:Choice>
  </mc:AlternateContent>
  <xr:revisionPtr revIDLastSave="0" documentId="13_ncr:1_{00C4CD11-5ED1-4FB3-9FDF-2BB09E6E0D86}" xr6:coauthVersionLast="47" xr6:coauthVersionMax="47" xr10:uidLastSave="{00000000-0000-0000-0000-000000000000}"/>
  <bookViews>
    <workbookView xWindow="-108" yWindow="-108" windowWidth="23256" windowHeight="12456" xr2:uid="{977BAAFF-F04B-40C0-A092-F3D2DD126BEF}"/>
  </bookViews>
  <sheets>
    <sheet name="INPUT &amp; INSTRUCTIONS" sheetId="7" r:id="rId1"/>
    <sheet name="MFR - All Years" sheetId="1" r:id="rId2"/>
    <sheet name="Support Projected --&gt;" sheetId="8" r:id="rId3"/>
    <sheet name="REG FL  BS - 4 Results" sheetId="11" r:id="rId4"/>
    <sheet name="REG FL  Income Taxes Import" sheetId="12" r:id="rId5"/>
    <sheet name="Support Historical --&gt;" sheetId="9" r:id="rId6"/>
    <sheet name="DEF EDIT Amort" sheetId="14" r:id="rId7"/>
    <sheet name="DEF EDIT Amort_Updated" sheetId="19" r:id="rId8"/>
    <sheet name="ARAM" sheetId="4" r:id="rId9"/>
    <sheet name="End Bal Historical - WKTB_REG" sheetId="10" r:id="rId10"/>
    <sheet name="Beg Bal Historical - WKTB_REG" sheetId="13" r:id="rId11"/>
  </sheets>
  <definedNames>
    <definedName name="\" localSheetId="7" hidden="1">{"kricash",#N/A,FALSE,"INC";"kriinc",#N/A,FALSE,"INC";"krimiami",#N/A,FALSE,"INC";"kriother",#N/A,FALSE,"INC";"kripapers",#N/A,FALSE,"INC"}</definedName>
    <definedName name="\" hidden="1">{"kricash",#N/A,FALSE,"INC";"kriinc",#N/A,FALSE,"INC";"krimiami",#N/A,FALSE,"INC";"kriother",#N/A,FALSE,"INC";"kripapers",#N/A,FALSE,"INC"}</definedName>
    <definedName name="\0">#REF!</definedName>
    <definedName name="\A" localSheetId="7">#REF!</definedName>
    <definedName name="\A">#REF!</definedName>
    <definedName name="\B">#REF!</definedName>
    <definedName name="\C" localSheetId="7">#REF!</definedName>
    <definedName name="\C">#REF!</definedName>
    <definedName name="\D" localSheetId="7">#REF!</definedName>
    <definedName name="\D">#REF!</definedName>
    <definedName name="\E">#REF!</definedName>
    <definedName name="\F">#REF!</definedName>
    <definedName name="\G">#REF!</definedName>
    <definedName name="\H">#REF!</definedName>
    <definedName name="\I">#REF!</definedName>
    <definedName name="\J">#REF!</definedName>
    <definedName name="\L">#REF!</definedName>
    <definedName name="\M">#REF!</definedName>
    <definedName name="\N" localSheetId="7">#REF!</definedName>
    <definedName name="\N">#REF!</definedName>
    <definedName name="\O" localSheetId="7">#REF!</definedName>
    <definedName name="\O">#REF!</definedName>
    <definedName name="\P">#REF!</definedName>
    <definedName name="\Q">#REF!</definedName>
    <definedName name="\R">#REF!</definedName>
    <definedName name="\S">#REF!</definedName>
    <definedName name="\T">#REF!</definedName>
    <definedName name="\u" localSheetId="7">#REF!</definedName>
    <definedName name="\u">#REF!</definedName>
    <definedName name="\V">#REF!</definedName>
    <definedName name="\w">#REF!</definedName>
    <definedName name="\X">#REF!</definedName>
    <definedName name="\Y">#REF!</definedName>
    <definedName name="\YTD" localSheetId="7">#REF!</definedName>
    <definedName name="\YTD">#REF!</definedName>
    <definedName name="\Z">#REF!</definedName>
    <definedName name="_">#REF!</definedName>
    <definedName name="__">#REF!</definedName>
    <definedName name="_____________FPC1">#REF!</definedName>
    <definedName name="_____________FPC2">#REF!</definedName>
    <definedName name="_____________FPC3">#REF!</definedName>
    <definedName name="____________fsd44" localSheetId="7" hidden="1">{#N/A,#N/A,FALSE,"Aging Summary";#N/A,#N/A,FALSE,"Ratio Analysis";#N/A,#N/A,FALSE,"Test 120 Day Accts";#N/A,#N/A,FALSE,"Tickmarks"}</definedName>
    <definedName name="____________fsd44" localSheetId="0" hidden="1">{#N/A,#N/A,FALSE,"Aging Summary";#N/A,#N/A,FALSE,"Ratio Analysis";#N/A,#N/A,FALSE,"Test 120 Day Accts";#N/A,#N/A,FALSE,"Tickmarks"}</definedName>
    <definedName name="____________fsd44" localSheetId="4" hidden="1">{#N/A,#N/A,FALSE,"Aging Summary";#N/A,#N/A,FALSE,"Ratio Analysis";#N/A,#N/A,FALSE,"Test 120 Day Accts";#N/A,#N/A,FALSE,"Tickmarks"}</definedName>
    <definedName name="____________fsd44" localSheetId="5" hidden="1">{#N/A,#N/A,FALSE,"Aging Summary";#N/A,#N/A,FALSE,"Ratio Analysis";#N/A,#N/A,FALSE,"Test 120 Day Accts";#N/A,#N/A,FALSE,"Tickmarks"}</definedName>
    <definedName name="____________fsd44" localSheetId="2" hidden="1">{#N/A,#N/A,FALSE,"Aging Summary";#N/A,#N/A,FALSE,"Ratio Analysis";#N/A,#N/A,FALSE,"Test 120 Day Accts";#N/A,#N/A,FALSE,"Tickmarks"}</definedName>
    <definedName name="____________fsd44" hidden="1">{#N/A,#N/A,FALSE,"Aging Summary";#N/A,#N/A,FALSE,"Ratio Analysis";#N/A,#N/A,FALSE,"Test 120 Day Accts";#N/A,#N/A,FALSE,"Tickmarks"}</definedName>
    <definedName name="___________DAT1">#REF!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FPC1">#REF!</definedName>
    <definedName name="___________FPC2">#REF!</definedName>
    <definedName name="___________FPC3">#REF!</definedName>
    <definedName name="___________FTC2">#REF!</definedName>
    <definedName name="___________idc1">#REF!</definedName>
    <definedName name="___________idc2">#REF!</definedName>
    <definedName name="___________idf1">#REF!</definedName>
    <definedName name="___________idf10">#REF!</definedName>
    <definedName name="___________idf2">#REF!</definedName>
    <definedName name="___________idf3">#REF!</definedName>
    <definedName name="___________idf4">#REF!</definedName>
    <definedName name="___________idf5">#REF!</definedName>
    <definedName name="___________idf6">#REF!</definedName>
    <definedName name="___________idf7">#REF!</definedName>
    <definedName name="___________idf8">#REF!</definedName>
    <definedName name="___________idf9">#REF!</definedName>
    <definedName name="___________key1" hidden="1">#REF!</definedName>
    <definedName name="__________00021D" localSheetId="7">#REF!</definedName>
    <definedName name="__________00021D">#REF!</definedName>
    <definedName name="__________00021G" localSheetId="7">#REF!</definedName>
    <definedName name="__________00021G">#REF!</definedName>
    <definedName name="__________00021L" localSheetId="7">#REF!</definedName>
    <definedName name="__________00021L">#REF!</definedName>
    <definedName name="__________00021T">#REF!</definedName>
    <definedName name="__________10100">#REF!</definedName>
    <definedName name="__________101001">#REF!</definedName>
    <definedName name="__________101002">#REF!</definedName>
    <definedName name="__________101003">#REF!</definedName>
    <definedName name="__________101004">#REF!</definedName>
    <definedName name="__________10100R1" localSheetId="7">#REF!</definedName>
    <definedName name="__________10100R1">#REF!</definedName>
    <definedName name="__________102011" localSheetId="7">#REF!</definedName>
    <definedName name="__________102011">#REF!</definedName>
    <definedName name="__________102012" localSheetId="7">#REF!</definedName>
    <definedName name="__________102012">#REF!</definedName>
    <definedName name="__________102013">#REF!</definedName>
    <definedName name="__________102014">#REF!</definedName>
    <definedName name="__________102071">#REF!</definedName>
    <definedName name="__________102072">#REF!</definedName>
    <definedName name="__________102073">#REF!</definedName>
    <definedName name="__________102074">#REF!</definedName>
    <definedName name="__________10207R3">#REF!</definedName>
    <definedName name="__________102081">#REF!</definedName>
    <definedName name="__________102082">#REF!</definedName>
    <definedName name="__________102083">#REF!</definedName>
    <definedName name="__________102084">#REF!</definedName>
    <definedName name="__________102111" localSheetId="7">#REF!</definedName>
    <definedName name="__________102111">#REF!</definedName>
    <definedName name="__________102112">#REF!</definedName>
    <definedName name="__________102114">#REF!</definedName>
    <definedName name="__________102121" localSheetId="7">#REF!</definedName>
    <definedName name="__________102121">#REF!</definedName>
    <definedName name="__________102122" localSheetId="7">#REF!</definedName>
    <definedName name="__________102122">#REF!</definedName>
    <definedName name="__________102123" localSheetId="7">#REF!</definedName>
    <definedName name="__________102123">#REF!</definedName>
    <definedName name="__________102124">#REF!</definedName>
    <definedName name="__________102131">#REF!</definedName>
    <definedName name="__________102132">#REF!</definedName>
    <definedName name="__________102133">#REF!</definedName>
    <definedName name="__________102134">#REF!</definedName>
    <definedName name="__________102141" localSheetId="7">#REF!</definedName>
    <definedName name="__________102141">#REF!</definedName>
    <definedName name="__________102142">#REF!</definedName>
    <definedName name="__________102143">#REF!</definedName>
    <definedName name="__________102144">#REF!</definedName>
    <definedName name="__________102151" localSheetId="7">#REF!</definedName>
    <definedName name="__________102151">#REF!</definedName>
    <definedName name="__________102152">#REF!</definedName>
    <definedName name="__________102153">#REF!</definedName>
    <definedName name="__________102154">#REF!</definedName>
    <definedName name="__________10215R1" localSheetId="7">#REF!</definedName>
    <definedName name="__________10215R1">#REF!</definedName>
    <definedName name="__________10215R2" localSheetId="7">#REF!</definedName>
    <definedName name="__________10215R2">#REF!</definedName>
    <definedName name="__________10215R3" localSheetId="7">#REF!</definedName>
    <definedName name="__________10215R3">#REF!</definedName>
    <definedName name="__________102161">#REF!</definedName>
    <definedName name="__________102162">#REF!</definedName>
    <definedName name="__________102163">#REF!</definedName>
    <definedName name="__________102164">#REF!</definedName>
    <definedName name="__________102171" localSheetId="7">#REF!</definedName>
    <definedName name="__________102171">#REF!</definedName>
    <definedName name="__________102172">#REF!</definedName>
    <definedName name="__________102173">#REF!</definedName>
    <definedName name="__________102174">#REF!</definedName>
    <definedName name="__________10217R1" localSheetId="7">#REF!</definedName>
    <definedName name="__________10217R1">#REF!</definedName>
    <definedName name="__________10217R2" localSheetId="7">#REF!</definedName>
    <definedName name="__________10217R2">#REF!</definedName>
    <definedName name="__________10217R3" localSheetId="7">#REF!</definedName>
    <definedName name="__________10217R3">#REF!</definedName>
    <definedName name="__________102181">#REF!</definedName>
    <definedName name="__________102182">#REF!</definedName>
    <definedName name="__________102183">#REF!</definedName>
    <definedName name="__________102184">#REF!</definedName>
    <definedName name="__________103101" localSheetId="7">#REF!</definedName>
    <definedName name="__________103101">#REF!</definedName>
    <definedName name="__________103102" localSheetId="7">#REF!</definedName>
    <definedName name="__________103102">#REF!</definedName>
    <definedName name="__________103103" localSheetId="7">#REF!</definedName>
    <definedName name="__________103103">#REF!</definedName>
    <definedName name="__________103104">#REF!</definedName>
    <definedName name="__________10310R1" localSheetId="7">#REF!</definedName>
    <definedName name="__________10310R1">#REF!</definedName>
    <definedName name="__________10310R2" localSheetId="7">#REF!</definedName>
    <definedName name="__________10310R2">#REF!</definedName>
    <definedName name="__________19190" localSheetId="7">#REF!</definedName>
    <definedName name="__________19190">#REF!</definedName>
    <definedName name="__________19190D">#REF!</definedName>
    <definedName name="__________19190G">#REF!</definedName>
    <definedName name="__________19190L">#REF!</definedName>
    <definedName name="__________19190T">#REF!</definedName>
    <definedName name="__________2003_AFFILIATE_BILLINGS_SUMMARY_QRY">#REF!</definedName>
    <definedName name="__________201001" localSheetId="7">#REF!</definedName>
    <definedName name="__________201001">#REF!</definedName>
    <definedName name="__________201002" localSheetId="7">#REF!</definedName>
    <definedName name="__________201002">#REF!</definedName>
    <definedName name="__________201003">#REF!</definedName>
    <definedName name="__________201004">#REF!</definedName>
    <definedName name="__________20100R1" localSheetId="7">#REF!</definedName>
    <definedName name="__________20100R1">#REF!</definedName>
    <definedName name="__________202101" localSheetId="7">#REF!</definedName>
    <definedName name="__________202101">#REF!</definedName>
    <definedName name="__________202102">#REF!</definedName>
    <definedName name="__________202103">#REF!</definedName>
    <definedName name="__________202104">#REF!</definedName>
    <definedName name="__________202111" localSheetId="7">#REF!</definedName>
    <definedName name="__________202111">#REF!</definedName>
    <definedName name="__________202112">#REF!</definedName>
    <definedName name="__________202113">#REF!</definedName>
    <definedName name="__________202114">#REF!</definedName>
    <definedName name="__________202131" localSheetId="7">#REF!</definedName>
    <definedName name="__________202131">#REF!</definedName>
    <definedName name="__________202132">#REF!</definedName>
    <definedName name="__________202133">#REF!</definedName>
    <definedName name="__________202134">#REF!</definedName>
    <definedName name="__________202151" localSheetId="7">#REF!</definedName>
    <definedName name="__________202151">#REF!</definedName>
    <definedName name="__________202152">#REF!</definedName>
    <definedName name="__________202153">#REF!</definedName>
    <definedName name="__________202154">#REF!</definedName>
    <definedName name="__________202161" localSheetId="7">#REF!</definedName>
    <definedName name="__________202161">#REF!</definedName>
    <definedName name="__________202162">#REF!</definedName>
    <definedName name="__________202163">#REF!</definedName>
    <definedName name="__________202164">#REF!</definedName>
    <definedName name="__________20216R1" localSheetId="7">#REF!</definedName>
    <definedName name="__________20216R1">#REF!</definedName>
    <definedName name="__________20216R2" localSheetId="7">#REF!</definedName>
    <definedName name="__________20216R2">#REF!</definedName>
    <definedName name="__________20216R3" localSheetId="7">#REF!</definedName>
    <definedName name="__________20216R3">#REF!</definedName>
    <definedName name="__________202171">#REF!</definedName>
    <definedName name="__________202172">#REF!</definedName>
    <definedName name="__________202173">#REF!</definedName>
    <definedName name="__________202174">#REF!</definedName>
    <definedName name="__________202181" localSheetId="7">#REF!</definedName>
    <definedName name="__________202181">#REF!</definedName>
    <definedName name="__________202182">#REF!</definedName>
    <definedName name="__________202183">#REF!</definedName>
    <definedName name="__________202184">#REF!</definedName>
    <definedName name="__________20218R3" localSheetId="7">#REF!</definedName>
    <definedName name="__________20218R3">#REF!</definedName>
    <definedName name="__________20221R3" localSheetId="7">#REF!</definedName>
    <definedName name="__________20221R3">#REF!</definedName>
    <definedName name="__________21010" localSheetId="7">#REF!</definedName>
    <definedName name="__________21010">#REF!</definedName>
    <definedName name="__________21010D">#REF!</definedName>
    <definedName name="__________21010G">#REF!</definedName>
    <definedName name="__________21010L">#REF!</definedName>
    <definedName name="__________21010T">#REF!</definedName>
    <definedName name="__________301001">#REF!</definedName>
    <definedName name="__________301002">#REF!</definedName>
    <definedName name="__________301003">#REF!</definedName>
    <definedName name="__________301004">#REF!</definedName>
    <definedName name="__________30100R1" localSheetId="7">#REF!</definedName>
    <definedName name="__________30100R1">#REF!</definedName>
    <definedName name="__________302111" localSheetId="7">#REF!</definedName>
    <definedName name="__________302111">#REF!</definedName>
    <definedName name="__________302112">#REF!</definedName>
    <definedName name="__________302113">#REF!</definedName>
    <definedName name="__________302114">#REF!</definedName>
    <definedName name="__________401001" localSheetId="7">#REF!</definedName>
    <definedName name="__________401001">#REF!</definedName>
    <definedName name="__________401002" localSheetId="7">#REF!</definedName>
    <definedName name="__________401002">#REF!</definedName>
    <definedName name="__________401003">#REF!</definedName>
    <definedName name="__________401004">#REF!</definedName>
    <definedName name="__________40100R1" localSheetId="7">#REF!</definedName>
    <definedName name="__________40100R1">#REF!</definedName>
    <definedName name="__________402111" localSheetId="7">#REF!</definedName>
    <definedName name="__________402111">#REF!</definedName>
    <definedName name="__________402112">#REF!</definedName>
    <definedName name="__________402113">#REF!</definedName>
    <definedName name="__________402114">#REF!</definedName>
    <definedName name="__________402121" localSheetId="7">#REF!</definedName>
    <definedName name="__________402121">#REF!</definedName>
    <definedName name="__________402122">#REF!</definedName>
    <definedName name="__________402123">#REF!</definedName>
    <definedName name="__________402124">#REF!</definedName>
    <definedName name="__________40212R1" localSheetId="7">#REF!</definedName>
    <definedName name="__________40212R1">#REF!</definedName>
    <definedName name="__________40212R2" localSheetId="7">#REF!</definedName>
    <definedName name="__________40212R2">#REF!</definedName>
    <definedName name="__________40212R3" localSheetId="7">#REF!</definedName>
    <definedName name="__________40212R3">#REF!</definedName>
    <definedName name="__________402131">#REF!</definedName>
    <definedName name="__________402132">#REF!</definedName>
    <definedName name="__________402133">#REF!</definedName>
    <definedName name="__________402134">#REF!</definedName>
    <definedName name="__________402141" localSheetId="7">#REF!</definedName>
    <definedName name="__________402141">#REF!</definedName>
    <definedName name="__________402142">#REF!</definedName>
    <definedName name="__________402143">#REF!</definedName>
    <definedName name="__________402144">#REF!</definedName>
    <definedName name="__________40214R3" localSheetId="7">#REF!</definedName>
    <definedName name="__________40214R3">#REF!</definedName>
    <definedName name="__________402151" localSheetId="7">#REF!</definedName>
    <definedName name="__________402151">#REF!</definedName>
    <definedName name="__________402152">#REF!</definedName>
    <definedName name="__________402153">#REF!</definedName>
    <definedName name="__________402154">#REF!</definedName>
    <definedName name="__________501001" localSheetId="7">#REF!</definedName>
    <definedName name="__________501001">#REF!</definedName>
    <definedName name="__________501002" localSheetId="7">#REF!</definedName>
    <definedName name="__________501002">#REF!</definedName>
    <definedName name="__________501003">#REF!</definedName>
    <definedName name="__________501004">#REF!</definedName>
    <definedName name="__________50100R1" localSheetId="7">#REF!</definedName>
    <definedName name="__________50100R1">#REF!</definedName>
    <definedName name="__________50100R2" localSheetId="7">#REF!</definedName>
    <definedName name="__________50100R2">#REF!</definedName>
    <definedName name="__________50100R3" localSheetId="7">#REF!</definedName>
    <definedName name="__________50100R3">#REF!</definedName>
    <definedName name="__________601001">#REF!</definedName>
    <definedName name="__________601002">#REF!</definedName>
    <definedName name="__________601003">#REF!</definedName>
    <definedName name="__________601004">#REF!</definedName>
    <definedName name="__________60100R1" localSheetId="7">#REF!</definedName>
    <definedName name="__________60100R1">#REF!</definedName>
    <definedName name="__________60100R2" localSheetId="7">#REF!</definedName>
    <definedName name="__________60100R2">#REF!</definedName>
    <definedName name="__________60100R3" localSheetId="7">#REF!</definedName>
    <definedName name="__________60100R3">#REF!</definedName>
    <definedName name="__________602111">#REF!</definedName>
    <definedName name="__________602112">#REF!</definedName>
    <definedName name="__________602113">#REF!</definedName>
    <definedName name="__________602114">#REF!</definedName>
    <definedName name="__________602121" localSheetId="7">#REF!</definedName>
    <definedName name="__________602121">#REF!</definedName>
    <definedName name="__________602122">#REF!</definedName>
    <definedName name="__________602123">#REF!</definedName>
    <definedName name="__________602124">#REF!</definedName>
    <definedName name="__________60212R3" localSheetId="7">#REF!</definedName>
    <definedName name="__________60212R3">#REF!</definedName>
    <definedName name="__________901001" localSheetId="7">#REF!</definedName>
    <definedName name="__________901001">#REF!</definedName>
    <definedName name="__________901002" localSheetId="7">#REF!</definedName>
    <definedName name="__________901002">#REF!</definedName>
    <definedName name="__________901003">#REF!</definedName>
    <definedName name="__________901004">#REF!</definedName>
    <definedName name="__________90100R1" localSheetId="7">#REF!</definedName>
    <definedName name="__________90100R1">#REF!</definedName>
    <definedName name="__________90100R2">#REF!</definedName>
    <definedName name="__________90100R3">#REF!</definedName>
    <definedName name="__________902101" localSheetId="7">#REF!</definedName>
    <definedName name="__________902101">#REF!</definedName>
    <definedName name="__________902102">#REF!</definedName>
    <definedName name="__________902103">#REF!</definedName>
    <definedName name="__________902104">#REF!</definedName>
    <definedName name="__________990011" localSheetId="7">#REF!</definedName>
    <definedName name="__________990011">#REF!</definedName>
    <definedName name="__________990012">#REF!</definedName>
    <definedName name="__________990013">#REF!</definedName>
    <definedName name="__________990014">#REF!</definedName>
    <definedName name="__________99001R3" localSheetId="7">#REF!</definedName>
    <definedName name="__________99001R3">#REF!</definedName>
    <definedName name="__________99002R3" localSheetId="7">#REF!</definedName>
    <definedName name="__________99002R3">#REF!</definedName>
    <definedName name="__________99004R3" localSheetId="7">#REF!</definedName>
    <definedName name="__________99004R3">#REF!</definedName>
    <definedName name="__________ai2">#REF!</definedName>
    <definedName name="__________CAL8">#REF!</definedName>
    <definedName name="__________DAT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DIT410">#REF!</definedName>
    <definedName name="__________DIT411">#REF!</definedName>
    <definedName name="__________dlp3">#REF!</definedName>
    <definedName name="__________ev2">#REF!</definedName>
    <definedName name="__________ex2" localSheetId="7">#REF!</definedName>
    <definedName name="__________ex2">#REF!</definedName>
    <definedName name="__________FAS143" localSheetId="7">#REF!</definedName>
    <definedName name="__________FAS143">#REF!</definedName>
    <definedName name="__________FPC1">#REF!</definedName>
    <definedName name="__________FPC2">#REF!</definedName>
    <definedName name="__________FPC3">#REF!</definedName>
    <definedName name="__________fsd44" localSheetId="7" hidden="1">{#N/A,#N/A,FALSE,"Aging Summary";#N/A,#N/A,FALSE,"Ratio Analysis";#N/A,#N/A,FALSE,"Test 120 Day Accts";#N/A,#N/A,FALSE,"Tickmarks"}</definedName>
    <definedName name="__________fsd44" localSheetId="0" hidden="1">{#N/A,#N/A,FALSE,"Aging Summary";#N/A,#N/A,FALSE,"Ratio Analysis";#N/A,#N/A,FALSE,"Test 120 Day Accts";#N/A,#N/A,FALSE,"Tickmarks"}</definedName>
    <definedName name="__________fsd44" localSheetId="4" hidden="1">{#N/A,#N/A,FALSE,"Aging Summary";#N/A,#N/A,FALSE,"Ratio Analysis";#N/A,#N/A,FALSE,"Test 120 Day Accts";#N/A,#N/A,FALSE,"Tickmarks"}</definedName>
    <definedName name="__________fsd44" localSheetId="5" hidden="1">{#N/A,#N/A,FALSE,"Aging Summary";#N/A,#N/A,FALSE,"Ratio Analysis";#N/A,#N/A,FALSE,"Test 120 Day Accts";#N/A,#N/A,FALSE,"Tickmarks"}</definedName>
    <definedName name="__________fsd44" localSheetId="2" hidden="1">{#N/A,#N/A,FALSE,"Aging Summary";#N/A,#N/A,FALSE,"Ratio Analysis";#N/A,#N/A,FALSE,"Test 120 Day Accts";#N/A,#N/A,FALSE,"Tickmarks"}</definedName>
    <definedName name="__________fsd44" hidden="1">{#N/A,#N/A,FALSE,"Aging Summary";#N/A,#N/A,FALSE,"Ratio Analysis";#N/A,#N/A,FALSE,"Test 120 Day Accts";#N/A,#N/A,FALSE,"Tickmarks"}</definedName>
    <definedName name="__________FTC2">#REF!</definedName>
    <definedName name="__________gp2">#REF!</definedName>
    <definedName name="__________GYP2">#REF!</definedName>
    <definedName name="__________IAR3">#REF!</definedName>
    <definedName name="__________idc1" localSheetId="7">#REF!</definedName>
    <definedName name="__________idc1">#REF!</definedName>
    <definedName name="__________idc2" localSheetId="7">#REF!</definedName>
    <definedName name="__________idc2">#REF!</definedName>
    <definedName name="__________idf1" localSheetId="7">#REF!</definedName>
    <definedName name="__________idf1">#REF!</definedName>
    <definedName name="__________idf10">#REF!</definedName>
    <definedName name="__________idf2">#REF!</definedName>
    <definedName name="__________idf3">#REF!</definedName>
    <definedName name="__________idf4">#REF!</definedName>
    <definedName name="__________idf5">#REF!</definedName>
    <definedName name="__________idf6">#REF!</definedName>
    <definedName name="__________idf7">#REF!</definedName>
    <definedName name="__________idf8">#REF!</definedName>
    <definedName name="__________idf9">#REF!</definedName>
    <definedName name="__________JC00000075">#REF!</definedName>
    <definedName name="__________JC00016368">#REF!</definedName>
    <definedName name="__________key1" hidden="1">#REF!</definedName>
    <definedName name="__________mdf1" localSheetId="7">#REF!</definedName>
    <definedName name="__________mdf1">#REF!</definedName>
    <definedName name="__________mdf10" localSheetId="7">#REF!</definedName>
    <definedName name="__________mdf10">#REF!</definedName>
    <definedName name="__________mdf2" localSheetId="7">#REF!</definedName>
    <definedName name="__________mdf2">#REF!</definedName>
    <definedName name="__________mdf3">#REF!</definedName>
    <definedName name="__________mdf4">#REF!</definedName>
    <definedName name="__________mdf5">#REF!</definedName>
    <definedName name="__________mdf6">#REF!</definedName>
    <definedName name="__________mdf7">#REF!</definedName>
    <definedName name="__________mdf8">#REF!</definedName>
    <definedName name="__________mdf9">#REF!</definedName>
    <definedName name="__________pc1">#REF!</definedName>
    <definedName name="__________pc2">#REF!</definedName>
    <definedName name="__________pf1">#REF!</definedName>
    <definedName name="__________pf10">#REF!</definedName>
    <definedName name="__________pf2">#REF!</definedName>
    <definedName name="__________pf3">#REF!</definedName>
    <definedName name="__________pf4">#REF!</definedName>
    <definedName name="__________pf5">#REF!</definedName>
    <definedName name="__________pf6">#REF!</definedName>
    <definedName name="__________pf7">#REF!</definedName>
    <definedName name="__________pf8">#REF!</definedName>
    <definedName name="__________pf9">#REF!</definedName>
    <definedName name="__________Q2" localSheetId="7" hidden="1">{"COREKINETICS",#N/A,FALSE,"CORE KINETICS"}</definedName>
    <definedName name="__________Q2" hidden="1">{"COREKINETICS",#N/A,FALSE,"CORE KINETICS"}</definedName>
    <definedName name="__________rf1">#REF!</definedName>
    <definedName name="__________rf10">#REF!</definedName>
    <definedName name="__________rf2">#REF!</definedName>
    <definedName name="__________rf3">#REF!</definedName>
    <definedName name="__________rf4">#REF!</definedName>
    <definedName name="__________rf5">#REF!</definedName>
    <definedName name="__________rf6">#REF!</definedName>
    <definedName name="__________rf7">#REF!</definedName>
    <definedName name="__________rf8">#REF!</definedName>
    <definedName name="__________rf9">#REF!</definedName>
    <definedName name="__________tf1">#REF!</definedName>
    <definedName name="__________tf10">#REF!</definedName>
    <definedName name="__________tf2">#REF!</definedName>
    <definedName name="__________tf3">#REF!</definedName>
    <definedName name="__________tf4">#REF!</definedName>
    <definedName name="__________tf5">#REF!</definedName>
    <definedName name="__________tf6">#REF!</definedName>
    <definedName name="__________tf7">#REF!</definedName>
    <definedName name="__________tf8">#REF!</definedName>
    <definedName name="__________tf9">#REF!</definedName>
    <definedName name="__________VOL7">#REF!</definedName>
    <definedName name="__________VOL8">#REF!</definedName>
    <definedName name="__________VOL9">#REF!</definedName>
    <definedName name="_________00021D">#REF!</definedName>
    <definedName name="_________00021G">#REF!</definedName>
    <definedName name="_________00021L">#REF!</definedName>
    <definedName name="_________00021T">#REF!</definedName>
    <definedName name="_________10100">#REF!</definedName>
    <definedName name="_________101001">#REF!</definedName>
    <definedName name="_________101002">#REF!</definedName>
    <definedName name="_________101003">#REF!</definedName>
    <definedName name="_________101004">#REF!</definedName>
    <definedName name="_________10100R1" localSheetId="7">#REF!</definedName>
    <definedName name="_________10100R1">#REF!</definedName>
    <definedName name="_________102011" localSheetId="7">#REF!</definedName>
    <definedName name="_________102011">#REF!</definedName>
    <definedName name="_________102012" localSheetId="7">#REF!</definedName>
    <definedName name="_________102012">#REF!</definedName>
    <definedName name="_________102013">#REF!</definedName>
    <definedName name="_________102014">#REF!</definedName>
    <definedName name="_________102071">#REF!</definedName>
    <definedName name="_________102072">#REF!</definedName>
    <definedName name="_________102073">#REF!</definedName>
    <definedName name="_________102074">#REF!</definedName>
    <definedName name="_________10207R3">#REF!</definedName>
    <definedName name="_________102081">#REF!</definedName>
    <definedName name="_________102082">#REF!</definedName>
    <definedName name="_________102083">#REF!</definedName>
    <definedName name="_________102084">#REF!</definedName>
    <definedName name="_________102111" localSheetId="7">#REF!</definedName>
    <definedName name="_________102111">#REF!</definedName>
    <definedName name="_________102112">#REF!</definedName>
    <definedName name="_________102114">#REF!</definedName>
    <definedName name="_________102121" localSheetId="7">#REF!</definedName>
    <definedName name="_________102121">#REF!</definedName>
    <definedName name="_________102122" localSheetId="7">#REF!</definedName>
    <definedName name="_________102122">#REF!</definedName>
    <definedName name="_________102123" localSheetId="7">#REF!</definedName>
    <definedName name="_________102123">#REF!</definedName>
    <definedName name="_________102124">#REF!</definedName>
    <definedName name="_________102131">#REF!</definedName>
    <definedName name="_________102132">#REF!</definedName>
    <definedName name="_________102133">#REF!</definedName>
    <definedName name="_________102134">#REF!</definedName>
    <definedName name="_________102141" localSheetId="7">#REF!</definedName>
    <definedName name="_________102141">#REF!</definedName>
    <definedName name="_________102142">#REF!</definedName>
    <definedName name="_________102143">#REF!</definedName>
    <definedName name="_________102144">#REF!</definedName>
    <definedName name="_________102151" localSheetId="7">#REF!</definedName>
    <definedName name="_________102151">#REF!</definedName>
    <definedName name="_________102152">#REF!</definedName>
    <definedName name="_________102153">#REF!</definedName>
    <definedName name="_________102154">#REF!</definedName>
    <definedName name="_________10215R1" localSheetId="7">#REF!</definedName>
    <definedName name="_________10215R1">#REF!</definedName>
    <definedName name="_________10215R2" localSheetId="7">#REF!</definedName>
    <definedName name="_________10215R2">#REF!</definedName>
    <definedName name="_________10215R3" localSheetId="7">#REF!</definedName>
    <definedName name="_________10215R3">#REF!</definedName>
    <definedName name="_________102161">#REF!</definedName>
    <definedName name="_________102162">#REF!</definedName>
    <definedName name="_________102163">#REF!</definedName>
    <definedName name="_________102164">#REF!</definedName>
    <definedName name="_________102171" localSheetId="7">#REF!</definedName>
    <definedName name="_________102171">#REF!</definedName>
    <definedName name="_________102172">#REF!</definedName>
    <definedName name="_________102173">#REF!</definedName>
    <definedName name="_________102174">#REF!</definedName>
    <definedName name="_________10217R1" localSheetId="7">#REF!</definedName>
    <definedName name="_________10217R1">#REF!</definedName>
    <definedName name="_________10217R2" localSheetId="7">#REF!</definedName>
    <definedName name="_________10217R2">#REF!</definedName>
    <definedName name="_________10217R3" localSheetId="7">#REF!</definedName>
    <definedName name="_________10217R3">#REF!</definedName>
    <definedName name="_________102181">#REF!</definedName>
    <definedName name="_________102182">#REF!</definedName>
    <definedName name="_________102183">#REF!</definedName>
    <definedName name="_________102184">#REF!</definedName>
    <definedName name="_________103101" localSheetId="7">#REF!</definedName>
    <definedName name="_________103101">#REF!</definedName>
    <definedName name="_________103102" localSheetId="7">#REF!</definedName>
    <definedName name="_________103102">#REF!</definedName>
    <definedName name="_________103103" localSheetId="7">#REF!</definedName>
    <definedName name="_________103103">#REF!</definedName>
    <definedName name="_________103104">#REF!</definedName>
    <definedName name="_________10310R1" localSheetId="7">#REF!</definedName>
    <definedName name="_________10310R1">#REF!</definedName>
    <definedName name="_________10310R2" localSheetId="7">#REF!</definedName>
    <definedName name="_________10310R2">#REF!</definedName>
    <definedName name="_________19190" localSheetId="7">#REF!</definedName>
    <definedName name="_________19190">#REF!</definedName>
    <definedName name="_________19190D">#REF!</definedName>
    <definedName name="_________19190G">#REF!</definedName>
    <definedName name="_________19190L">#REF!</definedName>
    <definedName name="_________19190T">#REF!</definedName>
    <definedName name="_________2003_AFFILIATE_BILLINGS_SUMMARY_QRY">#REF!</definedName>
    <definedName name="_________201001" localSheetId="7">#REF!</definedName>
    <definedName name="_________201001">#REF!</definedName>
    <definedName name="_________201002" localSheetId="7">#REF!</definedName>
    <definedName name="_________201002">#REF!</definedName>
    <definedName name="_________201003">#REF!</definedName>
    <definedName name="_________201004">#REF!</definedName>
    <definedName name="_________20100R1" localSheetId="7">#REF!</definedName>
    <definedName name="_________20100R1">#REF!</definedName>
    <definedName name="_________202101" localSheetId="7">#REF!</definedName>
    <definedName name="_________202101">#REF!</definedName>
    <definedName name="_________202102">#REF!</definedName>
    <definedName name="_________202103">#REF!</definedName>
    <definedName name="_________202104">#REF!</definedName>
    <definedName name="_________202111" localSheetId="7">#REF!</definedName>
    <definedName name="_________202111">#REF!</definedName>
    <definedName name="_________202112">#REF!</definedName>
    <definedName name="_________202113">#REF!</definedName>
    <definedName name="_________202114">#REF!</definedName>
    <definedName name="_________202131" localSheetId="7">#REF!</definedName>
    <definedName name="_________202131">#REF!</definedName>
    <definedName name="_________202132">#REF!</definedName>
    <definedName name="_________202133">#REF!</definedName>
    <definedName name="_________202134">#REF!</definedName>
    <definedName name="_________202151" localSheetId="7">#REF!</definedName>
    <definedName name="_________202151">#REF!</definedName>
    <definedName name="_________202152">#REF!</definedName>
    <definedName name="_________202153">#REF!</definedName>
    <definedName name="_________202154">#REF!</definedName>
    <definedName name="_________202161" localSheetId="7">#REF!</definedName>
    <definedName name="_________202161">#REF!</definedName>
    <definedName name="_________202162">#REF!</definedName>
    <definedName name="_________202163">#REF!</definedName>
    <definedName name="_________202164">#REF!</definedName>
    <definedName name="_________20216R1" localSheetId="7">#REF!</definedName>
    <definedName name="_________20216R1">#REF!</definedName>
    <definedName name="_________20216R2" localSheetId="7">#REF!</definedName>
    <definedName name="_________20216R2">#REF!</definedName>
    <definedName name="_________20216R3" localSheetId="7">#REF!</definedName>
    <definedName name="_________20216R3">#REF!</definedName>
    <definedName name="_________202171">#REF!</definedName>
    <definedName name="_________202172">#REF!</definedName>
    <definedName name="_________202173">#REF!</definedName>
    <definedName name="_________202174">#REF!</definedName>
    <definedName name="_________202181" localSheetId="7">#REF!</definedName>
    <definedName name="_________202181">#REF!</definedName>
    <definedName name="_________202182">#REF!</definedName>
    <definedName name="_________202183">#REF!</definedName>
    <definedName name="_________202184">#REF!</definedName>
    <definedName name="_________20218R3" localSheetId="7">#REF!</definedName>
    <definedName name="_________20218R3">#REF!</definedName>
    <definedName name="_________20221R3" localSheetId="7">#REF!</definedName>
    <definedName name="_________20221R3">#REF!</definedName>
    <definedName name="_________21010" localSheetId="7">#REF!</definedName>
    <definedName name="_________21010">#REF!</definedName>
    <definedName name="_________21010D">#REF!</definedName>
    <definedName name="_________21010G">#REF!</definedName>
    <definedName name="_________21010L">#REF!</definedName>
    <definedName name="_________21010T">#REF!</definedName>
    <definedName name="_________301001">#REF!</definedName>
    <definedName name="_________301002">#REF!</definedName>
    <definedName name="_________301003">#REF!</definedName>
    <definedName name="_________301004">#REF!</definedName>
    <definedName name="_________30100R1" localSheetId="7">#REF!</definedName>
    <definedName name="_________30100R1">#REF!</definedName>
    <definedName name="_________302111" localSheetId="7">#REF!</definedName>
    <definedName name="_________302111">#REF!</definedName>
    <definedName name="_________302112">#REF!</definedName>
    <definedName name="_________302113">#REF!</definedName>
    <definedName name="_________302114">#REF!</definedName>
    <definedName name="_________401001" localSheetId="7">#REF!</definedName>
    <definedName name="_________401001">#REF!</definedName>
    <definedName name="_________401002" localSheetId="7">#REF!</definedName>
    <definedName name="_________401002">#REF!</definedName>
    <definedName name="_________401003">#REF!</definedName>
    <definedName name="_________401004">#REF!</definedName>
    <definedName name="_________40100R1" localSheetId="7">#REF!</definedName>
    <definedName name="_________40100R1">#REF!</definedName>
    <definedName name="_________402111" localSheetId="7">#REF!</definedName>
    <definedName name="_________402111">#REF!</definedName>
    <definedName name="_________402112">#REF!</definedName>
    <definedName name="_________402113">#REF!</definedName>
    <definedName name="_________402114">#REF!</definedName>
    <definedName name="_________402121" localSheetId="7">#REF!</definedName>
    <definedName name="_________402121">#REF!</definedName>
    <definedName name="_________402122">#REF!</definedName>
    <definedName name="_________402123">#REF!</definedName>
    <definedName name="_________402124">#REF!</definedName>
    <definedName name="_________40212R1" localSheetId="7">#REF!</definedName>
    <definedName name="_________40212R1">#REF!</definedName>
    <definedName name="_________40212R2" localSheetId="7">#REF!</definedName>
    <definedName name="_________40212R2">#REF!</definedName>
    <definedName name="_________40212R3" localSheetId="7">#REF!</definedName>
    <definedName name="_________40212R3">#REF!</definedName>
    <definedName name="_________402131">#REF!</definedName>
    <definedName name="_________402132">#REF!</definedName>
    <definedName name="_________402133">#REF!</definedName>
    <definedName name="_________402134">#REF!</definedName>
    <definedName name="_________402141" localSheetId="7">#REF!</definedName>
    <definedName name="_________402141">#REF!</definedName>
    <definedName name="_________402142">#REF!</definedName>
    <definedName name="_________402143">#REF!</definedName>
    <definedName name="_________402144">#REF!</definedName>
    <definedName name="_________40214R3" localSheetId="7">#REF!</definedName>
    <definedName name="_________40214R3">#REF!</definedName>
    <definedName name="_________402151" localSheetId="7">#REF!</definedName>
    <definedName name="_________402151">#REF!</definedName>
    <definedName name="_________402152">#REF!</definedName>
    <definedName name="_________402153">#REF!</definedName>
    <definedName name="_________402154">#REF!</definedName>
    <definedName name="_________501001" localSheetId="7">#REF!</definedName>
    <definedName name="_________501001">#REF!</definedName>
    <definedName name="_________501002" localSheetId="7">#REF!</definedName>
    <definedName name="_________501002">#REF!</definedName>
    <definedName name="_________501003">#REF!</definedName>
    <definedName name="_________501004">#REF!</definedName>
    <definedName name="_________50100R1" localSheetId="7">#REF!</definedName>
    <definedName name="_________50100R1">#REF!</definedName>
    <definedName name="_________50100R2" localSheetId="7">#REF!</definedName>
    <definedName name="_________50100R2">#REF!</definedName>
    <definedName name="_________50100R3" localSheetId="7">#REF!</definedName>
    <definedName name="_________50100R3">#REF!</definedName>
    <definedName name="_________601001">#REF!</definedName>
    <definedName name="_________601002">#REF!</definedName>
    <definedName name="_________601003">#REF!</definedName>
    <definedName name="_________601004">#REF!</definedName>
    <definedName name="_________60100R1" localSheetId="7">#REF!</definedName>
    <definedName name="_________60100R1">#REF!</definedName>
    <definedName name="_________60100R2" localSheetId="7">#REF!</definedName>
    <definedName name="_________60100R2">#REF!</definedName>
    <definedName name="_________60100R3" localSheetId="7">#REF!</definedName>
    <definedName name="_________60100R3">#REF!</definedName>
    <definedName name="_________602111">#REF!</definedName>
    <definedName name="_________602112">#REF!</definedName>
    <definedName name="_________602113">#REF!</definedName>
    <definedName name="_________602114">#REF!</definedName>
    <definedName name="_________602121" localSheetId="7">#REF!</definedName>
    <definedName name="_________602121">#REF!</definedName>
    <definedName name="_________602122">#REF!</definedName>
    <definedName name="_________602123">#REF!</definedName>
    <definedName name="_________602124">#REF!</definedName>
    <definedName name="_________60212R3" localSheetId="7">#REF!</definedName>
    <definedName name="_________60212R3">#REF!</definedName>
    <definedName name="_________901001" localSheetId="7">#REF!</definedName>
    <definedName name="_________901001">#REF!</definedName>
    <definedName name="_________901002" localSheetId="7">#REF!</definedName>
    <definedName name="_________901002">#REF!</definedName>
    <definedName name="_________901003">#REF!</definedName>
    <definedName name="_________901004">#REF!</definedName>
    <definedName name="_________90100R1" localSheetId="7">#REF!</definedName>
    <definedName name="_________90100R1">#REF!</definedName>
    <definedName name="_________90100R2">#REF!</definedName>
    <definedName name="_________90100R3">#REF!</definedName>
    <definedName name="_________902101" localSheetId="7">#REF!</definedName>
    <definedName name="_________902101">#REF!</definedName>
    <definedName name="_________902102">#REF!</definedName>
    <definedName name="_________902103">#REF!</definedName>
    <definedName name="_________902104">#REF!</definedName>
    <definedName name="_________990011" localSheetId="7">#REF!</definedName>
    <definedName name="_________990011">#REF!</definedName>
    <definedName name="_________990012">#REF!</definedName>
    <definedName name="_________990013">#REF!</definedName>
    <definedName name="_________990014">#REF!</definedName>
    <definedName name="_________99001R3" localSheetId="7">#REF!</definedName>
    <definedName name="_________99001R3">#REF!</definedName>
    <definedName name="_________99002R3" localSheetId="7">#REF!</definedName>
    <definedName name="_________99002R3">#REF!</definedName>
    <definedName name="_________99004R3" localSheetId="7">#REF!</definedName>
    <definedName name="_________99004R3">#REF!</definedName>
    <definedName name="_________ai2">#REF!</definedName>
    <definedName name="_________DAT1">#REF!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T410">#REF!</definedName>
    <definedName name="_________DIT411">#REF!</definedName>
    <definedName name="_________dlp3">#REF!</definedName>
    <definedName name="_________ev2">#REF!</definedName>
    <definedName name="_________ex2" localSheetId="7">#REF!</definedName>
    <definedName name="_________ex2">#REF!</definedName>
    <definedName name="_________FAS143" localSheetId="7">#REF!</definedName>
    <definedName name="_________FAS143">#REF!</definedName>
    <definedName name="_________FPC1">#REF!</definedName>
    <definedName name="_________FPC2">#REF!</definedName>
    <definedName name="_________FPC3">#REF!</definedName>
    <definedName name="_________FTC2">#REF!</definedName>
    <definedName name="_________gp2">#REF!</definedName>
    <definedName name="_________GYP2">#REF!</definedName>
    <definedName name="_________IAR3">#REF!</definedName>
    <definedName name="_________idc1" localSheetId="7">#REF!</definedName>
    <definedName name="_________idc1">#REF!</definedName>
    <definedName name="_________idc2" localSheetId="7">#REF!</definedName>
    <definedName name="_________idc2">#REF!</definedName>
    <definedName name="_________idf1" localSheetId="7">#REF!</definedName>
    <definedName name="_________idf1">#REF!</definedName>
    <definedName name="_________idf10">#REF!</definedName>
    <definedName name="_________idf2">#REF!</definedName>
    <definedName name="_________idf3">#REF!</definedName>
    <definedName name="_________idf4">#REF!</definedName>
    <definedName name="_________idf5">#REF!</definedName>
    <definedName name="_________idf6">#REF!</definedName>
    <definedName name="_________idf7">#REF!</definedName>
    <definedName name="_________idf8">#REF!</definedName>
    <definedName name="_________idf9">#REF!</definedName>
    <definedName name="_________ir6">#REF!</definedName>
    <definedName name="_________ird2">#REF!</definedName>
    <definedName name="_________JC00000075">#REF!</definedName>
    <definedName name="_________JC00016368">#REF!</definedName>
    <definedName name="_________je41">#REF!</definedName>
    <definedName name="_________key1" hidden="1">#REF!</definedName>
    <definedName name="_________mdf1" localSheetId="7">#REF!</definedName>
    <definedName name="_________mdf1">#REF!</definedName>
    <definedName name="_________mdf10" localSheetId="7">#REF!</definedName>
    <definedName name="_________mdf10">#REF!</definedName>
    <definedName name="_________mdf2" localSheetId="7">#REF!</definedName>
    <definedName name="_________mdf2">#REF!</definedName>
    <definedName name="_________mdf3">#REF!</definedName>
    <definedName name="_________mdf4">#REF!</definedName>
    <definedName name="_________mdf5">#REF!</definedName>
    <definedName name="_________mdf6">#REF!</definedName>
    <definedName name="_________mdf7">#REF!</definedName>
    <definedName name="_________mdf8">#REF!</definedName>
    <definedName name="_________mdf9">#REF!</definedName>
    <definedName name="_________me2">#REF!</definedName>
    <definedName name="_________PAG1">#REF!</definedName>
    <definedName name="_________PAG2">#REF!</definedName>
    <definedName name="_________pc1">#REF!</definedName>
    <definedName name="_________pc2">#REF!</definedName>
    <definedName name="_________pf1">#REF!</definedName>
    <definedName name="_________pf10">#REF!</definedName>
    <definedName name="_________pf2">#REF!</definedName>
    <definedName name="_________pf3">#REF!</definedName>
    <definedName name="_________pf4">#REF!</definedName>
    <definedName name="_________pf5">#REF!</definedName>
    <definedName name="_________pf6">#REF!</definedName>
    <definedName name="_________pf7">#REF!</definedName>
    <definedName name="_________pf8">#REF!</definedName>
    <definedName name="_________pf9">#REF!</definedName>
    <definedName name="_________Q2" localSheetId="7" hidden="1">{"COREKINETICS",#N/A,FALSE,"CORE KINETICS"}</definedName>
    <definedName name="_________Q2" hidden="1">{"COREKINETICS",#N/A,FALSE,"CORE KINETICS"}</definedName>
    <definedName name="_________rei3">#REF!</definedName>
    <definedName name="_________rf1" localSheetId="7">#REF!</definedName>
    <definedName name="_________rf1">#REF!</definedName>
    <definedName name="_________rf10" localSheetId="7">#REF!</definedName>
    <definedName name="_________rf10">#REF!</definedName>
    <definedName name="_________rf2" localSheetId="7">#REF!</definedName>
    <definedName name="_________rf2">#REF!</definedName>
    <definedName name="_________rf3">#REF!</definedName>
    <definedName name="_________rf4">#REF!</definedName>
    <definedName name="_________rf5">#REF!</definedName>
    <definedName name="_________rf6">#REF!</definedName>
    <definedName name="_________rf7">#REF!</definedName>
    <definedName name="_________rf8">#REF!</definedName>
    <definedName name="_________rf9">#REF!</definedName>
    <definedName name="_________tf1">#REF!</definedName>
    <definedName name="_________tf10">#REF!</definedName>
    <definedName name="_________tf2">#REF!</definedName>
    <definedName name="_________tf3">#REF!</definedName>
    <definedName name="_________tf4">#REF!</definedName>
    <definedName name="_________tf5">#REF!</definedName>
    <definedName name="_________tf6">#REF!</definedName>
    <definedName name="_________tf7">#REF!</definedName>
    <definedName name="_________tf8">#REF!</definedName>
    <definedName name="_________tf9">#REF!</definedName>
    <definedName name="_________x1" localSheetId="7" hidden="1">{"total",#N/A,FALSE,"5YR TREND";"CASH FLOW",#N/A,FALSE,"5YR TREND";"BALANCE SHEET",#N/A,FALSE,"5YR TREND";"baseline",#N/A,FALSE,"5YR TREND";"investment",#N/A,FALSE,"5YR TREND"}</definedName>
    <definedName name="_________x1" hidden="1">{"total",#N/A,FALSE,"5YR TREND";"CASH FLOW",#N/A,FALSE,"5YR TREND";"BALANCE SHEET",#N/A,FALSE,"5YR TREND";"baseline",#N/A,FALSE,"5YR TREND";"investment",#N/A,FALSE,"5YR TREND"}</definedName>
    <definedName name="_________x10" localSheetId="7" hidden="1">{"total",#N/A,FALSE,"5YR TREND";"CASH FLOW",#N/A,FALSE,"5YR TREND";"BALANCE SHEET",#N/A,FALSE,"5YR TREND";"baseline",#N/A,FALSE,"5YR TREND";"investment",#N/A,FALSE,"5YR TREND"}</definedName>
    <definedName name="_________x10" hidden="1">{"total",#N/A,FALSE,"5YR TREND";"CASH FLOW",#N/A,FALSE,"5YR TREND";"BALANCE SHEET",#N/A,FALSE,"5YR TREND";"baseline",#N/A,FALSE,"5YR TREND";"investment",#N/A,FALSE,"5YR TREND"}</definedName>
    <definedName name="_________x11" localSheetId="7" hidden="1">{"total",#N/A,FALSE,"5YR TREND";"CASH FLOW",#N/A,FALSE,"5YR TREND";"BALANCE SHEET",#N/A,FALSE,"5YR TREND";"baseline",#N/A,FALSE,"5YR TREND";"investment",#N/A,FALSE,"5YR TREND"}</definedName>
    <definedName name="_________x11" hidden="1">{"total",#N/A,FALSE,"5YR TREND";"CASH FLOW",#N/A,FALSE,"5YR TREND";"BALANCE SHEET",#N/A,FALSE,"5YR TREND";"baseline",#N/A,FALSE,"5YR TREND";"investment",#N/A,FALSE,"5YR TREND"}</definedName>
    <definedName name="_________x123" localSheetId="7" hidden="1">{"total",#N/A,FALSE,"5YR TREND";"CASH FLOW",#N/A,FALSE,"5YR TREND";"BALANCE SHEET",#N/A,FALSE,"5YR TREND";"baseline",#N/A,FALSE,"5YR TREND";"investment",#N/A,FALSE,"5YR TREND"}</definedName>
    <definedName name="_________x123" hidden="1">{"total",#N/A,FALSE,"5YR TREND";"CASH FLOW",#N/A,FALSE,"5YR TREND";"BALANCE SHEET",#N/A,FALSE,"5YR TREND";"baseline",#N/A,FALSE,"5YR TREND";"investment",#N/A,FALSE,"5YR TREND"}</definedName>
    <definedName name="_________x18"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2" localSheetId="6" hidden="1">{"'Sheet1'!$A$1:$I$89"}</definedName>
    <definedName name="_________x2" localSheetId="7" hidden="1">{"'Sheet1'!$A$1:$I$89"}</definedName>
    <definedName name="_________x2" localSheetId="0" hidden="1">{"'Sheet1'!$A$1:$I$89"}</definedName>
    <definedName name="_________x2" localSheetId="4" hidden="1">{"'Sheet1'!$A$1:$I$89"}</definedName>
    <definedName name="_________x2" localSheetId="5" hidden="1">{"'Sheet1'!$A$1:$I$89"}</definedName>
    <definedName name="_________x2" localSheetId="2" hidden="1">{"'Sheet1'!$A$1:$I$89"}</definedName>
    <definedName name="_________x2" hidden="1">{"'Sheet1'!$A$1:$I$89"}</definedName>
    <definedName name="_________x23647" localSheetId="7" hidden="1">{"new base",#N/A,FALSE,"BP wo sections";"investment w/o areas",#N/A,FALSE,"BP wo sections";"total w/o areas",#N/A,FALSE,"BP wo sections"}</definedName>
    <definedName name="_________x23647" hidden="1">{"new base",#N/A,FALSE,"BP wo sections";"investment w/o areas",#N/A,FALSE,"BP wo sections";"total w/o areas",#N/A,FALSE,"BP wo sections"}</definedName>
    <definedName name="_________x3"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4125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5" localSheetId="7" hidden="1">{"total",#N/A,FALSE,"5YR TREND";"CASH FLOW",#N/A,FALSE,"5YR TREND";"BALANCE SHEET",#N/A,FALSE,"5YR TREND";"baseline",#N/A,FALSE,"5YR TREND";"investment",#N/A,FALSE,"5YR TREND"}</definedName>
    <definedName name="_________x5" hidden="1">{"total",#N/A,FALSE,"5YR TREND";"CASH FLOW",#N/A,FALSE,"5YR TREND";"BALANCE SHEET",#N/A,FALSE,"5YR TREND";"baseline",#N/A,FALSE,"5YR TREND";"investment",#N/A,FALSE,"5YR TREND"}</definedName>
    <definedName name="_________x54161" localSheetId="7" hidden="1">{"total",#N/A,FALSE,"5YR TREND";"CASH FLOW",#N/A,FALSE,"5YR TREND";"BALANCE SHEET",#N/A,FALSE,"5YR TREND";"baseline",#N/A,FALSE,"5YR TREND";"investment",#N/A,FALSE,"5YR TREND"}</definedName>
    <definedName name="_________x54161" hidden="1">{"total",#N/A,FALSE,"5YR TREND";"CASH FLOW",#N/A,FALSE,"5YR TREND";"BALANCE SHEET",#N/A,FALSE,"5YR TREND";"baseline",#N/A,FALSE,"5YR TREND";"investment",#N/A,FALSE,"5YR TREND"}</definedName>
    <definedName name="_________x6" localSheetId="7" hidden="1">{"new base",#N/A,FALSE,"BP wo sections";"investment w/o areas",#N/A,FALSE,"BP wo sections";"total w/o areas",#N/A,FALSE,"BP wo sections"}</definedName>
    <definedName name="_________x6" hidden="1">{"new base",#N/A,FALSE,"BP wo sections";"investment w/o areas",#N/A,FALSE,"BP wo sections";"total w/o areas",#N/A,FALSE,"BP wo sections"}</definedName>
    <definedName name="_________x654" localSheetId="7" hidden="1">{"98IB-MARGIN",#N/A,FALSE,"FILE LINK";"98IB-SGA",#N/A,FALSE,"FILE LINK";"98IB-STAFF",#N/A,FALSE,"FILE LINK";"98IB-CAPX",#N/A,FALSE,"FILE LINK"}</definedName>
    <definedName name="_________x654" hidden="1">{"98IB-MARGIN",#N/A,FALSE,"FILE LINK";"98IB-SGA",#N/A,FALSE,"FILE LINK";"98IB-STAFF",#N/A,FALSE,"FILE LINK";"98IB-CAPX",#N/A,FALSE,"FILE LINK"}</definedName>
    <definedName name="_________x65465" localSheetId="7" hidden="1">{"total",#N/A,FALSE,"5YR TREND";"CASH FLOW",#N/A,FALSE,"5YR TREND";"BALANCE SHEET",#N/A,FALSE,"5YR TREND";"baseline",#N/A,FALSE,"5YR TREND";"investment",#N/A,FALSE,"5YR TREND"}</definedName>
    <definedName name="_________x65465" hidden="1">{"total",#N/A,FALSE,"5YR TREND";"CASH FLOW",#N/A,FALSE,"5YR TREND";"BALANCE SHEET",#N/A,FALSE,"5YR TREND";"baseline",#N/A,FALSE,"5YR TREND";"investment",#N/A,FALSE,"5YR TREND"}</definedName>
    <definedName name="_________x65749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66" localSheetId="7" hidden="1">{"total",#N/A,FALSE,"5YR TREND";"CASH FLOW",#N/A,FALSE,"5YR TREND";"BALANCE SHEET",#N/A,FALSE,"5YR TREND";"baseline",#N/A,FALSE,"5YR TREND";"investment",#N/A,FALSE,"5YR TREND"}</definedName>
    <definedName name="_________x66" hidden="1">{"total",#N/A,FALSE,"5YR TREND";"CASH FLOW",#N/A,FALSE,"5YR TREND";"BALANCE SHEET",#N/A,FALSE,"5YR TREND";"baseline",#N/A,FALSE,"5YR TREND";"investment",#N/A,FALSE,"5YR TREND"}</definedName>
    <definedName name="_________x7" localSheetId="7" hidden="1">{"98IB-MARGIN",#N/A,FALSE,"FILE LINK";"98IB-SGA",#N/A,FALSE,"FILE LINK";"98IB-STAFF",#N/A,FALSE,"FILE LINK";"98IB-CAPX",#N/A,FALSE,"FILE LINK"}</definedName>
    <definedName name="_________x7" hidden="1">{"98IB-MARGIN",#N/A,FALSE,"FILE LINK";"98IB-SGA",#N/A,FALSE,"FILE LINK";"98IB-STAFF",#N/A,FALSE,"FILE LINK";"98IB-CAPX",#N/A,FALSE,"FILE LINK"}</definedName>
    <definedName name="_________x8" localSheetId="7" hidden="1">{"total",#N/A,FALSE,"5YR TREND";"CASH FLOW",#N/A,FALSE,"5YR TREND";"BALANCE SHEET",#N/A,FALSE,"5YR TREND";"baseline",#N/A,FALSE,"5YR TREND";"investment",#N/A,FALSE,"5YR TREND"}</definedName>
    <definedName name="_________x8" hidden="1">{"total",#N/A,FALSE,"5YR TREND";"CASH FLOW",#N/A,FALSE,"5YR TREND";"BALANCE SHEET",#N/A,FALSE,"5YR TREND";"baseline",#N/A,FALSE,"5YR TREND";"investment",#N/A,FALSE,"5YR TREND"}</definedName>
    <definedName name="_________x875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_x88888" localSheetId="6" hidden="1">{"'Sheet1'!$A$1:$I$89"}</definedName>
    <definedName name="_________x88888" localSheetId="7" hidden="1">{"'Sheet1'!$A$1:$I$89"}</definedName>
    <definedName name="_________x88888" localSheetId="0" hidden="1">{"'Sheet1'!$A$1:$I$89"}</definedName>
    <definedName name="_________x88888" localSheetId="4" hidden="1">{"'Sheet1'!$A$1:$I$89"}</definedName>
    <definedName name="_________x88888" localSheetId="5" hidden="1">{"'Sheet1'!$A$1:$I$89"}</definedName>
    <definedName name="_________x88888" localSheetId="2" hidden="1">{"'Sheet1'!$A$1:$I$89"}</definedName>
    <definedName name="_________x88888" hidden="1">{"'Sheet1'!$A$1:$I$89"}</definedName>
    <definedName name="_________x9" localSheetId="7" hidden="1">{"total",#N/A,FALSE,"5YR TREND";"CASH FLOW",#N/A,FALSE,"5YR TREND";"BALANCE SHEET",#N/A,FALSE,"5YR TREND";"baseline",#N/A,FALSE,"5YR TREND";"investment",#N/A,FALSE,"5YR TREND"}</definedName>
    <definedName name="_________x9" hidden="1">{"total",#N/A,FALSE,"5YR TREND";"CASH FLOW",#N/A,FALSE,"5YR TREND";"BALANCE SHEET",#N/A,FALSE,"5YR TREND";"baseline",#N/A,FALSE,"5YR TREND";"investment",#N/A,FALSE,"5YR TREND"}</definedName>
    <definedName name="_________x984" localSheetId="7" hidden="1">{"total",#N/A,FALSE,"5YR TREND";"CASH FLOW",#N/A,FALSE,"5YR TREND";"BALANCE SHEET",#N/A,FALSE,"5YR TREND";"baseline",#N/A,FALSE,"5YR TREND";"investment",#N/A,FALSE,"5YR TREND"}</definedName>
    <definedName name="_________x984" hidden="1">{"total",#N/A,FALSE,"5YR TREND";"CASH FLOW",#N/A,FALSE,"5YR TREND";"BALANCE SHEET",#N/A,FALSE,"5YR TREND";"baseline",#N/A,FALSE,"5YR TREND";"investment",#N/A,FALSE,"5YR TREND"}</definedName>
    <definedName name="_________x985" localSheetId="7" hidden="1">{"total",#N/A,FALSE,"5YR TREND";"CASH FLOW",#N/A,FALSE,"5YR TREND";"BALANCE SHEET",#N/A,FALSE,"5YR TREND";"baseline",#N/A,FALSE,"5YR TREND";"investment",#N/A,FALSE,"5YR TREND"}</definedName>
    <definedName name="_________x985" hidden="1">{"total",#N/A,FALSE,"5YR TREND";"CASH FLOW",#N/A,FALSE,"5YR TREND";"BALANCE SHEET",#N/A,FALSE,"5YR TREND";"baseline",#N/A,FALSE,"5YR TREND";"investment",#N/A,FALSE,"5YR TREND"}</definedName>
    <definedName name="_________x999" localSheetId="7" hidden="1">{"total",#N/A,FALSE,"5YR TREND";"CASH FLOW",#N/A,FALSE,"5YR TREND";"BALANCE SHEET",#N/A,FALSE,"5YR TREND";"baseline",#N/A,FALSE,"5YR TREND";"investment",#N/A,FALSE,"5YR TREND"}</definedName>
    <definedName name="_________x999" hidden="1">{"total",#N/A,FALSE,"5YR TREND";"CASH FLOW",#N/A,FALSE,"5YR TREND";"BALANCE SHEET",#N/A,FALSE,"5YR TREND";"baseline",#N/A,FALSE,"5YR TREND";"investment",#N/A,FALSE,"5YR TREND"}</definedName>
    <definedName name="________00021D">#REF!</definedName>
    <definedName name="________00021G">#REF!</definedName>
    <definedName name="________00021L">#REF!</definedName>
    <definedName name="________00021T">#REF!</definedName>
    <definedName name="________10100">#REF!</definedName>
    <definedName name="________101001">#REF!</definedName>
    <definedName name="________101002">#REF!</definedName>
    <definedName name="________101003">#REF!</definedName>
    <definedName name="________101004">#REF!</definedName>
    <definedName name="________10100R1" localSheetId="7">#REF!</definedName>
    <definedName name="________10100R1">#REF!</definedName>
    <definedName name="________102011" localSheetId="7">#REF!</definedName>
    <definedName name="________102011">#REF!</definedName>
    <definedName name="________102012" localSheetId="7">#REF!</definedName>
    <definedName name="________102012">#REF!</definedName>
    <definedName name="________102013">#REF!</definedName>
    <definedName name="________102014">#REF!</definedName>
    <definedName name="________102071">#REF!</definedName>
    <definedName name="________102072">#REF!</definedName>
    <definedName name="________102073">#REF!</definedName>
    <definedName name="________102074">#REF!</definedName>
    <definedName name="________10207R3">#REF!</definedName>
    <definedName name="________102081">#REF!</definedName>
    <definedName name="________102082">#REF!</definedName>
    <definedName name="________102083">#REF!</definedName>
    <definedName name="________102084">#REF!</definedName>
    <definedName name="________102111" localSheetId="7">#REF!</definedName>
    <definedName name="________102111">#REF!</definedName>
    <definedName name="________102112">#REF!</definedName>
    <definedName name="________102114">#REF!</definedName>
    <definedName name="________102121" localSheetId="7">#REF!</definedName>
    <definedName name="________102121">#REF!</definedName>
    <definedName name="________102122" localSheetId="7">#REF!</definedName>
    <definedName name="________102122">#REF!</definedName>
    <definedName name="________102123" localSheetId="7">#REF!</definedName>
    <definedName name="________102123">#REF!</definedName>
    <definedName name="________102124">#REF!</definedName>
    <definedName name="________102131">#REF!</definedName>
    <definedName name="________102132">#REF!</definedName>
    <definedName name="________102133">#REF!</definedName>
    <definedName name="________102134">#REF!</definedName>
    <definedName name="________102141" localSheetId="7">#REF!</definedName>
    <definedName name="________102141">#REF!</definedName>
    <definedName name="________102142">#REF!</definedName>
    <definedName name="________102143">#REF!</definedName>
    <definedName name="________102144">#REF!</definedName>
    <definedName name="________102151" localSheetId="7">#REF!</definedName>
    <definedName name="________102151">#REF!</definedName>
    <definedName name="________102152">#REF!</definedName>
    <definedName name="________102153">#REF!</definedName>
    <definedName name="________102154">#REF!</definedName>
    <definedName name="________10215R1" localSheetId="7">#REF!</definedName>
    <definedName name="________10215R1">#REF!</definedName>
    <definedName name="________10215R2" localSheetId="7">#REF!</definedName>
    <definedName name="________10215R2">#REF!</definedName>
    <definedName name="________10215R3" localSheetId="7">#REF!</definedName>
    <definedName name="________10215R3">#REF!</definedName>
    <definedName name="________102161">#REF!</definedName>
    <definedName name="________102162">#REF!</definedName>
    <definedName name="________102163">#REF!</definedName>
    <definedName name="________102164">#REF!</definedName>
    <definedName name="________102171" localSheetId="7">#REF!</definedName>
    <definedName name="________102171">#REF!</definedName>
    <definedName name="________102172">#REF!</definedName>
    <definedName name="________102173">#REF!</definedName>
    <definedName name="________102174">#REF!</definedName>
    <definedName name="________10217R1" localSheetId="7">#REF!</definedName>
    <definedName name="________10217R1">#REF!</definedName>
    <definedName name="________10217R2" localSheetId="7">#REF!</definedName>
    <definedName name="________10217R2">#REF!</definedName>
    <definedName name="________10217R3" localSheetId="7">#REF!</definedName>
    <definedName name="________10217R3">#REF!</definedName>
    <definedName name="________102181">#REF!</definedName>
    <definedName name="________102182">#REF!</definedName>
    <definedName name="________102183">#REF!</definedName>
    <definedName name="________102184">#REF!</definedName>
    <definedName name="________103101" localSheetId="7">#REF!</definedName>
    <definedName name="________103101">#REF!</definedName>
    <definedName name="________103102" localSheetId="7">#REF!</definedName>
    <definedName name="________103102">#REF!</definedName>
    <definedName name="________103103" localSheetId="7">#REF!</definedName>
    <definedName name="________103103">#REF!</definedName>
    <definedName name="________103104">#REF!</definedName>
    <definedName name="________10310R1" localSheetId="7">#REF!</definedName>
    <definedName name="________10310R1">#REF!</definedName>
    <definedName name="________10310R2" localSheetId="7">#REF!</definedName>
    <definedName name="________10310R2">#REF!</definedName>
    <definedName name="________19190" localSheetId="7">#REF!</definedName>
    <definedName name="________19190">#REF!</definedName>
    <definedName name="________19190D">#REF!</definedName>
    <definedName name="________19190G">#REF!</definedName>
    <definedName name="________19190L">#REF!</definedName>
    <definedName name="________19190T">#REF!</definedName>
    <definedName name="________2003_AFFILIATE_BILLINGS_SUMMARY_QRY">#REF!</definedName>
    <definedName name="________201001" localSheetId="7">#REF!</definedName>
    <definedName name="________201001">#REF!</definedName>
    <definedName name="________201002" localSheetId="7">#REF!</definedName>
    <definedName name="________201002">#REF!</definedName>
    <definedName name="________201003">#REF!</definedName>
    <definedName name="________201004">#REF!</definedName>
    <definedName name="________20100R1" localSheetId="7">#REF!</definedName>
    <definedName name="________20100R1">#REF!</definedName>
    <definedName name="________202101" localSheetId="7">#REF!</definedName>
    <definedName name="________202101">#REF!</definedName>
    <definedName name="________202102">#REF!</definedName>
    <definedName name="________202103">#REF!</definedName>
    <definedName name="________202104">#REF!</definedName>
    <definedName name="________202111" localSheetId="7">#REF!</definedName>
    <definedName name="________202111">#REF!</definedName>
    <definedName name="________202112">#REF!</definedName>
    <definedName name="________202113">#REF!</definedName>
    <definedName name="________202114">#REF!</definedName>
    <definedName name="________202131" localSheetId="7">#REF!</definedName>
    <definedName name="________202131">#REF!</definedName>
    <definedName name="________202132">#REF!</definedName>
    <definedName name="________202133">#REF!</definedName>
    <definedName name="________202134">#REF!</definedName>
    <definedName name="________202151" localSheetId="7">#REF!</definedName>
    <definedName name="________202151">#REF!</definedName>
    <definedName name="________202152">#REF!</definedName>
    <definedName name="________202153">#REF!</definedName>
    <definedName name="________202154">#REF!</definedName>
    <definedName name="________202161" localSheetId="7">#REF!</definedName>
    <definedName name="________202161">#REF!</definedName>
    <definedName name="________202162">#REF!</definedName>
    <definedName name="________202163">#REF!</definedName>
    <definedName name="________202164">#REF!</definedName>
    <definedName name="________20216R1" localSheetId="7">#REF!</definedName>
    <definedName name="________20216R1">#REF!</definedName>
    <definedName name="________20216R2" localSheetId="7">#REF!</definedName>
    <definedName name="________20216R2">#REF!</definedName>
    <definedName name="________20216R3" localSheetId="7">#REF!</definedName>
    <definedName name="________20216R3">#REF!</definedName>
    <definedName name="________202171">#REF!</definedName>
    <definedName name="________202172">#REF!</definedName>
    <definedName name="________202173">#REF!</definedName>
    <definedName name="________202174">#REF!</definedName>
    <definedName name="________202181" localSheetId="7">#REF!</definedName>
    <definedName name="________202181">#REF!</definedName>
    <definedName name="________202182">#REF!</definedName>
    <definedName name="________202183">#REF!</definedName>
    <definedName name="________202184">#REF!</definedName>
    <definedName name="________20218R3" localSheetId="7">#REF!</definedName>
    <definedName name="________20218R3">#REF!</definedName>
    <definedName name="________20221R3" localSheetId="7">#REF!</definedName>
    <definedName name="________20221R3">#REF!</definedName>
    <definedName name="________21010" localSheetId="7">#REF!</definedName>
    <definedName name="________21010">#REF!</definedName>
    <definedName name="________21010D">#REF!</definedName>
    <definedName name="________21010G">#REF!</definedName>
    <definedName name="________21010L">#REF!</definedName>
    <definedName name="________21010T">#REF!</definedName>
    <definedName name="________301001">#REF!</definedName>
    <definedName name="________301002">#REF!</definedName>
    <definedName name="________301003">#REF!</definedName>
    <definedName name="________301004">#REF!</definedName>
    <definedName name="________30100R1" localSheetId="7">#REF!</definedName>
    <definedName name="________30100R1">#REF!</definedName>
    <definedName name="________302111" localSheetId="7">#REF!</definedName>
    <definedName name="________302111">#REF!</definedName>
    <definedName name="________302112">#REF!</definedName>
    <definedName name="________302113">#REF!</definedName>
    <definedName name="________302114">#REF!</definedName>
    <definedName name="________401001" localSheetId="7">#REF!</definedName>
    <definedName name="________401001">#REF!</definedName>
    <definedName name="________401002" localSheetId="7">#REF!</definedName>
    <definedName name="________401002">#REF!</definedName>
    <definedName name="________401003">#REF!</definedName>
    <definedName name="________401004">#REF!</definedName>
    <definedName name="________40100R1" localSheetId="7">#REF!</definedName>
    <definedName name="________40100R1">#REF!</definedName>
    <definedName name="________402111" localSheetId="7">#REF!</definedName>
    <definedName name="________402111">#REF!</definedName>
    <definedName name="________402112">#REF!</definedName>
    <definedName name="________402113">#REF!</definedName>
    <definedName name="________402114">#REF!</definedName>
    <definedName name="________402121" localSheetId="7">#REF!</definedName>
    <definedName name="________402121">#REF!</definedName>
    <definedName name="________402122">#REF!</definedName>
    <definedName name="________402123">#REF!</definedName>
    <definedName name="________402124">#REF!</definedName>
    <definedName name="________40212R1" localSheetId="7">#REF!</definedName>
    <definedName name="________40212R1">#REF!</definedName>
    <definedName name="________40212R2" localSheetId="7">#REF!</definedName>
    <definedName name="________40212R2">#REF!</definedName>
    <definedName name="________40212R3" localSheetId="7">#REF!</definedName>
    <definedName name="________40212R3">#REF!</definedName>
    <definedName name="________402131">#REF!</definedName>
    <definedName name="________402132">#REF!</definedName>
    <definedName name="________402133">#REF!</definedName>
    <definedName name="________402134">#REF!</definedName>
    <definedName name="________402141" localSheetId="7">#REF!</definedName>
    <definedName name="________402141">#REF!</definedName>
    <definedName name="________402142">#REF!</definedName>
    <definedName name="________402143">#REF!</definedName>
    <definedName name="________402144">#REF!</definedName>
    <definedName name="________40214R3" localSheetId="7">#REF!</definedName>
    <definedName name="________40214R3">#REF!</definedName>
    <definedName name="________402151" localSheetId="7">#REF!</definedName>
    <definedName name="________402151">#REF!</definedName>
    <definedName name="________402152">#REF!</definedName>
    <definedName name="________402153">#REF!</definedName>
    <definedName name="________402154">#REF!</definedName>
    <definedName name="________501001" localSheetId="7">#REF!</definedName>
    <definedName name="________501001">#REF!</definedName>
    <definedName name="________501002" localSheetId="7">#REF!</definedName>
    <definedName name="________501002">#REF!</definedName>
    <definedName name="________501003">#REF!</definedName>
    <definedName name="________501004">#REF!</definedName>
    <definedName name="________50100R1" localSheetId="7">#REF!</definedName>
    <definedName name="________50100R1">#REF!</definedName>
    <definedName name="________50100R2" localSheetId="7">#REF!</definedName>
    <definedName name="________50100R2">#REF!</definedName>
    <definedName name="________50100R3" localSheetId="7">#REF!</definedName>
    <definedName name="________50100R3">#REF!</definedName>
    <definedName name="________601001">#REF!</definedName>
    <definedName name="________601002">#REF!</definedName>
    <definedName name="________601003">#REF!</definedName>
    <definedName name="________601004">#REF!</definedName>
    <definedName name="________60100R1" localSheetId="7">#REF!</definedName>
    <definedName name="________60100R1">#REF!</definedName>
    <definedName name="________60100R2" localSheetId="7">#REF!</definedName>
    <definedName name="________60100R2">#REF!</definedName>
    <definedName name="________60100R3" localSheetId="7">#REF!</definedName>
    <definedName name="________60100R3">#REF!</definedName>
    <definedName name="________602111">#REF!</definedName>
    <definedName name="________602112">#REF!</definedName>
    <definedName name="________602113">#REF!</definedName>
    <definedName name="________602114">#REF!</definedName>
    <definedName name="________602121" localSheetId="7">#REF!</definedName>
    <definedName name="________602121">#REF!</definedName>
    <definedName name="________602122">#REF!</definedName>
    <definedName name="________602123">#REF!</definedName>
    <definedName name="________602124">#REF!</definedName>
    <definedName name="________60212R3" localSheetId="7">#REF!</definedName>
    <definedName name="________60212R3">#REF!</definedName>
    <definedName name="________901001" localSheetId="7">#REF!</definedName>
    <definedName name="________901001">#REF!</definedName>
    <definedName name="________901002" localSheetId="7">#REF!</definedName>
    <definedName name="________901002">#REF!</definedName>
    <definedName name="________901003">#REF!</definedName>
    <definedName name="________901004">#REF!</definedName>
    <definedName name="________90100R1" localSheetId="7">#REF!</definedName>
    <definedName name="________90100R1">#REF!</definedName>
    <definedName name="________90100R2">#REF!</definedName>
    <definedName name="________90100R3">#REF!</definedName>
    <definedName name="________902101" localSheetId="7">#REF!</definedName>
    <definedName name="________902101">#REF!</definedName>
    <definedName name="________902102">#REF!</definedName>
    <definedName name="________902103">#REF!</definedName>
    <definedName name="________902104">#REF!</definedName>
    <definedName name="________990011" localSheetId="7">#REF!</definedName>
    <definedName name="________990011">#REF!</definedName>
    <definedName name="________990012">#REF!</definedName>
    <definedName name="________990013">#REF!</definedName>
    <definedName name="________990014">#REF!</definedName>
    <definedName name="________99001R3" localSheetId="7">#REF!</definedName>
    <definedName name="________99001R3">#REF!</definedName>
    <definedName name="________99002R3" localSheetId="7">#REF!</definedName>
    <definedName name="________99002R3">#REF!</definedName>
    <definedName name="________99004R3" localSheetId="7">#REF!</definedName>
    <definedName name="________99004R3">#REF!</definedName>
    <definedName name="________ai2">#REF!</definedName>
    <definedName name="________ask1" hidden="1">#REF!</definedName>
    <definedName name="________DAT1" localSheetId="7">#REF!</definedName>
    <definedName name="________DAT1">#REF!</definedName>
    <definedName name="________DAT2" localSheetId="7">#REF!</definedName>
    <definedName name="________DAT2">#REF!</definedName>
    <definedName name="________DAT3" localSheetId="7">#REF!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lp3">#REF!</definedName>
    <definedName name="________ev2">#REF!</definedName>
    <definedName name="________ex2" localSheetId="7">#REF!</definedName>
    <definedName name="________ex2">#REF!</definedName>
    <definedName name="________FPC1">#REF!</definedName>
    <definedName name="________FPC2">#REF!</definedName>
    <definedName name="________FPC3">#REF!</definedName>
    <definedName name="________FTC2">#REF!</definedName>
    <definedName name="________gp2">#REF!</definedName>
    <definedName name="________GYP2">#REF!</definedName>
    <definedName name="________IAR3">#REF!</definedName>
    <definedName name="________idc1" localSheetId="7">#REF!</definedName>
    <definedName name="________idc1">#REF!</definedName>
    <definedName name="________idc2" localSheetId="7">#REF!</definedName>
    <definedName name="________idc2">#REF!</definedName>
    <definedName name="________idf1" localSheetId="7">#REF!</definedName>
    <definedName name="________idf1">#REF!</definedName>
    <definedName name="________idf10">#REF!</definedName>
    <definedName name="________idf2">#REF!</definedName>
    <definedName name="________idf3">#REF!</definedName>
    <definedName name="________idf4">#REF!</definedName>
    <definedName name="________idf5">#REF!</definedName>
    <definedName name="________idf6">#REF!</definedName>
    <definedName name="________idf7">#REF!</definedName>
    <definedName name="________idf8">#REF!</definedName>
    <definedName name="________idf9">#REF!</definedName>
    <definedName name="________ir6">#REF!</definedName>
    <definedName name="________ird2">#REF!</definedName>
    <definedName name="________JC00000075">#REF!</definedName>
    <definedName name="________JC00016368">#REF!</definedName>
    <definedName name="________je41">#REF!</definedName>
    <definedName name="________key1" hidden="1">#REF!</definedName>
    <definedName name="________MAX1" localSheetId="7">#REF!</definedName>
    <definedName name="________MAX1">#REF!</definedName>
    <definedName name="________MAX2" localSheetId="7">#REF!</definedName>
    <definedName name="________MAX2">#REF!</definedName>
    <definedName name="________MAX3" localSheetId="7">#REF!</definedName>
    <definedName name="________MAX3">#REF!</definedName>
    <definedName name="________mdf1">#REF!</definedName>
    <definedName name="________mdf10">#REF!</definedName>
    <definedName name="________mdf2">#REF!</definedName>
    <definedName name="________mdf3">#REF!</definedName>
    <definedName name="________mdf4">#REF!</definedName>
    <definedName name="________mdf5">#REF!</definedName>
    <definedName name="________mdf6">#REF!</definedName>
    <definedName name="________mdf7">#REF!</definedName>
    <definedName name="________mdf8">#REF!</definedName>
    <definedName name="________mdf9">#REF!</definedName>
    <definedName name="________me2">#REF!</definedName>
    <definedName name="________PAG1">#REF!</definedName>
    <definedName name="________PAG2">#REF!</definedName>
    <definedName name="________pc1">#REF!</definedName>
    <definedName name="________pc2">#REF!</definedName>
    <definedName name="________pf1">#REF!</definedName>
    <definedName name="________pf10">#REF!</definedName>
    <definedName name="________pf2">#REF!</definedName>
    <definedName name="________pf3">#REF!</definedName>
    <definedName name="________pf4">#REF!</definedName>
    <definedName name="________pf5">#REF!</definedName>
    <definedName name="________pf6">#REF!</definedName>
    <definedName name="________pf7">#REF!</definedName>
    <definedName name="________pf8">#REF!</definedName>
    <definedName name="________pf9">#REF!</definedName>
    <definedName name="________Q2" localSheetId="7" hidden="1">{"COREKINETICS",#N/A,FALSE,"CORE KINETICS"}</definedName>
    <definedName name="________Q2" hidden="1">{"COREKINETICS",#N/A,FALSE,"CORE KINETICS"}</definedName>
    <definedName name="________rei3">#REF!</definedName>
    <definedName name="________rf1" localSheetId="7">#REF!</definedName>
    <definedName name="________rf1">#REF!</definedName>
    <definedName name="________rf10" localSheetId="7">#REF!</definedName>
    <definedName name="________rf10">#REF!</definedName>
    <definedName name="________rf2" localSheetId="7">#REF!</definedName>
    <definedName name="________rf2">#REF!</definedName>
    <definedName name="________rf3">#REF!</definedName>
    <definedName name="________rf4">#REF!</definedName>
    <definedName name="________rf5">#REF!</definedName>
    <definedName name="________rf6">#REF!</definedName>
    <definedName name="________rf7">#REF!</definedName>
    <definedName name="________rf8">#REF!</definedName>
    <definedName name="________rf9">#REF!</definedName>
    <definedName name="________tb2" localSheetId="7" hidden="1">OFFSET([0]!TB,1,)</definedName>
    <definedName name="________tb2" hidden="1">OFFSET([0]!TB,1,)</definedName>
    <definedName name="________tf1" localSheetId="7">#REF!</definedName>
    <definedName name="________tf1">#REF!</definedName>
    <definedName name="________tf10">#REF!</definedName>
    <definedName name="________tf2">#REF!</definedName>
    <definedName name="________tf3">#REF!</definedName>
    <definedName name="________tf4">#REF!</definedName>
    <definedName name="________tf5">#REF!</definedName>
    <definedName name="________tf6">#REF!</definedName>
    <definedName name="________tf7">#REF!</definedName>
    <definedName name="________tf8">#REF!</definedName>
    <definedName name="________tf9">#REF!</definedName>
    <definedName name="________x1" localSheetId="7" hidden="1">{"total",#N/A,FALSE,"5YR TREND";"CASH FLOW",#N/A,FALSE,"5YR TREND";"BALANCE SHEET",#N/A,FALSE,"5YR TREND";"baseline",#N/A,FALSE,"5YR TREND";"investment",#N/A,FALSE,"5YR TREND"}</definedName>
    <definedName name="________x1" hidden="1">{"total",#N/A,FALSE,"5YR TREND";"CASH FLOW",#N/A,FALSE,"5YR TREND";"BALANCE SHEET",#N/A,FALSE,"5YR TREND";"baseline",#N/A,FALSE,"5YR TREND";"investment",#N/A,FALSE,"5YR TREND"}</definedName>
    <definedName name="________x10" localSheetId="7" hidden="1">{"total",#N/A,FALSE,"5YR TREND";"CASH FLOW",#N/A,FALSE,"5YR TREND";"BALANCE SHEET",#N/A,FALSE,"5YR TREND";"baseline",#N/A,FALSE,"5YR TREND";"investment",#N/A,FALSE,"5YR TREND"}</definedName>
    <definedName name="________x10" hidden="1">{"total",#N/A,FALSE,"5YR TREND";"CASH FLOW",#N/A,FALSE,"5YR TREND";"BALANCE SHEET",#N/A,FALSE,"5YR TREND";"baseline",#N/A,FALSE,"5YR TREND";"investment",#N/A,FALSE,"5YR TREND"}</definedName>
    <definedName name="________x11" localSheetId="7" hidden="1">{"total",#N/A,FALSE,"5YR TREND";"CASH FLOW",#N/A,FALSE,"5YR TREND";"BALANCE SHEET",#N/A,FALSE,"5YR TREND";"baseline",#N/A,FALSE,"5YR TREND";"investment",#N/A,FALSE,"5YR TREND"}</definedName>
    <definedName name="________x11" hidden="1">{"total",#N/A,FALSE,"5YR TREND";"CASH FLOW",#N/A,FALSE,"5YR TREND";"BALANCE SHEET",#N/A,FALSE,"5YR TREND";"baseline",#N/A,FALSE,"5YR TREND";"investment",#N/A,FALSE,"5YR TREND"}</definedName>
    <definedName name="________x123" localSheetId="7" hidden="1">{"total",#N/A,FALSE,"5YR TREND";"CASH FLOW",#N/A,FALSE,"5YR TREND";"BALANCE SHEET",#N/A,FALSE,"5YR TREND";"baseline",#N/A,FALSE,"5YR TREND";"investment",#N/A,FALSE,"5YR TREND"}</definedName>
    <definedName name="________x123" hidden="1">{"total",#N/A,FALSE,"5YR TREND";"CASH FLOW",#N/A,FALSE,"5YR TREND";"BALANCE SHEET",#N/A,FALSE,"5YR TREND";"baseline",#N/A,FALSE,"5YR TREND";"investment",#N/A,FALSE,"5YR TREND"}</definedName>
    <definedName name="________x18"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2" localSheetId="6" hidden="1">{"'Sheet1'!$A$1:$I$89"}</definedName>
    <definedName name="________x2" localSheetId="7" hidden="1">{"'Sheet1'!$A$1:$I$89"}</definedName>
    <definedName name="________x2" localSheetId="0" hidden="1">{"'Sheet1'!$A$1:$I$89"}</definedName>
    <definedName name="________x2" localSheetId="4" hidden="1">{"'Sheet1'!$A$1:$I$89"}</definedName>
    <definedName name="________x2" localSheetId="5" hidden="1">{"'Sheet1'!$A$1:$I$89"}</definedName>
    <definedName name="________x2" localSheetId="2" hidden="1">{"'Sheet1'!$A$1:$I$89"}</definedName>
    <definedName name="________x2" hidden="1">{"'Sheet1'!$A$1:$I$89"}</definedName>
    <definedName name="________x23647" localSheetId="7" hidden="1">{"new base",#N/A,FALSE,"BP wo sections";"investment w/o areas",#N/A,FALSE,"BP wo sections";"total w/o areas",#N/A,FALSE,"BP wo sections"}</definedName>
    <definedName name="________x23647" hidden="1">{"new base",#N/A,FALSE,"BP wo sections";"investment w/o areas",#N/A,FALSE,"BP wo sections";"total w/o areas",#N/A,FALSE,"BP wo sections"}</definedName>
    <definedName name="________x3"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4125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5" localSheetId="7" hidden="1">{"total",#N/A,FALSE,"5YR TREND";"CASH FLOW",#N/A,FALSE,"5YR TREND";"BALANCE SHEET",#N/A,FALSE,"5YR TREND";"baseline",#N/A,FALSE,"5YR TREND";"investment",#N/A,FALSE,"5YR TREND"}</definedName>
    <definedName name="________x5" hidden="1">{"total",#N/A,FALSE,"5YR TREND";"CASH FLOW",#N/A,FALSE,"5YR TREND";"BALANCE SHEET",#N/A,FALSE,"5YR TREND";"baseline",#N/A,FALSE,"5YR TREND";"investment",#N/A,FALSE,"5YR TREND"}</definedName>
    <definedName name="________x54161" localSheetId="7" hidden="1">{"total",#N/A,FALSE,"5YR TREND";"CASH FLOW",#N/A,FALSE,"5YR TREND";"BALANCE SHEET",#N/A,FALSE,"5YR TREND";"baseline",#N/A,FALSE,"5YR TREND";"investment",#N/A,FALSE,"5YR TREND"}</definedName>
    <definedName name="________x54161" hidden="1">{"total",#N/A,FALSE,"5YR TREND";"CASH FLOW",#N/A,FALSE,"5YR TREND";"BALANCE SHEET",#N/A,FALSE,"5YR TREND";"baseline",#N/A,FALSE,"5YR TREND";"investment",#N/A,FALSE,"5YR TREND"}</definedName>
    <definedName name="________x6" localSheetId="7" hidden="1">{"new base",#N/A,FALSE,"BP wo sections";"investment w/o areas",#N/A,FALSE,"BP wo sections";"total w/o areas",#N/A,FALSE,"BP wo sections"}</definedName>
    <definedName name="________x6" hidden="1">{"new base",#N/A,FALSE,"BP wo sections";"investment w/o areas",#N/A,FALSE,"BP wo sections";"total w/o areas",#N/A,FALSE,"BP wo sections"}</definedName>
    <definedName name="________x654" localSheetId="7" hidden="1">{"98IB-MARGIN",#N/A,FALSE,"FILE LINK";"98IB-SGA",#N/A,FALSE,"FILE LINK";"98IB-STAFF",#N/A,FALSE,"FILE LINK";"98IB-CAPX",#N/A,FALSE,"FILE LINK"}</definedName>
    <definedName name="________x654" hidden="1">{"98IB-MARGIN",#N/A,FALSE,"FILE LINK";"98IB-SGA",#N/A,FALSE,"FILE LINK";"98IB-STAFF",#N/A,FALSE,"FILE LINK";"98IB-CAPX",#N/A,FALSE,"FILE LINK"}</definedName>
    <definedName name="________x65465" localSheetId="7" hidden="1">{"total",#N/A,FALSE,"5YR TREND";"CASH FLOW",#N/A,FALSE,"5YR TREND";"BALANCE SHEET",#N/A,FALSE,"5YR TREND";"baseline",#N/A,FALSE,"5YR TREND";"investment",#N/A,FALSE,"5YR TREND"}</definedName>
    <definedName name="________x65465" hidden="1">{"total",#N/A,FALSE,"5YR TREND";"CASH FLOW",#N/A,FALSE,"5YR TREND";"BALANCE SHEET",#N/A,FALSE,"5YR TREND";"baseline",#N/A,FALSE,"5YR TREND";"investment",#N/A,FALSE,"5YR TREND"}</definedName>
    <definedName name="________x65749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66" localSheetId="7" hidden="1">{"total",#N/A,FALSE,"5YR TREND";"CASH FLOW",#N/A,FALSE,"5YR TREND";"BALANCE SHEET",#N/A,FALSE,"5YR TREND";"baseline",#N/A,FALSE,"5YR TREND";"investment",#N/A,FALSE,"5YR TREND"}</definedName>
    <definedName name="________x66" hidden="1">{"total",#N/A,FALSE,"5YR TREND";"CASH FLOW",#N/A,FALSE,"5YR TREND";"BALANCE SHEET",#N/A,FALSE,"5YR TREND";"baseline",#N/A,FALSE,"5YR TREND";"investment",#N/A,FALSE,"5YR TREND"}</definedName>
    <definedName name="________x7" localSheetId="7" hidden="1">{"98IB-MARGIN",#N/A,FALSE,"FILE LINK";"98IB-SGA",#N/A,FALSE,"FILE LINK";"98IB-STAFF",#N/A,FALSE,"FILE LINK";"98IB-CAPX",#N/A,FALSE,"FILE LINK"}</definedName>
    <definedName name="________x7" hidden="1">{"98IB-MARGIN",#N/A,FALSE,"FILE LINK";"98IB-SGA",#N/A,FALSE,"FILE LINK";"98IB-STAFF",#N/A,FALSE,"FILE LINK";"98IB-CAPX",#N/A,FALSE,"FILE LINK"}</definedName>
    <definedName name="________x8" localSheetId="7" hidden="1">{"total",#N/A,FALSE,"5YR TREND";"CASH FLOW",#N/A,FALSE,"5YR TREND";"BALANCE SHEET",#N/A,FALSE,"5YR TREND";"baseline",#N/A,FALSE,"5YR TREND";"investment",#N/A,FALSE,"5YR TREND"}</definedName>
    <definedName name="________x8" hidden="1">{"total",#N/A,FALSE,"5YR TREND";"CASH FLOW",#N/A,FALSE,"5YR TREND";"BALANCE SHEET",#N/A,FALSE,"5YR TREND";"baseline",#N/A,FALSE,"5YR TREND";"investment",#N/A,FALSE,"5YR TREND"}</definedName>
    <definedName name="________x875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_x88888" localSheetId="6" hidden="1">{"'Sheet1'!$A$1:$I$89"}</definedName>
    <definedName name="________x88888" localSheetId="7" hidden="1">{"'Sheet1'!$A$1:$I$89"}</definedName>
    <definedName name="________x88888" localSheetId="0" hidden="1">{"'Sheet1'!$A$1:$I$89"}</definedName>
    <definedName name="________x88888" localSheetId="4" hidden="1">{"'Sheet1'!$A$1:$I$89"}</definedName>
    <definedName name="________x88888" localSheetId="5" hidden="1">{"'Sheet1'!$A$1:$I$89"}</definedName>
    <definedName name="________x88888" localSheetId="2" hidden="1">{"'Sheet1'!$A$1:$I$89"}</definedName>
    <definedName name="________x88888" hidden="1">{"'Sheet1'!$A$1:$I$89"}</definedName>
    <definedName name="________x9" localSheetId="7" hidden="1">{"total",#N/A,FALSE,"5YR TREND";"CASH FLOW",#N/A,FALSE,"5YR TREND";"BALANCE SHEET",#N/A,FALSE,"5YR TREND";"baseline",#N/A,FALSE,"5YR TREND";"investment",#N/A,FALSE,"5YR TREND"}</definedName>
    <definedName name="________x9" hidden="1">{"total",#N/A,FALSE,"5YR TREND";"CASH FLOW",#N/A,FALSE,"5YR TREND";"BALANCE SHEET",#N/A,FALSE,"5YR TREND";"baseline",#N/A,FALSE,"5YR TREND";"investment",#N/A,FALSE,"5YR TREND"}</definedName>
    <definedName name="________x984" localSheetId="7" hidden="1">{"total",#N/A,FALSE,"5YR TREND";"CASH FLOW",#N/A,FALSE,"5YR TREND";"BALANCE SHEET",#N/A,FALSE,"5YR TREND";"baseline",#N/A,FALSE,"5YR TREND";"investment",#N/A,FALSE,"5YR TREND"}</definedName>
    <definedName name="________x984" hidden="1">{"total",#N/A,FALSE,"5YR TREND";"CASH FLOW",#N/A,FALSE,"5YR TREND";"BALANCE SHEET",#N/A,FALSE,"5YR TREND";"baseline",#N/A,FALSE,"5YR TREND";"investment",#N/A,FALSE,"5YR TREND"}</definedName>
    <definedName name="________x985" localSheetId="7" hidden="1">{"total",#N/A,FALSE,"5YR TREND";"CASH FLOW",#N/A,FALSE,"5YR TREND";"BALANCE SHEET",#N/A,FALSE,"5YR TREND";"baseline",#N/A,FALSE,"5YR TREND";"investment",#N/A,FALSE,"5YR TREND"}</definedName>
    <definedName name="________x985" hidden="1">{"total",#N/A,FALSE,"5YR TREND";"CASH FLOW",#N/A,FALSE,"5YR TREND";"BALANCE SHEET",#N/A,FALSE,"5YR TREND";"baseline",#N/A,FALSE,"5YR TREND";"investment",#N/A,FALSE,"5YR TREND"}</definedName>
    <definedName name="________x999" localSheetId="7" hidden="1">{"total",#N/A,FALSE,"5YR TREND";"CASH FLOW",#N/A,FALSE,"5YR TREND";"BALANCE SHEET",#N/A,FALSE,"5YR TREND";"baseline",#N/A,FALSE,"5YR TREND";"investment",#N/A,FALSE,"5YR TREND"}</definedName>
    <definedName name="________x999" hidden="1">{"total",#N/A,FALSE,"5YR TREND";"CASH FLOW",#N/A,FALSE,"5YR TREND";"BALANCE SHEET",#N/A,FALSE,"5YR TREND";"baseline",#N/A,FALSE,"5YR TREND";"investment",#N/A,FALSE,"5YR TREND"}</definedName>
    <definedName name="_______00021D">#REF!</definedName>
    <definedName name="_______00021G">#REF!</definedName>
    <definedName name="_______00021L">#REF!</definedName>
    <definedName name="_______00021T">#REF!</definedName>
    <definedName name="_______10100">#REF!</definedName>
    <definedName name="_______101001">#REF!</definedName>
    <definedName name="_______101002">#REF!</definedName>
    <definedName name="_______101003">#REF!</definedName>
    <definedName name="_______101004">#REF!</definedName>
    <definedName name="_______10100R1" localSheetId="7">#REF!</definedName>
    <definedName name="_______10100R1">#REF!</definedName>
    <definedName name="_______102011" localSheetId="7">#REF!</definedName>
    <definedName name="_______102011">#REF!</definedName>
    <definedName name="_______102012" localSheetId="7">#REF!</definedName>
    <definedName name="_______102012">#REF!</definedName>
    <definedName name="_______102013">#REF!</definedName>
    <definedName name="_______102014">#REF!</definedName>
    <definedName name="_______102071">#REF!</definedName>
    <definedName name="_______102072">#REF!</definedName>
    <definedName name="_______102073">#REF!</definedName>
    <definedName name="_______102074">#REF!</definedName>
    <definedName name="_______10207R3">#REF!</definedName>
    <definedName name="_______102081">#REF!</definedName>
    <definedName name="_______102082">#REF!</definedName>
    <definedName name="_______102083">#REF!</definedName>
    <definedName name="_______102084">#REF!</definedName>
    <definedName name="_______102111" localSheetId="7">#REF!</definedName>
    <definedName name="_______102111">#REF!</definedName>
    <definedName name="_______102112">#REF!</definedName>
    <definedName name="_______102114">#REF!</definedName>
    <definedName name="_______102121" localSheetId="7">#REF!</definedName>
    <definedName name="_______102121">#REF!</definedName>
    <definedName name="_______102122" localSheetId="7">#REF!</definedName>
    <definedName name="_______102122">#REF!</definedName>
    <definedName name="_______102123" localSheetId="7">#REF!</definedName>
    <definedName name="_______102123">#REF!</definedName>
    <definedName name="_______102124">#REF!</definedName>
    <definedName name="_______102131">#REF!</definedName>
    <definedName name="_______102132">#REF!</definedName>
    <definedName name="_______102133">#REF!</definedName>
    <definedName name="_______102134">#REF!</definedName>
    <definedName name="_______102141" localSheetId="7">#REF!</definedName>
    <definedName name="_______102141">#REF!</definedName>
    <definedName name="_______102142">#REF!</definedName>
    <definedName name="_______102143">#REF!</definedName>
    <definedName name="_______102144">#REF!</definedName>
    <definedName name="_______102151" localSheetId="7">#REF!</definedName>
    <definedName name="_______102151">#REF!</definedName>
    <definedName name="_______102152">#REF!</definedName>
    <definedName name="_______102153">#REF!</definedName>
    <definedName name="_______102154">#REF!</definedName>
    <definedName name="_______10215R1" localSheetId="7">#REF!</definedName>
    <definedName name="_______10215R1">#REF!</definedName>
    <definedName name="_______10215R2" localSheetId="7">#REF!</definedName>
    <definedName name="_______10215R2">#REF!</definedName>
    <definedName name="_______10215R3" localSheetId="7">#REF!</definedName>
    <definedName name="_______10215R3">#REF!</definedName>
    <definedName name="_______102161">#REF!</definedName>
    <definedName name="_______102162">#REF!</definedName>
    <definedName name="_______102163">#REF!</definedName>
    <definedName name="_______102164">#REF!</definedName>
    <definedName name="_______102171" localSheetId="7">#REF!</definedName>
    <definedName name="_______102171">#REF!</definedName>
    <definedName name="_______102172">#REF!</definedName>
    <definedName name="_______102173">#REF!</definedName>
    <definedName name="_______102174">#REF!</definedName>
    <definedName name="_______10217R1" localSheetId="7">#REF!</definedName>
    <definedName name="_______10217R1">#REF!</definedName>
    <definedName name="_______10217R2" localSheetId="7">#REF!</definedName>
    <definedName name="_______10217R2">#REF!</definedName>
    <definedName name="_______10217R3" localSheetId="7">#REF!</definedName>
    <definedName name="_______10217R3">#REF!</definedName>
    <definedName name="_______102181">#REF!</definedName>
    <definedName name="_______102182">#REF!</definedName>
    <definedName name="_______102183">#REF!</definedName>
    <definedName name="_______102184">#REF!</definedName>
    <definedName name="_______103101" localSheetId="7">#REF!</definedName>
    <definedName name="_______103101">#REF!</definedName>
    <definedName name="_______103102" localSheetId="7">#REF!</definedName>
    <definedName name="_______103102">#REF!</definedName>
    <definedName name="_______103103" localSheetId="7">#REF!</definedName>
    <definedName name="_______103103">#REF!</definedName>
    <definedName name="_______103104">#REF!</definedName>
    <definedName name="_______10310R1" localSheetId="7">#REF!</definedName>
    <definedName name="_______10310R1">#REF!</definedName>
    <definedName name="_______10310R2" localSheetId="7">#REF!</definedName>
    <definedName name="_______10310R2">#REF!</definedName>
    <definedName name="_______19190" localSheetId="7">#REF!</definedName>
    <definedName name="_______19190">#REF!</definedName>
    <definedName name="_______19190D">#REF!</definedName>
    <definedName name="_______19190G">#REF!</definedName>
    <definedName name="_______19190L">#REF!</definedName>
    <definedName name="_______19190T">#REF!</definedName>
    <definedName name="_______2003_AFFILIATE_BILLINGS_SUMMARY_QRY">#REF!</definedName>
    <definedName name="_______201001" localSheetId="7">#REF!</definedName>
    <definedName name="_______201001">#REF!</definedName>
    <definedName name="_______201002" localSheetId="7">#REF!</definedName>
    <definedName name="_______201002">#REF!</definedName>
    <definedName name="_______201003">#REF!</definedName>
    <definedName name="_______201004">#REF!</definedName>
    <definedName name="_______20100R1" localSheetId="7">#REF!</definedName>
    <definedName name="_______20100R1">#REF!</definedName>
    <definedName name="_______202101" localSheetId="7">#REF!</definedName>
    <definedName name="_______202101">#REF!</definedName>
    <definedName name="_______202102">#REF!</definedName>
    <definedName name="_______202103">#REF!</definedName>
    <definedName name="_______202104">#REF!</definedName>
    <definedName name="_______202111" localSheetId="7">#REF!</definedName>
    <definedName name="_______202111">#REF!</definedName>
    <definedName name="_______202112">#REF!</definedName>
    <definedName name="_______202113">#REF!</definedName>
    <definedName name="_______202114">#REF!</definedName>
    <definedName name="_______202131" localSheetId="7">#REF!</definedName>
    <definedName name="_______202131">#REF!</definedName>
    <definedName name="_______202132">#REF!</definedName>
    <definedName name="_______202133">#REF!</definedName>
    <definedName name="_______202134">#REF!</definedName>
    <definedName name="_______202151" localSheetId="7">#REF!</definedName>
    <definedName name="_______202151">#REF!</definedName>
    <definedName name="_______202152">#REF!</definedName>
    <definedName name="_______202153">#REF!</definedName>
    <definedName name="_______202154">#REF!</definedName>
    <definedName name="_______202161" localSheetId="7">#REF!</definedName>
    <definedName name="_______202161">#REF!</definedName>
    <definedName name="_______202162">#REF!</definedName>
    <definedName name="_______202163">#REF!</definedName>
    <definedName name="_______202164">#REF!</definedName>
    <definedName name="_______20216R1" localSheetId="7">#REF!</definedName>
    <definedName name="_______20216R1">#REF!</definedName>
    <definedName name="_______20216R2" localSheetId="7">#REF!</definedName>
    <definedName name="_______20216R2">#REF!</definedName>
    <definedName name="_______20216R3" localSheetId="7">#REF!</definedName>
    <definedName name="_______20216R3">#REF!</definedName>
    <definedName name="_______202171">#REF!</definedName>
    <definedName name="_______202172">#REF!</definedName>
    <definedName name="_______202173">#REF!</definedName>
    <definedName name="_______202174">#REF!</definedName>
    <definedName name="_______202181" localSheetId="7">#REF!</definedName>
    <definedName name="_______202181">#REF!</definedName>
    <definedName name="_______202182">#REF!</definedName>
    <definedName name="_______202183">#REF!</definedName>
    <definedName name="_______202184">#REF!</definedName>
    <definedName name="_______20218R3" localSheetId="7">#REF!</definedName>
    <definedName name="_______20218R3">#REF!</definedName>
    <definedName name="_______20221R3" localSheetId="7">#REF!</definedName>
    <definedName name="_______20221R3">#REF!</definedName>
    <definedName name="_______21010" localSheetId="7">#REF!</definedName>
    <definedName name="_______21010">#REF!</definedName>
    <definedName name="_______21010D">#REF!</definedName>
    <definedName name="_______21010G">#REF!</definedName>
    <definedName name="_______21010L">#REF!</definedName>
    <definedName name="_______21010T">#REF!</definedName>
    <definedName name="_______301001">#REF!</definedName>
    <definedName name="_______301002">#REF!</definedName>
    <definedName name="_______301003">#REF!</definedName>
    <definedName name="_______301004">#REF!</definedName>
    <definedName name="_______30100R1" localSheetId="7">#REF!</definedName>
    <definedName name="_______30100R1">#REF!</definedName>
    <definedName name="_______302111" localSheetId="7">#REF!</definedName>
    <definedName name="_______302111">#REF!</definedName>
    <definedName name="_______302112">#REF!</definedName>
    <definedName name="_______302113">#REF!</definedName>
    <definedName name="_______302114">#REF!</definedName>
    <definedName name="_______401001" localSheetId="7">#REF!</definedName>
    <definedName name="_______401001">#REF!</definedName>
    <definedName name="_______401002" localSheetId="7">#REF!</definedName>
    <definedName name="_______401002">#REF!</definedName>
    <definedName name="_______401003">#REF!</definedName>
    <definedName name="_______401004">#REF!</definedName>
    <definedName name="_______40100R1" localSheetId="7">#REF!</definedName>
    <definedName name="_______40100R1">#REF!</definedName>
    <definedName name="_______402111" localSheetId="7">#REF!</definedName>
    <definedName name="_______402111">#REF!</definedName>
    <definedName name="_______402112">#REF!</definedName>
    <definedName name="_______402113">#REF!</definedName>
    <definedName name="_______402114">#REF!</definedName>
    <definedName name="_______402121" localSheetId="7">#REF!</definedName>
    <definedName name="_______402121">#REF!</definedName>
    <definedName name="_______402122">#REF!</definedName>
    <definedName name="_______402123">#REF!</definedName>
    <definedName name="_______402124">#REF!</definedName>
    <definedName name="_______40212R1" localSheetId="7">#REF!</definedName>
    <definedName name="_______40212R1">#REF!</definedName>
    <definedName name="_______40212R2" localSheetId="7">#REF!</definedName>
    <definedName name="_______40212R2">#REF!</definedName>
    <definedName name="_______40212R3" localSheetId="7">#REF!</definedName>
    <definedName name="_______40212R3">#REF!</definedName>
    <definedName name="_______402131">#REF!</definedName>
    <definedName name="_______402132">#REF!</definedName>
    <definedName name="_______402133">#REF!</definedName>
    <definedName name="_______402134">#REF!</definedName>
    <definedName name="_______402141" localSheetId="7">#REF!</definedName>
    <definedName name="_______402141">#REF!</definedName>
    <definedName name="_______402142">#REF!</definedName>
    <definedName name="_______402143">#REF!</definedName>
    <definedName name="_______402144">#REF!</definedName>
    <definedName name="_______40214R3" localSheetId="7">#REF!</definedName>
    <definedName name="_______40214R3">#REF!</definedName>
    <definedName name="_______402151" localSheetId="7">#REF!</definedName>
    <definedName name="_______402151">#REF!</definedName>
    <definedName name="_______402152">#REF!</definedName>
    <definedName name="_______402153">#REF!</definedName>
    <definedName name="_______402154">#REF!</definedName>
    <definedName name="_______501001" localSheetId="7">#REF!</definedName>
    <definedName name="_______501001">#REF!</definedName>
    <definedName name="_______501002" localSheetId="7">#REF!</definedName>
    <definedName name="_______501002">#REF!</definedName>
    <definedName name="_______501003">#REF!</definedName>
    <definedName name="_______501004">#REF!</definedName>
    <definedName name="_______50100R1" localSheetId="7">#REF!</definedName>
    <definedName name="_______50100R1">#REF!</definedName>
    <definedName name="_______50100R2" localSheetId="7">#REF!</definedName>
    <definedName name="_______50100R2">#REF!</definedName>
    <definedName name="_______50100R3" localSheetId="7">#REF!</definedName>
    <definedName name="_______50100R3">#REF!</definedName>
    <definedName name="_______601001">#REF!</definedName>
    <definedName name="_______601002">#REF!</definedName>
    <definedName name="_______601003">#REF!</definedName>
    <definedName name="_______601004">#REF!</definedName>
    <definedName name="_______60100R1" localSheetId="7">#REF!</definedName>
    <definedName name="_______60100R1">#REF!</definedName>
    <definedName name="_______60100R2" localSheetId="7">#REF!</definedName>
    <definedName name="_______60100R2">#REF!</definedName>
    <definedName name="_______60100R3" localSheetId="7">#REF!</definedName>
    <definedName name="_______60100R3">#REF!</definedName>
    <definedName name="_______602111">#REF!</definedName>
    <definedName name="_______602112">#REF!</definedName>
    <definedName name="_______602113">#REF!</definedName>
    <definedName name="_______602114">#REF!</definedName>
    <definedName name="_______602121" localSheetId="7">#REF!</definedName>
    <definedName name="_______602121">#REF!</definedName>
    <definedName name="_______602122">#REF!</definedName>
    <definedName name="_______602123">#REF!</definedName>
    <definedName name="_______602124">#REF!</definedName>
    <definedName name="_______60212R3" localSheetId="7">#REF!</definedName>
    <definedName name="_______60212R3">#REF!</definedName>
    <definedName name="_______901001" localSheetId="7">#REF!</definedName>
    <definedName name="_______901001">#REF!</definedName>
    <definedName name="_______901002" localSheetId="7">#REF!</definedName>
    <definedName name="_______901002">#REF!</definedName>
    <definedName name="_______901003">#REF!</definedName>
    <definedName name="_______901004">#REF!</definedName>
    <definedName name="_______90100R1" localSheetId="7">#REF!</definedName>
    <definedName name="_______90100R1">#REF!</definedName>
    <definedName name="_______90100R2">#REF!</definedName>
    <definedName name="_______90100R3">#REF!</definedName>
    <definedName name="_______902101" localSheetId="7">#REF!</definedName>
    <definedName name="_______902101">#REF!</definedName>
    <definedName name="_______902102">#REF!</definedName>
    <definedName name="_______902103">#REF!</definedName>
    <definedName name="_______902104">#REF!</definedName>
    <definedName name="_______990011" localSheetId="7">#REF!</definedName>
    <definedName name="_______990011">#REF!</definedName>
    <definedName name="_______990012">#REF!</definedName>
    <definedName name="_______990013">#REF!</definedName>
    <definedName name="_______990014">#REF!</definedName>
    <definedName name="_______99001R3" localSheetId="7">#REF!</definedName>
    <definedName name="_______99001R3">#REF!</definedName>
    <definedName name="_______99002R3" localSheetId="7">#REF!</definedName>
    <definedName name="_______99002R3">#REF!</definedName>
    <definedName name="_______99004R3" localSheetId="7">#REF!</definedName>
    <definedName name="_______99004R3">#REF!</definedName>
    <definedName name="_______A11" localSheetId="7" hidden="1">{#N/A,#N/A,FALSE,"Umsatz 99";#N/A,#N/A,FALSE,"ER 99 "}</definedName>
    <definedName name="_______A11" hidden="1">{#N/A,#N/A,FALSE,"Umsatz 99";#N/A,#N/A,FALSE,"ER 99 "}</definedName>
    <definedName name="_______ai2">#REF!</definedName>
    <definedName name="_______ask1" hidden="1">#REF!</definedName>
    <definedName name="_______c" localSheetId="7" hidden="1">{"Fiesta Facer Page",#N/A,FALSE,"Q_C_S";"Fiesta Main Page",#N/A,FALSE,"V_L";"Fiesta 95BP Struct",#N/A,FALSE,"StructBP";"Fiesta Post 95BP Struct",#N/A,FALSE,"AdjStructBP"}</definedName>
    <definedName name="_______c" hidden="1">{"Fiesta Facer Page",#N/A,FALSE,"Q_C_S";"Fiesta Main Page",#N/A,FALSE,"V_L";"Fiesta 95BP Struct",#N/A,FALSE,"StructBP";"Fiesta Post 95BP Struct",#N/A,FALSE,"AdjStructBP"}</definedName>
    <definedName name="_______DAT1">#REF!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T410">#REF!</definedName>
    <definedName name="_______DIT411">#REF!</definedName>
    <definedName name="_______dlp3">#REF!</definedName>
    <definedName name="_______ev2">#REF!</definedName>
    <definedName name="_______ex2" localSheetId="7">#REF!</definedName>
    <definedName name="_______ex2">#REF!</definedName>
    <definedName name="_______FAS143" localSheetId="7">#REF!</definedName>
    <definedName name="_______FAS143">#REF!</definedName>
    <definedName name="_______FPC1">#REF!</definedName>
    <definedName name="_______FPC2">#REF!</definedName>
    <definedName name="_______FPC3">#REF!</definedName>
    <definedName name="_______fsd44" localSheetId="7" hidden="1">{#N/A,#N/A,FALSE,"Aging Summary";#N/A,#N/A,FALSE,"Ratio Analysis";#N/A,#N/A,FALSE,"Test 120 Day Accts";#N/A,#N/A,FALSE,"Tickmarks"}</definedName>
    <definedName name="_______fsd44" localSheetId="0" hidden="1">{#N/A,#N/A,FALSE,"Aging Summary";#N/A,#N/A,FALSE,"Ratio Analysis";#N/A,#N/A,FALSE,"Test 120 Day Accts";#N/A,#N/A,FALSE,"Tickmarks"}</definedName>
    <definedName name="_______fsd44" localSheetId="4" hidden="1">{#N/A,#N/A,FALSE,"Aging Summary";#N/A,#N/A,FALSE,"Ratio Analysis";#N/A,#N/A,FALSE,"Test 120 Day Accts";#N/A,#N/A,FALSE,"Tickmarks"}</definedName>
    <definedName name="_______fsd44" localSheetId="5" hidden="1">{#N/A,#N/A,FALSE,"Aging Summary";#N/A,#N/A,FALSE,"Ratio Analysis";#N/A,#N/A,FALSE,"Test 120 Day Accts";#N/A,#N/A,FALSE,"Tickmarks"}</definedName>
    <definedName name="_______fsd44" localSheetId="2" hidden="1">{#N/A,#N/A,FALSE,"Aging Summary";#N/A,#N/A,FALSE,"Ratio Analysis";#N/A,#N/A,FALSE,"Test 120 Day Accts";#N/A,#N/A,FALSE,"Tickmarks"}</definedName>
    <definedName name="_______fsd44" hidden="1">{#N/A,#N/A,FALSE,"Aging Summary";#N/A,#N/A,FALSE,"Ratio Analysis";#N/A,#N/A,FALSE,"Test 120 Day Accts";#N/A,#N/A,FALSE,"Tickmarks"}</definedName>
    <definedName name="_______FTC2">#REF!</definedName>
    <definedName name="_______gp2">#REF!</definedName>
    <definedName name="_______GYP2">#REF!</definedName>
    <definedName name="_______IAR3">#REF!</definedName>
    <definedName name="_______idc1" localSheetId="7">#REF!</definedName>
    <definedName name="_______idc1">#REF!</definedName>
    <definedName name="_______idc2" localSheetId="7">#REF!</definedName>
    <definedName name="_______idc2">#REF!</definedName>
    <definedName name="_______idf1" localSheetId="7">#REF!</definedName>
    <definedName name="_______idf1">#REF!</definedName>
    <definedName name="_______idf10">#REF!</definedName>
    <definedName name="_______idf2">#REF!</definedName>
    <definedName name="_______idf3">#REF!</definedName>
    <definedName name="_______idf4">#REF!</definedName>
    <definedName name="_______idf5">#REF!</definedName>
    <definedName name="_______idf6">#REF!</definedName>
    <definedName name="_______idf7">#REF!</definedName>
    <definedName name="_______idf8">#REF!</definedName>
    <definedName name="_______idf9">#REF!</definedName>
    <definedName name="_______ir6">#REF!</definedName>
    <definedName name="_______ird2">#REF!</definedName>
    <definedName name="_______JC00000075">#REF!</definedName>
    <definedName name="_______JC00016368">#REF!</definedName>
    <definedName name="_______je41">#REF!</definedName>
    <definedName name="_______key1" hidden="1">#REF!</definedName>
    <definedName name="_______MAX1" localSheetId="7">#REF!</definedName>
    <definedName name="_______MAX1">#REF!</definedName>
    <definedName name="_______MAX2" localSheetId="7">#REF!</definedName>
    <definedName name="_______MAX2">#REF!</definedName>
    <definedName name="_______MAX3" localSheetId="7">#REF!</definedName>
    <definedName name="_______MAX3">#REF!</definedName>
    <definedName name="_______mdf1">#REF!</definedName>
    <definedName name="_______mdf10">#REF!</definedName>
    <definedName name="_______mdf2">#REF!</definedName>
    <definedName name="_______mdf3">#REF!</definedName>
    <definedName name="_______mdf4">#REF!</definedName>
    <definedName name="_______mdf5">#REF!</definedName>
    <definedName name="_______mdf6">#REF!</definedName>
    <definedName name="_______mdf7">#REF!</definedName>
    <definedName name="_______mdf8">#REF!</definedName>
    <definedName name="_______mdf9">#REF!</definedName>
    <definedName name="_______me2">#REF!</definedName>
    <definedName name="_______PAG1">#REF!</definedName>
    <definedName name="_______PAG2">#REF!</definedName>
    <definedName name="_______pc1">#REF!</definedName>
    <definedName name="_______pc2">#REF!</definedName>
    <definedName name="_______pf1">#REF!</definedName>
    <definedName name="_______pf10">#REF!</definedName>
    <definedName name="_______pf2">#REF!</definedName>
    <definedName name="_______pf3">#REF!</definedName>
    <definedName name="_______pf4">#REF!</definedName>
    <definedName name="_______pf5">#REF!</definedName>
    <definedName name="_______pf6">#REF!</definedName>
    <definedName name="_______pf7">#REF!</definedName>
    <definedName name="_______pf8">#REF!</definedName>
    <definedName name="_______pf9">#REF!</definedName>
    <definedName name="_______rei3">#REF!</definedName>
    <definedName name="_______rf1" localSheetId="7">#REF!</definedName>
    <definedName name="_______rf1">#REF!</definedName>
    <definedName name="_______rf10" localSheetId="7">#REF!</definedName>
    <definedName name="_______rf10">#REF!</definedName>
    <definedName name="_______rf2" localSheetId="7">#REF!</definedName>
    <definedName name="_______rf2">#REF!</definedName>
    <definedName name="_______rf3">#REF!</definedName>
    <definedName name="_______rf4">#REF!</definedName>
    <definedName name="_______rf5">#REF!</definedName>
    <definedName name="_______rf6">#REF!</definedName>
    <definedName name="_______rf7">#REF!</definedName>
    <definedName name="_______rf8">#REF!</definedName>
    <definedName name="_______rf9">#REF!</definedName>
    <definedName name="_______tb2" localSheetId="7" hidden="1">OFFSET([0]!TB,1,)</definedName>
    <definedName name="_______tb2" hidden="1">OFFSET([0]!TB,1,)</definedName>
    <definedName name="_______tf1" localSheetId="7">#REF!</definedName>
    <definedName name="_______tf1">#REF!</definedName>
    <definedName name="_______tf10">#REF!</definedName>
    <definedName name="_______tf2">#REF!</definedName>
    <definedName name="_______tf3">#REF!</definedName>
    <definedName name="_______tf4">#REF!</definedName>
    <definedName name="_______tf5">#REF!</definedName>
    <definedName name="_______tf6">#REF!</definedName>
    <definedName name="_______tf7">#REF!</definedName>
    <definedName name="_______tf8">#REF!</definedName>
    <definedName name="_______tf9">#REF!</definedName>
    <definedName name="_______x1" localSheetId="7" hidden="1">{"total",#N/A,FALSE,"5YR TREND";"CASH FLOW",#N/A,FALSE,"5YR TREND";"BALANCE SHEET",#N/A,FALSE,"5YR TREND";"baseline",#N/A,FALSE,"5YR TREND";"investment",#N/A,FALSE,"5YR TREND"}</definedName>
    <definedName name="_______x1" hidden="1">{"total",#N/A,FALSE,"5YR TREND";"CASH FLOW",#N/A,FALSE,"5YR TREND";"BALANCE SHEET",#N/A,FALSE,"5YR TREND";"baseline",#N/A,FALSE,"5YR TREND";"investment",#N/A,FALSE,"5YR TREND"}</definedName>
    <definedName name="_______x10" localSheetId="7" hidden="1">{"total",#N/A,FALSE,"5YR TREND";"CASH FLOW",#N/A,FALSE,"5YR TREND";"BALANCE SHEET",#N/A,FALSE,"5YR TREND";"baseline",#N/A,FALSE,"5YR TREND";"investment",#N/A,FALSE,"5YR TREND"}</definedName>
    <definedName name="_______x10" hidden="1">{"total",#N/A,FALSE,"5YR TREND";"CASH FLOW",#N/A,FALSE,"5YR TREND";"BALANCE SHEET",#N/A,FALSE,"5YR TREND";"baseline",#N/A,FALSE,"5YR TREND";"investment",#N/A,FALSE,"5YR TREND"}</definedName>
    <definedName name="_______x11" localSheetId="7" hidden="1">{"total",#N/A,FALSE,"5YR TREND";"CASH FLOW",#N/A,FALSE,"5YR TREND";"BALANCE SHEET",#N/A,FALSE,"5YR TREND";"baseline",#N/A,FALSE,"5YR TREND";"investment",#N/A,FALSE,"5YR TREND"}</definedName>
    <definedName name="_______x11" hidden="1">{"total",#N/A,FALSE,"5YR TREND";"CASH FLOW",#N/A,FALSE,"5YR TREND";"BALANCE SHEET",#N/A,FALSE,"5YR TREND";"baseline",#N/A,FALSE,"5YR TREND";"investment",#N/A,FALSE,"5YR TREND"}</definedName>
    <definedName name="_______x123" localSheetId="7" hidden="1">{"total",#N/A,FALSE,"5YR TREND";"CASH FLOW",#N/A,FALSE,"5YR TREND";"BALANCE SHEET",#N/A,FALSE,"5YR TREND";"baseline",#N/A,FALSE,"5YR TREND";"investment",#N/A,FALSE,"5YR TREND"}</definedName>
    <definedName name="_______x123" hidden="1">{"total",#N/A,FALSE,"5YR TREND";"CASH FLOW",#N/A,FALSE,"5YR TREND";"BALANCE SHEET",#N/A,FALSE,"5YR TREND";"baseline",#N/A,FALSE,"5YR TREND";"investment",#N/A,FALSE,"5YR TREND"}</definedName>
    <definedName name="_______x18"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2" localSheetId="6" hidden="1">{"'Sheet1'!$A$1:$I$89"}</definedName>
    <definedName name="_______x2" localSheetId="7" hidden="1">{"'Sheet1'!$A$1:$I$89"}</definedName>
    <definedName name="_______x2" localSheetId="0" hidden="1">{"'Sheet1'!$A$1:$I$89"}</definedName>
    <definedName name="_______x2" localSheetId="4" hidden="1">{"'Sheet1'!$A$1:$I$89"}</definedName>
    <definedName name="_______x2" localSheetId="5" hidden="1">{"'Sheet1'!$A$1:$I$89"}</definedName>
    <definedName name="_______x2" localSheetId="2" hidden="1">{"'Sheet1'!$A$1:$I$89"}</definedName>
    <definedName name="_______x2" hidden="1">{"'Sheet1'!$A$1:$I$89"}</definedName>
    <definedName name="_______x23647" localSheetId="7" hidden="1">{"new base",#N/A,FALSE,"BP wo sections";"investment w/o areas",#N/A,FALSE,"BP wo sections";"total w/o areas",#N/A,FALSE,"BP wo sections"}</definedName>
    <definedName name="_______x23647" hidden="1">{"new base",#N/A,FALSE,"BP wo sections";"investment w/o areas",#N/A,FALSE,"BP wo sections";"total w/o areas",#N/A,FALSE,"BP wo sections"}</definedName>
    <definedName name="_______x3"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4125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5" localSheetId="7" hidden="1">{"total",#N/A,FALSE,"5YR TREND";"CASH FLOW",#N/A,FALSE,"5YR TREND";"BALANCE SHEET",#N/A,FALSE,"5YR TREND";"baseline",#N/A,FALSE,"5YR TREND";"investment",#N/A,FALSE,"5YR TREND"}</definedName>
    <definedName name="_______x5" hidden="1">{"total",#N/A,FALSE,"5YR TREND";"CASH FLOW",#N/A,FALSE,"5YR TREND";"BALANCE SHEET",#N/A,FALSE,"5YR TREND";"baseline",#N/A,FALSE,"5YR TREND";"investment",#N/A,FALSE,"5YR TREND"}</definedName>
    <definedName name="_______x54161" localSheetId="7" hidden="1">{"total",#N/A,FALSE,"5YR TREND";"CASH FLOW",#N/A,FALSE,"5YR TREND";"BALANCE SHEET",#N/A,FALSE,"5YR TREND";"baseline",#N/A,FALSE,"5YR TREND";"investment",#N/A,FALSE,"5YR TREND"}</definedName>
    <definedName name="_______x54161" hidden="1">{"total",#N/A,FALSE,"5YR TREND";"CASH FLOW",#N/A,FALSE,"5YR TREND";"BALANCE SHEET",#N/A,FALSE,"5YR TREND";"baseline",#N/A,FALSE,"5YR TREND";"investment",#N/A,FALSE,"5YR TREND"}</definedName>
    <definedName name="_______x6" localSheetId="7" hidden="1">{"new base",#N/A,FALSE,"BP wo sections";"investment w/o areas",#N/A,FALSE,"BP wo sections";"total w/o areas",#N/A,FALSE,"BP wo sections"}</definedName>
    <definedName name="_______x6" hidden="1">{"new base",#N/A,FALSE,"BP wo sections";"investment w/o areas",#N/A,FALSE,"BP wo sections";"total w/o areas",#N/A,FALSE,"BP wo sections"}</definedName>
    <definedName name="_______x654" localSheetId="7" hidden="1">{"98IB-MARGIN",#N/A,FALSE,"FILE LINK";"98IB-SGA",#N/A,FALSE,"FILE LINK";"98IB-STAFF",#N/A,FALSE,"FILE LINK";"98IB-CAPX",#N/A,FALSE,"FILE LINK"}</definedName>
    <definedName name="_______x654" hidden="1">{"98IB-MARGIN",#N/A,FALSE,"FILE LINK";"98IB-SGA",#N/A,FALSE,"FILE LINK";"98IB-STAFF",#N/A,FALSE,"FILE LINK";"98IB-CAPX",#N/A,FALSE,"FILE LINK"}</definedName>
    <definedName name="_______x65465" localSheetId="7" hidden="1">{"total",#N/A,FALSE,"5YR TREND";"CASH FLOW",#N/A,FALSE,"5YR TREND";"BALANCE SHEET",#N/A,FALSE,"5YR TREND";"baseline",#N/A,FALSE,"5YR TREND";"investment",#N/A,FALSE,"5YR TREND"}</definedName>
    <definedName name="_______x65465" hidden="1">{"total",#N/A,FALSE,"5YR TREND";"CASH FLOW",#N/A,FALSE,"5YR TREND";"BALANCE SHEET",#N/A,FALSE,"5YR TREND";"baseline",#N/A,FALSE,"5YR TREND";"investment",#N/A,FALSE,"5YR TREND"}</definedName>
    <definedName name="_______x65749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66" localSheetId="7" hidden="1">{"total",#N/A,FALSE,"5YR TREND";"CASH FLOW",#N/A,FALSE,"5YR TREND";"BALANCE SHEET",#N/A,FALSE,"5YR TREND";"baseline",#N/A,FALSE,"5YR TREND";"investment",#N/A,FALSE,"5YR TREND"}</definedName>
    <definedName name="_______x66" hidden="1">{"total",#N/A,FALSE,"5YR TREND";"CASH FLOW",#N/A,FALSE,"5YR TREND";"BALANCE SHEET",#N/A,FALSE,"5YR TREND";"baseline",#N/A,FALSE,"5YR TREND";"investment",#N/A,FALSE,"5YR TREND"}</definedName>
    <definedName name="_______x7" localSheetId="7" hidden="1">{"98IB-MARGIN",#N/A,FALSE,"FILE LINK";"98IB-SGA",#N/A,FALSE,"FILE LINK";"98IB-STAFF",#N/A,FALSE,"FILE LINK";"98IB-CAPX",#N/A,FALSE,"FILE LINK"}</definedName>
    <definedName name="_______x7" hidden="1">{"98IB-MARGIN",#N/A,FALSE,"FILE LINK";"98IB-SGA",#N/A,FALSE,"FILE LINK";"98IB-STAFF",#N/A,FALSE,"FILE LINK";"98IB-CAPX",#N/A,FALSE,"FILE LINK"}</definedName>
    <definedName name="_______x8" localSheetId="7" hidden="1">{"total",#N/A,FALSE,"5YR TREND";"CASH FLOW",#N/A,FALSE,"5YR TREND";"BALANCE SHEET",#N/A,FALSE,"5YR TREND";"baseline",#N/A,FALSE,"5YR TREND";"investment",#N/A,FALSE,"5YR TREND"}</definedName>
    <definedName name="_______x8" hidden="1">{"total",#N/A,FALSE,"5YR TREND";"CASH FLOW",#N/A,FALSE,"5YR TREND";"BALANCE SHEET",#N/A,FALSE,"5YR TREND";"baseline",#N/A,FALSE,"5YR TREND";"investment",#N/A,FALSE,"5YR TREND"}</definedName>
    <definedName name="_______x875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_x88888" localSheetId="6" hidden="1">{"'Sheet1'!$A$1:$I$89"}</definedName>
    <definedName name="_______x88888" localSheetId="7" hidden="1">{"'Sheet1'!$A$1:$I$89"}</definedName>
    <definedName name="_______x88888" localSheetId="0" hidden="1">{"'Sheet1'!$A$1:$I$89"}</definedName>
    <definedName name="_______x88888" localSheetId="4" hidden="1">{"'Sheet1'!$A$1:$I$89"}</definedName>
    <definedName name="_______x88888" localSheetId="5" hidden="1">{"'Sheet1'!$A$1:$I$89"}</definedName>
    <definedName name="_______x88888" localSheetId="2" hidden="1">{"'Sheet1'!$A$1:$I$89"}</definedName>
    <definedName name="_______x88888" hidden="1">{"'Sheet1'!$A$1:$I$89"}</definedName>
    <definedName name="_______x9" localSheetId="7" hidden="1">{"total",#N/A,FALSE,"5YR TREND";"CASH FLOW",#N/A,FALSE,"5YR TREND";"BALANCE SHEET",#N/A,FALSE,"5YR TREND";"baseline",#N/A,FALSE,"5YR TREND";"investment",#N/A,FALSE,"5YR TREND"}</definedName>
    <definedName name="_______x9" hidden="1">{"total",#N/A,FALSE,"5YR TREND";"CASH FLOW",#N/A,FALSE,"5YR TREND";"BALANCE SHEET",#N/A,FALSE,"5YR TREND";"baseline",#N/A,FALSE,"5YR TREND";"investment",#N/A,FALSE,"5YR TREND"}</definedName>
    <definedName name="_______x984" localSheetId="7" hidden="1">{"total",#N/A,FALSE,"5YR TREND";"CASH FLOW",#N/A,FALSE,"5YR TREND";"BALANCE SHEET",#N/A,FALSE,"5YR TREND";"baseline",#N/A,FALSE,"5YR TREND";"investment",#N/A,FALSE,"5YR TREND"}</definedName>
    <definedName name="_______x984" hidden="1">{"total",#N/A,FALSE,"5YR TREND";"CASH FLOW",#N/A,FALSE,"5YR TREND";"BALANCE SHEET",#N/A,FALSE,"5YR TREND";"baseline",#N/A,FALSE,"5YR TREND";"investment",#N/A,FALSE,"5YR TREND"}</definedName>
    <definedName name="_______x985" localSheetId="7" hidden="1">{"total",#N/A,FALSE,"5YR TREND";"CASH FLOW",#N/A,FALSE,"5YR TREND";"BALANCE SHEET",#N/A,FALSE,"5YR TREND";"baseline",#N/A,FALSE,"5YR TREND";"investment",#N/A,FALSE,"5YR TREND"}</definedName>
    <definedName name="_______x985" hidden="1">{"total",#N/A,FALSE,"5YR TREND";"CASH FLOW",#N/A,FALSE,"5YR TREND";"BALANCE SHEET",#N/A,FALSE,"5YR TREND";"baseline",#N/A,FALSE,"5YR TREND";"investment",#N/A,FALSE,"5YR TREND"}</definedName>
    <definedName name="_______x999" localSheetId="7" hidden="1">{"total",#N/A,FALSE,"5YR TREND";"CASH FLOW",#N/A,FALSE,"5YR TREND";"BALANCE SHEET",#N/A,FALSE,"5YR TREND";"baseline",#N/A,FALSE,"5YR TREND";"investment",#N/A,FALSE,"5YR TREND"}</definedName>
    <definedName name="_______x999" hidden="1">{"total",#N/A,FALSE,"5YR TREND";"CASH FLOW",#N/A,FALSE,"5YR TREND";"BALANCE SHEET",#N/A,FALSE,"5YR TREND";"baseline",#N/A,FALSE,"5YR TREND";"investment",#N/A,FALSE,"5YR TREND"}</definedName>
    <definedName name="______00021D">#REF!</definedName>
    <definedName name="______00021G">#REF!</definedName>
    <definedName name="______00021L">#REF!</definedName>
    <definedName name="______00021T">#REF!</definedName>
    <definedName name="______10100">#REF!</definedName>
    <definedName name="______101001">#REF!</definedName>
    <definedName name="______101002">#REF!</definedName>
    <definedName name="______101003">#REF!</definedName>
    <definedName name="______101004">#REF!</definedName>
    <definedName name="______10100R1" localSheetId="7">#REF!</definedName>
    <definedName name="______10100R1">#REF!</definedName>
    <definedName name="______102011" localSheetId="7">#REF!</definedName>
    <definedName name="______102011">#REF!</definedName>
    <definedName name="______102012" localSheetId="7">#REF!</definedName>
    <definedName name="______102012">#REF!</definedName>
    <definedName name="______102013">#REF!</definedName>
    <definedName name="______102014">#REF!</definedName>
    <definedName name="______102071">#REF!</definedName>
    <definedName name="______102072">#REF!</definedName>
    <definedName name="______102073">#REF!</definedName>
    <definedName name="______102074">#REF!</definedName>
    <definedName name="______10207R3">#REF!</definedName>
    <definedName name="______102081">#REF!</definedName>
    <definedName name="______102082">#REF!</definedName>
    <definedName name="______102083">#REF!</definedName>
    <definedName name="______102084">#REF!</definedName>
    <definedName name="______102111" localSheetId="7">#REF!</definedName>
    <definedName name="______102111">#REF!</definedName>
    <definedName name="______102112">#REF!</definedName>
    <definedName name="______102114">#REF!</definedName>
    <definedName name="______102121" localSheetId="7">#REF!</definedName>
    <definedName name="______102121">#REF!</definedName>
    <definedName name="______102122" localSheetId="7">#REF!</definedName>
    <definedName name="______102122">#REF!</definedName>
    <definedName name="______102123" localSheetId="7">#REF!</definedName>
    <definedName name="______102123">#REF!</definedName>
    <definedName name="______102124">#REF!</definedName>
    <definedName name="______102131">#REF!</definedName>
    <definedName name="______102132">#REF!</definedName>
    <definedName name="______102133">#REF!</definedName>
    <definedName name="______102134">#REF!</definedName>
    <definedName name="______102141" localSheetId="7">#REF!</definedName>
    <definedName name="______102141">#REF!</definedName>
    <definedName name="______102142">#REF!</definedName>
    <definedName name="______102143">#REF!</definedName>
    <definedName name="______102144">#REF!</definedName>
    <definedName name="______102151" localSheetId="7">#REF!</definedName>
    <definedName name="______102151">#REF!</definedName>
    <definedName name="______102152">#REF!</definedName>
    <definedName name="______102153">#REF!</definedName>
    <definedName name="______102154">#REF!</definedName>
    <definedName name="______10215R1" localSheetId="7">#REF!</definedName>
    <definedName name="______10215R1">#REF!</definedName>
    <definedName name="______10215R2" localSheetId="7">#REF!</definedName>
    <definedName name="______10215R2">#REF!</definedName>
    <definedName name="______10215R3" localSheetId="7">#REF!</definedName>
    <definedName name="______10215R3">#REF!</definedName>
    <definedName name="______102161">#REF!</definedName>
    <definedName name="______102162">#REF!</definedName>
    <definedName name="______102163">#REF!</definedName>
    <definedName name="______102164">#REF!</definedName>
    <definedName name="______102171" localSheetId="7">#REF!</definedName>
    <definedName name="______102171">#REF!</definedName>
    <definedName name="______102172">#REF!</definedName>
    <definedName name="______102173">#REF!</definedName>
    <definedName name="______102174">#REF!</definedName>
    <definedName name="______10217R1" localSheetId="7">#REF!</definedName>
    <definedName name="______10217R1">#REF!</definedName>
    <definedName name="______10217R2" localSheetId="7">#REF!</definedName>
    <definedName name="______10217R2">#REF!</definedName>
    <definedName name="______10217R3" localSheetId="7">#REF!</definedName>
    <definedName name="______10217R3">#REF!</definedName>
    <definedName name="______102181">#REF!</definedName>
    <definedName name="______102182">#REF!</definedName>
    <definedName name="______102183">#REF!</definedName>
    <definedName name="______102184">#REF!</definedName>
    <definedName name="______103101" localSheetId="7">#REF!</definedName>
    <definedName name="______103101">#REF!</definedName>
    <definedName name="______103102" localSheetId="7">#REF!</definedName>
    <definedName name="______103102">#REF!</definedName>
    <definedName name="______103103" localSheetId="7">#REF!</definedName>
    <definedName name="______103103">#REF!</definedName>
    <definedName name="______103104">#REF!</definedName>
    <definedName name="______10310R1" localSheetId="7">#REF!</definedName>
    <definedName name="______10310R1">#REF!</definedName>
    <definedName name="______10310R2" localSheetId="7">#REF!</definedName>
    <definedName name="______10310R2">#REF!</definedName>
    <definedName name="______19190" localSheetId="7">#REF!</definedName>
    <definedName name="______19190">#REF!</definedName>
    <definedName name="______19190D">#REF!</definedName>
    <definedName name="______19190G">#REF!</definedName>
    <definedName name="______19190L">#REF!</definedName>
    <definedName name="______19190T">#REF!</definedName>
    <definedName name="______2003_AFFILIATE_BILLINGS_SUMMARY_QRY">#REF!</definedName>
    <definedName name="______201001" localSheetId="7">#REF!</definedName>
    <definedName name="______201001">#REF!</definedName>
    <definedName name="______201002" localSheetId="7">#REF!</definedName>
    <definedName name="______201002">#REF!</definedName>
    <definedName name="______201003">#REF!</definedName>
    <definedName name="______201004">#REF!</definedName>
    <definedName name="______20100R1" localSheetId="7">#REF!</definedName>
    <definedName name="______20100R1">#REF!</definedName>
    <definedName name="______202101" localSheetId="7">#REF!</definedName>
    <definedName name="______202101">#REF!</definedName>
    <definedName name="______202102">#REF!</definedName>
    <definedName name="______202103">#REF!</definedName>
    <definedName name="______202104">#REF!</definedName>
    <definedName name="______202111" localSheetId="7">#REF!</definedName>
    <definedName name="______202111">#REF!</definedName>
    <definedName name="______202112">#REF!</definedName>
    <definedName name="______202113">#REF!</definedName>
    <definedName name="______202114">#REF!</definedName>
    <definedName name="______202131" localSheetId="7">#REF!</definedName>
    <definedName name="______202131">#REF!</definedName>
    <definedName name="______202132">#REF!</definedName>
    <definedName name="______202133">#REF!</definedName>
    <definedName name="______202134">#REF!</definedName>
    <definedName name="______202151" localSheetId="7">#REF!</definedName>
    <definedName name="______202151">#REF!</definedName>
    <definedName name="______202152">#REF!</definedName>
    <definedName name="______202153">#REF!</definedName>
    <definedName name="______202154">#REF!</definedName>
    <definedName name="______202161" localSheetId="7">#REF!</definedName>
    <definedName name="______202161">#REF!</definedName>
    <definedName name="______202162">#REF!</definedName>
    <definedName name="______202163">#REF!</definedName>
    <definedName name="______202164">#REF!</definedName>
    <definedName name="______20216R1" localSheetId="7">#REF!</definedName>
    <definedName name="______20216R1">#REF!</definedName>
    <definedName name="______20216R2" localSheetId="7">#REF!</definedName>
    <definedName name="______20216R2">#REF!</definedName>
    <definedName name="______20216R3" localSheetId="7">#REF!</definedName>
    <definedName name="______20216R3">#REF!</definedName>
    <definedName name="______202171">#REF!</definedName>
    <definedName name="______202172">#REF!</definedName>
    <definedName name="______202173">#REF!</definedName>
    <definedName name="______202174">#REF!</definedName>
    <definedName name="______202181" localSheetId="7">#REF!</definedName>
    <definedName name="______202181">#REF!</definedName>
    <definedName name="______202182">#REF!</definedName>
    <definedName name="______202183">#REF!</definedName>
    <definedName name="______202184">#REF!</definedName>
    <definedName name="______20218R3" localSheetId="7">#REF!</definedName>
    <definedName name="______20218R3">#REF!</definedName>
    <definedName name="______20221R3" localSheetId="7">#REF!</definedName>
    <definedName name="______20221R3">#REF!</definedName>
    <definedName name="______21010" localSheetId="7">#REF!</definedName>
    <definedName name="______21010">#REF!</definedName>
    <definedName name="______21010D">#REF!</definedName>
    <definedName name="______21010G">#REF!</definedName>
    <definedName name="______21010L">#REF!</definedName>
    <definedName name="______21010T">#REF!</definedName>
    <definedName name="______301001">#REF!</definedName>
    <definedName name="______301002">#REF!</definedName>
    <definedName name="______301003">#REF!</definedName>
    <definedName name="______301004">#REF!</definedName>
    <definedName name="______30100R1" localSheetId="7">#REF!</definedName>
    <definedName name="______30100R1">#REF!</definedName>
    <definedName name="______302111" localSheetId="7">#REF!</definedName>
    <definedName name="______302111">#REF!</definedName>
    <definedName name="______302112">#REF!</definedName>
    <definedName name="______302113">#REF!</definedName>
    <definedName name="______302114">#REF!</definedName>
    <definedName name="______401001" localSheetId="7">#REF!</definedName>
    <definedName name="______401001">#REF!</definedName>
    <definedName name="______401002" localSheetId="7">#REF!</definedName>
    <definedName name="______401002">#REF!</definedName>
    <definedName name="______401003">#REF!</definedName>
    <definedName name="______401004">#REF!</definedName>
    <definedName name="______40100R1" localSheetId="7">#REF!</definedName>
    <definedName name="______40100R1">#REF!</definedName>
    <definedName name="______402111" localSheetId="7">#REF!</definedName>
    <definedName name="______402111">#REF!</definedName>
    <definedName name="______402112">#REF!</definedName>
    <definedName name="______402113">#REF!</definedName>
    <definedName name="______402114">#REF!</definedName>
    <definedName name="______402121" localSheetId="7">#REF!</definedName>
    <definedName name="______402121">#REF!</definedName>
    <definedName name="______402122">#REF!</definedName>
    <definedName name="______402123">#REF!</definedName>
    <definedName name="______402124">#REF!</definedName>
    <definedName name="______40212R1" localSheetId="7">#REF!</definedName>
    <definedName name="______40212R1">#REF!</definedName>
    <definedName name="______40212R2" localSheetId="7">#REF!</definedName>
    <definedName name="______40212R2">#REF!</definedName>
    <definedName name="______40212R3" localSheetId="7">#REF!</definedName>
    <definedName name="______40212R3">#REF!</definedName>
    <definedName name="______402131">#REF!</definedName>
    <definedName name="______402132">#REF!</definedName>
    <definedName name="______402133">#REF!</definedName>
    <definedName name="______402134">#REF!</definedName>
    <definedName name="______402141" localSheetId="7">#REF!</definedName>
    <definedName name="______402141">#REF!</definedName>
    <definedName name="______402142">#REF!</definedName>
    <definedName name="______402143">#REF!</definedName>
    <definedName name="______402144">#REF!</definedName>
    <definedName name="______40214R3" localSheetId="7">#REF!</definedName>
    <definedName name="______40214R3">#REF!</definedName>
    <definedName name="______402151" localSheetId="7">#REF!</definedName>
    <definedName name="______402151">#REF!</definedName>
    <definedName name="______402152">#REF!</definedName>
    <definedName name="______402153">#REF!</definedName>
    <definedName name="______402154">#REF!</definedName>
    <definedName name="______501001" localSheetId="7">#REF!</definedName>
    <definedName name="______501001">#REF!</definedName>
    <definedName name="______501002" localSheetId="7">#REF!</definedName>
    <definedName name="______501002">#REF!</definedName>
    <definedName name="______501003">#REF!</definedName>
    <definedName name="______501004">#REF!</definedName>
    <definedName name="______50100R1" localSheetId="7">#REF!</definedName>
    <definedName name="______50100R1">#REF!</definedName>
    <definedName name="______50100R2" localSheetId="7">#REF!</definedName>
    <definedName name="______50100R2">#REF!</definedName>
    <definedName name="______50100R3" localSheetId="7">#REF!</definedName>
    <definedName name="______50100R3">#REF!</definedName>
    <definedName name="______601001">#REF!</definedName>
    <definedName name="______601002">#REF!</definedName>
    <definedName name="______601003">#REF!</definedName>
    <definedName name="______601004">#REF!</definedName>
    <definedName name="______60100R1" localSheetId="7">#REF!</definedName>
    <definedName name="______60100R1">#REF!</definedName>
    <definedName name="______60100R2" localSheetId="7">#REF!</definedName>
    <definedName name="______60100R2">#REF!</definedName>
    <definedName name="______60100R3" localSheetId="7">#REF!</definedName>
    <definedName name="______60100R3">#REF!</definedName>
    <definedName name="______602111">#REF!</definedName>
    <definedName name="______602112">#REF!</definedName>
    <definedName name="______602113">#REF!</definedName>
    <definedName name="______602114">#REF!</definedName>
    <definedName name="______602121" localSheetId="7">#REF!</definedName>
    <definedName name="______602121">#REF!</definedName>
    <definedName name="______602122">#REF!</definedName>
    <definedName name="______602123">#REF!</definedName>
    <definedName name="______602124">#REF!</definedName>
    <definedName name="______60212R3" localSheetId="7">#REF!</definedName>
    <definedName name="______60212R3">#REF!</definedName>
    <definedName name="______901001" localSheetId="7">#REF!</definedName>
    <definedName name="______901001">#REF!</definedName>
    <definedName name="______901002" localSheetId="7">#REF!</definedName>
    <definedName name="______901002">#REF!</definedName>
    <definedName name="______901003">#REF!</definedName>
    <definedName name="______901004">#REF!</definedName>
    <definedName name="______90100R1" localSheetId="7">#REF!</definedName>
    <definedName name="______90100R1">#REF!</definedName>
    <definedName name="______90100R2">#REF!</definedName>
    <definedName name="______90100R3">#REF!</definedName>
    <definedName name="______902101" localSheetId="7">#REF!</definedName>
    <definedName name="______902101">#REF!</definedName>
    <definedName name="______902102">#REF!</definedName>
    <definedName name="______902103">#REF!</definedName>
    <definedName name="______902104">#REF!</definedName>
    <definedName name="______990011" localSheetId="7">#REF!</definedName>
    <definedName name="______990011">#REF!</definedName>
    <definedName name="______990012">#REF!</definedName>
    <definedName name="______990013">#REF!</definedName>
    <definedName name="______990014">#REF!</definedName>
    <definedName name="______99001R3" localSheetId="7">#REF!</definedName>
    <definedName name="______99001R3">#REF!</definedName>
    <definedName name="______99002R3" localSheetId="7">#REF!</definedName>
    <definedName name="______99002R3">#REF!</definedName>
    <definedName name="______99004R3" localSheetId="7">#REF!</definedName>
    <definedName name="______99004R3">#REF!</definedName>
    <definedName name="______a1" hidden="1">{#N/A,#N/A,FALSE,"Finanzplan";#N/A,#N/A,FALSE,"Bilanz";#N/A,#N/A,FALSE,"GuV"}</definedName>
    <definedName name="______A11" localSheetId="7" hidden="1">{#N/A,#N/A,FALSE,"Umsatz 99";#N/A,#N/A,FALSE,"ER 99 "}</definedName>
    <definedName name="______A11" hidden="1">{#N/A,#N/A,FALSE,"Umsatz 99";#N/A,#N/A,FALSE,"ER 99 "}</definedName>
    <definedName name="______ai2">#REF!</definedName>
    <definedName name="______ask1" hidden="1">#REF!</definedName>
    <definedName name="______c" localSheetId="7" hidden="1">{"Fiesta Facer Page",#N/A,FALSE,"Q_C_S";"Fiesta Main Page",#N/A,FALSE,"V_L";"Fiesta 95BP Struct",#N/A,FALSE,"StructBP";"Fiesta Post 95BP Struct",#N/A,FALSE,"AdjStructBP"}</definedName>
    <definedName name="______c" hidden="1">{"Fiesta Facer Page",#N/A,FALSE,"Q_C_S";"Fiesta Main Page",#N/A,FALSE,"V_L";"Fiesta 95BP Struct",#N/A,FALSE,"StructBP";"Fiesta Post 95BP Struct",#N/A,FALSE,"AdjStructBP"}</definedName>
    <definedName name="______DAT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T410">#REF!</definedName>
    <definedName name="______DIT411">#REF!</definedName>
    <definedName name="______dlp3">#REF!</definedName>
    <definedName name="______e1" hidden="1">{#N/A,#N/A,FALSE,"Summary";#N/A,#N/A,FALSE,"CF";#N/A,#N/A,FALSE,"P&amp;L";"summary",#N/A,FALSE,"Returns";#N/A,#N/A,FALSE,"BS";"summary",#N/A,FALSE,"Analysis";#N/A,#N/A,FALSE,"Assumptions"}</definedName>
    <definedName name="______ev2">#REF!</definedName>
    <definedName name="______ex2" localSheetId="7">#REF!</definedName>
    <definedName name="______ex2">#REF!</definedName>
    <definedName name="______FAS143" localSheetId="7">#REF!</definedName>
    <definedName name="______FAS143">#REF!</definedName>
    <definedName name="______FPC1">#REF!</definedName>
    <definedName name="______FPC2">#REF!</definedName>
    <definedName name="______FPC3">#REF!</definedName>
    <definedName name="______fsd44" localSheetId="7" hidden="1">{#N/A,#N/A,FALSE,"Aging Summary";#N/A,#N/A,FALSE,"Ratio Analysis";#N/A,#N/A,FALSE,"Test 120 Day Accts";#N/A,#N/A,FALSE,"Tickmarks"}</definedName>
    <definedName name="______fsd44" localSheetId="0" hidden="1">{#N/A,#N/A,FALSE,"Aging Summary";#N/A,#N/A,FALSE,"Ratio Analysis";#N/A,#N/A,FALSE,"Test 120 Day Accts";#N/A,#N/A,FALSE,"Tickmarks"}</definedName>
    <definedName name="______fsd44" localSheetId="4" hidden="1">{#N/A,#N/A,FALSE,"Aging Summary";#N/A,#N/A,FALSE,"Ratio Analysis";#N/A,#N/A,FALSE,"Test 120 Day Accts";#N/A,#N/A,FALSE,"Tickmarks"}</definedName>
    <definedName name="______fsd44" localSheetId="5" hidden="1">{#N/A,#N/A,FALSE,"Aging Summary";#N/A,#N/A,FALSE,"Ratio Analysis";#N/A,#N/A,FALSE,"Test 120 Day Accts";#N/A,#N/A,FALSE,"Tickmarks"}</definedName>
    <definedName name="______fsd44" localSheetId="2" hidden="1">{#N/A,#N/A,FALSE,"Aging Summary";#N/A,#N/A,FALSE,"Ratio Analysis";#N/A,#N/A,FALSE,"Test 120 Day Accts";#N/A,#N/A,FALSE,"Tickmarks"}</definedName>
    <definedName name="______fsd44" hidden="1">{#N/A,#N/A,FALSE,"Aging Summary";#N/A,#N/A,FALSE,"Ratio Analysis";#N/A,#N/A,FALSE,"Test 120 Day Accts";#N/A,#N/A,FALSE,"Tickmarks"}</definedName>
    <definedName name="______FTC2">#REF!</definedName>
    <definedName name="______gp2">#REF!</definedName>
    <definedName name="______GYP2">#REF!</definedName>
    <definedName name="______IAR3">#REF!</definedName>
    <definedName name="______idc1" localSheetId="7">#REF!</definedName>
    <definedName name="______idc1">#REF!</definedName>
    <definedName name="______idc2" localSheetId="7">#REF!</definedName>
    <definedName name="______idc2">#REF!</definedName>
    <definedName name="______idf1" localSheetId="7">#REF!</definedName>
    <definedName name="______idf1">#REF!</definedName>
    <definedName name="______idf10">#REF!</definedName>
    <definedName name="______idf2">#REF!</definedName>
    <definedName name="______idf3">#REF!</definedName>
    <definedName name="______idf4">#REF!</definedName>
    <definedName name="______idf5">#REF!</definedName>
    <definedName name="______idf6">#REF!</definedName>
    <definedName name="______idf7">#REF!</definedName>
    <definedName name="______idf8">#REF!</definedName>
    <definedName name="______idf9">#REF!</definedName>
    <definedName name="______ir6">#REF!</definedName>
    <definedName name="______ird2">#REF!</definedName>
    <definedName name="______JC00000075">#REF!</definedName>
    <definedName name="______JC00016368">#REF!</definedName>
    <definedName name="______je41">#REF!</definedName>
    <definedName name="______key1" hidden="1">#REF!</definedName>
    <definedName name="______kim1" localSheetId="7" hidden="1">{#N/A,#N/A,FALSE,"Aging Summary";#N/A,#N/A,FALSE,"Ratio Analysis";#N/A,#N/A,FALSE,"Test 120 Day Accts";#N/A,#N/A,FALSE,"Tickmarks"}</definedName>
    <definedName name="______kim1" hidden="1">{#N/A,#N/A,FALSE,"Aging Summary";#N/A,#N/A,FALSE,"Ratio Analysis";#N/A,#N/A,FALSE,"Test 120 Day Accts";#N/A,#N/A,FALSE,"Tickmarks"}</definedName>
    <definedName name="______kim2">#N/A</definedName>
    <definedName name="______kim6" localSheetId="7" hidden="1">{#N/A,#N/A,FALSE,"Aging Summary";#N/A,#N/A,FALSE,"Ratio Analysis";#N/A,#N/A,FALSE,"Test 120 Day Accts";#N/A,#N/A,FALSE,"Tickmarks"}</definedName>
    <definedName name="______kim6" hidden="1">{#N/A,#N/A,FALSE,"Aging Summary";#N/A,#N/A,FALSE,"Ratio Analysis";#N/A,#N/A,FALSE,"Test 120 Day Accts";#N/A,#N/A,FALSE,"Tickmarks"}</definedName>
    <definedName name="______MAX1">#REF!</definedName>
    <definedName name="______MAX2">#REF!</definedName>
    <definedName name="______MAX3">#REF!</definedName>
    <definedName name="______mdf1">#REF!</definedName>
    <definedName name="______mdf10">#REF!</definedName>
    <definedName name="______mdf2">#REF!</definedName>
    <definedName name="______mdf3">#REF!</definedName>
    <definedName name="______mdf4">#REF!</definedName>
    <definedName name="______mdf5">#REF!</definedName>
    <definedName name="______mdf6">#REF!</definedName>
    <definedName name="______mdf7">#REF!</definedName>
    <definedName name="______mdf8">#REF!</definedName>
    <definedName name="______mdf9">#REF!</definedName>
    <definedName name="______me2">#REF!</definedName>
    <definedName name="______o1" hidden="1">{#N/A,#N/A,FALSE,"Finanzplan";#N/A,#N/A,FALSE,"Bilanz";#N/A,#N/A,FALSE,"GuV"}</definedName>
    <definedName name="______PAG1" localSheetId="7">#REF!</definedName>
    <definedName name="______PAG1">#REF!</definedName>
    <definedName name="______PAG2" localSheetId="7">#REF!</definedName>
    <definedName name="______PAG2">#REF!</definedName>
    <definedName name="______pc1" localSheetId="7">#REF!</definedName>
    <definedName name="______pc1">#REF!</definedName>
    <definedName name="______pc2">#REF!</definedName>
    <definedName name="______pf1">#REF!</definedName>
    <definedName name="______pf10">#REF!</definedName>
    <definedName name="______pf2">#REF!</definedName>
    <definedName name="______pf3">#REF!</definedName>
    <definedName name="______pf4">#REF!</definedName>
    <definedName name="______pf5">#REF!</definedName>
    <definedName name="______pf6">#REF!</definedName>
    <definedName name="______pf7">#REF!</definedName>
    <definedName name="______pf8">#REF!</definedName>
    <definedName name="______pf9">#REF!</definedName>
    <definedName name="______Q2" localSheetId="7" hidden="1">{"COREKINETICS",#N/A,FALSE,"CORE KINETICS"}</definedName>
    <definedName name="______Q2" hidden="1">{"COREKINETICS",#N/A,FALSE,"CORE KINETICS"}</definedName>
    <definedName name="______rei3">#REF!</definedName>
    <definedName name="______rf1" localSheetId="7">#REF!</definedName>
    <definedName name="______rf1">#REF!</definedName>
    <definedName name="______rf10" localSheetId="7">#REF!</definedName>
    <definedName name="______rf10">#REF!</definedName>
    <definedName name="______rf2" localSheetId="7">#REF!</definedName>
    <definedName name="______rf2">#REF!</definedName>
    <definedName name="______rf3">#REF!</definedName>
    <definedName name="______rf4">#REF!</definedName>
    <definedName name="______rf5">#REF!</definedName>
    <definedName name="______rf6">#REF!</definedName>
    <definedName name="______rf7">#REF!</definedName>
    <definedName name="______rf8">#REF!</definedName>
    <definedName name="______rf9">#REF!</definedName>
    <definedName name="______tf1">#REF!</definedName>
    <definedName name="______tf10">#REF!</definedName>
    <definedName name="______tf2">#REF!</definedName>
    <definedName name="______tf3">#REF!</definedName>
    <definedName name="______tf4">#REF!</definedName>
    <definedName name="______tf5">#REF!</definedName>
    <definedName name="______tf6">#REF!</definedName>
    <definedName name="______tf7">#REF!</definedName>
    <definedName name="______tf8">#REF!</definedName>
    <definedName name="______tf9">#REF!</definedName>
    <definedName name="______x1" localSheetId="7" hidden="1">{"total",#N/A,FALSE,"5YR TREND";"CASH FLOW",#N/A,FALSE,"5YR TREND";"BALANCE SHEET",#N/A,FALSE,"5YR TREND";"baseline",#N/A,FALSE,"5YR TREND";"investment",#N/A,FALSE,"5YR TREND"}</definedName>
    <definedName name="______x1" hidden="1">{"total",#N/A,FALSE,"5YR TREND";"CASH FLOW",#N/A,FALSE,"5YR TREND";"BALANCE SHEET",#N/A,FALSE,"5YR TREND";"baseline",#N/A,FALSE,"5YR TREND";"investment",#N/A,FALSE,"5YR TREND"}</definedName>
    <definedName name="______x10" localSheetId="7" hidden="1">{"total",#N/A,FALSE,"5YR TREND";"CASH FLOW",#N/A,FALSE,"5YR TREND";"BALANCE SHEET",#N/A,FALSE,"5YR TREND";"baseline",#N/A,FALSE,"5YR TREND";"investment",#N/A,FALSE,"5YR TREND"}</definedName>
    <definedName name="______x10" hidden="1">{"total",#N/A,FALSE,"5YR TREND";"CASH FLOW",#N/A,FALSE,"5YR TREND";"BALANCE SHEET",#N/A,FALSE,"5YR TREND";"baseline",#N/A,FALSE,"5YR TREND";"investment",#N/A,FALSE,"5YR TREND"}</definedName>
    <definedName name="______x11" localSheetId="7" hidden="1">{"total",#N/A,FALSE,"5YR TREND";"CASH FLOW",#N/A,FALSE,"5YR TREND";"BALANCE SHEET",#N/A,FALSE,"5YR TREND";"baseline",#N/A,FALSE,"5YR TREND";"investment",#N/A,FALSE,"5YR TREND"}</definedName>
    <definedName name="______x11" hidden="1">{"total",#N/A,FALSE,"5YR TREND";"CASH FLOW",#N/A,FALSE,"5YR TREND";"BALANCE SHEET",#N/A,FALSE,"5YR TREND";"baseline",#N/A,FALSE,"5YR TREND";"investment",#N/A,FALSE,"5YR TREND"}</definedName>
    <definedName name="______x12" hidden="1">#REF!</definedName>
    <definedName name="______x123" localSheetId="7" hidden="1">{"total",#N/A,FALSE,"5YR TREND";"CASH FLOW",#N/A,FALSE,"5YR TREND";"BALANCE SHEET",#N/A,FALSE,"5YR TREND";"baseline",#N/A,FALSE,"5YR TREND";"investment",#N/A,FALSE,"5YR TREND"}</definedName>
    <definedName name="______x123" hidden="1">{"total",#N/A,FALSE,"5YR TREND";"CASH FLOW",#N/A,FALSE,"5YR TREND";"BALANCE SHEET",#N/A,FALSE,"5YR TREND";"baseline",#N/A,FALSE,"5YR TREND";"investment",#N/A,FALSE,"5YR TREND"}</definedName>
    <definedName name="______x13" hidden="1">#REF!</definedName>
    <definedName name="______x14" hidden="1">#REF!</definedName>
    <definedName name="______x15" hidden="1">#REF!</definedName>
    <definedName name="______x16" hidden="1">#REF!</definedName>
    <definedName name="______x17" hidden="1">#REF!</definedName>
    <definedName name="______x18"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2" localSheetId="6" hidden="1">{"'Sheet1'!$A$1:$I$89"}</definedName>
    <definedName name="______x2" localSheetId="7" hidden="1">{"'Sheet1'!$A$1:$I$89"}</definedName>
    <definedName name="______x2" localSheetId="0" hidden="1">{"'Sheet1'!$A$1:$I$89"}</definedName>
    <definedName name="______x2" localSheetId="4" hidden="1">{"'Sheet1'!$A$1:$I$89"}</definedName>
    <definedName name="______x2" localSheetId="5" hidden="1">{"'Sheet1'!$A$1:$I$89"}</definedName>
    <definedName name="______x2" localSheetId="2" hidden="1">{"'Sheet1'!$A$1:$I$89"}</definedName>
    <definedName name="______x2" hidden="1">{"'Sheet1'!$A$1:$I$89"}</definedName>
    <definedName name="______x23647" localSheetId="7" hidden="1">{"new base",#N/A,FALSE,"BP wo sections";"investment w/o areas",#N/A,FALSE,"BP wo sections";"total w/o areas",#N/A,FALSE,"BP wo sections"}</definedName>
    <definedName name="______x23647" hidden="1">{"new base",#N/A,FALSE,"BP wo sections";"investment w/o areas",#N/A,FALSE,"BP wo sections";"total w/o areas",#N/A,FALSE,"BP wo sections"}</definedName>
    <definedName name="______x3"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4125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5" localSheetId="7" hidden="1">{"total",#N/A,FALSE,"5YR TREND";"CASH FLOW",#N/A,FALSE,"5YR TREND";"BALANCE SHEET",#N/A,FALSE,"5YR TREND";"baseline",#N/A,FALSE,"5YR TREND";"investment",#N/A,FALSE,"5YR TREND"}</definedName>
    <definedName name="______x5" hidden="1">{"total",#N/A,FALSE,"5YR TREND";"CASH FLOW",#N/A,FALSE,"5YR TREND";"BALANCE SHEET",#N/A,FALSE,"5YR TREND";"baseline",#N/A,FALSE,"5YR TREND";"investment",#N/A,FALSE,"5YR TREND"}</definedName>
    <definedName name="______x54161" localSheetId="7" hidden="1">{"total",#N/A,FALSE,"5YR TREND";"CASH FLOW",#N/A,FALSE,"5YR TREND";"BALANCE SHEET",#N/A,FALSE,"5YR TREND";"baseline",#N/A,FALSE,"5YR TREND";"investment",#N/A,FALSE,"5YR TREND"}</definedName>
    <definedName name="______x54161" hidden="1">{"total",#N/A,FALSE,"5YR TREND";"CASH FLOW",#N/A,FALSE,"5YR TREND";"BALANCE SHEET",#N/A,FALSE,"5YR TREND";"baseline",#N/A,FALSE,"5YR TREND";"investment",#N/A,FALSE,"5YR TREND"}</definedName>
    <definedName name="______x6" localSheetId="7" hidden="1">{"new base",#N/A,FALSE,"BP wo sections";"investment w/o areas",#N/A,FALSE,"BP wo sections";"total w/o areas",#N/A,FALSE,"BP wo sections"}</definedName>
    <definedName name="______x6" hidden="1">{"new base",#N/A,FALSE,"BP wo sections";"investment w/o areas",#N/A,FALSE,"BP wo sections";"total w/o areas",#N/A,FALSE,"BP wo sections"}</definedName>
    <definedName name="______x654" localSheetId="7" hidden="1">{"98IB-MARGIN",#N/A,FALSE,"FILE LINK";"98IB-SGA",#N/A,FALSE,"FILE LINK";"98IB-STAFF",#N/A,FALSE,"FILE LINK";"98IB-CAPX",#N/A,FALSE,"FILE LINK"}</definedName>
    <definedName name="______x654" hidden="1">{"98IB-MARGIN",#N/A,FALSE,"FILE LINK";"98IB-SGA",#N/A,FALSE,"FILE LINK";"98IB-STAFF",#N/A,FALSE,"FILE LINK";"98IB-CAPX",#N/A,FALSE,"FILE LINK"}</definedName>
    <definedName name="______x65465" localSheetId="7" hidden="1">{"total",#N/A,FALSE,"5YR TREND";"CASH FLOW",#N/A,FALSE,"5YR TREND";"BALANCE SHEET",#N/A,FALSE,"5YR TREND";"baseline",#N/A,FALSE,"5YR TREND";"investment",#N/A,FALSE,"5YR TREND"}</definedName>
    <definedName name="______x65465" hidden="1">{"total",#N/A,FALSE,"5YR TREND";"CASH FLOW",#N/A,FALSE,"5YR TREND";"BALANCE SHEET",#N/A,FALSE,"5YR TREND";"baseline",#N/A,FALSE,"5YR TREND";"investment",#N/A,FALSE,"5YR TREND"}</definedName>
    <definedName name="______x65749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66" localSheetId="7" hidden="1">{"total",#N/A,FALSE,"5YR TREND";"CASH FLOW",#N/A,FALSE,"5YR TREND";"BALANCE SHEET",#N/A,FALSE,"5YR TREND";"baseline",#N/A,FALSE,"5YR TREND";"investment",#N/A,FALSE,"5YR TREND"}</definedName>
    <definedName name="______x66" hidden="1">{"total",#N/A,FALSE,"5YR TREND";"CASH FLOW",#N/A,FALSE,"5YR TREND";"BALANCE SHEET",#N/A,FALSE,"5YR TREND";"baseline",#N/A,FALSE,"5YR TREND";"investment",#N/A,FALSE,"5YR TREND"}</definedName>
    <definedName name="______x7" localSheetId="7" hidden="1">{"98IB-MARGIN",#N/A,FALSE,"FILE LINK";"98IB-SGA",#N/A,FALSE,"FILE LINK";"98IB-STAFF",#N/A,FALSE,"FILE LINK";"98IB-CAPX",#N/A,FALSE,"FILE LINK"}</definedName>
    <definedName name="______x7" hidden="1">{"98IB-MARGIN",#N/A,FALSE,"FILE LINK";"98IB-SGA",#N/A,FALSE,"FILE LINK";"98IB-STAFF",#N/A,FALSE,"FILE LINK";"98IB-CAPX",#N/A,FALSE,"FILE LINK"}</definedName>
    <definedName name="______x8" localSheetId="7" hidden="1">{"total",#N/A,FALSE,"5YR TREND";"CASH FLOW",#N/A,FALSE,"5YR TREND";"BALANCE SHEET",#N/A,FALSE,"5YR TREND";"baseline",#N/A,FALSE,"5YR TREND";"investment",#N/A,FALSE,"5YR TREND"}</definedName>
    <definedName name="______x8" hidden="1">{"total",#N/A,FALSE,"5YR TREND";"CASH FLOW",#N/A,FALSE,"5YR TREND";"BALANCE SHEET",#N/A,FALSE,"5YR TREND";"baseline",#N/A,FALSE,"5YR TREND";"investment",#N/A,FALSE,"5YR TREND"}</definedName>
    <definedName name="______x875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_x88888" localSheetId="6" hidden="1">{"'Sheet1'!$A$1:$I$89"}</definedName>
    <definedName name="______x88888" localSheetId="7" hidden="1">{"'Sheet1'!$A$1:$I$89"}</definedName>
    <definedName name="______x88888" localSheetId="0" hidden="1">{"'Sheet1'!$A$1:$I$89"}</definedName>
    <definedName name="______x88888" localSheetId="4" hidden="1">{"'Sheet1'!$A$1:$I$89"}</definedName>
    <definedName name="______x88888" localSheetId="5" hidden="1">{"'Sheet1'!$A$1:$I$89"}</definedName>
    <definedName name="______x88888" localSheetId="2" hidden="1">{"'Sheet1'!$A$1:$I$89"}</definedName>
    <definedName name="______x88888" hidden="1">{"'Sheet1'!$A$1:$I$89"}</definedName>
    <definedName name="______x9" localSheetId="7" hidden="1">{"total",#N/A,FALSE,"5YR TREND";"CASH FLOW",#N/A,FALSE,"5YR TREND";"BALANCE SHEET",#N/A,FALSE,"5YR TREND";"baseline",#N/A,FALSE,"5YR TREND";"investment",#N/A,FALSE,"5YR TREND"}</definedName>
    <definedName name="______x9" hidden="1">{"total",#N/A,FALSE,"5YR TREND";"CASH FLOW",#N/A,FALSE,"5YR TREND";"BALANCE SHEET",#N/A,FALSE,"5YR TREND";"baseline",#N/A,FALSE,"5YR TREND";"investment",#N/A,FALSE,"5YR TREND"}</definedName>
    <definedName name="______x984" localSheetId="7" hidden="1">{"total",#N/A,FALSE,"5YR TREND";"CASH FLOW",#N/A,FALSE,"5YR TREND";"BALANCE SHEET",#N/A,FALSE,"5YR TREND";"baseline",#N/A,FALSE,"5YR TREND";"investment",#N/A,FALSE,"5YR TREND"}</definedName>
    <definedName name="______x984" hidden="1">{"total",#N/A,FALSE,"5YR TREND";"CASH FLOW",#N/A,FALSE,"5YR TREND";"BALANCE SHEET",#N/A,FALSE,"5YR TREND";"baseline",#N/A,FALSE,"5YR TREND";"investment",#N/A,FALSE,"5YR TREND"}</definedName>
    <definedName name="______x985" localSheetId="7" hidden="1">{"total",#N/A,FALSE,"5YR TREND";"CASH FLOW",#N/A,FALSE,"5YR TREND";"BALANCE SHEET",#N/A,FALSE,"5YR TREND";"baseline",#N/A,FALSE,"5YR TREND";"investment",#N/A,FALSE,"5YR TREND"}</definedName>
    <definedName name="______x985" hidden="1">{"total",#N/A,FALSE,"5YR TREND";"CASH FLOW",#N/A,FALSE,"5YR TREND";"BALANCE SHEET",#N/A,FALSE,"5YR TREND";"baseline",#N/A,FALSE,"5YR TREND";"investment",#N/A,FALSE,"5YR TREND"}</definedName>
    <definedName name="______x999" localSheetId="7" hidden="1">{"total",#N/A,FALSE,"5YR TREND";"CASH FLOW",#N/A,FALSE,"5YR TREND";"BALANCE SHEET",#N/A,FALSE,"5YR TREND";"baseline",#N/A,FALSE,"5YR TREND";"investment",#N/A,FALSE,"5YR TREND"}</definedName>
    <definedName name="______x999" hidden="1">{"total",#N/A,FALSE,"5YR TREND";"CASH FLOW",#N/A,FALSE,"5YR TREND";"BALANCE SHEET",#N/A,FALSE,"5YR TREND";"baseline",#N/A,FALSE,"5YR TREND";"investment",#N/A,FALSE,"5YR TREND"}</definedName>
    <definedName name="______xx2" hidden="1">#REF!</definedName>
    <definedName name="_____00021D" localSheetId="7">#REF!</definedName>
    <definedName name="_____00021D">#REF!</definedName>
    <definedName name="_____00021G" localSheetId="7">#REF!</definedName>
    <definedName name="_____00021G">#REF!</definedName>
    <definedName name="_____00021L" localSheetId="7">#REF!</definedName>
    <definedName name="_____00021L">#REF!</definedName>
    <definedName name="_____00021T">#REF!</definedName>
    <definedName name="_____10100">#REF!</definedName>
    <definedName name="_____101001">#REF!</definedName>
    <definedName name="_____101002">#REF!</definedName>
    <definedName name="_____101003">#REF!</definedName>
    <definedName name="_____101004">#REF!</definedName>
    <definedName name="_____10100R1" localSheetId="7">#REF!</definedName>
    <definedName name="_____10100R1">#REF!</definedName>
    <definedName name="_____102011" localSheetId="7">#REF!</definedName>
    <definedName name="_____102011">#REF!</definedName>
    <definedName name="_____102012" localSheetId="7">#REF!</definedName>
    <definedName name="_____102012">#REF!</definedName>
    <definedName name="_____102013">#REF!</definedName>
    <definedName name="_____102014">#REF!</definedName>
    <definedName name="_____102071">#REF!</definedName>
    <definedName name="_____102072">#REF!</definedName>
    <definedName name="_____102073">#REF!</definedName>
    <definedName name="_____102074">#REF!</definedName>
    <definedName name="_____10207R3">#REF!</definedName>
    <definedName name="_____102081">#REF!</definedName>
    <definedName name="_____102082">#REF!</definedName>
    <definedName name="_____102083">#REF!</definedName>
    <definedName name="_____102084">#REF!</definedName>
    <definedName name="_____102111" localSheetId="7">#REF!</definedName>
    <definedName name="_____102111">#REF!</definedName>
    <definedName name="_____102112">#REF!</definedName>
    <definedName name="_____102114">#REF!</definedName>
    <definedName name="_____102121" localSheetId="7">#REF!</definedName>
    <definedName name="_____102121">#REF!</definedName>
    <definedName name="_____102122" localSheetId="7">#REF!</definedName>
    <definedName name="_____102122">#REF!</definedName>
    <definedName name="_____102123" localSheetId="7">#REF!</definedName>
    <definedName name="_____102123">#REF!</definedName>
    <definedName name="_____102124">#REF!</definedName>
    <definedName name="_____102131">#REF!</definedName>
    <definedName name="_____102132">#REF!</definedName>
    <definedName name="_____102133">#REF!</definedName>
    <definedName name="_____102134">#REF!</definedName>
    <definedName name="_____102141" localSheetId="7">#REF!</definedName>
    <definedName name="_____102141">#REF!</definedName>
    <definedName name="_____102142">#REF!</definedName>
    <definedName name="_____102143">#REF!</definedName>
    <definedName name="_____102144">#REF!</definedName>
    <definedName name="_____102151" localSheetId="7">#REF!</definedName>
    <definedName name="_____102151">#REF!</definedName>
    <definedName name="_____102152">#REF!</definedName>
    <definedName name="_____102153">#REF!</definedName>
    <definedName name="_____102154">#REF!</definedName>
    <definedName name="_____10215R1" localSheetId="7">#REF!</definedName>
    <definedName name="_____10215R1">#REF!</definedName>
    <definedName name="_____10215R2" localSheetId="7">#REF!</definedName>
    <definedName name="_____10215R2">#REF!</definedName>
    <definedName name="_____10215R3" localSheetId="7">#REF!</definedName>
    <definedName name="_____10215R3">#REF!</definedName>
    <definedName name="_____102161">#REF!</definedName>
    <definedName name="_____102162">#REF!</definedName>
    <definedName name="_____102163">#REF!</definedName>
    <definedName name="_____102164">#REF!</definedName>
    <definedName name="_____102171" localSheetId="7">#REF!</definedName>
    <definedName name="_____102171">#REF!</definedName>
    <definedName name="_____102172">#REF!</definedName>
    <definedName name="_____102173">#REF!</definedName>
    <definedName name="_____102174">#REF!</definedName>
    <definedName name="_____10217R1" localSheetId="7">#REF!</definedName>
    <definedName name="_____10217R1">#REF!</definedName>
    <definedName name="_____10217R2" localSheetId="7">#REF!</definedName>
    <definedName name="_____10217R2">#REF!</definedName>
    <definedName name="_____10217R3" localSheetId="7">#REF!</definedName>
    <definedName name="_____10217R3">#REF!</definedName>
    <definedName name="_____102181">#REF!</definedName>
    <definedName name="_____102182">#REF!</definedName>
    <definedName name="_____102183">#REF!</definedName>
    <definedName name="_____102184">#REF!</definedName>
    <definedName name="_____103101" localSheetId="7">#REF!</definedName>
    <definedName name="_____103101">#REF!</definedName>
    <definedName name="_____103102" localSheetId="7">#REF!</definedName>
    <definedName name="_____103102">#REF!</definedName>
    <definedName name="_____103103" localSheetId="7">#REF!</definedName>
    <definedName name="_____103103">#REF!</definedName>
    <definedName name="_____103104">#REF!</definedName>
    <definedName name="_____10310R1" localSheetId="7">#REF!</definedName>
    <definedName name="_____10310R1">#REF!</definedName>
    <definedName name="_____10310R2" localSheetId="7">#REF!</definedName>
    <definedName name="_____10310R2">#REF!</definedName>
    <definedName name="_____19190" localSheetId="7">#REF!</definedName>
    <definedName name="_____19190">#REF!</definedName>
    <definedName name="_____19190D">#REF!</definedName>
    <definedName name="_____19190G">#REF!</definedName>
    <definedName name="_____19190L">#REF!</definedName>
    <definedName name="_____19190T">#REF!</definedName>
    <definedName name="_____2003_AFFILIATE_BILLINGS_SUMMARY_QRY">#REF!</definedName>
    <definedName name="_____201001" localSheetId="7">#REF!</definedName>
    <definedName name="_____201001">#REF!</definedName>
    <definedName name="_____201002" localSheetId="7">#REF!</definedName>
    <definedName name="_____201002">#REF!</definedName>
    <definedName name="_____201003">#REF!</definedName>
    <definedName name="_____201004">#REF!</definedName>
    <definedName name="_____20100R1" localSheetId="7">#REF!</definedName>
    <definedName name="_____20100R1">#REF!</definedName>
    <definedName name="_____202101" localSheetId="7">#REF!</definedName>
    <definedName name="_____202101">#REF!</definedName>
    <definedName name="_____202102">#REF!</definedName>
    <definedName name="_____202103">#REF!</definedName>
    <definedName name="_____202104">#REF!</definedName>
    <definedName name="_____202111" localSheetId="7">#REF!</definedName>
    <definedName name="_____202111">#REF!</definedName>
    <definedName name="_____202112">#REF!</definedName>
    <definedName name="_____202113">#REF!</definedName>
    <definedName name="_____202114">#REF!</definedName>
    <definedName name="_____202131" localSheetId="7">#REF!</definedName>
    <definedName name="_____202131">#REF!</definedName>
    <definedName name="_____202132">#REF!</definedName>
    <definedName name="_____202133">#REF!</definedName>
    <definedName name="_____202134">#REF!</definedName>
    <definedName name="_____202151" localSheetId="7">#REF!</definedName>
    <definedName name="_____202151">#REF!</definedName>
    <definedName name="_____202152">#REF!</definedName>
    <definedName name="_____202153">#REF!</definedName>
    <definedName name="_____202154">#REF!</definedName>
    <definedName name="_____202161" localSheetId="7">#REF!</definedName>
    <definedName name="_____202161">#REF!</definedName>
    <definedName name="_____202162">#REF!</definedName>
    <definedName name="_____202163">#REF!</definedName>
    <definedName name="_____202164">#REF!</definedName>
    <definedName name="_____20216R1" localSheetId="7">#REF!</definedName>
    <definedName name="_____20216R1">#REF!</definedName>
    <definedName name="_____20216R2" localSheetId="7">#REF!</definedName>
    <definedName name="_____20216R2">#REF!</definedName>
    <definedName name="_____20216R3" localSheetId="7">#REF!</definedName>
    <definedName name="_____20216R3">#REF!</definedName>
    <definedName name="_____202171">#REF!</definedName>
    <definedName name="_____202172">#REF!</definedName>
    <definedName name="_____202173">#REF!</definedName>
    <definedName name="_____202174">#REF!</definedName>
    <definedName name="_____202181" localSheetId="7">#REF!</definedName>
    <definedName name="_____202181">#REF!</definedName>
    <definedName name="_____202182">#REF!</definedName>
    <definedName name="_____202183">#REF!</definedName>
    <definedName name="_____202184">#REF!</definedName>
    <definedName name="_____20218R3" localSheetId="7">#REF!</definedName>
    <definedName name="_____20218R3">#REF!</definedName>
    <definedName name="_____20221R3" localSheetId="7">#REF!</definedName>
    <definedName name="_____20221R3">#REF!</definedName>
    <definedName name="_____21010" localSheetId="7">#REF!</definedName>
    <definedName name="_____21010">#REF!</definedName>
    <definedName name="_____21010D">#REF!</definedName>
    <definedName name="_____21010G">#REF!</definedName>
    <definedName name="_____21010L">#REF!</definedName>
    <definedName name="_____21010T">#REF!</definedName>
    <definedName name="_____301001">#REF!</definedName>
    <definedName name="_____301002">#REF!</definedName>
    <definedName name="_____301003">#REF!</definedName>
    <definedName name="_____301004">#REF!</definedName>
    <definedName name="_____30100R1" localSheetId="7">#REF!</definedName>
    <definedName name="_____30100R1">#REF!</definedName>
    <definedName name="_____302111" localSheetId="7">#REF!</definedName>
    <definedName name="_____302111">#REF!</definedName>
    <definedName name="_____302112">#REF!</definedName>
    <definedName name="_____302113">#REF!</definedName>
    <definedName name="_____302114">#REF!</definedName>
    <definedName name="_____401001" localSheetId="7">#REF!</definedName>
    <definedName name="_____401001">#REF!</definedName>
    <definedName name="_____401002" localSheetId="7">#REF!</definedName>
    <definedName name="_____401002">#REF!</definedName>
    <definedName name="_____401003">#REF!</definedName>
    <definedName name="_____401004">#REF!</definedName>
    <definedName name="_____40100R1" localSheetId="7">#REF!</definedName>
    <definedName name="_____40100R1">#REF!</definedName>
    <definedName name="_____402111" localSheetId="7">#REF!</definedName>
    <definedName name="_____402111">#REF!</definedName>
    <definedName name="_____402112">#REF!</definedName>
    <definedName name="_____402113">#REF!</definedName>
    <definedName name="_____402114">#REF!</definedName>
    <definedName name="_____402121" localSheetId="7">#REF!</definedName>
    <definedName name="_____402121">#REF!</definedName>
    <definedName name="_____402122">#REF!</definedName>
    <definedName name="_____402123">#REF!</definedName>
    <definedName name="_____402124">#REF!</definedName>
    <definedName name="_____40212R1" localSheetId="7">#REF!</definedName>
    <definedName name="_____40212R1">#REF!</definedName>
    <definedName name="_____40212R2" localSheetId="7">#REF!</definedName>
    <definedName name="_____40212R2">#REF!</definedName>
    <definedName name="_____40212R3" localSheetId="7">#REF!</definedName>
    <definedName name="_____40212R3">#REF!</definedName>
    <definedName name="_____402131">#REF!</definedName>
    <definedName name="_____402132">#REF!</definedName>
    <definedName name="_____402133">#REF!</definedName>
    <definedName name="_____402134">#REF!</definedName>
    <definedName name="_____402141" localSheetId="7">#REF!</definedName>
    <definedName name="_____402141">#REF!</definedName>
    <definedName name="_____402142">#REF!</definedName>
    <definedName name="_____402143">#REF!</definedName>
    <definedName name="_____402144">#REF!</definedName>
    <definedName name="_____40214R3" localSheetId="7">#REF!</definedName>
    <definedName name="_____40214R3">#REF!</definedName>
    <definedName name="_____402151" localSheetId="7">#REF!</definedName>
    <definedName name="_____402151">#REF!</definedName>
    <definedName name="_____402152">#REF!</definedName>
    <definedName name="_____402153">#REF!</definedName>
    <definedName name="_____402154">#REF!</definedName>
    <definedName name="_____501001" localSheetId="7">#REF!</definedName>
    <definedName name="_____501001">#REF!</definedName>
    <definedName name="_____501002" localSheetId="7">#REF!</definedName>
    <definedName name="_____501002">#REF!</definedName>
    <definedName name="_____501003">#REF!</definedName>
    <definedName name="_____501004">#REF!</definedName>
    <definedName name="_____50100R1" localSheetId="7">#REF!</definedName>
    <definedName name="_____50100R1">#REF!</definedName>
    <definedName name="_____50100R2" localSheetId="7">#REF!</definedName>
    <definedName name="_____50100R2">#REF!</definedName>
    <definedName name="_____50100R3" localSheetId="7">#REF!</definedName>
    <definedName name="_____50100R3">#REF!</definedName>
    <definedName name="_____601001">#REF!</definedName>
    <definedName name="_____601002">#REF!</definedName>
    <definedName name="_____601003">#REF!</definedName>
    <definedName name="_____601004">#REF!</definedName>
    <definedName name="_____60100R1" localSheetId="7">#REF!</definedName>
    <definedName name="_____60100R1">#REF!</definedName>
    <definedName name="_____60100R2" localSheetId="7">#REF!</definedName>
    <definedName name="_____60100R2">#REF!</definedName>
    <definedName name="_____60100R3" localSheetId="7">#REF!</definedName>
    <definedName name="_____60100R3">#REF!</definedName>
    <definedName name="_____602111">#REF!</definedName>
    <definedName name="_____602112">#REF!</definedName>
    <definedName name="_____602113">#REF!</definedName>
    <definedName name="_____602114">#REF!</definedName>
    <definedName name="_____602121" localSheetId="7">#REF!</definedName>
    <definedName name="_____602121">#REF!</definedName>
    <definedName name="_____602122">#REF!</definedName>
    <definedName name="_____602123">#REF!</definedName>
    <definedName name="_____602124">#REF!</definedName>
    <definedName name="_____60212R3" localSheetId="7">#REF!</definedName>
    <definedName name="_____60212R3">#REF!</definedName>
    <definedName name="_____901001" localSheetId="7">#REF!</definedName>
    <definedName name="_____901001">#REF!</definedName>
    <definedName name="_____901002" localSheetId="7">#REF!</definedName>
    <definedName name="_____901002">#REF!</definedName>
    <definedName name="_____901003">#REF!</definedName>
    <definedName name="_____901004">#REF!</definedName>
    <definedName name="_____90100R1" localSheetId="7">#REF!</definedName>
    <definedName name="_____90100R1">#REF!</definedName>
    <definedName name="_____90100R2">#REF!</definedName>
    <definedName name="_____90100R3">#REF!</definedName>
    <definedName name="_____902101" localSheetId="7">#REF!</definedName>
    <definedName name="_____902101">#REF!</definedName>
    <definedName name="_____902102">#REF!</definedName>
    <definedName name="_____902103">#REF!</definedName>
    <definedName name="_____902104">#REF!</definedName>
    <definedName name="_____990011" localSheetId="7">#REF!</definedName>
    <definedName name="_____990011">#REF!</definedName>
    <definedName name="_____990012">#REF!</definedName>
    <definedName name="_____990013">#REF!</definedName>
    <definedName name="_____990014">#REF!</definedName>
    <definedName name="_____99001R3" localSheetId="7">#REF!</definedName>
    <definedName name="_____99001R3">#REF!</definedName>
    <definedName name="_____99002R3" localSheetId="7">#REF!</definedName>
    <definedName name="_____99002R3">#REF!</definedName>
    <definedName name="_____99004R3" localSheetId="7">#REF!</definedName>
    <definedName name="_____99004R3">#REF!</definedName>
    <definedName name="_____a1" hidden="1">{#N/A,#N/A,FALSE,"Finanzplan";#N/A,#N/A,FALSE,"Bilanz";#N/A,#N/A,FALSE,"GuV"}</definedName>
    <definedName name="_____A11" localSheetId="7" hidden="1">{#N/A,#N/A,FALSE,"Umsatz 99";#N/A,#N/A,FALSE,"ER 99 "}</definedName>
    <definedName name="_____A11" hidden="1">{#N/A,#N/A,FALSE,"Umsatz 99";#N/A,#N/A,FALSE,"ER 99 "}</definedName>
    <definedName name="_____ai2">#REF!</definedName>
    <definedName name="_____ask1" hidden="1">#REF!</definedName>
    <definedName name="_____c" localSheetId="7" hidden="1">{"Fiesta Facer Page",#N/A,FALSE,"Q_C_S";"Fiesta Main Page",#N/A,FALSE,"V_L";"Fiesta 95BP Struct",#N/A,FALSE,"StructBP";"Fiesta Post 95BP Struct",#N/A,FALSE,"AdjStructBP"}</definedName>
    <definedName name="_____c" hidden="1">{"Fiesta Facer Page",#N/A,FALSE,"Q_C_S";"Fiesta Main Page",#N/A,FALSE,"V_L";"Fiesta 95BP Struct",#N/A,FALSE,"StructBP";"Fiesta Post 95BP Struct",#N/A,FALSE,"AdjStructBP"}</definedName>
    <definedName name="_____DAT1">#REF!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IT410">#REF!</definedName>
    <definedName name="_____DIT411">#REF!</definedName>
    <definedName name="_____dlp3">#REF!</definedName>
    <definedName name="_____e1" hidden="1">{#N/A,#N/A,FALSE,"Summary";#N/A,#N/A,FALSE,"CF";#N/A,#N/A,FALSE,"P&amp;L";"summary",#N/A,FALSE,"Returns";#N/A,#N/A,FALSE,"BS";"summary",#N/A,FALSE,"Analysis";#N/A,#N/A,FALSE,"Assumptions"}</definedName>
    <definedName name="_____ev2">#REF!</definedName>
    <definedName name="_____ex2" localSheetId="7">#REF!</definedName>
    <definedName name="_____ex2">#REF!</definedName>
    <definedName name="_____FAS143" localSheetId="7">#REF!</definedName>
    <definedName name="_____FAS143">#REF!</definedName>
    <definedName name="_____FPC1">#REF!</definedName>
    <definedName name="_____FPC2">#REF!</definedName>
    <definedName name="_____FPC3">#REF!</definedName>
    <definedName name="_____fsd44" localSheetId="7" hidden="1">{#N/A,#N/A,FALSE,"Aging Summary";#N/A,#N/A,FALSE,"Ratio Analysis";#N/A,#N/A,FALSE,"Test 120 Day Accts";#N/A,#N/A,FALSE,"Tickmarks"}</definedName>
    <definedName name="_____fsd44" localSheetId="0" hidden="1">{#N/A,#N/A,FALSE,"Aging Summary";#N/A,#N/A,FALSE,"Ratio Analysis";#N/A,#N/A,FALSE,"Test 120 Day Accts";#N/A,#N/A,FALSE,"Tickmarks"}</definedName>
    <definedName name="_____fsd44" localSheetId="4" hidden="1">{#N/A,#N/A,FALSE,"Aging Summary";#N/A,#N/A,FALSE,"Ratio Analysis";#N/A,#N/A,FALSE,"Test 120 Day Accts";#N/A,#N/A,FALSE,"Tickmarks"}</definedName>
    <definedName name="_____fsd44" localSheetId="5" hidden="1">{#N/A,#N/A,FALSE,"Aging Summary";#N/A,#N/A,FALSE,"Ratio Analysis";#N/A,#N/A,FALSE,"Test 120 Day Accts";#N/A,#N/A,FALSE,"Tickmarks"}</definedName>
    <definedName name="_____fsd44" localSheetId="2" hidden="1">{#N/A,#N/A,FALSE,"Aging Summary";#N/A,#N/A,FALSE,"Ratio Analysis";#N/A,#N/A,FALSE,"Test 120 Day Accts";#N/A,#N/A,FALSE,"Tickmarks"}</definedName>
    <definedName name="_____fsd44" hidden="1">{#N/A,#N/A,FALSE,"Aging Summary";#N/A,#N/A,FALSE,"Ratio Analysis";#N/A,#N/A,FALSE,"Test 120 Day Accts";#N/A,#N/A,FALSE,"Tickmarks"}</definedName>
    <definedName name="_____FTC2">#REF!</definedName>
    <definedName name="_____gp2">#REF!</definedName>
    <definedName name="_____GYP2">#REF!</definedName>
    <definedName name="_____IAR3">#REF!</definedName>
    <definedName name="_____idc1" localSheetId="7">#REF!</definedName>
    <definedName name="_____idc1">#REF!</definedName>
    <definedName name="_____idc2" localSheetId="7">#REF!</definedName>
    <definedName name="_____idc2">#REF!</definedName>
    <definedName name="_____idf1" localSheetId="7">#REF!</definedName>
    <definedName name="_____idf1">#REF!</definedName>
    <definedName name="_____idf10">#REF!</definedName>
    <definedName name="_____idf2">#REF!</definedName>
    <definedName name="_____idf3">#REF!</definedName>
    <definedName name="_____idf4">#REF!</definedName>
    <definedName name="_____idf5">#REF!</definedName>
    <definedName name="_____idf6">#REF!</definedName>
    <definedName name="_____idf7">#REF!</definedName>
    <definedName name="_____idf8">#REF!</definedName>
    <definedName name="_____idf9">#REF!</definedName>
    <definedName name="_____ir6">#REF!</definedName>
    <definedName name="_____ird2">#REF!</definedName>
    <definedName name="_____JC00000075">#REF!</definedName>
    <definedName name="_____JC00016368">#REF!</definedName>
    <definedName name="_____je41">#REF!</definedName>
    <definedName name="_____key1" hidden="1">#REF!</definedName>
    <definedName name="_____kim1" localSheetId="7" hidden="1">{#N/A,#N/A,FALSE,"Aging Summary";#N/A,#N/A,FALSE,"Ratio Analysis";#N/A,#N/A,FALSE,"Test 120 Day Accts";#N/A,#N/A,FALSE,"Tickmarks"}</definedName>
    <definedName name="_____kim1" hidden="1">{#N/A,#N/A,FALSE,"Aging Summary";#N/A,#N/A,FALSE,"Ratio Analysis";#N/A,#N/A,FALSE,"Test 120 Day Accts";#N/A,#N/A,FALSE,"Tickmarks"}</definedName>
    <definedName name="_____kim2">#N/A</definedName>
    <definedName name="_____kim6" localSheetId="7" hidden="1">{#N/A,#N/A,FALSE,"Aging Summary";#N/A,#N/A,FALSE,"Ratio Analysis";#N/A,#N/A,FALSE,"Test 120 Day Accts";#N/A,#N/A,FALSE,"Tickmarks"}</definedName>
    <definedName name="_____kim6" hidden="1">{#N/A,#N/A,FALSE,"Aging Summary";#N/A,#N/A,FALSE,"Ratio Analysis";#N/A,#N/A,FALSE,"Test 120 Day Accts";#N/A,#N/A,FALSE,"Tickmarks"}</definedName>
    <definedName name="_____MAX1">#REF!</definedName>
    <definedName name="_____MAX2">#REF!</definedName>
    <definedName name="_____MAX3">#REF!</definedName>
    <definedName name="_____mdf1">#REF!</definedName>
    <definedName name="_____mdf10">#REF!</definedName>
    <definedName name="_____mdf2">#REF!</definedName>
    <definedName name="_____mdf3">#REF!</definedName>
    <definedName name="_____mdf4">#REF!</definedName>
    <definedName name="_____mdf5">#REF!</definedName>
    <definedName name="_____mdf6">#REF!</definedName>
    <definedName name="_____mdf7">#REF!</definedName>
    <definedName name="_____mdf8">#REF!</definedName>
    <definedName name="_____mdf9">#REF!</definedName>
    <definedName name="_____me2">#REF!</definedName>
    <definedName name="_____o1" hidden="1">{#N/A,#N/A,FALSE,"Finanzplan";#N/A,#N/A,FALSE,"Bilanz";#N/A,#N/A,FALSE,"GuV"}</definedName>
    <definedName name="_____PAG1" localSheetId="7">#REF!</definedName>
    <definedName name="_____PAG1">#REF!</definedName>
    <definedName name="_____PAG2" localSheetId="7">#REF!</definedName>
    <definedName name="_____PAG2">#REF!</definedName>
    <definedName name="_____pc1" localSheetId="7">#REF!</definedName>
    <definedName name="_____pc1">#REF!</definedName>
    <definedName name="_____pc2">#REF!</definedName>
    <definedName name="_____pf1">#REF!</definedName>
    <definedName name="_____pf10">#REF!</definedName>
    <definedName name="_____pf2">#REF!</definedName>
    <definedName name="_____pf3">#REF!</definedName>
    <definedName name="_____pf4">#REF!</definedName>
    <definedName name="_____pf5">#REF!</definedName>
    <definedName name="_____pf6">#REF!</definedName>
    <definedName name="_____pf7">#REF!</definedName>
    <definedName name="_____pf8">#REF!</definedName>
    <definedName name="_____pf9">#REF!</definedName>
    <definedName name="_____rei3">#REF!</definedName>
    <definedName name="_____rf1" localSheetId="7">#REF!</definedName>
    <definedName name="_____rf1">#REF!</definedName>
    <definedName name="_____rf10" localSheetId="7">#REF!</definedName>
    <definedName name="_____rf10">#REF!</definedName>
    <definedName name="_____rf2" localSheetId="7">#REF!</definedName>
    <definedName name="_____rf2">#REF!</definedName>
    <definedName name="_____rf3">#REF!</definedName>
    <definedName name="_____rf4">#REF!</definedName>
    <definedName name="_____rf5">#REF!</definedName>
    <definedName name="_____rf6">#REF!</definedName>
    <definedName name="_____rf7">#REF!</definedName>
    <definedName name="_____rf8">#REF!</definedName>
    <definedName name="_____rf9">#REF!</definedName>
    <definedName name="_____tb2" localSheetId="7" hidden="1">OFFSET([0]!TB,1,)</definedName>
    <definedName name="_____tb2" hidden="1">OFFSET([0]!TB,1,)</definedName>
    <definedName name="_____tf1" localSheetId="7">#REF!</definedName>
    <definedName name="_____tf1">#REF!</definedName>
    <definedName name="_____tf10">#REF!</definedName>
    <definedName name="_____tf2">#REF!</definedName>
    <definedName name="_____tf3">#REF!</definedName>
    <definedName name="_____tf4">#REF!</definedName>
    <definedName name="_____tf5">#REF!</definedName>
    <definedName name="_____tf6">#REF!</definedName>
    <definedName name="_____tf7">#REF!</definedName>
    <definedName name="_____tf8">#REF!</definedName>
    <definedName name="_____tf9">#REF!</definedName>
    <definedName name="_____x1" localSheetId="7" hidden="1">{"total",#N/A,FALSE,"5YR TREND";"CASH FLOW",#N/A,FALSE,"5YR TREND";"BALANCE SHEET",#N/A,FALSE,"5YR TREND";"baseline",#N/A,FALSE,"5YR TREND";"investment",#N/A,FALSE,"5YR TREND"}</definedName>
    <definedName name="_____x1" hidden="1">{"total",#N/A,FALSE,"5YR TREND";"CASH FLOW",#N/A,FALSE,"5YR TREND";"BALANCE SHEET",#N/A,FALSE,"5YR TREND";"baseline",#N/A,FALSE,"5YR TREND";"investment",#N/A,FALSE,"5YR TREND"}</definedName>
    <definedName name="_____x10" localSheetId="7" hidden="1">{"total",#N/A,FALSE,"5YR TREND";"CASH FLOW",#N/A,FALSE,"5YR TREND";"BALANCE SHEET",#N/A,FALSE,"5YR TREND";"baseline",#N/A,FALSE,"5YR TREND";"investment",#N/A,FALSE,"5YR TREND"}</definedName>
    <definedName name="_____x10" hidden="1">{"total",#N/A,FALSE,"5YR TREND";"CASH FLOW",#N/A,FALSE,"5YR TREND";"BALANCE SHEET",#N/A,FALSE,"5YR TREND";"baseline",#N/A,FALSE,"5YR TREND";"investment",#N/A,FALSE,"5YR TREND"}</definedName>
    <definedName name="_____x11" localSheetId="7" hidden="1">{"total",#N/A,FALSE,"5YR TREND";"CASH FLOW",#N/A,FALSE,"5YR TREND";"BALANCE SHEET",#N/A,FALSE,"5YR TREND";"baseline",#N/A,FALSE,"5YR TREND";"investment",#N/A,FALSE,"5YR TREND"}</definedName>
    <definedName name="_____x11" hidden="1">{"total",#N/A,FALSE,"5YR TREND";"CASH FLOW",#N/A,FALSE,"5YR TREND";"BALANCE SHEET",#N/A,FALSE,"5YR TREND";"baseline",#N/A,FALSE,"5YR TREND";"investment",#N/A,FALSE,"5YR TREND"}</definedName>
    <definedName name="_____x12" hidden="1">#REF!</definedName>
    <definedName name="_____x123" localSheetId="7" hidden="1">{"total",#N/A,FALSE,"5YR TREND";"CASH FLOW",#N/A,FALSE,"5YR TREND";"BALANCE SHEET",#N/A,FALSE,"5YR TREND";"baseline",#N/A,FALSE,"5YR TREND";"investment",#N/A,FALSE,"5YR TREND"}</definedName>
    <definedName name="_____x123" hidden="1">{"total",#N/A,FALSE,"5YR TREND";"CASH FLOW",#N/A,FALSE,"5YR TREND";"BALANCE SHEET",#N/A,FALSE,"5YR TREND";"baseline",#N/A,FALSE,"5YR TREND";"investment",#N/A,FALSE,"5YR TREND"}</definedName>
    <definedName name="_____x13" hidden="1">#REF!</definedName>
    <definedName name="_____x14" hidden="1">#REF!</definedName>
    <definedName name="_____x15" hidden="1">#REF!</definedName>
    <definedName name="_____x16" hidden="1">#REF!</definedName>
    <definedName name="_____x17" hidden="1">#REF!</definedName>
    <definedName name="_____x18"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2" localSheetId="6" hidden="1">{"'Sheet1'!$A$1:$I$89"}</definedName>
    <definedName name="_____x2" localSheetId="7" hidden="1">{"'Sheet1'!$A$1:$I$89"}</definedName>
    <definedName name="_____x2" localSheetId="0" hidden="1">{"'Sheet1'!$A$1:$I$89"}</definedName>
    <definedName name="_____x2" localSheetId="4" hidden="1">{"'Sheet1'!$A$1:$I$89"}</definedName>
    <definedName name="_____x2" localSheetId="5" hidden="1">{"'Sheet1'!$A$1:$I$89"}</definedName>
    <definedName name="_____x2" localSheetId="2" hidden="1">{"'Sheet1'!$A$1:$I$89"}</definedName>
    <definedName name="_____x2" hidden="1">{"'Sheet1'!$A$1:$I$89"}</definedName>
    <definedName name="_____x23647" localSheetId="7" hidden="1">{"new base",#N/A,FALSE,"BP wo sections";"investment w/o areas",#N/A,FALSE,"BP wo sections";"total w/o areas",#N/A,FALSE,"BP wo sections"}</definedName>
    <definedName name="_____x23647" hidden="1">{"new base",#N/A,FALSE,"BP wo sections";"investment w/o areas",#N/A,FALSE,"BP wo sections";"total w/o areas",#N/A,FALSE,"BP wo sections"}</definedName>
    <definedName name="_____x3"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4125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5" localSheetId="7" hidden="1">{"total",#N/A,FALSE,"5YR TREND";"CASH FLOW",#N/A,FALSE,"5YR TREND";"BALANCE SHEET",#N/A,FALSE,"5YR TREND";"baseline",#N/A,FALSE,"5YR TREND";"investment",#N/A,FALSE,"5YR TREND"}</definedName>
    <definedName name="_____x5" hidden="1">{"total",#N/A,FALSE,"5YR TREND";"CASH FLOW",#N/A,FALSE,"5YR TREND";"BALANCE SHEET",#N/A,FALSE,"5YR TREND";"baseline",#N/A,FALSE,"5YR TREND";"investment",#N/A,FALSE,"5YR TREND"}</definedName>
    <definedName name="_____x54161" localSheetId="7" hidden="1">{"total",#N/A,FALSE,"5YR TREND";"CASH FLOW",#N/A,FALSE,"5YR TREND";"BALANCE SHEET",#N/A,FALSE,"5YR TREND";"baseline",#N/A,FALSE,"5YR TREND";"investment",#N/A,FALSE,"5YR TREND"}</definedName>
    <definedName name="_____x54161" hidden="1">{"total",#N/A,FALSE,"5YR TREND";"CASH FLOW",#N/A,FALSE,"5YR TREND";"BALANCE SHEET",#N/A,FALSE,"5YR TREND";"baseline",#N/A,FALSE,"5YR TREND";"investment",#N/A,FALSE,"5YR TREND"}</definedName>
    <definedName name="_____x6" localSheetId="7" hidden="1">{"new base",#N/A,FALSE,"BP wo sections";"investment w/o areas",#N/A,FALSE,"BP wo sections";"total w/o areas",#N/A,FALSE,"BP wo sections"}</definedName>
    <definedName name="_____x6" hidden="1">{"new base",#N/A,FALSE,"BP wo sections";"investment w/o areas",#N/A,FALSE,"BP wo sections";"total w/o areas",#N/A,FALSE,"BP wo sections"}</definedName>
    <definedName name="_____x654" localSheetId="7" hidden="1">{"98IB-MARGIN",#N/A,FALSE,"FILE LINK";"98IB-SGA",#N/A,FALSE,"FILE LINK";"98IB-STAFF",#N/A,FALSE,"FILE LINK";"98IB-CAPX",#N/A,FALSE,"FILE LINK"}</definedName>
    <definedName name="_____x654" hidden="1">{"98IB-MARGIN",#N/A,FALSE,"FILE LINK";"98IB-SGA",#N/A,FALSE,"FILE LINK";"98IB-STAFF",#N/A,FALSE,"FILE LINK";"98IB-CAPX",#N/A,FALSE,"FILE LINK"}</definedName>
    <definedName name="_____x65465" localSheetId="7" hidden="1">{"total",#N/A,FALSE,"5YR TREND";"CASH FLOW",#N/A,FALSE,"5YR TREND";"BALANCE SHEET",#N/A,FALSE,"5YR TREND";"baseline",#N/A,FALSE,"5YR TREND";"investment",#N/A,FALSE,"5YR TREND"}</definedName>
    <definedName name="_____x65465" hidden="1">{"total",#N/A,FALSE,"5YR TREND";"CASH FLOW",#N/A,FALSE,"5YR TREND";"BALANCE SHEET",#N/A,FALSE,"5YR TREND";"baseline",#N/A,FALSE,"5YR TREND";"investment",#N/A,FALSE,"5YR TREND"}</definedName>
    <definedName name="_____x65749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66" localSheetId="7" hidden="1">{"total",#N/A,FALSE,"5YR TREND";"CASH FLOW",#N/A,FALSE,"5YR TREND";"BALANCE SHEET",#N/A,FALSE,"5YR TREND";"baseline",#N/A,FALSE,"5YR TREND";"investment",#N/A,FALSE,"5YR TREND"}</definedName>
    <definedName name="_____x66" hidden="1">{"total",#N/A,FALSE,"5YR TREND";"CASH FLOW",#N/A,FALSE,"5YR TREND";"BALANCE SHEET",#N/A,FALSE,"5YR TREND";"baseline",#N/A,FALSE,"5YR TREND";"investment",#N/A,FALSE,"5YR TREND"}</definedName>
    <definedName name="_____x7" localSheetId="7" hidden="1">{"98IB-MARGIN",#N/A,FALSE,"FILE LINK";"98IB-SGA",#N/A,FALSE,"FILE LINK";"98IB-STAFF",#N/A,FALSE,"FILE LINK";"98IB-CAPX",#N/A,FALSE,"FILE LINK"}</definedName>
    <definedName name="_____x7" hidden="1">{"98IB-MARGIN",#N/A,FALSE,"FILE LINK";"98IB-SGA",#N/A,FALSE,"FILE LINK";"98IB-STAFF",#N/A,FALSE,"FILE LINK";"98IB-CAPX",#N/A,FALSE,"FILE LINK"}</definedName>
    <definedName name="_____x8" localSheetId="7" hidden="1">{"total",#N/A,FALSE,"5YR TREND";"CASH FLOW",#N/A,FALSE,"5YR TREND";"BALANCE SHEET",#N/A,FALSE,"5YR TREND";"baseline",#N/A,FALSE,"5YR TREND";"investment",#N/A,FALSE,"5YR TREND"}</definedName>
    <definedName name="_____x8" hidden="1">{"total",#N/A,FALSE,"5YR TREND";"CASH FLOW",#N/A,FALSE,"5YR TREND";"BALANCE SHEET",#N/A,FALSE,"5YR TREND";"baseline",#N/A,FALSE,"5YR TREND";"investment",#N/A,FALSE,"5YR TREND"}</definedName>
    <definedName name="_____x875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_x88888" localSheetId="6" hidden="1">{"'Sheet1'!$A$1:$I$89"}</definedName>
    <definedName name="_____x88888" localSheetId="7" hidden="1">{"'Sheet1'!$A$1:$I$89"}</definedName>
    <definedName name="_____x88888" localSheetId="0" hidden="1">{"'Sheet1'!$A$1:$I$89"}</definedName>
    <definedName name="_____x88888" localSheetId="4" hidden="1">{"'Sheet1'!$A$1:$I$89"}</definedName>
    <definedName name="_____x88888" localSheetId="5" hidden="1">{"'Sheet1'!$A$1:$I$89"}</definedName>
    <definedName name="_____x88888" localSheetId="2" hidden="1">{"'Sheet1'!$A$1:$I$89"}</definedName>
    <definedName name="_____x88888" hidden="1">{"'Sheet1'!$A$1:$I$89"}</definedName>
    <definedName name="_____x9" localSheetId="7" hidden="1">{"total",#N/A,FALSE,"5YR TREND";"CASH FLOW",#N/A,FALSE,"5YR TREND";"BALANCE SHEET",#N/A,FALSE,"5YR TREND";"baseline",#N/A,FALSE,"5YR TREND";"investment",#N/A,FALSE,"5YR TREND"}</definedName>
    <definedName name="_____x9" hidden="1">{"total",#N/A,FALSE,"5YR TREND";"CASH FLOW",#N/A,FALSE,"5YR TREND";"BALANCE SHEET",#N/A,FALSE,"5YR TREND";"baseline",#N/A,FALSE,"5YR TREND";"investment",#N/A,FALSE,"5YR TREND"}</definedName>
    <definedName name="_____x984" localSheetId="7" hidden="1">{"total",#N/A,FALSE,"5YR TREND";"CASH FLOW",#N/A,FALSE,"5YR TREND";"BALANCE SHEET",#N/A,FALSE,"5YR TREND";"baseline",#N/A,FALSE,"5YR TREND";"investment",#N/A,FALSE,"5YR TREND"}</definedName>
    <definedName name="_____x984" hidden="1">{"total",#N/A,FALSE,"5YR TREND";"CASH FLOW",#N/A,FALSE,"5YR TREND";"BALANCE SHEET",#N/A,FALSE,"5YR TREND";"baseline",#N/A,FALSE,"5YR TREND";"investment",#N/A,FALSE,"5YR TREND"}</definedName>
    <definedName name="_____x985" localSheetId="7" hidden="1">{"total",#N/A,FALSE,"5YR TREND";"CASH FLOW",#N/A,FALSE,"5YR TREND";"BALANCE SHEET",#N/A,FALSE,"5YR TREND";"baseline",#N/A,FALSE,"5YR TREND";"investment",#N/A,FALSE,"5YR TREND"}</definedName>
    <definedName name="_____x985" hidden="1">{"total",#N/A,FALSE,"5YR TREND";"CASH FLOW",#N/A,FALSE,"5YR TREND";"BALANCE SHEET",#N/A,FALSE,"5YR TREND";"baseline",#N/A,FALSE,"5YR TREND";"investment",#N/A,FALSE,"5YR TREND"}</definedName>
    <definedName name="_____x999" localSheetId="7" hidden="1">{"total",#N/A,FALSE,"5YR TREND";"CASH FLOW",#N/A,FALSE,"5YR TREND";"BALANCE SHEET",#N/A,FALSE,"5YR TREND";"baseline",#N/A,FALSE,"5YR TREND";"investment",#N/A,FALSE,"5YR TREND"}</definedName>
    <definedName name="_____x999" hidden="1">{"total",#N/A,FALSE,"5YR TREND";"CASH FLOW",#N/A,FALSE,"5YR TREND";"BALANCE SHEET",#N/A,FALSE,"5YR TREND";"baseline",#N/A,FALSE,"5YR TREND";"investment",#N/A,FALSE,"5YR TREND"}</definedName>
    <definedName name="_____xx2" hidden="1">#REF!</definedName>
    <definedName name="____00021D" localSheetId="7">#REF!</definedName>
    <definedName name="____00021D">#REF!</definedName>
    <definedName name="____00021G" localSheetId="7">#REF!</definedName>
    <definedName name="____00021G">#REF!</definedName>
    <definedName name="____00021L" localSheetId="7">#REF!</definedName>
    <definedName name="____00021L">#REF!</definedName>
    <definedName name="____00021T">#REF!</definedName>
    <definedName name="____10100">#REF!</definedName>
    <definedName name="____101001">#REF!</definedName>
    <definedName name="____101002">#REF!</definedName>
    <definedName name="____101003">#REF!</definedName>
    <definedName name="____101004">#REF!</definedName>
    <definedName name="____10100R1" localSheetId="7">#REF!</definedName>
    <definedName name="____10100R1">#REF!</definedName>
    <definedName name="____102011" localSheetId="7">#REF!</definedName>
    <definedName name="____102011">#REF!</definedName>
    <definedName name="____102012" localSheetId="7">#REF!</definedName>
    <definedName name="____102012">#REF!</definedName>
    <definedName name="____102013">#REF!</definedName>
    <definedName name="____102014">#REF!</definedName>
    <definedName name="____102071">#REF!</definedName>
    <definedName name="____102072">#REF!</definedName>
    <definedName name="____102073">#REF!</definedName>
    <definedName name="____102074">#REF!</definedName>
    <definedName name="____10207R3">#REF!</definedName>
    <definedName name="____102081">#REF!</definedName>
    <definedName name="____102082">#REF!</definedName>
    <definedName name="____102083">#REF!</definedName>
    <definedName name="____102084">#REF!</definedName>
    <definedName name="____102111" localSheetId="7">#REF!</definedName>
    <definedName name="____102111">#REF!</definedName>
    <definedName name="____102112">#REF!</definedName>
    <definedName name="____102114">#REF!</definedName>
    <definedName name="____102121" localSheetId="7">#REF!</definedName>
    <definedName name="____102121">#REF!</definedName>
    <definedName name="____102122" localSheetId="7">#REF!</definedName>
    <definedName name="____102122">#REF!</definedName>
    <definedName name="____102123" localSheetId="7">#REF!</definedName>
    <definedName name="____102123">#REF!</definedName>
    <definedName name="____102124">#REF!</definedName>
    <definedName name="____102131">#REF!</definedName>
    <definedName name="____102132">#REF!</definedName>
    <definedName name="____102133">#REF!</definedName>
    <definedName name="____102134">#REF!</definedName>
    <definedName name="____102141" localSheetId="7">#REF!</definedName>
    <definedName name="____102141">#REF!</definedName>
    <definedName name="____102142">#REF!</definedName>
    <definedName name="____102143">#REF!</definedName>
    <definedName name="____102144">#REF!</definedName>
    <definedName name="____102151" localSheetId="7">#REF!</definedName>
    <definedName name="____102151">#REF!</definedName>
    <definedName name="____102152">#REF!</definedName>
    <definedName name="____102153">#REF!</definedName>
    <definedName name="____102154">#REF!</definedName>
    <definedName name="____10215R1" localSheetId="7">#REF!</definedName>
    <definedName name="____10215R1">#REF!</definedName>
    <definedName name="____10215R2" localSheetId="7">#REF!</definedName>
    <definedName name="____10215R2">#REF!</definedName>
    <definedName name="____10215R3" localSheetId="7">#REF!</definedName>
    <definedName name="____10215R3">#REF!</definedName>
    <definedName name="____102161">#REF!</definedName>
    <definedName name="____102162">#REF!</definedName>
    <definedName name="____102163">#REF!</definedName>
    <definedName name="____102164">#REF!</definedName>
    <definedName name="____102171" localSheetId="7">#REF!</definedName>
    <definedName name="____102171">#REF!</definedName>
    <definedName name="____102172">#REF!</definedName>
    <definedName name="____102173">#REF!</definedName>
    <definedName name="____102174">#REF!</definedName>
    <definedName name="____10217R1" localSheetId="7">#REF!</definedName>
    <definedName name="____10217R1">#REF!</definedName>
    <definedName name="____10217R2" localSheetId="7">#REF!</definedName>
    <definedName name="____10217R2">#REF!</definedName>
    <definedName name="____10217R3" localSheetId="7">#REF!</definedName>
    <definedName name="____10217R3">#REF!</definedName>
    <definedName name="____102181">#REF!</definedName>
    <definedName name="____102182">#REF!</definedName>
    <definedName name="____102183">#REF!</definedName>
    <definedName name="____102184">#REF!</definedName>
    <definedName name="____103101" localSheetId="7">#REF!</definedName>
    <definedName name="____103101">#REF!</definedName>
    <definedName name="____103102" localSheetId="7">#REF!</definedName>
    <definedName name="____103102">#REF!</definedName>
    <definedName name="____103103" localSheetId="7">#REF!</definedName>
    <definedName name="____103103">#REF!</definedName>
    <definedName name="____103104">#REF!</definedName>
    <definedName name="____10310R1" localSheetId="7">#REF!</definedName>
    <definedName name="____10310R1">#REF!</definedName>
    <definedName name="____10310R2" localSheetId="7">#REF!</definedName>
    <definedName name="____10310R2">#REF!</definedName>
    <definedName name="____19190" localSheetId="7">#REF!</definedName>
    <definedName name="____19190">#REF!</definedName>
    <definedName name="____19190D">#REF!</definedName>
    <definedName name="____19190G">#REF!</definedName>
    <definedName name="____19190L">#REF!</definedName>
    <definedName name="____19190T">#REF!</definedName>
    <definedName name="____2003_AFFILIATE_BILLINGS_SUMMARY_QRY">#REF!</definedName>
    <definedName name="____201001" localSheetId="7">#REF!</definedName>
    <definedName name="____201001">#REF!</definedName>
    <definedName name="____201002" localSheetId="7">#REF!</definedName>
    <definedName name="____201002">#REF!</definedName>
    <definedName name="____201003">#REF!</definedName>
    <definedName name="____201004">#REF!</definedName>
    <definedName name="____20100R1" localSheetId="7">#REF!</definedName>
    <definedName name="____20100R1">#REF!</definedName>
    <definedName name="____202101" localSheetId="7">#REF!</definedName>
    <definedName name="____202101">#REF!</definedName>
    <definedName name="____202102">#REF!</definedName>
    <definedName name="____202103">#REF!</definedName>
    <definedName name="____202104">#REF!</definedName>
    <definedName name="____202111" localSheetId="7">#REF!</definedName>
    <definedName name="____202111">#REF!</definedName>
    <definedName name="____202112">#REF!</definedName>
    <definedName name="____202113">#REF!</definedName>
    <definedName name="____202114">#REF!</definedName>
    <definedName name="____202131" localSheetId="7">#REF!</definedName>
    <definedName name="____202131">#REF!</definedName>
    <definedName name="____202132">#REF!</definedName>
    <definedName name="____202133">#REF!</definedName>
    <definedName name="____202134">#REF!</definedName>
    <definedName name="____202151" localSheetId="7">#REF!</definedName>
    <definedName name="____202151">#REF!</definedName>
    <definedName name="____202152">#REF!</definedName>
    <definedName name="____202153">#REF!</definedName>
    <definedName name="____202154">#REF!</definedName>
    <definedName name="____202161" localSheetId="7">#REF!</definedName>
    <definedName name="____202161">#REF!</definedName>
    <definedName name="____202162">#REF!</definedName>
    <definedName name="____202163">#REF!</definedName>
    <definedName name="____202164">#REF!</definedName>
    <definedName name="____20216R1" localSheetId="7">#REF!</definedName>
    <definedName name="____20216R1">#REF!</definedName>
    <definedName name="____20216R2" localSheetId="7">#REF!</definedName>
    <definedName name="____20216R2">#REF!</definedName>
    <definedName name="____20216R3" localSheetId="7">#REF!</definedName>
    <definedName name="____20216R3">#REF!</definedName>
    <definedName name="____202171">#REF!</definedName>
    <definedName name="____202172">#REF!</definedName>
    <definedName name="____202173">#REF!</definedName>
    <definedName name="____202174">#REF!</definedName>
    <definedName name="____202181" localSheetId="7">#REF!</definedName>
    <definedName name="____202181">#REF!</definedName>
    <definedName name="____202182">#REF!</definedName>
    <definedName name="____202183">#REF!</definedName>
    <definedName name="____202184">#REF!</definedName>
    <definedName name="____20218R3" localSheetId="7">#REF!</definedName>
    <definedName name="____20218R3">#REF!</definedName>
    <definedName name="____20221R3" localSheetId="7">#REF!</definedName>
    <definedName name="____20221R3">#REF!</definedName>
    <definedName name="____21010" localSheetId="7">#REF!</definedName>
    <definedName name="____21010">#REF!</definedName>
    <definedName name="____21010D">#REF!</definedName>
    <definedName name="____21010G">#REF!</definedName>
    <definedName name="____21010L">#REF!</definedName>
    <definedName name="____21010T">#REF!</definedName>
    <definedName name="____301001">#REF!</definedName>
    <definedName name="____301002">#REF!</definedName>
    <definedName name="____301003">#REF!</definedName>
    <definedName name="____301004">#REF!</definedName>
    <definedName name="____30100R1" localSheetId="7">#REF!</definedName>
    <definedName name="____30100R1">#REF!</definedName>
    <definedName name="____302111" localSheetId="7">#REF!</definedName>
    <definedName name="____302111">#REF!</definedName>
    <definedName name="____302112">#REF!</definedName>
    <definedName name="____302113">#REF!</definedName>
    <definedName name="____302114">#REF!</definedName>
    <definedName name="____401001" localSheetId="7">#REF!</definedName>
    <definedName name="____401001">#REF!</definedName>
    <definedName name="____401002" localSheetId="7">#REF!</definedName>
    <definedName name="____401002">#REF!</definedName>
    <definedName name="____401003">#REF!</definedName>
    <definedName name="____401004">#REF!</definedName>
    <definedName name="____40100R1" localSheetId="7">#REF!</definedName>
    <definedName name="____40100R1">#REF!</definedName>
    <definedName name="____402111" localSheetId="7">#REF!</definedName>
    <definedName name="____402111">#REF!</definedName>
    <definedName name="____402112">#REF!</definedName>
    <definedName name="____402113">#REF!</definedName>
    <definedName name="____402114">#REF!</definedName>
    <definedName name="____402121" localSheetId="7">#REF!</definedName>
    <definedName name="____402121">#REF!</definedName>
    <definedName name="____402122">#REF!</definedName>
    <definedName name="____402123">#REF!</definedName>
    <definedName name="____402124">#REF!</definedName>
    <definedName name="____40212R1" localSheetId="7">#REF!</definedName>
    <definedName name="____40212R1">#REF!</definedName>
    <definedName name="____40212R2" localSheetId="7">#REF!</definedName>
    <definedName name="____40212R2">#REF!</definedName>
    <definedName name="____40212R3" localSheetId="7">#REF!</definedName>
    <definedName name="____40212R3">#REF!</definedName>
    <definedName name="____402131">#REF!</definedName>
    <definedName name="____402132">#REF!</definedName>
    <definedName name="____402133">#REF!</definedName>
    <definedName name="____402134">#REF!</definedName>
    <definedName name="____402141" localSheetId="7">#REF!</definedName>
    <definedName name="____402141">#REF!</definedName>
    <definedName name="____402142">#REF!</definedName>
    <definedName name="____402143">#REF!</definedName>
    <definedName name="____402144">#REF!</definedName>
    <definedName name="____40214R3" localSheetId="7">#REF!</definedName>
    <definedName name="____40214R3">#REF!</definedName>
    <definedName name="____402151" localSheetId="7">#REF!</definedName>
    <definedName name="____402151">#REF!</definedName>
    <definedName name="____402152">#REF!</definedName>
    <definedName name="____402153">#REF!</definedName>
    <definedName name="____402154">#REF!</definedName>
    <definedName name="____501001" localSheetId="7">#REF!</definedName>
    <definedName name="____501001">#REF!</definedName>
    <definedName name="____501002" localSheetId="7">#REF!</definedName>
    <definedName name="____501002">#REF!</definedName>
    <definedName name="____501003">#REF!</definedName>
    <definedName name="____501004">#REF!</definedName>
    <definedName name="____50100R1" localSheetId="7">#REF!</definedName>
    <definedName name="____50100R1">#REF!</definedName>
    <definedName name="____50100R2" localSheetId="7">#REF!</definedName>
    <definedName name="____50100R2">#REF!</definedName>
    <definedName name="____50100R3" localSheetId="7">#REF!</definedName>
    <definedName name="____50100R3">#REF!</definedName>
    <definedName name="____601001">#REF!</definedName>
    <definedName name="____601002">#REF!</definedName>
    <definedName name="____601003">#REF!</definedName>
    <definedName name="____601004">#REF!</definedName>
    <definedName name="____60100R1" localSheetId="7">#REF!</definedName>
    <definedName name="____60100R1">#REF!</definedName>
    <definedName name="____60100R2" localSheetId="7">#REF!</definedName>
    <definedName name="____60100R2">#REF!</definedName>
    <definedName name="____60100R3" localSheetId="7">#REF!</definedName>
    <definedName name="____60100R3">#REF!</definedName>
    <definedName name="____602111">#REF!</definedName>
    <definedName name="____602112">#REF!</definedName>
    <definedName name="____602113">#REF!</definedName>
    <definedName name="____602114">#REF!</definedName>
    <definedName name="____602121" localSheetId="7">#REF!</definedName>
    <definedName name="____602121">#REF!</definedName>
    <definedName name="____602122">#REF!</definedName>
    <definedName name="____602123">#REF!</definedName>
    <definedName name="____602124">#REF!</definedName>
    <definedName name="____60212R3" localSheetId="7">#REF!</definedName>
    <definedName name="____60212R3">#REF!</definedName>
    <definedName name="____901001" localSheetId="7">#REF!</definedName>
    <definedName name="____901001">#REF!</definedName>
    <definedName name="____901002" localSheetId="7">#REF!</definedName>
    <definedName name="____901002">#REF!</definedName>
    <definedName name="____901003">#REF!</definedName>
    <definedName name="____901004">#REF!</definedName>
    <definedName name="____90100R1" localSheetId="7">#REF!</definedName>
    <definedName name="____90100R1">#REF!</definedName>
    <definedName name="____90100R2">#REF!</definedName>
    <definedName name="____90100R3">#REF!</definedName>
    <definedName name="____902101" localSheetId="7">#REF!</definedName>
    <definedName name="____902101">#REF!</definedName>
    <definedName name="____902102">#REF!</definedName>
    <definedName name="____902103">#REF!</definedName>
    <definedName name="____902104">#REF!</definedName>
    <definedName name="____990011" localSheetId="7">#REF!</definedName>
    <definedName name="____990011">#REF!</definedName>
    <definedName name="____990012">#REF!</definedName>
    <definedName name="____990013">#REF!</definedName>
    <definedName name="____990014">#REF!</definedName>
    <definedName name="____99001R3" localSheetId="7">#REF!</definedName>
    <definedName name="____99001R3">#REF!</definedName>
    <definedName name="____99002R3" localSheetId="7">#REF!</definedName>
    <definedName name="____99002R3">#REF!</definedName>
    <definedName name="____99004R3" localSheetId="7">#REF!</definedName>
    <definedName name="____99004R3">#REF!</definedName>
    <definedName name="____A11" localSheetId="7" hidden="1">{#N/A,#N/A,FALSE,"Umsatz 99";#N/A,#N/A,FALSE,"ER 99 "}</definedName>
    <definedName name="____A11" hidden="1">{#N/A,#N/A,FALSE,"Umsatz 99";#N/A,#N/A,FALSE,"ER 99 "}</definedName>
    <definedName name="____ai2">#REF!</definedName>
    <definedName name="____ask1" hidden="1">#REF!</definedName>
    <definedName name="____c" localSheetId="7" hidden="1">{"Fiesta Facer Page",#N/A,FALSE,"Q_C_S";"Fiesta Main Page",#N/A,FALSE,"V_L";"Fiesta 95BP Struct",#N/A,FALSE,"StructBP";"Fiesta Post 95BP Struct",#N/A,FALSE,"AdjStructBP"}</definedName>
    <definedName name="____c" hidden="1">{"Fiesta Facer Page",#N/A,FALSE,"Q_C_S";"Fiesta Main Page",#N/A,FALSE,"V_L";"Fiesta 95BP Struct",#N/A,FALSE,"StructBP";"Fiesta Post 95BP Struct",#N/A,FALSE,"AdjStructBP"}</definedName>
    <definedName name="____CAL8" localSheetId="7">#REF!</definedName>
    <definedName name="____CAL8">#REF!</definedName>
    <definedName name="____DAT1" localSheetId="7">#REF!</definedName>
    <definedName name="____DAT1">#REF!</definedName>
    <definedName name="____DAT10" localSheetId="7">#REF!</definedName>
    <definedName name="____DAT10">#REF!</definedName>
    <definedName name="____DAT11">#REF!</definedName>
    <definedName name="____DAT13">#REF!</definedName>
    <definedName name="____DAT14">#REF!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IT410">#REF!</definedName>
    <definedName name="____DIT411">#REF!</definedName>
    <definedName name="____dlp3">#REF!</definedName>
    <definedName name="____ev2">#REF!</definedName>
    <definedName name="____ex2" localSheetId="7">#REF!</definedName>
    <definedName name="____ex2">#REF!</definedName>
    <definedName name="____FAS143" localSheetId="7">#REF!</definedName>
    <definedName name="____FAS143">#REF!</definedName>
    <definedName name="____FPC1">#REF!</definedName>
    <definedName name="____FPC2">#REF!</definedName>
    <definedName name="____FPC3">#REF!</definedName>
    <definedName name="____fsd44" localSheetId="6" hidden="1">{#N/A,#N/A,FALSE,"Aging Summary";#N/A,#N/A,FALSE,"Ratio Analysis";#N/A,#N/A,FALSE,"Test 120 Day Accts";#N/A,#N/A,FALSE,"Tickmarks"}</definedName>
    <definedName name="____fsd44" localSheetId="7" hidden="1">{#N/A,#N/A,FALSE,"Aging Summary";#N/A,#N/A,FALSE,"Ratio Analysis";#N/A,#N/A,FALSE,"Test 120 Day Accts";#N/A,#N/A,FALSE,"Tickmarks"}</definedName>
    <definedName name="____fsd44" localSheetId="0" hidden="1">{#N/A,#N/A,FALSE,"Aging Summary";#N/A,#N/A,FALSE,"Ratio Analysis";#N/A,#N/A,FALSE,"Test 120 Day Accts";#N/A,#N/A,FALSE,"Tickmarks"}</definedName>
    <definedName name="____fsd44" localSheetId="4" hidden="1">{#N/A,#N/A,FALSE,"Aging Summary";#N/A,#N/A,FALSE,"Ratio Analysis";#N/A,#N/A,FALSE,"Test 120 Day Accts";#N/A,#N/A,FALSE,"Tickmarks"}</definedName>
    <definedName name="____fsd44" localSheetId="5" hidden="1">{#N/A,#N/A,FALSE,"Aging Summary";#N/A,#N/A,FALSE,"Ratio Analysis";#N/A,#N/A,FALSE,"Test 120 Day Accts";#N/A,#N/A,FALSE,"Tickmarks"}</definedName>
    <definedName name="____fsd44" localSheetId="2" hidden="1">{#N/A,#N/A,FALSE,"Aging Summary";#N/A,#N/A,FALSE,"Ratio Analysis";#N/A,#N/A,FALSE,"Test 120 Day Accts";#N/A,#N/A,FALSE,"Tickmarks"}</definedName>
    <definedName name="____fsd44" hidden="1">{#N/A,#N/A,FALSE,"Aging Summary";#N/A,#N/A,FALSE,"Ratio Analysis";#N/A,#N/A,FALSE,"Test 120 Day Accts";#N/A,#N/A,FALSE,"Tickmarks"}</definedName>
    <definedName name="____FTC2">#REF!</definedName>
    <definedName name="____gp2">#REF!</definedName>
    <definedName name="____GYP2">#REF!</definedName>
    <definedName name="____hq1" localSheetId="7" hidden="1">{#N/A,#N/A,FALSE,"6405";#N/A,#N/A,FALSE,"6406";#N/A,#N/A,FALSE,"6409";#N/A,#N/A,FALSE,"6425";#N/A,#N/A,FALSE,"6426";#N/A,#N/A,FALSE,"6427";#N/A,#N/A,FALSE,"6440";#N/A,#N/A,FALSE,"6441";#N/A,#N/A,FALSE,"6442";#N/A,#N/A,FALSE,"6443"}</definedName>
    <definedName name="____hq1" hidden="1">{#N/A,#N/A,FALSE,"6405";#N/A,#N/A,FALSE,"6406";#N/A,#N/A,FALSE,"6409";#N/A,#N/A,FALSE,"6425";#N/A,#N/A,FALSE,"6426";#N/A,#N/A,FALSE,"6427";#N/A,#N/A,FALSE,"6440";#N/A,#N/A,FALSE,"6441";#N/A,#N/A,FALSE,"6442";#N/A,#N/A,FALSE,"6443"}</definedName>
    <definedName name="____IAR3">#REF!</definedName>
    <definedName name="____idc1" localSheetId="7">#REF!</definedName>
    <definedName name="____idc1">#REF!</definedName>
    <definedName name="____idc2" localSheetId="7">#REF!</definedName>
    <definedName name="____idc2">#REF!</definedName>
    <definedName name="____idf1" localSheetId="7">#REF!</definedName>
    <definedName name="____idf1">#REF!</definedName>
    <definedName name="____idf10">#REF!</definedName>
    <definedName name="____idf2">#REF!</definedName>
    <definedName name="____idf3">#REF!</definedName>
    <definedName name="____idf4">#REF!</definedName>
    <definedName name="____idf5">#REF!</definedName>
    <definedName name="____idf6">#REF!</definedName>
    <definedName name="____idf7">#REF!</definedName>
    <definedName name="____idf8">#REF!</definedName>
    <definedName name="____idf9">#REF!</definedName>
    <definedName name="____ir6">#REF!</definedName>
    <definedName name="____ird2">#REF!</definedName>
    <definedName name="____JC00000075">#REF!</definedName>
    <definedName name="____JC00016368">#REF!</definedName>
    <definedName name="____je41">#REF!</definedName>
    <definedName name="____key1" hidden="1">#REF!</definedName>
    <definedName name="____kim1" localSheetId="7" hidden="1">{#N/A,#N/A,FALSE,"Aging Summary";#N/A,#N/A,FALSE,"Ratio Analysis";#N/A,#N/A,FALSE,"Test 120 Day Accts";#N/A,#N/A,FALSE,"Tickmarks"}</definedName>
    <definedName name="____kim1" hidden="1">{#N/A,#N/A,FALSE,"Aging Summary";#N/A,#N/A,FALSE,"Ratio Analysis";#N/A,#N/A,FALSE,"Test 120 Day Accts";#N/A,#N/A,FALSE,"Tickmarks"}</definedName>
    <definedName name="____kim2">#N/A</definedName>
    <definedName name="____kim6" localSheetId="7" hidden="1">{#N/A,#N/A,FALSE,"Aging Summary";#N/A,#N/A,FALSE,"Ratio Analysis";#N/A,#N/A,FALSE,"Test 120 Day Accts";#N/A,#N/A,FALSE,"Tickmarks"}</definedName>
    <definedName name="____kim6" hidden="1">{#N/A,#N/A,FALSE,"Aging Summary";#N/A,#N/A,FALSE,"Ratio Analysis";#N/A,#N/A,FALSE,"Test 120 Day Accts";#N/A,#N/A,FALSE,"Tickmarks"}</definedName>
    <definedName name="____MAX1">#REF!</definedName>
    <definedName name="____MAX2">#REF!</definedName>
    <definedName name="____MAX3">#REF!</definedName>
    <definedName name="____mdf1">#REF!</definedName>
    <definedName name="____mdf10">#REF!</definedName>
    <definedName name="____mdf2">#REF!</definedName>
    <definedName name="____mdf3">#REF!</definedName>
    <definedName name="____mdf4">#REF!</definedName>
    <definedName name="____mdf5">#REF!</definedName>
    <definedName name="____mdf6">#REF!</definedName>
    <definedName name="____mdf7">#REF!</definedName>
    <definedName name="____mdf8">#REF!</definedName>
    <definedName name="____mdf9">#REF!</definedName>
    <definedName name="____me2">#REF!</definedName>
    <definedName name="____PAG1">#REF!</definedName>
    <definedName name="____PAG2">#REF!</definedName>
    <definedName name="____pc1">#REF!</definedName>
    <definedName name="____pc2">#REF!</definedName>
    <definedName name="____pf1">#REF!</definedName>
    <definedName name="____pf10">#REF!</definedName>
    <definedName name="____pf2">#REF!</definedName>
    <definedName name="____pf3">#REF!</definedName>
    <definedName name="____pf4">#REF!</definedName>
    <definedName name="____pf5">#REF!</definedName>
    <definedName name="____pf6">#REF!</definedName>
    <definedName name="____pf7">#REF!</definedName>
    <definedName name="____pf8">#REF!</definedName>
    <definedName name="____pf9">#REF!</definedName>
    <definedName name="____Q2" localSheetId="7" hidden="1">{"COREKINETICS",#N/A,FALSE,"CORE KINETICS"}</definedName>
    <definedName name="____Q2" hidden="1">{"COREKINETICS",#N/A,FALSE,"CORE KINETICS"}</definedName>
    <definedName name="____rei3">#REF!</definedName>
    <definedName name="____rf1" localSheetId="7">#REF!</definedName>
    <definedName name="____rf1">#REF!</definedName>
    <definedName name="____rf10" localSheetId="7">#REF!</definedName>
    <definedName name="____rf10">#REF!</definedName>
    <definedName name="____rf2" localSheetId="7">#REF!</definedName>
    <definedName name="____rf2">#REF!</definedName>
    <definedName name="____rf3">#REF!</definedName>
    <definedName name="____rf4">#REF!</definedName>
    <definedName name="____rf5">#REF!</definedName>
    <definedName name="____rf6">#REF!</definedName>
    <definedName name="____rf7">#REF!</definedName>
    <definedName name="____rf8">#REF!</definedName>
    <definedName name="____rf9">#REF!</definedName>
    <definedName name="____SLC1">#REF!</definedName>
    <definedName name="____SLC13">#REF!</definedName>
    <definedName name="____SLC16">#REF!</definedName>
    <definedName name="____SLC17">#REF!</definedName>
    <definedName name="____SLC2">#REF!</definedName>
    <definedName name="____SLC3">#REF!</definedName>
    <definedName name="____SLC4">#REF!</definedName>
    <definedName name="____SLC5">#REF!</definedName>
    <definedName name="____Sum96">#REF!</definedName>
    <definedName name="____tb2" localSheetId="7" hidden="1">OFFSET([0]!TB,1,)</definedName>
    <definedName name="____tb2" hidden="1">OFFSET([0]!TB,1,)</definedName>
    <definedName name="____tf1" localSheetId="7">#REF!</definedName>
    <definedName name="____tf1">#REF!</definedName>
    <definedName name="____tf10">#REF!</definedName>
    <definedName name="____tf2">#REF!</definedName>
    <definedName name="____tf3">#REF!</definedName>
    <definedName name="____tf4">#REF!</definedName>
    <definedName name="____tf5">#REF!</definedName>
    <definedName name="____tf6">#REF!</definedName>
    <definedName name="____tf7">#REF!</definedName>
    <definedName name="____tf8">#REF!</definedName>
    <definedName name="____tf9">#REF!</definedName>
    <definedName name="____VOL7">#REF!</definedName>
    <definedName name="____VOL8">#REF!</definedName>
    <definedName name="____VOL9">#REF!</definedName>
    <definedName name="____x1" localSheetId="7" hidden="1">{"total",#N/A,FALSE,"5YR TREND";"CASH FLOW",#N/A,FALSE,"5YR TREND";"BALANCE SHEET",#N/A,FALSE,"5YR TREND";"baseline",#N/A,FALSE,"5YR TREND";"investment",#N/A,FALSE,"5YR TREND"}</definedName>
    <definedName name="____x1" hidden="1">{"total",#N/A,FALSE,"5YR TREND";"CASH FLOW",#N/A,FALSE,"5YR TREND";"BALANCE SHEET",#N/A,FALSE,"5YR TREND";"baseline",#N/A,FALSE,"5YR TREND";"investment",#N/A,FALSE,"5YR TREND"}</definedName>
    <definedName name="____x10" localSheetId="7" hidden="1">{"total",#N/A,FALSE,"5YR TREND";"CASH FLOW",#N/A,FALSE,"5YR TREND";"BALANCE SHEET",#N/A,FALSE,"5YR TREND";"baseline",#N/A,FALSE,"5YR TREND";"investment",#N/A,FALSE,"5YR TREND"}</definedName>
    <definedName name="____x10" hidden="1">{"total",#N/A,FALSE,"5YR TREND";"CASH FLOW",#N/A,FALSE,"5YR TREND";"BALANCE SHEET",#N/A,FALSE,"5YR TREND";"baseline",#N/A,FALSE,"5YR TREND";"investment",#N/A,FALSE,"5YR TREND"}</definedName>
    <definedName name="____x11" localSheetId="7" hidden="1">{"total",#N/A,FALSE,"5YR TREND";"CASH FLOW",#N/A,FALSE,"5YR TREND";"BALANCE SHEET",#N/A,FALSE,"5YR TREND";"baseline",#N/A,FALSE,"5YR TREND";"investment",#N/A,FALSE,"5YR TREND"}</definedName>
    <definedName name="____x11" hidden="1">{"total",#N/A,FALSE,"5YR TREND";"CASH FLOW",#N/A,FALSE,"5YR TREND";"BALANCE SHEET",#N/A,FALSE,"5YR TREND";"baseline",#N/A,FALSE,"5YR TREND";"investment",#N/A,FALSE,"5YR TREND"}</definedName>
    <definedName name="____x12" hidden="1">#REF!</definedName>
    <definedName name="____x123" localSheetId="7" hidden="1">{"total",#N/A,FALSE,"5YR TREND";"CASH FLOW",#N/A,FALSE,"5YR TREND";"BALANCE SHEET",#N/A,FALSE,"5YR TREND";"baseline",#N/A,FALSE,"5YR TREND";"investment",#N/A,FALSE,"5YR TREND"}</definedName>
    <definedName name="____x123" hidden="1">{"total",#N/A,FALSE,"5YR TREND";"CASH FLOW",#N/A,FALSE,"5YR TREND";"BALANCE SHEET",#N/A,FALSE,"5YR TREND";"baseline",#N/A,FALSE,"5YR TREND";"investment",#N/A,FALSE,"5YR TREND"}</definedName>
    <definedName name="____x13" hidden="1">#REF!</definedName>
    <definedName name="____x14" hidden="1">#REF!</definedName>
    <definedName name="____x15" hidden="1">#REF!</definedName>
    <definedName name="____x16" hidden="1">#REF!</definedName>
    <definedName name="____x17" hidden="1">#REF!</definedName>
    <definedName name="____x18"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2" localSheetId="6" hidden="1">{"'Sheet1'!$A$1:$I$89"}</definedName>
    <definedName name="____x2" localSheetId="7" hidden="1">{"'Sheet1'!$A$1:$I$89"}</definedName>
    <definedName name="____x2" localSheetId="0" hidden="1">{"'Sheet1'!$A$1:$I$89"}</definedName>
    <definedName name="____x2" localSheetId="4" hidden="1">{"'Sheet1'!$A$1:$I$89"}</definedName>
    <definedName name="____x2" localSheetId="5" hidden="1">{"'Sheet1'!$A$1:$I$89"}</definedName>
    <definedName name="____x2" localSheetId="2" hidden="1">{"'Sheet1'!$A$1:$I$89"}</definedName>
    <definedName name="____x2" hidden="1">{"'Sheet1'!$A$1:$I$89"}</definedName>
    <definedName name="____x23647" localSheetId="7" hidden="1">{"new base",#N/A,FALSE,"BP wo sections";"investment w/o areas",#N/A,FALSE,"BP wo sections";"total w/o areas",#N/A,FALSE,"BP wo sections"}</definedName>
    <definedName name="____x23647" hidden="1">{"new base",#N/A,FALSE,"BP wo sections";"investment w/o areas",#N/A,FALSE,"BP wo sections";"total w/o areas",#N/A,FALSE,"BP wo sections"}</definedName>
    <definedName name="____x3"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4125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5" localSheetId="7" hidden="1">{"total",#N/A,FALSE,"5YR TREND";"CASH FLOW",#N/A,FALSE,"5YR TREND";"BALANCE SHEET",#N/A,FALSE,"5YR TREND";"baseline",#N/A,FALSE,"5YR TREND";"investment",#N/A,FALSE,"5YR TREND"}</definedName>
    <definedName name="____x5" hidden="1">{"total",#N/A,FALSE,"5YR TREND";"CASH FLOW",#N/A,FALSE,"5YR TREND";"BALANCE SHEET",#N/A,FALSE,"5YR TREND";"baseline",#N/A,FALSE,"5YR TREND";"investment",#N/A,FALSE,"5YR TREND"}</definedName>
    <definedName name="____x54161" localSheetId="7" hidden="1">{"total",#N/A,FALSE,"5YR TREND";"CASH FLOW",#N/A,FALSE,"5YR TREND";"BALANCE SHEET",#N/A,FALSE,"5YR TREND";"baseline",#N/A,FALSE,"5YR TREND";"investment",#N/A,FALSE,"5YR TREND"}</definedName>
    <definedName name="____x54161" hidden="1">{"total",#N/A,FALSE,"5YR TREND";"CASH FLOW",#N/A,FALSE,"5YR TREND";"BALANCE SHEET",#N/A,FALSE,"5YR TREND";"baseline",#N/A,FALSE,"5YR TREND";"investment",#N/A,FALSE,"5YR TREND"}</definedName>
    <definedName name="____x6" localSheetId="7" hidden="1">{"new base",#N/A,FALSE,"BP wo sections";"investment w/o areas",#N/A,FALSE,"BP wo sections";"total w/o areas",#N/A,FALSE,"BP wo sections"}</definedName>
    <definedName name="____x6" hidden="1">{"new base",#N/A,FALSE,"BP wo sections";"investment w/o areas",#N/A,FALSE,"BP wo sections";"total w/o areas",#N/A,FALSE,"BP wo sections"}</definedName>
    <definedName name="____x654" localSheetId="7" hidden="1">{"98IB-MARGIN",#N/A,FALSE,"FILE LINK";"98IB-SGA",#N/A,FALSE,"FILE LINK";"98IB-STAFF",#N/A,FALSE,"FILE LINK";"98IB-CAPX",#N/A,FALSE,"FILE LINK"}</definedName>
    <definedName name="____x654" hidden="1">{"98IB-MARGIN",#N/A,FALSE,"FILE LINK";"98IB-SGA",#N/A,FALSE,"FILE LINK";"98IB-STAFF",#N/A,FALSE,"FILE LINK";"98IB-CAPX",#N/A,FALSE,"FILE LINK"}</definedName>
    <definedName name="____x65465" localSheetId="7" hidden="1">{"total",#N/A,FALSE,"5YR TREND";"CASH FLOW",#N/A,FALSE,"5YR TREND";"BALANCE SHEET",#N/A,FALSE,"5YR TREND";"baseline",#N/A,FALSE,"5YR TREND";"investment",#N/A,FALSE,"5YR TREND"}</definedName>
    <definedName name="____x65465" hidden="1">{"total",#N/A,FALSE,"5YR TREND";"CASH FLOW",#N/A,FALSE,"5YR TREND";"BALANCE SHEET",#N/A,FALSE,"5YR TREND";"baseline",#N/A,FALSE,"5YR TREND";"investment",#N/A,FALSE,"5YR TREND"}</definedName>
    <definedName name="____x65749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66" localSheetId="7" hidden="1">{"total",#N/A,FALSE,"5YR TREND";"CASH FLOW",#N/A,FALSE,"5YR TREND";"BALANCE SHEET",#N/A,FALSE,"5YR TREND";"baseline",#N/A,FALSE,"5YR TREND";"investment",#N/A,FALSE,"5YR TREND"}</definedName>
    <definedName name="____x66" hidden="1">{"total",#N/A,FALSE,"5YR TREND";"CASH FLOW",#N/A,FALSE,"5YR TREND";"BALANCE SHEET",#N/A,FALSE,"5YR TREND";"baseline",#N/A,FALSE,"5YR TREND";"investment",#N/A,FALSE,"5YR TREND"}</definedName>
    <definedName name="____x7" localSheetId="7" hidden="1">{"98IB-MARGIN",#N/A,FALSE,"FILE LINK";"98IB-SGA",#N/A,FALSE,"FILE LINK";"98IB-STAFF",#N/A,FALSE,"FILE LINK";"98IB-CAPX",#N/A,FALSE,"FILE LINK"}</definedName>
    <definedName name="____x7" hidden="1">{"98IB-MARGIN",#N/A,FALSE,"FILE LINK";"98IB-SGA",#N/A,FALSE,"FILE LINK";"98IB-STAFF",#N/A,FALSE,"FILE LINK";"98IB-CAPX",#N/A,FALSE,"FILE LINK"}</definedName>
    <definedName name="____x8" localSheetId="7" hidden="1">{"total",#N/A,FALSE,"5YR TREND";"CASH FLOW",#N/A,FALSE,"5YR TREND";"BALANCE SHEET",#N/A,FALSE,"5YR TREND";"baseline",#N/A,FALSE,"5YR TREND";"investment",#N/A,FALSE,"5YR TREND"}</definedName>
    <definedName name="____x8" hidden="1">{"total",#N/A,FALSE,"5YR TREND";"CASH FLOW",#N/A,FALSE,"5YR TREND";"BALANCE SHEET",#N/A,FALSE,"5YR TREND";"baseline",#N/A,FALSE,"5YR TREND";"investment",#N/A,FALSE,"5YR TREND"}</definedName>
    <definedName name="____x875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_x88888" localSheetId="6" hidden="1">{"'Sheet1'!$A$1:$I$89"}</definedName>
    <definedName name="____x88888" localSheetId="7" hidden="1">{"'Sheet1'!$A$1:$I$89"}</definedName>
    <definedName name="____x88888" localSheetId="0" hidden="1">{"'Sheet1'!$A$1:$I$89"}</definedName>
    <definedName name="____x88888" localSheetId="4" hidden="1">{"'Sheet1'!$A$1:$I$89"}</definedName>
    <definedName name="____x88888" localSheetId="5" hidden="1">{"'Sheet1'!$A$1:$I$89"}</definedName>
    <definedName name="____x88888" localSheetId="2" hidden="1">{"'Sheet1'!$A$1:$I$89"}</definedName>
    <definedName name="____x88888" hidden="1">{"'Sheet1'!$A$1:$I$89"}</definedName>
    <definedName name="____x9" localSheetId="7" hidden="1">{"total",#N/A,FALSE,"5YR TREND";"CASH FLOW",#N/A,FALSE,"5YR TREND";"BALANCE SHEET",#N/A,FALSE,"5YR TREND";"baseline",#N/A,FALSE,"5YR TREND";"investment",#N/A,FALSE,"5YR TREND"}</definedName>
    <definedName name="____x9" hidden="1">{"total",#N/A,FALSE,"5YR TREND";"CASH FLOW",#N/A,FALSE,"5YR TREND";"BALANCE SHEET",#N/A,FALSE,"5YR TREND";"baseline",#N/A,FALSE,"5YR TREND";"investment",#N/A,FALSE,"5YR TREND"}</definedName>
    <definedName name="____x984" localSheetId="7" hidden="1">{"total",#N/A,FALSE,"5YR TREND";"CASH FLOW",#N/A,FALSE,"5YR TREND";"BALANCE SHEET",#N/A,FALSE,"5YR TREND";"baseline",#N/A,FALSE,"5YR TREND";"investment",#N/A,FALSE,"5YR TREND"}</definedName>
    <definedName name="____x984" hidden="1">{"total",#N/A,FALSE,"5YR TREND";"CASH FLOW",#N/A,FALSE,"5YR TREND";"BALANCE SHEET",#N/A,FALSE,"5YR TREND";"baseline",#N/A,FALSE,"5YR TREND";"investment",#N/A,FALSE,"5YR TREND"}</definedName>
    <definedName name="____x985" localSheetId="7" hidden="1">{"total",#N/A,FALSE,"5YR TREND";"CASH FLOW",#N/A,FALSE,"5YR TREND";"BALANCE SHEET",#N/A,FALSE,"5YR TREND";"baseline",#N/A,FALSE,"5YR TREND";"investment",#N/A,FALSE,"5YR TREND"}</definedName>
    <definedName name="____x985" hidden="1">{"total",#N/A,FALSE,"5YR TREND";"CASH FLOW",#N/A,FALSE,"5YR TREND";"BALANCE SHEET",#N/A,FALSE,"5YR TREND";"baseline",#N/A,FALSE,"5YR TREND";"investment",#N/A,FALSE,"5YR TREND"}</definedName>
    <definedName name="____x999" localSheetId="7" hidden="1">{"total",#N/A,FALSE,"5YR TREND";"CASH FLOW",#N/A,FALSE,"5YR TREND";"BALANCE SHEET",#N/A,FALSE,"5YR TREND";"baseline",#N/A,FALSE,"5YR TREND";"investment",#N/A,FALSE,"5YR TREND"}</definedName>
    <definedName name="____x999" hidden="1">{"total",#N/A,FALSE,"5YR TREND";"CASH FLOW",#N/A,FALSE,"5YR TREND";"BALANCE SHEET",#N/A,FALSE,"5YR TREND";"baseline",#N/A,FALSE,"5YR TREND";"investment",#N/A,FALSE,"5YR TREND"}</definedName>
    <definedName name="____xlfn.RTD" hidden="1">#NAME?</definedName>
    <definedName name="____xx2" hidden="1">#REF!</definedName>
    <definedName name="___00021D" localSheetId="7">#REF!</definedName>
    <definedName name="___00021D">#REF!</definedName>
    <definedName name="___00021G" localSheetId="7">#REF!</definedName>
    <definedName name="___00021G">#REF!</definedName>
    <definedName name="___00021L" localSheetId="7">#REF!</definedName>
    <definedName name="___00021L">#REF!</definedName>
    <definedName name="___00021T">#REF!</definedName>
    <definedName name="___10100">#REF!</definedName>
    <definedName name="___101001">#REF!</definedName>
    <definedName name="___101002">#REF!</definedName>
    <definedName name="___101003">#REF!</definedName>
    <definedName name="___101004">#REF!</definedName>
    <definedName name="___10100R1" localSheetId="7">#REF!</definedName>
    <definedName name="___10100R1">#REF!</definedName>
    <definedName name="___102011" localSheetId="7">#REF!</definedName>
    <definedName name="___102011">#REF!</definedName>
    <definedName name="___102012" localSheetId="7">#REF!</definedName>
    <definedName name="___102012">#REF!</definedName>
    <definedName name="___102013">#REF!</definedName>
    <definedName name="___102014">#REF!</definedName>
    <definedName name="___102071">#REF!</definedName>
    <definedName name="___102072">#REF!</definedName>
    <definedName name="___102073">#REF!</definedName>
    <definedName name="___102074">#REF!</definedName>
    <definedName name="___10207R3">#REF!</definedName>
    <definedName name="___102081">#REF!</definedName>
    <definedName name="___102082">#REF!</definedName>
    <definedName name="___102083">#REF!</definedName>
    <definedName name="___102084">#REF!</definedName>
    <definedName name="___102111" localSheetId="7">#REF!</definedName>
    <definedName name="___102111">#REF!</definedName>
    <definedName name="___102112">#REF!</definedName>
    <definedName name="___102113">#REF!</definedName>
    <definedName name="___102114">#REF!</definedName>
    <definedName name="___102121" localSheetId="7">#REF!</definedName>
    <definedName name="___102121">#REF!</definedName>
    <definedName name="___102122" localSheetId="7">#REF!</definedName>
    <definedName name="___102122">#REF!</definedName>
    <definedName name="___102123" localSheetId="7">#REF!</definedName>
    <definedName name="___102123">#REF!</definedName>
    <definedName name="___102124">#REF!</definedName>
    <definedName name="___102131">#REF!</definedName>
    <definedName name="___102132">#REF!</definedName>
    <definedName name="___102133">#REF!</definedName>
    <definedName name="___102134">#REF!</definedName>
    <definedName name="___102141" localSheetId="7">#REF!</definedName>
    <definedName name="___102141">#REF!</definedName>
    <definedName name="___102142">#REF!</definedName>
    <definedName name="___102143">#REF!</definedName>
    <definedName name="___102144">#REF!</definedName>
    <definedName name="___102151" localSheetId="7">#REF!</definedName>
    <definedName name="___102151">#REF!</definedName>
    <definedName name="___102152">#REF!</definedName>
    <definedName name="___102153">#REF!</definedName>
    <definedName name="___102154">#REF!</definedName>
    <definedName name="___10215R1" localSheetId="7">#REF!</definedName>
    <definedName name="___10215R1">#REF!</definedName>
    <definedName name="___10215R2" localSheetId="7">#REF!</definedName>
    <definedName name="___10215R2">#REF!</definedName>
    <definedName name="___10215R3" localSheetId="7">#REF!</definedName>
    <definedName name="___10215R3">#REF!</definedName>
    <definedName name="___102161">#REF!</definedName>
    <definedName name="___102162">#REF!</definedName>
    <definedName name="___102163">#REF!</definedName>
    <definedName name="___102164">#REF!</definedName>
    <definedName name="___102171" localSheetId="7">#REF!</definedName>
    <definedName name="___102171">#REF!</definedName>
    <definedName name="___102172">#REF!</definedName>
    <definedName name="___102173">#REF!</definedName>
    <definedName name="___102174">#REF!</definedName>
    <definedName name="___10217R1" localSheetId="7">#REF!</definedName>
    <definedName name="___10217R1">#REF!</definedName>
    <definedName name="___10217R2" localSheetId="7">#REF!</definedName>
    <definedName name="___10217R2">#REF!</definedName>
    <definedName name="___10217R3" localSheetId="7">#REF!</definedName>
    <definedName name="___10217R3">#REF!</definedName>
    <definedName name="___102181">#REF!</definedName>
    <definedName name="___102182">#REF!</definedName>
    <definedName name="___102183">#REF!</definedName>
    <definedName name="___102184">#REF!</definedName>
    <definedName name="___103101" localSheetId="7">#REF!</definedName>
    <definedName name="___103101">#REF!</definedName>
    <definedName name="___103102" localSheetId="7">#REF!</definedName>
    <definedName name="___103102">#REF!</definedName>
    <definedName name="___103103" localSheetId="7">#REF!</definedName>
    <definedName name="___103103">#REF!</definedName>
    <definedName name="___103104">#REF!</definedName>
    <definedName name="___10310R1" localSheetId="7">#REF!</definedName>
    <definedName name="___10310R1">#REF!</definedName>
    <definedName name="___10310R2" localSheetId="7">#REF!</definedName>
    <definedName name="___10310R2">#REF!</definedName>
    <definedName name="___19190" localSheetId="7">#REF!</definedName>
    <definedName name="___19190">#REF!</definedName>
    <definedName name="___19190D">#REF!</definedName>
    <definedName name="___19190G">#REF!</definedName>
    <definedName name="___19190L">#REF!</definedName>
    <definedName name="___19190T">#REF!</definedName>
    <definedName name="___2003_AFFILIATE_BILLINGS_SUMMARY_QRY">#REF!</definedName>
    <definedName name="___201001" localSheetId="7">#REF!</definedName>
    <definedName name="___201001">#REF!</definedName>
    <definedName name="___201002" localSheetId="7">#REF!</definedName>
    <definedName name="___201002">#REF!</definedName>
    <definedName name="___201003">#REF!</definedName>
    <definedName name="___201004">#REF!</definedName>
    <definedName name="___20100R1" localSheetId="7">#REF!</definedName>
    <definedName name="___20100R1">#REF!</definedName>
    <definedName name="___202101" localSheetId="7">#REF!</definedName>
    <definedName name="___202101">#REF!</definedName>
    <definedName name="___202102">#REF!</definedName>
    <definedName name="___202103">#REF!</definedName>
    <definedName name="___202104">#REF!</definedName>
    <definedName name="___202111" localSheetId="7">#REF!</definedName>
    <definedName name="___202111">#REF!</definedName>
    <definedName name="___202112">#REF!</definedName>
    <definedName name="___202113">#REF!</definedName>
    <definedName name="___202114">#REF!</definedName>
    <definedName name="___202131" localSheetId="7">#REF!</definedName>
    <definedName name="___202131">#REF!</definedName>
    <definedName name="___202132">#REF!</definedName>
    <definedName name="___202133">#REF!</definedName>
    <definedName name="___202134">#REF!</definedName>
    <definedName name="___202151" localSheetId="7">#REF!</definedName>
    <definedName name="___202151">#REF!</definedName>
    <definedName name="___202152">#REF!</definedName>
    <definedName name="___202153">#REF!</definedName>
    <definedName name="___202154">#REF!</definedName>
    <definedName name="___202161" localSheetId="7">#REF!</definedName>
    <definedName name="___202161">#REF!</definedName>
    <definedName name="___202162">#REF!</definedName>
    <definedName name="___202163">#REF!</definedName>
    <definedName name="___202164">#REF!</definedName>
    <definedName name="___20216R1" localSheetId="7">#REF!</definedName>
    <definedName name="___20216R1">#REF!</definedName>
    <definedName name="___20216R2" localSheetId="7">#REF!</definedName>
    <definedName name="___20216R2">#REF!</definedName>
    <definedName name="___20216R3" localSheetId="7">#REF!</definedName>
    <definedName name="___20216R3">#REF!</definedName>
    <definedName name="___202171">#REF!</definedName>
    <definedName name="___202172">#REF!</definedName>
    <definedName name="___202173">#REF!</definedName>
    <definedName name="___202174">#REF!</definedName>
    <definedName name="___202181" localSheetId="7">#REF!</definedName>
    <definedName name="___202181">#REF!</definedName>
    <definedName name="___202182">#REF!</definedName>
    <definedName name="___202183">#REF!</definedName>
    <definedName name="___202184">#REF!</definedName>
    <definedName name="___20218R3" localSheetId="7">#REF!</definedName>
    <definedName name="___20218R3">#REF!</definedName>
    <definedName name="___20221R3" localSheetId="7">#REF!</definedName>
    <definedName name="___20221R3">#REF!</definedName>
    <definedName name="___21010" localSheetId="7">#REF!</definedName>
    <definedName name="___21010">#REF!</definedName>
    <definedName name="___21010D">#REF!</definedName>
    <definedName name="___21010G">#REF!</definedName>
    <definedName name="___21010L">#REF!</definedName>
    <definedName name="___21010T">#REF!</definedName>
    <definedName name="___301001">#REF!</definedName>
    <definedName name="___301002">#REF!</definedName>
    <definedName name="___301003">#REF!</definedName>
    <definedName name="___301004">#REF!</definedName>
    <definedName name="___30100R1" localSheetId="7">#REF!</definedName>
    <definedName name="___30100R1">#REF!</definedName>
    <definedName name="___302111" localSheetId="7">#REF!</definedName>
    <definedName name="___302111">#REF!</definedName>
    <definedName name="___302112">#REF!</definedName>
    <definedName name="___302113">#REF!</definedName>
    <definedName name="___302114">#REF!</definedName>
    <definedName name="___401001" localSheetId="7">#REF!</definedName>
    <definedName name="___401001">#REF!</definedName>
    <definedName name="___401002" localSheetId="7">#REF!</definedName>
    <definedName name="___401002">#REF!</definedName>
    <definedName name="___401003">#REF!</definedName>
    <definedName name="___401004">#REF!</definedName>
    <definedName name="___40100R1" localSheetId="7">#REF!</definedName>
    <definedName name="___40100R1">#REF!</definedName>
    <definedName name="___402111" localSheetId="7">#REF!</definedName>
    <definedName name="___402111">#REF!</definedName>
    <definedName name="___402112">#REF!</definedName>
    <definedName name="___402113">#REF!</definedName>
    <definedName name="___402114">#REF!</definedName>
    <definedName name="___402121" localSheetId="7">#REF!</definedName>
    <definedName name="___402121">#REF!</definedName>
    <definedName name="___402122">#REF!</definedName>
    <definedName name="___402123">#REF!</definedName>
    <definedName name="___402124">#REF!</definedName>
    <definedName name="___40212R1" localSheetId="7">#REF!</definedName>
    <definedName name="___40212R1">#REF!</definedName>
    <definedName name="___40212R2" localSheetId="7">#REF!</definedName>
    <definedName name="___40212R2">#REF!</definedName>
    <definedName name="___40212R3" localSheetId="7">#REF!</definedName>
    <definedName name="___40212R3">#REF!</definedName>
    <definedName name="___402131">#REF!</definedName>
    <definedName name="___402132">#REF!</definedName>
    <definedName name="___402133">#REF!</definedName>
    <definedName name="___402134">#REF!</definedName>
    <definedName name="___402141" localSheetId="7">#REF!</definedName>
    <definedName name="___402141">#REF!</definedName>
    <definedName name="___402142">#REF!</definedName>
    <definedName name="___402143">#REF!</definedName>
    <definedName name="___402144">#REF!</definedName>
    <definedName name="___40214R3" localSheetId="7">#REF!</definedName>
    <definedName name="___40214R3">#REF!</definedName>
    <definedName name="___402151" localSheetId="7">#REF!</definedName>
    <definedName name="___402151">#REF!</definedName>
    <definedName name="___402152">#REF!</definedName>
    <definedName name="___402153">#REF!</definedName>
    <definedName name="___402154">#REF!</definedName>
    <definedName name="___501001" localSheetId="7">#REF!</definedName>
    <definedName name="___501001">#REF!</definedName>
    <definedName name="___501002" localSheetId="7">#REF!</definedName>
    <definedName name="___501002">#REF!</definedName>
    <definedName name="___501003">#REF!</definedName>
    <definedName name="___501004">#REF!</definedName>
    <definedName name="___50100R1" localSheetId="7">#REF!</definedName>
    <definedName name="___50100R1">#REF!</definedName>
    <definedName name="___50100R2" localSheetId="7">#REF!</definedName>
    <definedName name="___50100R2">#REF!</definedName>
    <definedName name="___50100R3" localSheetId="7">#REF!</definedName>
    <definedName name="___50100R3">#REF!</definedName>
    <definedName name="___601001">#REF!</definedName>
    <definedName name="___601002">#REF!</definedName>
    <definedName name="___601003">#REF!</definedName>
    <definedName name="___601004">#REF!</definedName>
    <definedName name="___60100R1" localSheetId="7">#REF!</definedName>
    <definedName name="___60100R1">#REF!</definedName>
    <definedName name="___60100R2" localSheetId="7">#REF!</definedName>
    <definedName name="___60100R2">#REF!</definedName>
    <definedName name="___60100R3" localSheetId="7">#REF!</definedName>
    <definedName name="___60100R3">#REF!</definedName>
    <definedName name="___602111">#REF!</definedName>
    <definedName name="___602112">#REF!</definedName>
    <definedName name="___602113">#REF!</definedName>
    <definedName name="___602114">#REF!</definedName>
    <definedName name="___602121" localSheetId="7">#REF!</definedName>
    <definedName name="___602121">#REF!</definedName>
    <definedName name="___602122">#REF!</definedName>
    <definedName name="___602123">#REF!</definedName>
    <definedName name="___602124">#REF!</definedName>
    <definedName name="___60212R3" localSheetId="7">#REF!</definedName>
    <definedName name="___60212R3">#REF!</definedName>
    <definedName name="___901001" localSheetId="7">#REF!</definedName>
    <definedName name="___901001">#REF!</definedName>
    <definedName name="___901002" localSheetId="7">#REF!</definedName>
    <definedName name="___901002">#REF!</definedName>
    <definedName name="___901003">#REF!</definedName>
    <definedName name="___901004">#REF!</definedName>
    <definedName name="___90100R1" localSheetId="7">#REF!</definedName>
    <definedName name="___90100R1">#REF!</definedName>
    <definedName name="___90100R2">#REF!</definedName>
    <definedName name="___90100R3">#REF!</definedName>
    <definedName name="___902101" localSheetId="7">#REF!</definedName>
    <definedName name="___902101">#REF!</definedName>
    <definedName name="___902102">#REF!</definedName>
    <definedName name="___902103">#REF!</definedName>
    <definedName name="___902104">#REF!</definedName>
    <definedName name="___990011" localSheetId="7">#REF!</definedName>
    <definedName name="___990011">#REF!</definedName>
    <definedName name="___990012">#REF!</definedName>
    <definedName name="___990013">#REF!</definedName>
    <definedName name="___990014">#REF!</definedName>
    <definedName name="___99001R3" localSheetId="7">#REF!</definedName>
    <definedName name="___99001R3">#REF!</definedName>
    <definedName name="___99002R3" localSheetId="7">#REF!</definedName>
    <definedName name="___99002R3">#REF!</definedName>
    <definedName name="___99004R3" localSheetId="7">#REF!</definedName>
    <definedName name="___99004R3">#REF!</definedName>
    <definedName name="___a1" hidden="1">{#N/A,#N/A,FALSE,"Finanzplan";#N/A,#N/A,FALSE,"Bilanz";#N/A,#N/A,FALSE,"GuV"}</definedName>
    <definedName name="___A11" localSheetId="7" hidden="1">{#N/A,#N/A,FALSE,"Umsatz 99";#N/A,#N/A,FALSE,"ER 99 "}</definedName>
    <definedName name="___A11" hidden="1">{#N/A,#N/A,FALSE,"Umsatz 99";#N/A,#N/A,FALSE,"ER 99 "}</definedName>
    <definedName name="___ACT1">#REF!</definedName>
    <definedName name="___ACT2">#REF!</definedName>
    <definedName name="___ACT3">#REF!</definedName>
    <definedName name="___ai2" localSheetId="7">#REF!</definedName>
    <definedName name="___ai2">#REF!</definedName>
    <definedName name="___ask1" hidden="1">#REF!</definedName>
    <definedName name="___c" localSheetId="7" hidden="1">{"Fiesta Facer Page",#N/A,FALSE,"Q_C_S";"Fiesta Main Page",#N/A,FALSE,"V_L";"Fiesta 95BP Struct",#N/A,FALSE,"StructBP";"Fiesta Post 95BP Struct",#N/A,FALSE,"AdjStructBP"}</definedName>
    <definedName name="___c" hidden="1">{"Fiesta Facer Page",#N/A,FALSE,"Q_C_S";"Fiesta Main Page",#N/A,FALSE,"V_L";"Fiesta 95BP Struct",#N/A,FALSE,"StructBP";"Fiesta Post 95BP Struct",#N/A,FALSE,"AdjStructBP"}</definedName>
    <definedName name="___CAL8" localSheetId="7">#REF!</definedName>
    <definedName name="___CAL8">#REF!</definedName>
    <definedName name="___DAT1" localSheetId="7">#REF!</definedName>
    <definedName name="___DAT1">#REF!</definedName>
    <definedName name="___DAT10" localSheetId="7">#REF!</definedName>
    <definedName name="___DAT10">#REF!</definedName>
    <definedName name="___DAT11">#REF!</definedName>
    <definedName name="___DAT12">#REF!</definedName>
    <definedName name="___DAT13">#REF!</definedName>
    <definedName name="___DAT14">#REF!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IT410">#REF!</definedName>
    <definedName name="___DIT411">#REF!</definedName>
    <definedName name="___dlp3">#REF!</definedName>
    <definedName name="___e1" hidden="1">{#N/A,#N/A,FALSE,"Summary";#N/A,#N/A,FALSE,"CF";#N/A,#N/A,FALSE,"P&amp;L";"summary",#N/A,FALSE,"Returns";#N/A,#N/A,FALSE,"BS";"summary",#N/A,FALSE,"Analysis";#N/A,#N/A,FALSE,"Assumptions"}</definedName>
    <definedName name="___ev2">#REF!</definedName>
    <definedName name="___EVA1" localSheetId="7" hidden="1">{"DCF",#N/A,FALSE,"CF"}</definedName>
    <definedName name="___EVA1" hidden="1">{"DCF",#N/A,FALSE,"CF"}</definedName>
    <definedName name="___eva2" localSheetId="7" hidden="1">{"DCF",#N/A,FALSE,"CF"}</definedName>
    <definedName name="___eva2" hidden="1">{"DCF",#N/A,FALSE,"CF"}</definedName>
    <definedName name="___ex2">#REF!</definedName>
    <definedName name="___FAS143">#REF!</definedName>
    <definedName name="___FPC1">#REF!</definedName>
    <definedName name="___FPC2">#REF!</definedName>
    <definedName name="___FPC3">#REF!</definedName>
    <definedName name="___fsd44" localSheetId="6" hidden="1">{#N/A,#N/A,FALSE,"Aging Summary";#N/A,#N/A,FALSE,"Ratio Analysis";#N/A,#N/A,FALSE,"Test 120 Day Accts";#N/A,#N/A,FALSE,"Tickmarks"}</definedName>
    <definedName name="___fsd44" localSheetId="7" hidden="1">{#N/A,#N/A,FALSE,"Aging Summary";#N/A,#N/A,FALSE,"Ratio Analysis";#N/A,#N/A,FALSE,"Test 120 Day Accts";#N/A,#N/A,FALSE,"Tickmarks"}</definedName>
    <definedName name="___fsd44" localSheetId="0" hidden="1">{#N/A,#N/A,FALSE,"Aging Summary";#N/A,#N/A,FALSE,"Ratio Analysis";#N/A,#N/A,FALSE,"Test 120 Day Accts";#N/A,#N/A,FALSE,"Tickmarks"}</definedName>
    <definedName name="___fsd44" localSheetId="4" hidden="1">{#N/A,#N/A,FALSE,"Aging Summary";#N/A,#N/A,FALSE,"Ratio Analysis";#N/A,#N/A,FALSE,"Test 120 Day Accts";#N/A,#N/A,FALSE,"Tickmarks"}</definedName>
    <definedName name="___fsd44" localSheetId="5" hidden="1">{#N/A,#N/A,FALSE,"Aging Summary";#N/A,#N/A,FALSE,"Ratio Analysis";#N/A,#N/A,FALSE,"Test 120 Day Accts";#N/A,#N/A,FALSE,"Tickmarks"}</definedName>
    <definedName name="___fsd44" localSheetId="2" hidden="1">{#N/A,#N/A,FALSE,"Aging Summary";#N/A,#N/A,FALSE,"Ratio Analysis";#N/A,#N/A,FALSE,"Test 120 Day Accts";#N/A,#N/A,FALSE,"Tickmarks"}</definedName>
    <definedName name="___fsd44" hidden="1">{#N/A,#N/A,FALSE,"Aging Summary";#N/A,#N/A,FALSE,"Ratio Analysis";#N/A,#N/A,FALSE,"Test 120 Day Accts";#N/A,#N/A,FALSE,"Tickmarks"}</definedName>
    <definedName name="___FTC2">#REF!</definedName>
    <definedName name="___gp2">#REF!</definedName>
    <definedName name="___GYP2">#REF!</definedName>
    <definedName name="___IAR3">#REF!</definedName>
    <definedName name="___idc1" localSheetId="7">#REF!</definedName>
    <definedName name="___idc1">#REF!</definedName>
    <definedName name="___idc2" localSheetId="7">#REF!</definedName>
    <definedName name="___idc2">#REF!</definedName>
    <definedName name="___idf1" localSheetId="7">#REF!</definedName>
    <definedName name="___idf1">#REF!</definedName>
    <definedName name="___idf10">#REF!</definedName>
    <definedName name="___idf2">#REF!</definedName>
    <definedName name="___idf3">#REF!</definedName>
    <definedName name="___idf4">#REF!</definedName>
    <definedName name="___idf5">#REF!</definedName>
    <definedName name="___idf6">#REF!</definedName>
    <definedName name="___idf7">#REF!</definedName>
    <definedName name="___idf8">#REF!</definedName>
    <definedName name="___idf9">#REF!</definedName>
    <definedName name="___INDEX_SHEET___ASAP_Utilities">#REF!</definedName>
    <definedName name="___ir6">#REF!</definedName>
    <definedName name="___ird2">#REF!</definedName>
    <definedName name="___JC00000075">#REF!</definedName>
    <definedName name="___JC00016368">#REF!</definedName>
    <definedName name="___je41">#REF!</definedName>
    <definedName name="___key1" hidden="1">#REF!</definedName>
    <definedName name="___kim1" localSheetId="7" hidden="1">{#N/A,#N/A,FALSE,"Aging Summary";#N/A,#N/A,FALSE,"Ratio Analysis";#N/A,#N/A,FALSE,"Test 120 Day Accts";#N/A,#N/A,FALSE,"Tickmarks"}</definedName>
    <definedName name="___kim1" hidden="1">{#N/A,#N/A,FALSE,"Aging Summary";#N/A,#N/A,FALSE,"Ratio Analysis";#N/A,#N/A,FALSE,"Test 120 Day Accts";#N/A,#N/A,FALSE,"Tickmarks"}</definedName>
    <definedName name="___kim2">#N/A</definedName>
    <definedName name="___kim6" localSheetId="7" hidden="1">{#N/A,#N/A,FALSE,"Aging Summary";#N/A,#N/A,FALSE,"Ratio Analysis";#N/A,#N/A,FALSE,"Test 120 Day Accts";#N/A,#N/A,FALSE,"Tickmarks"}</definedName>
    <definedName name="___kim6" hidden="1">{#N/A,#N/A,FALSE,"Aging Summary";#N/A,#N/A,FALSE,"Ratio Analysis";#N/A,#N/A,FALSE,"Test 120 Day Accts";#N/A,#N/A,FALSE,"Tickmarks"}</definedName>
    <definedName name="___mdf1">#REF!</definedName>
    <definedName name="___mdf10">#REF!</definedName>
    <definedName name="___mdf2">#REF!</definedName>
    <definedName name="___mdf3">#REF!</definedName>
    <definedName name="___mdf4">#REF!</definedName>
    <definedName name="___mdf5">#REF!</definedName>
    <definedName name="___mdf6">#REF!</definedName>
    <definedName name="___mdf7">#REF!</definedName>
    <definedName name="___mdf8">#REF!</definedName>
    <definedName name="___mdf9">#REF!</definedName>
    <definedName name="___me2">#REF!</definedName>
    <definedName name="___o1" hidden="1">{#N/A,#N/A,FALSE,"Finanzplan";#N/A,#N/A,FALSE,"Bilanz";#N/A,#N/A,FALSE,"GuV"}</definedName>
    <definedName name="___old2" localSheetId="7" hidden="1">{#N/A,#N/A,FALSE,"Income";#N/A,#N/A,FALSE,"Cost of Goods Sold";#N/A,#N/A,FALSE,"Other Costs";#N/A,#N/A,FALSE,"Other Income";#N/A,#N/A,FALSE,"Taxes";#N/A,#N/A,FALSE,"Other Deductions";#N/A,#N/A,FALSE,"Compensation of Officers"}</definedName>
    <definedName name="___old2" hidden="1">{#N/A,#N/A,FALSE,"Income";#N/A,#N/A,FALSE,"Cost of Goods Sold";#N/A,#N/A,FALSE,"Other Costs";#N/A,#N/A,FALSE,"Other Income";#N/A,#N/A,FALSE,"Taxes";#N/A,#N/A,FALSE,"Other Deductions";#N/A,#N/A,FALSE,"Compensation of Officers"}</definedName>
    <definedName name="___old3" localSheetId="7" hidden="1">{#N/A,#N/A,FALSE,"Income";#N/A,#N/A,FALSE,"Cost of Goods Sold";#N/A,#N/A,FALSE,"Other Costs";#N/A,#N/A,FALSE,"Other Income";#N/A,#N/A,FALSE,"Taxes";#N/A,#N/A,FALSE,"Other Deductions";#N/A,#N/A,FALSE,"Compensation of Officers"}</definedName>
    <definedName name="___old3" hidden="1">{#N/A,#N/A,FALSE,"Income";#N/A,#N/A,FALSE,"Cost of Goods Sold";#N/A,#N/A,FALSE,"Other Costs";#N/A,#N/A,FALSE,"Other Income";#N/A,#N/A,FALSE,"Taxes";#N/A,#N/A,FALSE,"Other Deductions";#N/A,#N/A,FALSE,"Compensation of Officers"}</definedName>
    <definedName name="___old4" localSheetId="7" hidden="1">{#N/A,#N/A,FALSE,"Income";#N/A,#N/A,FALSE,"Cost of Goods Sold";#N/A,#N/A,FALSE,"Other Costs";#N/A,#N/A,FALSE,"Other Income";#N/A,#N/A,FALSE,"Taxes";#N/A,#N/A,FALSE,"Other Deductions";#N/A,#N/A,FALSE,"Compensation of Officers"}</definedName>
    <definedName name="___old4" hidden="1">{#N/A,#N/A,FALSE,"Income";#N/A,#N/A,FALSE,"Cost of Goods Sold";#N/A,#N/A,FALSE,"Other Costs";#N/A,#N/A,FALSE,"Other Income";#N/A,#N/A,FALSE,"Taxes";#N/A,#N/A,FALSE,"Other Deductions";#N/A,#N/A,FALSE,"Compensation of Officers"}</definedName>
    <definedName name="___old5" localSheetId="7" hidden="1">{#N/A,#N/A,FALSE,"Income";#N/A,#N/A,FALSE,"Cost of Goods Sold";#N/A,#N/A,FALSE,"Other Costs";#N/A,#N/A,FALSE,"Other Income";#N/A,#N/A,FALSE,"Taxes";#N/A,#N/A,FALSE,"Other Deductions";#N/A,#N/A,FALSE,"Compensation of Officers"}</definedName>
    <definedName name="___old5" hidden="1">{#N/A,#N/A,FALSE,"Income";#N/A,#N/A,FALSE,"Cost of Goods Sold";#N/A,#N/A,FALSE,"Other Costs";#N/A,#N/A,FALSE,"Other Income";#N/A,#N/A,FALSE,"Taxes";#N/A,#N/A,FALSE,"Other Deductions";#N/A,#N/A,FALSE,"Compensation of Officers"}</definedName>
    <definedName name="___old8" localSheetId="7" hidden="1">{#N/A,#N/A,FALSE,"Income";#N/A,#N/A,FALSE,"Cost of Goods Sold";#N/A,#N/A,FALSE,"Other Costs";#N/A,#N/A,FALSE,"Other Income";#N/A,#N/A,FALSE,"Taxes";#N/A,#N/A,FALSE,"Other Deductions";#N/A,#N/A,FALSE,"Compensation of Officers"}</definedName>
    <definedName name="___old8" hidden="1">{#N/A,#N/A,FALSE,"Income";#N/A,#N/A,FALSE,"Cost of Goods Sold";#N/A,#N/A,FALSE,"Other Costs";#N/A,#N/A,FALSE,"Other Income";#N/A,#N/A,FALSE,"Taxes";#N/A,#N/A,FALSE,"Other Deductions";#N/A,#N/A,FALSE,"Compensation of Officers"}</definedName>
    <definedName name="___old9" localSheetId="7" hidden="1">{#N/A,#N/A,FALSE,"Income";#N/A,#N/A,FALSE,"Cost of Goods Sold";#N/A,#N/A,FALSE,"Other Costs";#N/A,#N/A,FALSE,"Other Income";#N/A,#N/A,FALSE,"Taxes";#N/A,#N/A,FALSE,"Other Deductions";#N/A,#N/A,FALSE,"Compensation of Officers"}</definedName>
    <definedName name="___old9" hidden="1">{#N/A,#N/A,FALSE,"Income";#N/A,#N/A,FALSE,"Cost of Goods Sold";#N/A,#N/A,FALSE,"Other Costs";#N/A,#N/A,FALSE,"Other Income";#N/A,#N/A,FALSE,"Taxes";#N/A,#N/A,FALSE,"Other Deductions";#N/A,#N/A,FALSE,"Compensation of Officers"}</definedName>
    <definedName name="___PAG1">#REF!</definedName>
    <definedName name="___PAG2">#REF!</definedName>
    <definedName name="___pc1">#REF!</definedName>
    <definedName name="___pc2">#REF!</definedName>
    <definedName name="___pf1">#REF!</definedName>
    <definedName name="___pf10">#REF!</definedName>
    <definedName name="___pf2">#REF!</definedName>
    <definedName name="___pf3">#REF!</definedName>
    <definedName name="___pf4">#REF!</definedName>
    <definedName name="___pf5">#REF!</definedName>
    <definedName name="___pf6">#REF!</definedName>
    <definedName name="___pf7">#REF!</definedName>
    <definedName name="___pf8">#REF!</definedName>
    <definedName name="___pf9">#REF!</definedName>
    <definedName name="___rei3">#REF!</definedName>
    <definedName name="___rf1" localSheetId="7">#REF!</definedName>
    <definedName name="___rf1">#REF!</definedName>
    <definedName name="___rf10" localSheetId="7">#REF!</definedName>
    <definedName name="___rf10">#REF!</definedName>
    <definedName name="___rf2" localSheetId="7">#REF!</definedName>
    <definedName name="___rf2">#REF!</definedName>
    <definedName name="___rf3">#REF!</definedName>
    <definedName name="___rf4">#REF!</definedName>
    <definedName name="___rf5">#REF!</definedName>
    <definedName name="___rf6">#REF!</definedName>
    <definedName name="___rf7">#REF!</definedName>
    <definedName name="___rf8">#REF!</definedName>
    <definedName name="___rf9">#REF!</definedName>
    <definedName name="___ROB07">#REF!</definedName>
    <definedName name="___SLC1">#REF!</definedName>
    <definedName name="___SLC13">#REF!</definedName>
    <definedName name="___SLC16">#REF!</definedName>
    <definedName name="___SLC17">#REF!</definedName>
    <definedName name="___SLC2">#REF!</definedName>
    <definedName name="___SLC3">#REF!</definedName>
    <definedName name="___SLC4">#REF!</definedName>
    <definedName name="___SLC5">#REF!</definedName>
    <definedName name="___Sum96">#REF!</definedName>
    <definedName name="___tb2" localSheetId="7" hidden="1">OFFSET([0]!TB,1,)</definedName>
    <definedName name="___tb2" hidden="1">OFFSET([0]!TB,1,)</definedName>
    <definedName name="___TBL2" localSheetId="7">#REF!</definedName>
    <definedName name="___TBL2">#REF!</definedName>
    <definedName name="___tf1">#REF!</definedName>
    <definedName name="___tf10">#REF!</definedName>
    <definedName name="___tf2">#REF!</definedName>
    <definedName name="___tf3">#REF!</definedName>
    <definedName name="___tf4">#REF!</definedName>
    <definedName name="___tf5">#REF!</definedName>
    <definedName name="___tf6">#REF!</definedName>
    <definedName name="___tf7">#REF!</definedName>
    <definedName name="___tf8">#REF!</definedName>
    <definedName name="___tf9">#REF!</definedName>
    <definedName name="___thinkcellREMAAAAAAAAEAAAARM3YEr2Vska_PC_IFuLITA" hidden="1">#REF!</definedName>
    <definedName name="___VOL7" localSheetId="7">#REF!</definedName>
    <definedName name="___VOL7">#REF!</definedName>
    <definedName name="___VOL8" localSheetId="7">#REF!</definedName>
    <definedName name="___VOL8">#REF!</definedName>
    <definedName name="___VOL9" localSheetId="7">#REF!</definedName>
    <definedName name="___VOL9">#REF!</definedName>
    <definedName name="___wrn2" localSheetId="7" hidden="1">{#N/A,#N/A,FALSE,"FFM"}</definedName>
    <definedName name="___wrn2" hidden="1">{#N/A,#N/A,FALSE,"FFM"}</definedName>
    <definedName name="___wrn3" localSheetId="7" hidden="1">{#N/A,#N/A,FALSE,"Aging Summary";#N/A,#N/A,FALSE,"Ratio Analysis";#N/A,#N/A,FALSE,"Test 120 Day Accts";#N/A,#N/A,FALSE,"Tickmarks"}</definedName>
    <definedName name="___wrn3" hidden="1">{#N/A,#N/A,FALSE,"Aging Summary";#N/A,#N/A,FALSE,"Ratio Analysis";#N/A,#N/A,FALSE,"Test 120 Day Accts";#N/A,#N/A,FALSE,"Tickmarks"}</definedName>
    <definedName name="___x1" localSheetId="7" hidden="1">{"total",#N/A,FALSE,"5YR TREND";"CASH FLOW",#N/A,FALSE,"5YR TREND";"BALANCE SHEET",#N/A,FALSE,"5YR TREND";"baseline",#N/A,FALSE,"5YR TREND";"investment",#N/A,FALSE,"5YR TREND"}</definedName>
    <definedName name="___x1" hidden="1">{"total",#N/A,FALSE,"5YR TREND";"CASH FLOW",#N/A,FALSE,"5YR TREND";"BALANCE SHEET",#N/A,FALSE,"5YR TREND";"baseline",#N/A,FALSE,"5YR TREND";"investment",#N/A,FALSE,"5YR TREND"}</definedName>
    <definedName name="___x10" localSheetId="7" hidden="1">{"total",#N/A,FALSE,"5YR TREND";"CASH FLOW",#N/A,FALSE,"5YR TREND";"BALANCE SHEET",#N/A,FALSE,"5YR TREND";"baseline",#N/A,FALSE,"5YR TREND";"investment",#N/A,FALSE,"5YR TREND"}</definedName>
    <definedName name="___x10" hidden="1">{"total",#N/A,FALSE,"5YR TREND";"CASH FLOW",#N/A,FALSE,"5YR TREND";"BALANCE SHEET",#N/A,FALSE,"5YR TREND";"baseline",#N/A,FALSE,"5YR TREND";"investment",#N/A,FALSE,"5YR TREND"}</definedName>
    <definedName name="___x11" localSheetId="7" hidden="1">{"total",#N/A,FALSE,"5YR TREND";"CASH FLOW",#N/A,FALSE,"5YR TREND";"BALANCE SHEET",#N/A,FALSE,"5YR TREND";"baseline",#N/A,FALSE,"5YR TREND";"investment",#N/A,FALSE,"5YR TREND"}</definedName>
    <definedName name="___x11" hidden="1">{"total",#N/A,FALSE,"5YR TREND";"CASH FLOW",#N/A,FALSE,"5YR TREND";"BALANCE SHEET",#N/A,FALSE,"5YR TREND";"baseline",#N/A,FALSE,"5YR TREND";"investment",#N/A,FALSE,"5YR TREND"}</definedName>
    <definedName name="___x12" hidden="1">#REF!</definedName>
    <definedName name="___x123" localSheetId="7" hidden="1">{"total",#N/A,FALSE,"5YR TREND";"CASH FLOW",#N/A,FALSE,"5YR TREND";"BALANCE SHEET",#N/A,FALSE,"5YR TREND";"baseline",#N/A,FALSE,"5YR TREND";"investment",#N/A,FALSE,"5YR TREND"}</definedName>
    <definedName name="___x123" hidden="1">{"total",#N/A,FALSE,"5YR TREND";"CASH FLOW",#N/A,FALSE,"5YR TREND";"BALANCE SHEET",#N/A,FALSE,"5YR TREND";"baseline",#N/A,FALSE,"5YR TREND";"investment",#N/A,FALSE,"5YR TREND"}</definedName>
    <definedName name="___x13" hidden="1">#REF!</definedName>
    <definedName name="___x14" hidden="1">#REF!</definedName>
    <definedName name="___x15" hidden="1">#REF!</definedName>
    <definedName name="___x16" hidden="1">#REF!</definedName>
    <definedName name="___x17" hidden="1">#REF!</definedName>
    <definedName name="___x18"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2" localSheetId="6" hidden="1">{"'Sheet1'!$A$1:$I$89"}</definedName>
    <definedName name="___x2" localSheetId="7" hidden="1">{"'Sheet1'!$A$1:$I$89"}</definedName>
    <definedName name="___x2" localSheetId="0" hidden="1">{"'Sheet1'!$A$1:$I$89"}</definedName>
    <definedName name="___x2" localSheetId="4" hidden="1">{"'Sheet1'!$A$1:$I$89"}</definedName>
    <definedName name="___x2" localSheetId="5" hidden="1">{"'Sheet1'!$A$1:$I$89"}</definedName>
    <definedName name="___x2" localSheetId="2" hidden="1">{"'Sheet1'!$A$1:$I$89"}</definedName>
    <definedName name="___x2" hidden="1">{"'Sheet1'!$A$1:$I$89"}</definedName>
    <definedName name="___x23647" localSheetId="7" hidden="1">{"new base",#N/A,FALSE,"BP wo sections";"investment w/o areas",#N/A,FALSE,"BP wo sections";"total w/o areas",#N/A,FALSE,"BP wo sections"}</definedName>
    <definedName name="___x23647" hidden="1">{"new base",#N/A,FALSE,"BP wo sections";"investment w/o areas",#N/A,FALSE,"BP wo sections";"total w/o areas",#N/A,FALSE,"BP wo sections"}</definedName>
    <definedName name="___x3"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4125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5" localSheetId="7" hidden="1">{"total",#N/A,FALSE,"5YR TREND";"CASH FLOW",#N/A,FALSE,"5YR TREND";"BALANCE SHEET",#N/A,FALSE,"5YR TREND";"baseline",#N/A,FALSE,"5YR TREND";"investment",#N/A,FALSE,"5YR TREND"}</definedName>
    <definedName name="___x5" hidden="1">{"total",#N/A,FALSE,"5YR TREND";"CASH FLOW",#N/A,FALSE,"5YR TREND";"BALANCE SHEET",#N/A,FALSE,"5YR TREND";"baseline",#N/A,FALSE,"5YR TREND";"investment",#N/A,FALSE,"5YR TREND"}</definedName>
    <definedName name="___x54161" localSheetId="7" hidden="1">{"total",#N/A,FALSE,"5YR TREND";"CASH FLOW",#N/A,FALSE,"5YR TREND";"BALANCE SHEET",#N/A,FALSE,"5YR TREND";"baseline",#N/A,FALSE,"5YR TREND";"investment",#N/A,FALSE,"5YR TREND"}</definedName>
    <definedName name="___x54161" hidden="1">{"total",#N/A,FALSE,"5YR TREND";"CASH FLOW",#N/A,FALSE,"5YR TREND";"BALANCE SHEET",#N/A,FALSE,"5YR TREND";"baseline",#N/A,FALSE,"5YR TREND";"investment",#N/A,FALSE,"5YR TREND"}</definedName>
    <definedName name="___x6" localSheetId="7" hidden="1">{"new base",#N/A,FALSE,"BP wo sections";"investment w/o areas",#N/A,FALSE,"BP wo sections";"total w/o areas",#N/A,FALSE,"BP wo sections"}</definedName>
    <definedName name="___x6" hidden="1">{"new base",#N/A,FALSE,"BP wo sections";"investment w/o areas",#N/A,FALSE,"BP wo sections";"total w/o areas",#N/A,FALSE,"BP wo sections"}</definedName>
    <definedName name="___x654" localSheetId="7" hidden="1">{"98IB-MARGIN",#N/A,FALSE,"FILE LINK";"98IB-SGA",#N/A,FALSE,"FILE LINK";"98IB-STAFF",#N/A,FALSE,"FILE LINK";"98IB-CAPX",#N/A,FALSE,"FILE LINK"}</definedName>
    <definedName name="___x654" hidden="1">{"98IB-MARGIN",#N/A,FALSE,"FILE LINK";"98IB-SGA",#N/A,FALSE,"FILE LINK";"98IB-STAFF",#N/A,FALSE,"FILE LINK";"98IB-CAPX",#N/A,FALSE,"FILE LINK"}</definedName>
    <definedName name="___x65465" localSheetId="7" hidden="1">{"total",#N/A,FALSE,"5YR TREND";"CASH FLOW",#N/A,FALSE,"5YR TREND";"BALANCE SHEET",#N/A,FALSE,"5YR TREND";"baseline",#N/A,FALSE,"5YR TREND";"investment",#N/A,FALSE,"5YR TREND"}</definedName>
    <definedName name="___x65465" hidden="1">{"total",#N/A,FALSE,"5YR TREND";"CASH FLOW",#N/A,FALSE,"5YR TREND";"BALANCE SHEET",#N/A,FALSE,"5YR TREND";"baseline",#N/A,FALSE,"5YR TREND";"investment",#N/A,FALSE,"5YR TREND"}</definedName>
    <definedName name="___x65749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66" localSheetId="7" hidden="1">{"total",#N/A,FALSE,"5YR TREND";"CASH FLOW",#N/A,FALSE,"5YR TREND";"BALANCE SHEET",#N/A,FALSE,"5YR TREND";"baseline",#N/A,FALSE,"5YR TREND";"investment",#N/A,FALSE,"5YR TREND"}</definedName>
    <definedName name="___x66" hidden="1">{"total",#N/A,FALSE,"5YR TREND";"CASH FLOW",#N/A,FALSE,"5YR TREND";"BALANCE SHEET",#N/A,FALSE,"5YR TREND";"baseline",#N/A,FALSE,"5YR TREND";"investment",#N/A,FALSE,"5YR TREND"}</definedName>
    <definedName name="___x7" localSheetId="7" hidden="1">{"98IB-MARGIN",#N/A,FALSE,"FILE LINK";"98IB-SGA",#N/A,FALSE,"FILE LINK";"98IB-STAFF",#N/A,FALSE,"FILE LINK";"98IB-CAPX",#N/A,FALSE,"FILE LINK"}</definedName>
    <definedName name="___x7" hidden="1">{"98IB-MARGIN",#N/A,FALSE,"FILE LINK";"98IB-SGA",#N/A,FALSE,"FILE LINK";"98IB-STAFF",#N/A,FALSE,"FILE LINK";"98IB-CAPX",#N/A,FALSE,"FILE LINK"}</definedName>
    <definedName name="___x8" localSheetId="7" hidden="1">{"total",#N/A,FALSE,"5YR TREND";"CASH FLOW",#N/A,FALSE,"5YR TREND";"BALANCE SHEET",#N/A,FALSE,"5YR TREND";"baseline",#N/A,FALSE,"5YR TREND";"investment",#N/A,FALSE,"5YR TREND"}</definedName>
    <definedName name="___x8" hidden="1">{"total",#N/A,FALSE,"5YR TREND";"CASH FLOW",#N/A,FALSE,"5YR TREND";"BALANCE SHEET",#N/A,FALSE,"5YR TREND";"baseline",#N/A,FALSE,"5YR TREND";"investment",#N/A,FALSE,"5YR TREND"}</definedName>
    <definedName name="___x875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_x88888" localSheetId="6" hidden="1">{"'Sheet1'!$A$1:$I$89"}</definedName>
    <definedName name="___x88888" localSheetId="7" hidden="1">{"'Sheet1'!$A$1:$I$89"}</definedName>
    <definedName name="___x88888" localSheetId="0" hidden="1">{"'Sheet1'!$A$1:$I$89"}</definedName>
    <definedName name="___x88888" localSheetId="4" hidden="1">{"'Sheet1'!$A$1:$I$89"}</definedName>
    <definedName name="___x88888" localSheetId="5" hidden="1">{"'Sheet1'!$A$1:$I$89"}</definedName>
    <definedName name="___x88888" localSheetId="2" hidden="1">{"'Sheet1'!$A$1:$I$89"}</definedName>
    <definedName name="___x88888" hidden="1">{"'Sheet1'!$A$1:$I$89"}</definedName>
    <definedName name="___x9" localSheetId="7" hidden="1">{"total",#N/A,FALSE,"5YR TREND";"CASH FLOW",#N/A,FALSE,"5YR TREND";"BALANCE SHEET",#N/A,FALSE,"5YR TREND";"baseline",#N/A,FALSE,"5YR TREND";"investment",#N/A,FALSE,"5YR TREND"}</definedName>
    <definedName name="___x9" hidden="1">{"total",#N/A,FALSE,"5YR TREND";"CASH FLOW",#N/A,FALSE,"5YR TREND";"BALANCE SHEET",#N/A,FALSE,"5YR TREND";"baseline",#N/A,FALSE,"5YR TREND";"investment",#N/A,FALSE,"5YR TREND"}</definedName>
    <definedName name="___x984" localSheetId="7" hidden="1">{"total",#N/A,FALSE,"5YR TREND";"CASH FLOW",#N/A,FALSE,"5YR TREND";"BALANCE SHEET",#N/A,FALSE,"5YR TREND";"baseline",#N/A,FALSE,"5YR TREND";"investment",#N/A,FALSE,"5YR TREND"}</definedName>
    <definedName name="___x984" hidden="1">{"total",#N/A,FALSE,"5YR TREND";"CASH FLOW",#N/A,FALSE,"5YR TREND";"BALANCE SHEET",#N/A,FALSE,"5YR TREND";"baseline",#N/A,FALSE,"5YR TREND";"investment",#N/A,FALSE,"5YR TREND"}</definedName>
    <definedName name="___x985" localSheetId="7" hidden="1">{"total",#N/A,FALSE,"5YR TREND";"CASH FLOW",#N/A,FALSE,"5YR TREND";"BALANCE SHEET",#N/A,FALSE,"5YR TREND";"baseline",#N/A,FALSE,"5YR TREND";"investment",#N/A,FALSE,"5YR TREND"}</definedName>
    <definedName name="___x985" hidden="1">{"total",#N/A,FALSE,"5YR TREND";"CASH FLOW",#N/A,FALSE,"5YR TREND";"BALANCE SHEET",#N/A,FALSE,"5YR TREND";"baseline",#N/A,FALSE,"5YR TREND";"investment",#N/A,FALSE,"5YR TREND"}</definedName>
    <definedName name="___x999" localSheetId="7" hidden="1">{"total",#N/A,FALSE,"5YR TREND";"CASH FLOW",#N/A,FALSE,"5YR TREND";"BALANCE SHEET",#N/A,FALSE,"5YR TREND";"baseline",#N/A,FALSE,"5YR TREND";"investment",#N/A,FALSE,"5YR TREND"}</definedName>
    <definedName name="___x999" hidden="1">{"total",#N/A,FALSE,"5YR TREND";"CASH FLOW",#N/A,FALSE,"5YR TREND";"BALANCE SHEET",#N/A,FALSE,"5YR TREND";"baseline",#N/A,FALSE,"5YR TREND";"investment",#N/A,FALSE,"5YR TREND"}</definedName>
    <definedName name="___xlfn.RTD" hidden="1">#NAME?</definedName>
    <definedName name="___xx2" hidden="1">#REF!</definedName>
    <definedName name="__00021D" localSheetId="7">#REF!</definedName>
    <definedName name="__00021D">#REF!</definedName>
    <definedName name="__00021G" localSheetId="7">#REF!</definedName>
    <definedName name="__00021G">#REF!</definedName>
    <definedName name="__00021L" localSheetId="7">#REF!</definedName>
    <definedName name="__00021L">#REF!</definedName>
    <definedName name="__00021T">#REF!</definedName>
    <definedName name="__1__123Graph_ACHART_1" hidden="1">#REF!</definedName>
    <definedName name="__1__123Graph_ACONTRACT_BY_B_U" hidden="1">#REF!</definedName>
    <definedName name="__1_00021D" localSheetId="7">#REF!</definedName>
    <definedName name="__1_00021D">#REF!</definedName>
    <definedName name="__10__123Graph_BQRE_S_BY_TYPE" hidden="1">#REF!</definedName>
    <definedName name="__10__123Graph_XCHART_1" hidden="1">#REF!</definedName>
    <definedName name="__10_10100R1" localSheetId="7">#REF!</definedName>
    <definedName name="__10_10100R1">#REF!</definedName>
    <definedName name="__10100" localSheetId="7">#REF!</definedName>
    <definedName name="__10100">#REF!</definedName>
    <definedName name="__101001" localSheetId="7">#REF!</definedName>
    <definedName name="__101001">#REF!</definedName>
    <definedName name="__101002">#REF!</definedName>
    <definedName name="__101003">#REF!</definedName>
    <definedName name="__101004">#REF!</definedName>
    <definedName name="__10100R1" localSheetId="7">#REF!</definedName>
    <definedName name="__10100R1">#REF!</definedName>
    <definedName name="__102__123Graph_CQRE_S_BY_TYPE" hidden="1">#REF!</definedName>
    <definedName name="__102011" localSheetId="7">#REF!</definedName>
    <definedName name="__102011">#REF!</definedName>
    <definedName name="__102012" localSheetId="7">#REF!</definedName>
    <definedName name="__102012">#REF!</definedName>
    <definedName name="__102013" localSheetId="7">#REF!</definedName>
    <definedName name="__102013">#REF!</definedName>
    <definedName name="__102014">#REF!</definedName>
    <definedName name="__102071">#REF!</definedName>
    <definedName name="__102072">#REF!</definedName>
    <definedName name="__102073">#REF!</definedName>
    <definedName name="__102074">#REF!</definedName>
    <definedName name="__10207R3">#REF!</definedName>
    <definedName name="__102081">#REF!</definedName>
    <definedName name="__102082">#REF!</definedName>
    <definedName name="__102083">#REF!</definedName>
    <definedName name="__102084">#REF!</definedName>
    <definedName name="__102111" localSheetId="7">#REF!</definedName>
    <definedName name="__102111">#REF!</definedName>
    <definedName name="__102112">#REF!</definedName>
    <definedName name="__102113">#REF!</definedName>
    <definedName name="__102114">#REF!</definedName>
    <definedName name="__102121" localSheetId="7">#REF!</definedName>
    <definedName name="__102121">#REF!</definedName>
    <definedName name="__102122" localSheetId="7">#REF!</definedName>
    <definedName name="__102122">#REF!</definedName>
    <definedName name="__102123" localSheetId="7">#REF!</definedName>
    <definedName name="__102123">#REF!</definedName>
    <definedName name="__102124">#REF!</definedName>
    <definedName name="__10212R2">#REF!</definedName>
    <definedName name="__102131">#REF!</definedName>
    <definedName name="__102132">#REF!</definedName>
    <definedName name="__102133">#REF!</definedName>
    <definedName name="__102134">#REF!</definedName>
    <definedName name="__10213R2" localSheetId="7">#REF!</definedName>
    <definedName name="__10213R2">#REF!</definedName>
    <definedName name="__102141" localSheetId="7">#REF!</definedName>
    <definedName name="__102141">#REF!</definedName>
    <definedName name="__102142">#REF!</definedName>
    <definedName name="__102143">#REF!</definedName>
    <definedName name="__102144">#REF!</definedName>
    <definedName name="__102151" localSheetId="7">#REF!</definedName>
    <definedName name="__102151">#REF!</definedName>
    <definedName name="__102152">#REF!</definedName>
    <definedName name="__102153">#REF!</definedName>
    <definedName name="__102154">#REF!</definedName>
    <definedName name="__10215R1" localSheetId="7">#REF!</definedName>
    <definedName name="__10215R1">#REF!</definedName>
    <definedName name="__10215R2" localSheetId="7">#REF!</definedName>
    <definedName name="__10215R2">#REF!</definedName>
    <definedName name="__10215R3" localSheetId="7">#REF!</definedName>
    <definedName name="__10215R3">#REF!</definedName>
    <definedName name="__102161">#REF!</definedName>
    <definedName name="__102162">#REF!</definedName>
    <definedName name="__102163">#REF!</definedName>
    <definedName name="__102164">#REF!</definedName>
    <definedName name="__10216R3" localSheetId="7">#REF!</definedName>
    <definedName name="__10216R3">#REF!</definedName>
    <definedName name="__102171" localSheetId="7">#REF!</definedName>
    <definedName name="__102171">#REF!</definedName>
    <definedName name="__102172">#REF!</definedName>
    <definedName name="__102173">#REF!</definedName>
    <definedName name="__102174">#REF!</definedName>
    <definedName name="__10217R1" localSheetId="7">#REF!</definedName>
    <definedName name="__10217R1">#REF!</definedName>
    <definedName name="__10217R2" localSheetId="7">#REF!</definedName>
    <definedName name="__10217R2">#REF!</definedName>
    <definedName name="__10217R3" localSheetId="7">#REF!</definedName>
    <definedName name="__10217R3">#REF!</definedName>
    <definedName name="__102181">#REF!</definedName>
    <definedName name="__102182">#REF!</definedName>
    <definedName name="__102183">#REF!</definedName>
    <definedName name="__102184">#REF!</definedName>
    <definedName name="__103101" localSheetId="7">#REF!</definedName>
    <definedName name="__103101">#REF!</definedName>
    <definedName name="__103102" localSheetId="7">#REF!</definedName>
    <definedName name="__103102">#REF!</definedName>
    <definedName name="__103103" localSheetId="7">#REF!</definedName>
    <definedName name="__103103">#REF!</definedName>
    <definedName name="__103104">#REF!</definedName>
    <definedName name="__10310R1" localSheetId="7">#REF!</definedName>
    <definedName name="__10310R1">#REF!</definedName>
    <definedName name="__10310R2" localSheetId="7">#REF!</definedName>
    <definedName name="__10310R2">#REF!</definedName>
    <definedName name="__108__123Graph_CSENS_COMPARISON" hidden="1">#REF!</definedName>
    <definedName name="__11__123Graph_BSENS_COMPARISON" hidden="1">#REF!</definedName>
    <definedName name="__11_0__123Grap" hidden="1">#REF!</definedName>
    <definedName name="__11_102011" localSheetId="7">#REF!</definedName>
    <definedName name="__11_102011">#REF!</definedName>
    <definedName name="__111" localSheetId="7" hidden="1">#REF!</definedName>
    <definedName name="__111" hidden="1">#REF!</definedName>
    <definedName name="__114__123Graph_CSUPPLIES_BY_B_U" hidden="1">#REF!</definedName>
    <definedName name="__12__123Graph_AQRE_S_BY_CO." hidden="1">#REF!</definedName>
    <definedName name="__12__123Graph_BSUPPLIES_BY_B_U" hidden="1">#REF!</definedName>
    <definedName name="__12_0__123Grap" hidden="1">#REF!</definedName>
    <definedName name="__120__123Graph_CWAGES_BY_B_U" hidden="1">#REF!</definedName>
    <definedName name="__123Graph_A" localSheetId="6" hidden="1">#REF!</definedName>
    <definedName name="__123Graph_A" localSheetId="7" hidden="1">#REF!</definedName>
    <definedName name="__123Graph_A" localSheetId="0" hidden="1">#REF!</definedName>
    <definedName name="__123Graph_A" localSheetId="1" hidden="1">#REF!</definedName>
    <definedName name="__123Graph_A" localSheetId="4" hidden="1">#REF!</definedName>
    <definedName name="__123Graph_A" localSheetId="5" hidden="1">#REF!</definedName>
    <definedName name="__123Graph_A" localSheetId="2" hidden="1">#REF!</definedName>
    <definedName name="__123Graph_A" hidden="1">#REF!</definedName>
    <definedName name="__123Graph_AChart1" localSheetId="7" hidden="1">#REF!</definedName>
    <definedName name="__123Graph_AChart1" hidden="1">#REF!</definedName>
    <definedName name="__123Graph_AChart2" localSheetId="7" hidden="1">#REF!</definedName>
    <definedName name="__123Graph_AChart2" hidden="1">#REF!</definedName>
    <definedName name="__123Graph_AChart3" localSheetId="7" hidden="1">#REF!</definedName>
    <definedName name="__123Graph_AChart3" hidden="1">#REF!</definedName>
    <definedName name="__123Graph_AChart4" localSheetId="7" hidden="1">#REF!</definedName>
    <definedName name="__123Graph_AChart4" hidden="1">#REF!</definedName>
    <definedName name="__123Graph_ACOAL" hidden="1">#REF!</definedName>
    <definedName name="__123Graph_ACURRENT" hidden="1">#REF!</definedName>
    <definedName name="__123Graph_AEGT" hidden="1">#REF!</definedName>
    <definedName name="__123Graph_AFIX_CAP" hidden="1">#REF!</definedName>
    <definedName name="__123Graph_AFUEL" hidden="1">#REF!</definedName>
    <definedName name="__123Graph_AGraph2" localSheetId="7" hidden="1">#REF!</definedName>
    <definedName name="__123Gra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efinedName>
    <definedName name="__123Graph_AMULT" hidden="1">#REF!</definedName>
    <definedName name="__123Graph_ANGP" hidden="1">#REF!</definedName>
    <definedName name="__123Graph_ANPV_CAPACITY" hidden="1">#REF!</definedName>
    <definedName name="__123Graph_AOVERHAUL" hidden="1">#REF!</definedName>
    <definedName name="__123Graph_APCD" hidden="1">#REF!</definedName>
    <definedName name="__123Graph_APIS" hidden="1">#REF!</definedName>
    <definedName name="__123Graph_APRINCIPAL" hidden="1">#REF!</definedName>
    <definedName name="__123Graph_APWR" hidden="1">#REF!</definedName>
    <definedName name="__123Graph_AScreenCrv" hidden="1">#REF!</definedName>
    <definedName name="__123Graph_ASIDECO" localSheetId="7" hidden="1">#REF!</definedName>
    <definedName name="__123Graph_ASIDECO" hidden="1">#REF!</definedName>
    <definedName name="__123Graph_ASTILLASH" localSheetId="7" hidden="1">#REF!</definedName>
    <definedName name="__123Graph_ASTILLASH" hidden="1">#REF!</definedName>
    <definedName name="__123Graph_ASTILLREC" localSheetId="7" hidden="1">#REF!</definedName>
    <definedName name="__123Graph_ASTILLREC" hidden="1">#REF!</definedName>
    <definedName name="__123Graph_ASTILLSUL" localSheetId="7" hidden="1">#REF!</definedName>
    <definedName name="__123Graph_ASTILLSUL" hidden="1">#REF!</definedName>
    <definedName name="__123Graph_ASTILLVOL" hidden="1">#REF!</definedName>
    <definedName name="__123Graph_AT5" hidden="1">#REF!</definedName>
    <definedName name="__123Graph_ATEILMŽRKTE" hidden="1">#REF!</definedName>
    <definedName name="__123Graph_ATEILMŽRKTE2" hidden="1">#REF!</definedName>
    <definedName name="__123Graph_AVAR_ENG" hidden="1">#REF!</definedName>
    <definedName name="__123Graph_AYIELD1" hidden="1">#REF!</definedName>
    <definedName name="__123Graph_B" localSheetId="6" hidden="1">#REF!</definedName>
    <definedName name="__123Graph_B" localSheetId="7" hidden="1">#REF!</definedName>
    <definedName name="__123Graph_B" localSheetId="0" hidden="1">#REF!</definedName>
    <definedName name="__123Graph_B" localSheetId="1" hidden="1">#REF!</definedName>
    <definedName name="__123Graph_B" localSheetId="4" hidden="1">#REF!</definedName>
    <definedName name="__123Graph_B" localSheetId="5" hidden="1">#REF!</definedName>
    <definedName name="__123Graph_B" localSheetId="2" hidden="1">#REF!</definedName>
    <definedName name="__123Graph_B" hidden="1">#REF!</definedName>
    <definedName name="__123Graph_BChart1" localSheetId="7" hidden="1">#REF!</definedName>
    <definedName name="__123Graph_BChart1" hidden="1">#REF!</definedName>
    <definedName name="__123Graph_BChart2" hidden="1">#REF!</definedName>
    <definedName name="__123Graph_BChart3" hidden="1">#REF!</definedName>
    <definedName name="__123Graph_BChart4" hidden="1">#REF!</definedName>
    <definedName name="__123Graph_BCOAL" hidden="1">#REF!</definedName>
    <definedName name="__123Graph_BCurrent" localSheetId="7" hidden="1">#REF!</definedName>
    <definedName name="__123Graph_BCurrent" hidden="1">#REF!</definedName>
    <definedName name="__123Graph_BEGT" hidden="1">#REF!</definedName>
    <definedName name="__123Graph_BFIX_CAP" hidden="1">#REF!</definedName>
    <definedName name="__123Graph_BFUEL" hidden="1">#REF!</definedName>
    <definedName name="__123Graph_BJB1ASH" hidden="1">#REF!</definedName>
    <definedName name="__123Graph_BJB1SUL" hidden="1">#REF!</definedName>
    <definedName name="__123Graph_BJB1VOL" hidden="1">#REF!</definedName>
    <definedName name="__123Graph_BJB2ASH" hidden="1">#REF!</definedName>
    <definedName name="__123Graph_BJB2REC" hidden="1">#REF!</definedName>
    <definedName name="__123Graph_BJB2SUL" hidden="1">#REF!</definedName>
    <definedName name="__123Graph_BJB2VOL" hidden="1">#REF!</definedName>
    <definedName name="__123Graph_BJB3ASH" hidden="1">#REF!</definedName>
    <definedName name="__123Graph_BJB3REC" hidden="1">#REF!</definedName>
    <definedName name="__123Graph_BJB3SUL" hidden="1">#REF!</definedName>
    <definedName name="__123Graph_BJB3VOL" hidden="1">#REF!</definedName>
    <definedName name="__123Graph_BJOEASH" hidden="1">#REF!</definedName>
    <definedName name="__123Graph_BJOESUL" hidden="1">#REF!</definedName>
    <definedName name="__123Graph_BJOEVOL" hidden="1">#REF!</definedName>
    <definedName name="__123Graph_BMCREATH" hidden="1">#REF!</definedName>
    <definedName name="__123Graph_BNGP" hidden="1">#REF!</definedName>
    <definedName name="__123Graph_BNPV_CAPACITY" hidden="1">#REF!</definedName>
    <definedName name="__123Graph_BOVERHAUL" hidden="1">#REF!</definedName>
    <definedName name="__123Graph_BPCD" hidden="1">#REF!</definedName>
    <definedName name="__123Graph_BPIS" hidden="1">#REF!</definedName>
    <definedName name="__123Graph_BScreenCrv" hidden="1">#REF!</definedName>
    <definedName name="__123Graph_BSIDECO" localSheetId="7" hidden="1">#REF!</definedName>
    <definedName name="__123Graph_BSIDECO" hidden="1">#REF!</definedName>
    <definedName name="__123Graph_BSTILLASH" localSheetId="7" hidden="1">#REF!</definedName>
    <definedName name="__123Graph_BSTILLASH" hidden="1">#REF!</definedName>
    <definedName name="__123Graph_BSTILLREC" localSheetId="7" hidden="1">#REF!</definedName>
    <definedName name="__123Graph_BSTILLREC" hidden="1">#REF!</definedName>
    <definedName name="__123Graph_BSTILLSUL" localSheetId="7" hidden="1">#REF!</definedName>
    <definedName name="__123Graph_BSTILLSUL" hidden="1">#REF!</definedName>
    <definedName name="__123Graph_BSTILLVOL" hidden="1">#REF!</definedName>
    <definedName name="__123Graph_BSUGARASH" hidden="1">#REF!</definedName>
    <definedName name="__123Graph_BSUGARSUL" hidden="1">#REF!</definedName>
    <definedName name="__123Graph_BSUGARVOL" hidden="1">#REF!</definedName>
    <definedName name="__123Graph_BT5" hidden="1">#REF!</definedName>
    <definedName name="__123Graph_BVAR_ENG" hidden="1">#REF!</definedName>
    <definedName name="__123Graph_BYIELD1" hidden="1">#REF!</definedName>
    <definedName name="__123Graph_C" localSheetId="6" hidden="1">#REF!</definedName>
    <definedName name="__123Graph_C" localSheetId="7" hidden="1">#REF!</definedName>
    <definedName name="__123Graph_C" localSheetId="0" hidden="1">#REF!</definedName>
    <definedName name="__123Graph_C" localSheetId="1" hidden="1">#REF!</definedName>
    <definedName name="__123Graph_C" localSheetId="4" hidden="1">#REF!</definedName>
    <definedName name="__123Graph_C" localSheetId="5" hidden="1">#REF!</definedName>
    <definedName name="__123Graph_C" localSheetId="2" hidden="1">#REF!</definedName>
    <definedName name="__123Graph_C" hidden="1">#REF!</definedName>
    <definedName name="__123Graph_CCHART1" localSheetId="7" hidden="1">#REF!</definedName>
    <definedName name="__123Graph_CCHART1" hidden="1">#REF!</definedName>
    <definedName name="__123Graph_CCHART2" localSheetId="7" hidden="1">#REF!</definedName>
    <definedName name="__123Graph_CCHART2" hidden="1">#REF!</definedName>
    <definedName name="__123Graph_CCHART3" localSheetId="7" hidden="1">#REF!</definedName>
    <definedName name="__123Graph_CCHART3" hidden="1">#REF!</definedName>
    <definedName name="__123Graph_CCHART4" localSheetId="7" hidden="1">#REF!</definedName>
    <definedName name="__123Graph_CCHART4" hidden="1">#REF!</definedName>
    <definedName name="__123Graph_CCHART5" localSheetId="7" hidden="1">#REF!</definedName>
    <definedName name="__123Graph_CCHART5" hidden="1">#REF!</definedName>
    <definedName name="__123Graph_CCOAL" hidden="1">#REF!</definedName>
    <definedName name="__123Graph_CCOMBINED" hidden="1">#REF!</definedName>
    <definedName name="__123Graph_CCurrent" localSheetId="7" hidden="1">#REF!</definedName>
    <definedName name="__123Graph_CCurrent" hidden="1">#REF!</definedName>
    <definedName name="__123Graph_CEGT" hidden="1">#REF!</definedName>
    <definedName name="__123Graph_CFIX_CAP" hidden="1">#REF!</definedName>
    <definedName name="__123Graph_CFUEL" hidden="1">#REF!</definedName>
    <definedName name="__123Graph_CMCREATH" hidden="1">#REF!</definedName>
    <definedName name="__123Graph_CNGP" hidden="1">#REF!</definedName>
    <definedName name="__123Graph_CNPV_CAPACITY" hidden="1">#REF!</definedName>
    <definedName name="__123Graph_COVERHAUL" hidden="1">#REF!</definedName>
    <definedName name="__123Graph_CPCD" hidden="1">#REF!</definedName>
    <definedName name="__123Graph_CPIS" hidden="1">#REF!</definedName>
    <definedName name="__123Graph_CScreenCrv" hidden="1">#REF!</definedName>
    <definedName name="__123Graph_CSIDECO" localSheetId="7" hidden="1">#REF!</definedName>
    <definedName name="__123Graph_CSIDECO" hidden="1">#REF!</definedName>
    <definedName name="__123Graph_CT5" hidden="1">#REF!</definedName>
    <definedName name="__123Graph_D" localSheetId="6" hidden="1">#REF!</definedName>
    <definedName name="__123Graph_D" localSheetId="7" hidden="1">#REF!</definedName>
    <definedName name="__123Graph_D" localSheetId="0" hidden="1">#REF!</definedName>
    <definedName name="__123Graph_D" localSheetId="1" hidden="1">#REF!</definedName>
    <definedName name="__123Graph_D" localSheetId="4" hidden="1">#REF!</definedName>
    <definedName name="__123Graph_D" localSheetId="5" hidden="1">#REF!</definedName>
    <definedName name="__123Graph_D" localSheetId="2" hidden="1">#REF!</definedName>
    <definedName name="__123Graph_D" hidden="1">#REF!</definedName>
    <definedName name="__123Graph_DCHART1" localSheetId="7" hidden="1">#REF!</definedName>
    <definedName name="__123Graph_DCHART1" hidden="1">#REF!</definedName>
    <definedName name="__123Graph_DCHART2" localSheetId="7" hidden="1">#REF!</definedName>
    <definedName name="__123Graph_DCHART2" hidden="1">#REF!</definedName>
    <definedName name="__123Graph_DCHART3" localSheetId="7" hidden="1">#REF!</definedName>
    <definedName name="__123Graph_DCHART3" hidden="1">#REF!</definedName>
    <definedName name="__123Graph_DCHART4" localSheetId="7" hidden="1">#REF!</definedName>
    <definedName name="__123Graph_DCHART4" hidden="1">#REF!</definedName>
    <definedName name="__123Graph_DCHART5" localSheetId="7" hidden="1">#REF!</definedName>
    <definedName name="__123Graph_DCHART5" hidden="1">#REF!</definedName>
    <definedName name="__123Graph_DCOAL" hidden="1">#REF!</definedName>
    <definedName name="__123Graph_DCurrent" localSheetId="7" hidden="1">#REF!</definedName>
    <definedName name="__123Graph_DCurrent" hidden="1">#REF!</definedName>
    <definedName name="__123Graph_DEGT" hidden="1">#REF!</definedName>
    <definedName name="__123Graph_DFIX_CAP" hidden="1">#REF!</definedName>
    <definedName name="__123Graph_DFUEL" hidden="1">#REF!</definedName>
    <definedName name="__123Graph_DNGP" hidden="1">#REF!</definedName>
    <definedName name="__123Graph_DOVERHAUL" hidden="1">#REF!</definedName>
    <definedName name="__123Graph_DPCD" hidden="1">#REF!</definedName>
    <definedName name="__123Graph_DPIS" hidden="1">#REF!</definedName>
    <definedName name="__123Graph_DSQM" hidden="1">#REF!</definedName>
    <definedName name="__123Graph_DT5" hidden="1">#REF!</definedName>
    <definedName name="__123Graph_E" localSheetId="6" hidden="1">#REF!</definedName>
    <definedName name="__123Graph_E" localSheetId="7" hidden="1">#REF!</definedName>
    <definedName name="__123Graph_E" localSheetId="0" hidden="1">#REF!</definedName>
    <definedName name="__123Graph_E" localSheetId="1" hidden="1">#REF!</definedName>
    <definedName name="__123Graph_E" localSheetId="4" hidden="1">#REF!</definedName>
    <definedName name="__123Graph_E" localSheetId="5" hidden="1">#REF!</definedName>
    <definedName name="__123Graph_E" localSheetId="2" hidden="1">#REF!</definedName>
    <definedName name="__123Graph_E" hidden="1">#REF!</definedName>
    <definedName name="__123Graph_EChart1" localSheetId="7" hidden="1">#REF!</definedName>
    <definedName name="__123Graph_EChart1" hidden="1">#REF!</definedName>
    <definedName name="__123Graph_EChart2" localSheetId="7" hidden="1">#REF!</definedName>
    <definedName name="__123Graph_EChart2" hidden="1">#REF!</definedName>
    <definedName name="__123Graph_EChart3" localSheetId="7" hidden="1">#REF!</definedName>
    <definedName name="__123Graph_EChart3" hidden="1">#REF!</definedName>
    <definedName name="__123Graph_EChart4" localSheetId="7" hidden="1">#REF!</definedName>
    <definedName name="__123Graph_EChart4" hidden="1">#REF!</definedName>
    <definedName name="__123Graph_ECOAL" hidden="1">#REF!</definedName>
    <definedName name="__123Graph_ECURRENT" localSheetId="7" hidden="1">#REF!</definedName>
    <definedName name="__123Graph_ECurrent" hidden="1">#REF!</definedName>
    <definedName name="__123Graph_EEGT" hidden="1">#REF!</definedName>
    <definedName name="__123Graph_F" localSheetId="7" hidden="1">#REF!</definedName>
    <definedName name="__123Graph_F" localSheetId="0" hidden="1">#REF!</definedName>
    <definedName name="__123Graph_F" localSheetId="1" hidden="1">#REF!</definedName>
    <definedName name="__123Graph_F" localSheetId="4" hidden="1">#REF!</definedName>
    <definedName name="__123Graph_F" localSheetId="5" hidden="1">#REF!</definedName>
    <definedName name="__123Graph_F" localSheetId="2" hidden="1">#REF!</definedName>
    <definedName name="__123Graph_F" hidden="1">#REF!</definedName>
    <definedName name="__123Graph_FChart1" localSheetId="7" hidden="1">#REF!</definedName>
    <definedName name="__123Graph_FChart1" hidden="1">#REF!</definedName>
    <definedName name="__123Graph_FChart2" localSheetId="7" hidden="1">#REF!</definedName>
    <definedName name="__123Graph_FChart2" hidden="1">#REF!</definedName>
    <definedName name="__123Graph_FChart3" localSheetId="7" hidden="1">#REF!</definedName>
    <definedName name="__123Graph_FChart3" hidden="1">#REF!</definedName>
    <definedName name="__123Graph_FCHART4" localSheetId="7" hidden="1">#REF!</definedName>
    <definedName name="__123Graph_FCHART4" hidden="1">#REF!</definedName>
    <definedName name="__123Graph_FCHART5" localSheetId="7" hidden="1">#REF!</definedName>
    <definedName name="__123Graph_FCHART5" hidden="1">#REF!</definedName>
    <definedName name="__123Graph_FCurrent" localSheetId="7" hidden="1">#REF!</definedName>
    <definedName name="__123Graph_FCurrent" hidden="1">#REF!</definedName>
    <definedName name="__123Graph_FFUEL" localSheetId="7" hidden="1">#REF!</definedName>
    <definedName name="__123Graph_FFUEL" hidden="1">#REF!</definedName>
    <definedName name="__123Graph_FNGP" localSheetId="7" hidden="1">#REF!</definedName>
    <definedName name="__123Graph_FNGP" hidden="1">#REF!</definedName>
    <definedName name="__123Graph_FOVERHAUL" hidden="1">#REF!</definedName>
    <definedName name="__123Graph_FPCD" localSheetId="7" hidden="1">#REF!</definedName>
    <definedName name="__123Graph_FPCD" hidden="1">#REF!</definedName>
    <definedName name="__123Graph_FT5" hidden="1">#REF!</definedName>
    <definedName name="__123Graph_LBL_A" hidden="1">#REF!</definedName>
    <definedName name="__123Graph_LBL_AEGT" hidden="1">#REF!</definedName>
    <definedName name="__123Graph_LBL_AFUEL" hidden="1">#REF!</definedName>
    <definedName name="__123Graph_LBL_AMULT" hidden="1">#REF!</definedName>
    <definedName name="__123Graph_LBL_ANGP" hidden="1">#REF!</definedName>
    <definedName name="__123Graph_LBL_APCD" hidden="1">#REF!</definedName>
    <definedName name="__123Graph_LBL_APRINCIPAL" hidden="1">#REF!</definedName>
    <definedName name="__123Graph_LBL_APWR" hidden="1">#REF!</definedName>
    <definedName name="__123Graph_LBL_AT5" hidden="1">#REF!</definedName>
    <definedName name="__123Graph_LBL_BEGT" hidden="1">#REF!</definedName>
    <definedName name="__123Graph_LBL_BFUEL" hidden="1">#REF!</definedName>
    <definedName name="__123Graph_LBL_BNGP" hidden="1">#REF!</definedName>
    <definedName name="__123Graph_LBL_BPCD" hidden="1">#REF!</definedName>
    <definedName name="__123Graph_LBL_BT5" hidden="1">#REF!</definedName>
    <definedName name="__123Graph_LBL_CEGT" hidden="1">#REF!</definedName>
    <definedName name="__123Graph_LBL_CFUEL" hidden="1">#REF!</definedName>
    <definedName name="__123Graph_LBL_CNGP" hidden="1">#REF!</definedName>
    <definedName name="__123Graph_LBL_CPCD" hidden="1">#REF!</definedName>
    <definedName name="__123Graph_LBL_CT5" hidden="1">#REF!</definedName>
    <definedName name="__123Graph_LBL_DEGT" hidden="1">#REF!</definedName>
    <definedName name="__123Graph_LBL_DFUEL" hidden="1">#REF!</definedName>
    <definedName name="__123Graph_LBL_DNGP" hidden="1">#REF!</definedName>
    <definedName name="__123Graph_LBL_DPCD" hidden="1">#REF!</definedName>
    <definedName name="__123Graph_LBL_DT5" hidden="1">#REF!</definedName>
    <definedName name="__123Graph_LBL_EEGT" hidden="1">#REF!</definedName>
    <definedName name="__123Graph_LBL_FFUEL" hidden="1">#REF!</definedName>
    <definedName name="__123Graph_LBL_FNGP" hidden="1">#REF!</definedName>
    <definedName name="__123Graph_LBL_FPCD" hidden="1">#REF!</definedName>
    <definedName name="__123Graph_LBL_FT5" hidden="1">#REF!</definedName>
    <definedName name="__123Graph_X" localSheetId="6" hidden="1">#REF!</definedName>
    <definedName name="__123Graph_X" localSheetId="7" hidden="1">#REF!</definedName>
    <definedName name="__123Graph_X" localSheetId="0" hidden="1">#REF!</definedName>
    <definedName name="__123Graph_X" localSheetId="1" hidden="1">#REF!</definedName>
    <definedName name="__123Graph_X" localSheetId="4" hidden="1">#REF!</definedName>
    <definedName name="__123Graph_X" localSheetId="5" hidden="1">#REF!</definedName>
    <definedName name="__123Graph_X" localSheetId="2" hidden="1">#REF!</definedName>
    <definedName name="__123Graph_X" hidden="1">#REF!</definedName>
    <definedName name="__123Graph_XCOAL" hidden="1">#REF!</definedName>
    <definedName name="__123Graph_XCURRENT" hidden="1">#REF!</definedName>
    <definedName name="__123Graph_XEGT" hidden="1">#REF!</definedName>
    <definedName name="__123Graph_XFUEL" hidden="1">#REF!</definedName>
    <definedName name="__123Graph_XJB1ASH" hidden="1">#REF!</definedName>
    <definedName name="__123Graph_XJB1REC" hidden="1">#REF!</definedName>
    <definedName name="__123Graph_XJB1SUL" hidden="1">#REF!</definedName>
    <definedName name="__123Graph_XJB1VOL" hidden="1">#REF!</definedName>
    <definedName name="__123Graph_XJB2ASH" hidden="1">#REF!</definedName>
    <definedName name="__123Graph_XJB2REC" hidden="1">#REF!</definedName>
    <definedName name="__123Graph_XJB2SUL" hidden="1">#REF!</definedName>
    <definedName name="__123Graph_XJB2VOL" hidden="1">#REF!</definedName>
    <definedName name="__123Graph_XJB3ASH" hidden="1">#REF!</definedName>
    <definedName name="__123Graph_XJB3REC" hidden="1">#REF!</definedName>
    <definedName name="__123Graph_XJB3SUL" hidden="1">#REF!</definedName>
    <definedName name="__123Graph_XJB3VOL" hidden="1">#REF!</definedName>
    <definedName name="__123Graph_XJOEASH" hidden="1">#REF!</definedName>
    <definedName name="__123Graph_XJOEREC" hidden="1">#REF!</definedName>
    <definedName name="__123Graph_XJOESUL" hidden="1">#REF!</definedName>
    <definedName name="__123Graph_XJOEVOL" hidden="1">#REF!</definedName>
    <definedName name="__123Graph_XMCREATH" hidden="1">#REF!</definedName>
    <definedName name="__123Graph_XMULT" hidden="1">#REF!</definedName>
    <definedName name="__123Graph_XNGP" hidden="1">#REF!</definedName>
    <definedName name="__123Graph_XOVERHAUL" hidden="1">#REF!</definedName>
    <definedName name="__123Graph_XPCD" localSheetId="7" hidden="1">#REF!</definedName>
    <definedName name="__123Graph_XPCD" hidden="1">#REF!</definedName>
    <definedName name="__123Graph_XPIS" hidden="1">#REF!</definedName>
    <definedName name="__123Graph_XPWR" hidden="1">#REF!</definedName>
    <definedName name="__123Graph_XSIDECO" hidden="1">#REF!</definedName>
    <definedName name="__123Graph_XSTILLASH" hidden="1">#REF!</definedName>
    <definedName name="__123Graph_XSTILLREC" hidden="1">#REF!</definedName>
    <definedName name="__123Graph_XSTILLSUL" hidden="1">#REF!</definedName>
    <definedName name="__123Graph_XSTILLVOL" hidden="1">#REF!</definedName>
    <definedName name="__123Graph_XSUGARASH" hidden="1">#REF!</definedName>
    <definedName name="__123Graph_XSUGAREC" hidden="1">#REF!</definedName>
    <definedName name="__123Graph_XSUGARSUL" hidden="1">#REF!</definedName>
    <definedName name="__123Graph_XSUGARVOL" hidden="1">#REF!</definedName>
    <definedName name="__123Graph_XT5" hidden="1">#REF!</definedName>
    <definedName name="__123Graph_XTEILMŽRKTE2" hidden="1">#REF!</definedName>
    <definedName name="__123Graph_XVAR_ENG" hidden="1">#REF!</definedName>
    <definedName name="__126__123Graph_DCONTRACT_BY_B_U" hidden="1">#REF!</definedName>
    <definedName name="__13__123Graph_BTAX_CREDIT" hidden="1">#REF!</definedName>
    <definedName name="__132__123Graph_DQRE_S_BY_CO." hidden="1">#REF!</definedName>
    <definedName name="__138__123Graph_DSUPPLIES_BY_B_U" hidden="1">#REF!</definedName>
    <definedName name="__14__123Graph_BWAGES_BY_B_U" hidden="1">#REF!</definedName>
    <definedName name="__144__123Graph_DWAGES_BY_B_U" hidden="1">#REF!</definedName>
    <definedName name="__15__123Graph_CCONTRACT_BY_B_U" hidden="1">#REF!</definedName>
    <definedName name="__150__123Graph_ECONTRACT_BY_B_U" hidden="1">#REF!</definedName>
    <definedName name="__156__123Graph_EQRE_S_BY_CO." hidden="1">#REF!</definedName>
    <definedName name="__16__123Graph_CQRE_S_BY_CO." hidden="1">#REF!</definedName>
    <definedName name="__162__123Graph_ESUPPLIES_BY_B_U" hidden="1">#REF!</definedName>
    <definedName name="__168__123Graph_EWAGES_BY_B_U" hidden="1">#REF!</definedName>
    <definedName name="__17__123Graph_CQRE_S_BY_TYPE" hidden="1">#REF!</definedName>
    <definedName name="__174__123Graph_FCONTRACT_BY_B_U" hidden="1">#REF!</definedName>
    <definedName name="__18__123Graph_AQRE_S_BY_TYPE" hidden="1">#REF!</definedName>
    <definedName name="__18__123Graph_CSENS_COMPARISON" hidden="1">#REF!</definedName>
    <definedName name="__180__123Graph_FQRE_S_BY_CO." hidden="1">#REF!</definedName>
    <definedName name="__186__123Graph_FSUPPLIES_BY_B_U" hidden="1">#REF!</definedName>
    <definedName name="__19__123Graph_CSUPPLIES_BY_B_U" hidden="1">#REF!</definedName>
    <definedName name="__19190" localSheetId="7">#REF!</definedName>
    <definedName name="__19190">#REF!</definedName>
    <definedName name="__19190D" localSheetId="7">#REF!</definedName>
    <definedName name="__19190D">#REF!</definedName>
    <definedName name="__19190G" localSheetId="7">#REF!</definedName>
    <definedName name="__19190G">#REF!</definedName>
    <definedName name="__19190L">#REF!</definedName>
    <definedName name="__19190T">#REF!</definedName>
    <definedName name="__192__123Graph_FWAGES_BY_B_U" hidden="1">#REF!</definedName>
    <definedName name="__198__123Graph_XCONTRACT_BY_B_U" hidden="1">#REF!</definedName>
    <definedName name="__2__123Graph_ACHART_3" hidden="1">#REF!</definedName>
    <definedName name="__2__123Graph_AQRE_S_BY_CO." hidden="1">#REF!</definedName>
    <definedName name="__2_00021G" localSheetId="7">#REF!</definedName>
    <definedName name="__2_00021G">#REF!</definedName>
    <definedName name="__20__123Graph_CWAGES_BY_B_U" hidden="1">#REF!</definedName>
    <definedName name="__2003_AFFILIATE_BILLINGS_SUMMARY_QRY">#REF!</definedName>
    <definedName name="__201001" localSheetId="7">#REF!</definedName>
    <definedName name="__201001">#REF!</definedName>
    <definedName name="__201002" localSheetId="7">#REF!</definedName>
    <definedName name="__201002">#REF!</definedName>
    <definedName name="__201003">#REF!</definedName>
    <definedName name="__201004">#REF!</definedName>
    <definedName name="__20100R1" localSheetId="7">#REF!</definedName>
    <definedName name="__20100R1">#REF!</definedName>
    <definedName name="__202101" localSheetId="7">#REF!</definedName>
    <definedName name="__202101">#REF!</definedName>
    <definedName name="__202102">#REF!</definedName>
    <definedName name="__202103">#REF!</definedName>
    <definedName name="__202104">#REF!</definedName>
    <definedName name="__202111" localSheetId="7">#REF!</definedName>
    <definedName name="__202111">#REF!</definedName>
    <definedName name="__202112">#REF!</definedName>
    <definedName name="__202113">#REF!</definedName>
    <definedName name="__202114">#REF!</definedName>
    <definedName name="__20211R2" localSheetId="7">#REF!</definedName>
    <definedName name="__20211R2">#REF!</definedName>
    <definedName name="__202131" localSheetId="7">#REF!</definedName>
    <definedName name="__202131">#REF!</definedName>
    <definedName name="__202132">#REF!</definedName>
    <definedName name="__202133">#REF!</definedName>
    <definedName name="__202134">#REF!</definedName>
    <definedName name="__20213R2" localSheetId="7">#REF!</definedName>
    <definedName name="__20213R2">#REF!</definedName>
    <definedName name="__202151" localSheetId="7">#REF!</definedName>
    <definedName name="__202151">#REF!</definedName>
    <definedName name="__202152">#REF!</definedName>
    <definedName name="__202153">#REF!</definedName>
    <definedName name="__202154">#REF!</definedName>
    <definedName name="__20215R2" localSheetId="7">#REF!</definedName>
    <definedName name="__20215R2">#REF!</definedName>
    <definedName name="__202161" localSheetId="7">#REF!</definedName>
    <definedName name="__202161">#REF!</definedName>
    <definedName name="__202162">#REF!</definedName>
    <definedName name="__202163">#REF!</definedName>
    <definedName name="__202164">#REF!</definedName>
    <definedName name="__20216R1" localSheetId="7">#REF!</definedName>
    <definedName name="__20216R1">#REF!</definedName>
    <definedName name="__20216R2" localSheetId="7">#REF!</definedName>
    <definedName name="__20216R2">#REF!</definedName>
    <definedName name="__20216R3" localSheetId="7">#REF!</definedName>
    <definedName name="__20216R3">#REF!</definedName>
    <definedName name="__202171">#REF!</definedName>
    <definedName name="__202172">#REF!</definedName>
    <definedName name="__202173">#REF!</definedName>
    <definedName name="__202174">#REF!</definedName>
    <definedName name="__202181" localSheetId="7">#REF!</definedName>
    <definedName name="__202181">#REF!</definedName>
    <definedName name="__202182">#REF!</definedName>
    <definedName name="__202183">#REF!</definedName>
    <definedName name="__202184">#REF!</definedName>
    <definedName name="__20218R3" localSheetId="7">#REF!</definedName>
    <definedName name="__20218R3">#REF!</definedName>
    <definedName name="__20221R2" localSheetId="7">#REF!</definedName>
    <definedName name="__20221R2">#REF!</definedName>
    <definedName name="__20221R3" localSheetId="7">#REF!</definedName>
    <definedName name="__20221R3">#REF!</definedName>
    <definedName name="__204__123Graph_XQRE_S_BY_CO." hidden="1">#REF!</definedName>
    <definedName name="__20501R1" localSheetId="7">#REF!</definedName>
    <definedName name="__20501R1">#REF!</definedName>
    <definedName name="__20501R2">#REF!</definedName>
    <definedName name="__20501R3">#REF!</definedName>
    <definedName name="__20502R1" localSheetId="7">#REF!</definedName>
    <definedName name="__20502R1">#REF!</definedName>
    <definedName name="__20502R2">#REF!</definedName>
    <definedName name="__20502R3" localSheetId="7">#REF!</definedName>
    <definedName name="__20502R3">#REF!</definedName>
    <definedName name="__21__123Graph_DCONTRACT_BY_B_U" hidden="1">#REF!</definedName>
    <definedName name="__210__123Graph_XQRE_S_BY_TYPE" hidden="1">#REF!</definedName>
    <definedName name="__21010" localSheetId="7">#REF!</definedName>
    <definedName name="__21010">#REF!</definedName>
    <definedName name="__21010D" localSheetId="7">#REF!</definedName>
    <definedName name="__21010D">#REF!</definedName>
    <definedName name="__21010G" localSheetId="7">#REF!</definedName>
    <definedName name="__21010G">#REF!</definedName>
    <definedName name="__21010L">#REF!</definedName>
    <definedName name="__21010T">#REF!</definedName>
    <definedName name="__216__123Graph_XSUPPLIES_BY_B_U" hidden="1">#REF!</definedName>
    <definedName name="__22__123Graph_DQRE_S_BY_CO." hidden="1">#REF!</definedName>
    <definedName name="__222__123Graph_XTAX_CREDIT" hidden="1">#REF!</definedName>
    <definedName name="__23__123Graph_DSUPPLIES_BY_B_U" hidden="1">#REF!</definedName>
    <definedName name="__24__123Graph_ASENS_COMPARISON" hidden="1">#REF!</definedName>
    <definedName name="__24__123Graph_DWAGES_BY_B_U" hidden="1">#REF!</definedName>
    <definedName name="__25__123Graph_ECONTRACT_BY_B_U" hidden="1">#REF!</definedName>
    <definedName name="__26__123Graph_EQRE_S_BY_CO." hidden="1">#REF!</definedName>
    <definedName name="__27__123Graph_ESUPPLIES_BY_B_U" hidden="1">#REF!</definedName>
    <definedName name="__28__123Graph_EWAGES_BY_B_U" hidden="1">#REF!</definedName>
    <definedName name="__29__123Graph_FCONTRACT_BY_B_U" hidden="1">#REF!</definedName>
    <definedName name="__3__123Graph_AQRE_S_BY_TYPE" hidden="1">#REF!</definedName>
    <definedName name="__3__123Graph_BCHART_1" hidden="1">#REF!</definedName>
    <definedName name="__3_00021L" localSheetId="7">#REF!</definedName>
    <definedName name="__3_00021L">#REF!</definedName>
    <definedName name="__30__123Graph_ASUPPLIES_BY_B_U" hidden="1">#REF!</definedName>
    <definedName name="__30__123Graph_FQRE_S_BY_CO." hidden="1">#REF!</definedName>
    <definedName name="__301001" localSheetId="7">#REF!</definedName>
    <definedName name="__301001">#REF!</definedName>
    <definedName name="__301002" localSheetId="7">#REF!</definedName>
    <definedName name="__301002">#REF!</definedName>
    <definedName name="__301003">#REF!</definedName>
    <definedName name="__301004">#REF!</definedName>
    <definedName name="__30100R1" localSheetId="7">#REF!</definedName>
    <definedName name="__30100R1">#REF!</definedName>
    <definedName name="__302111" localSheetId="7">#REF!</definedName>
    <definedName name="__302111">#REF!</definedName>
    <definedName name="__302112">#REF!</definedName>
    <definedName name="__302113">#REF!</definedName>
    <definedName name="__302114">#REF!</definedName>
    <definedName name="__30211R2" localSheetId="7">#REF!</definedName>
    <definedName name="__30211R2">#REF!</definedName>
    <definedName name="__31__123Graph_FSUPPLIES_BY_B_U" hidden="1">#REF!</definedName>
    <definedName name="__32__123Graph_FWAGES_BY_B_U" hidden="1">#REF!</definedName>
    <definedName name="__33__123Graph_XCONTRACT_BY_B_U" hidden="1">#REF!</definedName>
    <definedName name="__34__123Graph_XQRE_S_BY_CO." hidden="1">#REF!</definedName>
    <definedName name="__35__123Graph_XQRE_S_BY_TYPE" hidden="1">#REF!</definedName>
    <definedName name="__36__123Graph_ATAX_CREDIT" hidden="1">#REF!</definedName>
    <definedName name="__36__123Graph_XSUPPLIES_BY_B_U" hidden="1">#REF!</definedName>
    <definedName name="__37__123Graph_XTAX_CREDIT" hidden="1">#REF!</definedName>
    <definedName name="__4__123Graph_ASENS_COMPARISON" hidden="1">#REF!</definedName>
    <definedName name="__4__123Graph_BCHART_3" hidden="1">#REF!</definedName>
    <definedName name="__4_00021T" localSheetId="7">#REF!</definedName>
    <definedName name="__4_00021T">#REF!</definedName>
    <definedName name="__401001" localSheetId="7">#REF!</definedName>
    <definedName name="__401001">#REF!</definedName>
    <definedName name="__401002" localSheetId="7">#REF!</definedName>
    <definedName name="__401002">#REF!</definedName>
    <definedName name="__401003">#REF!</definedName>
    <definedName name="__401004">#REF!</definedName>
    <definedName name="__40100R1" localSheetId="7">#REF!</definedName>
    <definedName name="__40100R1">#REF!</definedName>
    <definedName name="__402111" localSheetId="7">#REF!</definedName>
    <definedName name="__402111">#REF!</definedName>
    <definedName name="__402112">#REF!</definedName>
    <definedName name="__402113">#REF!</definedName>
    <definedName name="__402114">#REF!</definedName>
    <definedName name="__402121" localSheetId="7">#REF!</definedName>
    <definedName name="__402121">#REF!</definedName>
    <definedName name="__402122">#REF!</definedName>
    <definedName name="__402123">#REF!</definedName>
    <definedName name="__402124">#REF!</definedName>
    <definedName name="__40212R1" localSheetId="7">#REF!</definedName>
    <definedName name="__40212R1">#REF!</definedName>
    <definedName name="__40212R2" localSheetId="7">#REF!</definedName>
    <definedName name="__40212R2">#REF!</definedName>
    <definedName name="__40212R3" localSheetId="7">#REF!</definedName>
    <definedName name="__40212R3">#REF!</definedName>
    <definedName name="__402131">#REF!</definedName>
    <definedName name="__402132">#REF!</definedName>
    <definedName name="__402133">#REF!</definedName>
    <definedName name="__402134">#REF!</definedName>
    <definedName name="__402141" localSheetId="7">#REF!</definedName>
    <definedName name="__402141">#REF!</definedName>
    <definedName name="__402142">#REF!</definedName>
    <definedName name="__402143">#REF!</definedName>
    <definedName name="__402144">#REF!</definedName>
    <definedName name="__40214R3" localSheetId="7">#REF!</definedName>
    <definedName name="__40214R3">#REF!</definedName>
    <definedName name="__402151" localSheetId="7">#REF!</definedName>
    <definedName name="__402151">#REF!</definedName>
    <definedName name="__402152">#REF!</definedName>
    <definedName name="__402153">#REF!</definedName>
    <definedName name="__402154">#REF!</definedName>
    <definedName name="__42__123Graph_AWAGES_BY_B_U" hidden="1">#REF!</definedName>
    <definedName name="__48__123Graph_BCONTRACT_BY_B_U" hidden="1">#REF!</definedName>
    <definedName name="__5__123Graph_ASUPPLIES_BY_B_U" hidden="1">#REF!</definedName>
    <definedName name="__5__123Graph_CCHART_1" hidden="1">#REF!</definedName>
    <definedName name="__5_10100" localSheetId="7">#REF!</definedName>
    <definedName name="__5_10100">#REF!</definedName>
    <definedName name="__501001" localSheetId="7">#REF!</definedName>
    <definedName name="__501001">#REF!</definedName>
    <definedName name="__501002" localSheetId="7">#REF!</definedName>
    <definedName name="__501002">#REF!</definedName>
    <definedName name="__501003">#REF!</definedName>
    <definedName name="__501004">#REF!</definedName>
    <definedName name="__50100R1" localSheetId="7">#REF!</definedName>
    <definedName name="__50100R1">#REF!</definedName>
    <definedName name="__50100R2" localSheetId="7">#REF!</definedName>
    <definedName name="__50100R2">#REF!</definedName>
    <definedName name="__50100R3" localSheetId="7">#REF!</definedName>
    <definedName name="__50100R3">#REF!</definedName>
    <definedName name="__54__123Graph_BQRE_S_BY_CO." hidden="1">#REF!</definedName>
    <definedName name="__6__123Graph_ACONTRACT_BY_B_U" hidden="1">#REF!</definedName>
    <definedName name="__6__123Graph_ATAX_CREDIT" hidden="1">#REF!</definedName>
    <definedName name="__6__123Graph_DCHART_1" hidden="1">#REF!</definedName>
    <definedName name="__6_101001" localSheetId="7">#REF!</definedName>
    <definedName name="__6_101001">#REF!</definedName>
    <definedName name="__60__123Graph_BQRE_S_BY_TYPE" hidden="1">#REF!</definedName>
    <definedName name="__601001" localSheetId="7">#REF!</definedName>
    <definedName name="__601001">#REF!</definedName>
    <definedName name="__601002" localSheetId="7">#REF!</definedName>
    <definedName name="__601002">#REF!</definedName>
    <definedName name="__601003">#REF!</definedName>
    <definedName name="__601004">#REF!</definedName>
    <definedName name="__60100R1" localSheetId="7">#REF!</definedName>
    <definedName name="__60100R1">#REF!</definedName>
    <definedName name="__60100R2" localSheetId="7">#REF!</definedName>
    <definedName name="__60100R2">#REF!</definedName>
    <definedName name="__60100R3" localSheetId="7">#REF!</definedName>
    <definedName name="__60100R3">#REF!</definedName>
    <definedName name="__602111">#REF!</definedName>
    <definedName name="__602112">#REF!</definedName>
    <definedName name="__602113">#REF!</definedName>
    <definedName name="__602114">#REF!</definedName>
    <definedName name="__602121" localSheetId="7">#REF!</definedName>
    <definedName name="__602121">#REF!</definedName>
    <definedName name="__602122">#REF!</definedName>
    <definedName name="__602123">#REF!</definedName>
    <definedName name="__602124">#REF!</definedName>
    <definedName name="__60212R2" localSheetId="7">#REF!</definedName>
    <definedName name="__60212R2">#REF!</definedName>
    <definedName name="__60212R3" localSheetId="7">#REF!</definedName>
    <definedName name="__60212R3">#REF!</definedName>
    <definedName name="__66__123Graph_BSENS_COMPARISON" hidden="1">#REF!</definedName>
    <definedName name="__7__123Graph_AWAGES_BY_B_U" hidden="1">#REF!</definedName>
    <definedName name="__7__123Graph_LBL_ACHART_1" hidden="1">#REF!</definedName>
    <definedName name="__7_101002" localSheetId="7">#REF!</definedName>
    <definedName name="__7_101002">#REF!</definedName>
    <definedName name="__72__123Graph_BSUPPLIES_BY_B_U" hidden="1">#REF!</definedName>
    <definedName name="__78__123Graph_BTAX_CREDIT" hidden="1">#REF!</definedName>
    <definedName name="__8__123Graph_BCONTRACT_BY_B_U" hidden="1">#REF!</definedName>
    <definedName name="__8__123Graph_LBL_ACHART_3" hidden="1">#REF!</definedName>
    <definedName name="__8_101003">#REF!</definedName>
    <definedName name="__84__123Graph_BWAGES_BY_B_U" hidden="1">#REF!</definedName>
    <definedName name="__9__123Graph_BQRE_S_BY_CO." hidden="1">#REF!</definedName>
    <definedName name="__9__123Graph_LBL_DCHART_1" hidden="1">#REF!</definedName>
    <definedName name="__9_101004">#REF!</definedName>
    <definedName name="__90__123Graph_CCONTRACT_BY_B_U" hidden="1">#REF!</definedName>
    <definedName name="__901001" localSheetId="7">#REF!</definedName>
    <definedName name="__901001">#REF!</definedName>
    <definedName name="__901002" localSheetId="7">#REF!</definedName>
    <definedName name="__901002">#REF!</definedName>
    <definedName name="__901003">#REF!</definedName>
    <definedName name="__901004">#REF!</definedName>
    <definedName name="__90100R1" localSheetId="7">#REF!</definedName>
    <definedName name="__90100R1">#REF!</definedName>
    <definedName name="__90100R2">#REF!</definedName>
    <definedName name="__90100R3">#REF!</definedName>
    <definedName name="__902101" localSheetId="7">#REF!</definedName>
    <definedName name="__902101">#REF!</definedName>
    <definedName name="__902102">#REF!</definedName>
    <definedName name="__902103">#REF!</definedName>
    <definedName name="__902104">#REF!</definedName>
    <definedName name="__96__123Graph_CQRE_S_BY_CO." hidden="1">#REF!</definedName>
    <definedName name="__990011" localSheetId="7">#REF!</definedName>
    <definedName name="__990011">#REF!</definedName>
    <definedName name="__990012">#REF!</definedName>
    <definedName name="__990013">#REF!</definedName>
    <definedName name="__990014">#REF!</definedName>
    <definedName name="__99001R3" localSheetId="7">#REF!</definedName>
    <definedName name="__99001R3">#REF!</definedName>
    <definedName name="__99002R3" localSheetId="7">#REF!</definedName>
    <definedName name="__99002R3">#REF!</definedName>
    <definedName name="__99004R3" localSheetId="7">#REF!</definedName>
    <definedName name="__99004R3">#REF!</definedName>
    <definedName name="__a1" localSheetId="7" hidden="1">{#N/A,#N/A,FALSE,"Pharm";#N/A,#N/A,FALSE,"WWCM"}</definedName>
    <definedName name="__a1" hidden="1">{#N/A,#N/A,FALSE,"Finanzplan";#N/A,#N/A,FALSE,"Bilanz";#N/A,#N/A,FALSE,"GuV"}</definedName>
    <definedName name="__A11" localSheetId="7" hidden="1">{#N/A,#N/A,FALSE,"Umsatz 99";#N/A,#N/A,FALSE,"ER 99 "}</definedName>
    <definedName name="__A11" hidden="1">{#N/A,#N/A,FALSE,"Umsatz 99";#N/A,#N/A,FALSE,"ER 99 "}</definedName>
    <definedName name="__aaa1" localSheetId="7" hidden="1">{#N/A,#N/A,FALSE,"Antony Financials";#N/A,#N/A,FALSE,"Cowboy Financials";#N/A,#N/A,FALSE,"Combined";#N/A,#N/A,FALSE,"Valuematrix";#N/A,#N/A,FALSE,"DCFAntony";#N/A,#N/A,FALSE,"DCFCowboy";#N/A,#N/A,FALSE,"DCFCombined"}</definedName>
    <definedName name="__aaa1" hidden="1">{#N/A,#N/A,FALSE,"Antony Financials";#N/A,#N/A,FALSE,"Cowboy Financials";#N/A,#N/A,FALSE,"Combined";#N/A,#N/A,FALSE,"Valuematrix";#N/A,#N/A,FALSE,"DCFAntony";#N/A,#N/A,FALSE,"DCFCowboy";#N/A,#N/A,FALSE,"DCFCombined"}</definedName>
    <definedName name="__aas1" localSheetId="7" hidden="1">{#N/A,#N/A,FALSE,"REPORT"}</definedName>
    <definedName name="__aas1" hidden="1">{#N/A,#N/A,FALSE,"REPORT"}</definedName>
    <definedName name="__ACS2000" localSheetId="7" hidden="1">{#N/A,#N/A,FALSE,"REPORT"}</definedName>
    <definedName name="__ACS2000" hidden="1">{#N/A,#N/A,FALSE,"REPORT"}</definedName>
    <definedName name="__ACT1">#REF!</definedName>
    <definedName name="__ACT2">#REF!</definedName>
    <definedName name="__ACT3">#REF!</definedName>
    <definedName name="__ai2" localSheetId="7">#REF!</definedName>
    <definedName name="__ai2">#REF!</definedName>
    <definedName name="__all2" localSheetId="7" hidden="1">{#N/A,#N/A,FALSE,"UNIT";#N/A,#N/A,FALSE,"EROSION";#N/A,#N/A,FALSE,"BASE";#N/A,#N/A,FALSE,"TOT REV";#N/A,#N/A,FALSE,"HWARE";#N/A,#N/A,FALSE,"CONS";#N/A,#N/A,FALSE,"OTL%";#N/A,#N/A,FALSE,"NRP";#N/A,#N/A,FALSE,"ACUPU";#N/A,#N/A,FALSE,"TOT GP $";#N/A,#N/A,FALSE,"HWARE GP $";#N/A,#N/A,FALSE,"CONS GP $";#N/A,#N/A,FALSE,"TOTAL GP %";#N/A,#N/A,FALSE,"HWARE GP %";#N/A,#N/A,FALSE,"CONS GP % "}</definedName>
    <definedName name="__all2" hidden="1">{#N/A,#N/A,FALSE,"UNIT";#N/A,#N/A,FALSE,"EROSION";#N/A,#N/A,FALSE,"BASE";#N/A,#N/A,FALSE,"TOT REV";#N/A,#N/A,FALSE,"HWARE";#N/A,#N/A,FALSE,"CONS";#N/A,#N/A,FALSE,"OTL%";#N/A,#N/A,FALSE,"NRP";#N/A,#N/A,FALSE,"ACUPU";#N/A,#N/A,FALSE,"TOT GP $";#N/A,#N/A,FALSE,"HWARE GP $";#N/A,#N/A,FALSE,"CONS GP $";#N/A,#N/A,FALSE,"TOTAL GP %";#N/A,#N/A,FALSE,"HWARE GP %";#N/A,#N/A,FALSE,"CONS GP % "}</definedName>
    <definedName name="__ask1" hidden="1">#REF!</definedName>
    <definedName name="__b111" localSheetId="7" hidden="1">{#N/A,#N/A,FALSE,"Pharm";#N/A,#N/A,FALSE,"WWCM"}</definedName>
    <definedName name="__b111" hidden="1">{#N/A,#N/A,FALSE,"Pharm";#N/A,#N/A,FALSE,"WWCM"}</definedName>
    <definedName name="__BDE1">#REF!</definedName>
    <definedName name="__BDE2">#REF!</definedName>
    <definedName name="__bev1" localSheetId="7">#REF!</definedName>
    <definedName name="__bev1">#REF!</definedName>
    <definedName name="__bev2" localSheetId="7">#REF!</definedName>
    <definedName name="__bev2">#REF!</definedName>
    <definedName name="__c" localSheetId="7" hidden="1">{"Fiesta Facer Page",#N/A,FALSE,"Q_C_S";"Fiesta Main Page",#N/A,FALSE,"V_L";"Fiesta 95BP Struct",#N/A,FALSE,"StructBP";"Fiesta Post 95BP Struct",#N/A,FALSE,"AdjStructBP"}</definedName>
    <definedName name="__c" hidden="1">{"Fiesta Facer Page",#N/A,FALSE,"Q_C_S";"Fiesta Main Page",#N/A,FALSE,"V_L";"Fiesta 95BP Struct",#N/A,FALSE,"StructBP";"Fiesta Post 95BP Struct",#N/A,FALSE,"AdjStructBP"}</definedName>
    <definedName name="__CAL8" localSheetId="7">#REF!</definedName>
    <definedName name="__CAL8">#REF!</definedName>
    <definedName name="__cp3" localSheetId="4" hidden="1">{#N/A,#N/A,FALSE,"ALLOC"}</definedName>
    <definedName name="__cp3" localSheetId="5" hidden="1">{#N/A,#N/A,FALSE,"ALLOC"}</definedName>
    <definedName name="__cp3" localSheetId="2" hidden="1">{#N/A,#N/A,FALSE,"ALLOC"}</definedName>
    <definedName name="__cp3" hidden="1">{#N/A,#N/A,FALSE,"ALLOC"}</definedName>
    <definedName name="__CSC3" localSheetId="7"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__CSC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__dan1" hidden="1">#REF!</definedName>
    <definedName name="__DAT1" localSheetId="7">#REF!</definedName>
    <definedName name="__DAT1">#REF!</definedName>
    <definedName name="__DAT10" localSheetId="7">#REF!</definedName>
    <definedName name="__DAT10">#REF!</definedName>
    <definedName name="__DAT11" localSheetId="7">#REF!</definedName>
    <definedName name="__DAT11">#REF!</definedName>
    <definedName name="__DAT12">#REF!</definedName>
    <definedName name="__DAT13">#REF!</definedName>
    <definedName name="__DAT14">#REF!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IT410">#REF!</definedName>
    <definedName name="__DIT411">#REF!</definedName>
    <definedName name="__dlp3">#REF!</definedName>
    <definedName name="__e1" hidden="1">{#N/A,#N/A,FALSE,"Summary";#N/A,#N/A,FALSE,"CF";#N/A,#N/A,FALSE,"P&amp;L";"summary",#N/A,FALSE,"Returns";#N/A,#N/A,FALSE,"BS";"summary",#N/A,FALSE,"Analysis";#N/A,#N/A,FALSE,"Assumptions"}</definedName>
    <definedName name="__ev2">#REF!</definedName>
    <definedName name="__EWE1">#REF!</definedName>
    <definedName name="__EWE2">#REF!</definedName>
    <definedName name="__ex2" localSheetId="7">#REF!</definedName>
    <definedName name="__ex2">#REF!</definedName>
    <definedName name="__FAS143">#REF!</definedName>
    <definedName name="__FDS_HYPERLINK_TOGGLE_STATE__" hidden="1">"ON"</definedName>
    <definedName name="__FDS_UNIQUE_RANGE_ID_GENERATOR_COUNTER" hidden="1">1</definedName>
    <definedName name="__FDS_USED_FOR_REUSING_RANGE_IDS_RECYCLE" localSheetId="7" hidden="1">{152,168,338,189,173,195,158,390,7,11,232,378,159,175,261,183,177,129,8,155,265,394,57}</definedName>
    <definedName name="__FDS_USED_FOR_REUSING_RANGE_IDS_RECYCLE" hidden="1">{152,168,338,189,173,195,158,390,7,11,232,378,159,175,261,183,177,129,8,155,265,394,57}</definedName>
    <definedName name="__Fill" hidden="1">#REF!</definedName>
    <definedName name="__FPC1" localSheetId="7">#REF!</definedName>
    <definedName name="__FPC1">#REF!</definedName>
    <definedName name="__FPC2">#REF!</definedName>
    <definedName name="__FPC3">#REF!</definedName>
    <definedName name="__fsd44" localSheetId="7" hidden="1">{#N/A,#N/A,FALSE,"Aging Summary";#N/A,#N/A,FALSE,"Ratio Analysis";#N/A,#N/A,FALSE,"Test 120 Day Accts";#N/A,#N/A,FALSE,"Tickmarks"}</definedName>
    <definedName name="__fsd44" localSheetId="0" hidden="1">{#N/A,#N/A,FALSE,"Aging Summary";#N/A,#N/A,FALSE,"Ratio Analysis";#N/A,#N/A,FALSE,"Test 120 Day Accts";#N/A,#N/A,FALSE,"Tickmarks"}</definedName>
    <definedName name="__fsd44" localSheetId="4" hidden="1">{#N/A,#N/A,FALSE,"Aging Summary";#N/A,#N/A,FALSE,"Ratio Analysis";#N/A,#N/A,FALSE,"Test 120 Day Accts";#N/A,#N/A,FALSE,"Tickmarks"}</definedName>
    <definedName name="__fsd44" localSheetId="5" hidden="1">{#N/A,#N/A,FALSE,"Aging Summary";#N/A,#N/A,FALSE,"Ratio Analysis";#N/A,#N/A,FALSE,"Test 120 Day Accts";#N/A,#N/A,FALSE,"Tickmarks"}</definedName>
    <definedName name="__fsd44" localSheetId="2" hidden="1">{#N/A,#N/A,FALSE,"Aging Summary";#N/A,#N/A,FALSE,"Ratio Analysis";#N/A,#N/A,FALSE,"Test 120 Day Accts";#N/A,#N/A,FALSE,"Tickmarks"}</definedName>
    <definedName name="__fsd44" hidden="1">{#N/A,#N/A,FALSE,"Aging Summary";#N/A,#N/A,FALSE,"Ratio Analysis";#N/A,#N/A,FALSE,"Test 120 Day Accts";#N/A,#N/A,FALSE,"Tickmarks"}</definedName>
    <definedName name="__FTC2">#REF!</definedName>
    <definedName name="__gp2">#REF!</definedName>
    <definedName name="__GYP2">#REF!</definedName>
    <definedName name="__HNS2">#REF!</definedName>
    <definedName name="__hq1" localSheetId="7" hidden="1">{#N/A,#N/A,FALSE,"6405";#N/A,#N/A,FALSE,"6406";#N/A,#N/A,FALSE,"6409";#N/A,#N/A,FALSE,"6425";#N/A,#N/A,FALSE,"6426";#N/A,#N/A,FALSE,"6427";#N/A,#N/A,FALSE,"6440";#N/A,#N/A,FALSE,"6441";#N/A,#N/A,FALSE,"6442";#N/A,#N/A,FALSE,"6443"}</definedName>
    <definedName name="__hq1" hidden="1">{#N/A,#N/A,FALSE,"6405";#N/A,#N/A,FALSE,"6406";#N/A,#N/A,FALSE,"6409";#N/A,#N/A,FALSE,"6425";#N/A,#N/A,FALSE,"6426";#N/A,#N/A,FALSE,"6427";#N/A,#N/A,FALSE,"6440";#N/A,#N/A,FALSE,"6441";#N/A,#N/A,FALSE,"6442";#N/A,#N/A,FALSE,"6443"}</definedName>
    <definedName name="__IAR3">#REF!</definedName>
    <definedName name="__idc1" localSheetId="7">#REF!</definedName>
    <definedName name="__idc1">#REF!</definedName>
    <definedName name="__idc2" localSheetId="7">#REF!</definedName>
    <definedName name="__idc2">#REF!</definedName>
    <definedName name="__idf1" localSheetId="7">#REF!</definedName>
    <definedName name="__idf1">#REF!</definedName>
    <definedName name="__idf10">#REF!</definedName>
    <definedName name="__idf2">#REF!</definedName>
    <definedName name="__idf3">#REF!</definedName>
    <definedName name="__idf4">#REF!</definedName>
    <definedName name="__idf5">#REF!</definedName>
    <definedName name="__idf6">#REF!</definedName>
    <definedName name="__idf7">#REF!</definedName>
    <definedName name="__idf8">#REF!</definedName>
    <definedName name="__idf9">#REF!</definedName>
    <definedName name="__IntlFixup" hidden="1">TRUE</definedName>
    <definedName name="__ir6">#REF!</definedName>
    <definedName name="__ird2">#REF!</definedName>
    <definedName name="__JC00000075">#REF!</definedName>
    <definedName name="__JC00016368">#REF!</definedName>
    <definedName name="__je41">#REF!</definedName>
    <definedName name="__key1" hidden="1">#REF!</definedName>
    <definedName name="__key2" localSheetId="7" hidden="1">#REF!</definedName>
    <definedName name="__key2" localSheetId="4" hidden="1">#REF!</definedName>
    <definedName name="__key2" localSheetId="5" hidden="1">#REF!</definedName>
    <definedName name="__key2" localSheetId="2" hidden="1">#REF!</definedName>
    <definedName name="__key2" hidden="1">#REF!</definedName>
    <definedName name="__kim1" localSheetId="7" hidden="1">{#N/A,#N/A,FALSE,"Aging Summary";#N/A,#N/A,FALSE,"Ratio Analysis";#N/A,#N/A,FALSE,"Test 120 Day Accts";#N/A,#N/A,FALSE,"Tickmarks"}</definedName>
    <definedName name="__kim1" hidden="1">{#N/A,#N/A,FALSE,"Aging Summary";#N/A,#N/A,FALSE,"Ratio Analysis";#N/A,#N/A,FALSE,"Test 120 Day Accts";#N/A,#N/A,FALSE,"Tickmarks"}</definedName>
    <definedName name="__kim2">#N/A</definedName>
    <definedName name="__kim6" localSheetId="7" hidden="1">{#N/A,#N/A,FALSE,"Aging Summary";#N/A,#N/A,FALSE,"Ratio Analysis";#N/A,#N/A,FALSE,"Test 120 Day Accts";#N/A,#N/A,FALSE,"Tickmarks"}</definedName>
    <definedName name="__kim6" hidden="1">{#N/A,#N/A,FALSE,"Aging Summary";#N/A,#N/A,FALSE,"Ratio Analysis";#N/A,#N/A,FALSE,"Test 120 Day Accts";#N/A,#N/A,FALSE,"Tickmarks"}</definedName>
    <definedName name="__KM2">#REF!</definedName>
    <definedName name="__KMS2">#REF!</definedName>
    <definedName name="__KSA2">#REF!</definedName>
    <definedName name="__MAX1" localSheetId="7">#REF!</definedName>
    <definedName name="__MAX1">#REF!</definedName>
    <definedName name="__MAX2" localSheetId="7">#REF!</definedName>
    <definedName name="__MAX2">#REF!</definedName>
    <definedName name="__MAX3" localSheetId="7">#REF!</definedName>
    <definedName name="__MAX3">#REF!</definedName>
    <definedName name="__MC2" localSheetId="7" hidden="1">{"Purchase 100 Cash",#N/A,FALSE,"Deal 1";#N/A,#N/A,FALSE,"Deal 1b"}</definedName>
    <definedName name="__MC2" hidden="1">{"Purchase 100 Cash",#N/A,FALSE,"Deal 1";#N/A,#N/A,FALSE,"Deal 1b"}</definedName>
    <definedName name="__mdf1">#REF!</definedName>
    <definedName name="__mdf10">#REF!</definedName>
    <definedName name="__mdf2">#REF!</definedName>
    <definedName name="__mdf3">#REF!</definedName>
    <definedName name="__mdf4">#REF!</definedName>
    <definedName name="__mdf5">#REF!</definedName>
    <definedName name="__mdf6">#REF!</definedName>
    <definedName name="__mdf7">#REF!</definedName>
    <definedName name="__mdf8">#REF!</definedName>
    <definedName name="__mdf9">#REF!</definedName>
    <definedName name="__me2">#REF!</definedName>
    <definedName name="__new1" localSheetId="7" hidden="1">{#N/A,#N/A,FALSE,"Pharm";#N/A,#N/A,FALSE,"WWCM"}</definedName>
    <definedName name="__new1" hidden="1">{#N/A,#N/A,FALSE,"Pharm";#N/A,#N/A,FALSE,"WWCM"}</definedName>
    <definedName name="__new2">#REF!</definedName>
    <definedName name="__o1" hidden="1">{#N/A,#N/A,FALSE,"Finanzplan";#N/A,#N/A,FALSE,"Bilanz";#N/A,#N/A,FALSE,"GuV"}</definedName>
    <definedName name="__old2" localSheetId="7" hidden="1">{#N/A,#N/A,FALSE,"Income";#N/A,#N/A,FALSE,"Cost of Goods Sold";#N/A,#N/A,FALSE,"Other Costs";#N/A,#N/A,FALSE,"Other Income";#N/A,#N/A,FALSE,"Taxes";#N/A,#N/A,FALSE,"Other Deductions";#N/A,#N/A,FALSE,"Compensation of Officers"}</definedName>
    <definedName name="__old2" hidden="1">{#N/A,#N/A,FALSE,"Income";#N/A,#N/A,FALSE,"Cost of Goods Sold";#N/A,#N/A,FALSE,"Other Costs";#N/A,#N/A,FALSE,"Other Income";#N/A,#N/A,FALSE,"Taxes";#N/A,#N/A,FALSE,"Other Deductions";#N/A,#N/A,FALSE,"Compensation of Officers"}</definedName>
    <definedName name="__old3" localSheetId="7" hidden="1">{#N/A,#N/A,FALSE,"Income";#N/A,#N/A,FALSE,"Cost of Goods Sold";#N/A,#N/A,FALSE,"Other Costs";#N/A,#N/A,FALSE,"Other Income";#N/A,#N/A,FALSE,"Taxes";#N/A,#N/A,FALSE,"Other Deductions";#N/A,#N/A,FALSE,"Compensation of Officers"}</definedName>
    <definedName name="__old3" hidden="1">{#N/A,#N/A,FALSE,"Income";#N/A,#N/A,FALSE,"Cost of Goods Sold";#N/A,#N/A,FALSE,"Other Costs";#N/A,#N/A,FALSE,"Other Income";#N/A,#N/A,FALSE,"Taxes";#N/A,#N/A,FALSE,"Other Deductions";#N/A,#N/A,FALSE,"Compensation of Officers"}</definedName>
    <definedName name="__old4" localSheetId="7" hidden="1">{#N/A,#N/A,FALSE,"Income";#N/A,#N/A,FALSE,"Cost of Goods Sold";#N/A,#N/A,FALSE,"Other Costs";#N/A,#N/A,FALSE,"Other Income";#N/A,#N/A,FALSE,"Taxes";#N/A,#N/A,FALSE,"Other Deductions";#N/A,#N/A,FALSE,"Compensation of Officers"}</definedName>
    <definedName name="__old4" hidden="1">{#N/A,#N/A,FALSE,"Income";#N/A,#N/A,FALSE,"Cost of Goods Sold";#N/A,#N/A,FALSE,"Other Costs";#N/A,#N/A,FALSE,"Other Income";#N/A,#N/A,FALSE,"Taxes";#N/A,#N/A,FALSE,"Other Deductions";#N/A,#N/A,FALSE,"Compensation of Officers"}</definedName>
    <definedName name="__old5" localSheetId="7" hidden="1">{#N/A,#N/A,FALSE,"Income";#N/A,#N/A,FALSE,"Cost of Goods Sold";#N/A,#N/A,FALSE,"Other Costs";#N/A,#N/A,FALSE,"Other Income";#N/A,#N/A,FALSE,"Taxes";#N/A,#N/A,FALSE,"Other Deductions";#N/A,#N/A,FALSE,"Compensation of Officers"}</definedName>
    <definedName name="__old5" hidden="1">{#N/A,#N/A,FALSE,"Income";#N/A,#N/A,FALSE,"Cost of Goods Sold";#N/A,#N/A,FALSE,"Other Costs";#N/A,#N/A,FALSE,"Other Income";#N/A,#N/A,FALSE,"Taxes";#N/A,#N/A,FALSE,"Other Deductions";#N/A,#N/A,FALSE,"Compensation of Officers"}</definedName>
    <definedName name="__old8" localSheetId="7" hidden="1">{#N/A,#N/A,FALSE,"Income";#N/A,#N/A,FALSE,"Cost of Goods Sold";#N/A,#N/A,FALSE,"Other Costs";#N/A,#N/A,FALSE,"Other Income";#N/A,#N/A,FALSE,"Taxes";#N/A,#N/A,FALSE,"Other Deductions";#N/A,#N/A,FALSE,"Compensation of Officers"}</definedName>
    <definedName name="__old8" hidden="1">{#N/A,#N/A,FALSE,"Income";#N/A,#N/A,FALSE,"Cost of Goods Sold";#N/A,#N/A,FALSE,"Other Costs";#N/A,#N/A,FALSE,"Other Income";#N/A,#N/A,FALSE,"Taxes";#N/A,#N/A,FALSE,"Other Deductions";#N/A,#N/A,FALSE,"Compensation of Officers"}</definedName>
    <definedName name="__old9" localSheetId="7" hidden="1">{#N/A,#N/A,FALSE,"Income";#N/A,#N/A,FALSE,"Cost of Goods Sold";#N/A,#N/A,FALSE,"Other Costs";#N/A,#N/A,FALSE,"Other Income";#N/A,#N/A,FALSE,"Taxes";#N/A,#N/A,FALSE,"Other Deductions";#N/A,#N/A,FALSE,"Compensation of Officers"}</definedName>
    <definedName name="__old9" hidden="1">{#N/A,#N/A,FALSE,"Income";#N/A,#N/A,FALSE,"Cost of Goods Sold";#N/A,#N/A,FALSE,"Other Costs";#N/A,#N/A,FALSE,"Other Income";#N/A,#N/A,FALSE,"Taxes";#N/A,#N/A,FALSE,"Other Deductions";#N/A,#N/A,FALSE,"Compensation of Officers"}</definedName>
    <definedName name="__PAG1">#REF!</definedName>
    <definedName name="__PAG2">#REF!</definedName>
    <definedName name="__pc1">#REF!</definedName>
    <definedName name="__pc2">#REF!</definedName>
    <definedName name="__pf1">#REF!</definedName>
    <definedName name="__pf10">#REF!</definedName>
    <definedName name="__pf2">#REF!</definedName>
    <definedName name="__pf3">#REF!</definedName>
    <definedName name="__pf4">#REF!</definedName>
    <definedName name="__pf5">#REF!</definedName>
    <definedName name="__pf6">#REF!</definedName>
    <definedName name="__pf7">#REF!</definedName>
    <definedName name="__pf8">#REF!</definedName>
    <definedName name="__pf9">#REF!</definedName>
    <definedName name="__PG1">#REF!</definedName>
    <definedName name="__PG511">#REF!</definedName>
    <definedName name="__PG514">#REF!</definedName>
    <definedName name="__PG518" localSheetId="7">#REF!</definedName>
    <definedName name="__PG518">#REF!</definedName>
    <definedName name="__PG519">#REF!</definedName>
    <definedName name="__Q2" localSheetId="7" hidden="1">{"COREKINETICS",#N/A,FALSE,"CORE KINETICS"}</definedName>
    <definedName name="__Q2" hidden="1">{"COREKINETICS",#N/A,FALSE,"CORE KINETICS"}</definedName>
    <definedName name="__r" localSheetId="7" hidden="1">{#N/A,#N/A,FALSE,"Pharm";#N/A,#N/A,FALSE,"WWCM"}</definedName>
    <definedName name="__r" hidden="1">{#N/A,#N/A,FALSE,"Pharm";#N/A,#N/A,FALSE,"WWCM"}</definedName>
    <definedName name="__rei3">#REF!</definedName>
    <definedName name="__rf1" localSheetId="7">#REF!</definedName>
    <definedName name="__rf1">#REF!</definedName>
    <definedName name="__rf10" localSheetId="7">#REF!</definedName>
    <definedName name="__rf10">#REF!</definedName>
    <definedName name="__rf2" localSheetId="7">#REF!</definedName>
    <definedName name="__rf2">#REF!</definedName>
    <definedName name="__rf3">#REF!</definedName>
    <definedName name="__rf4">#REF!</definedName>
    <definedName name="__rf5">#REF!</definedName>
    <definedName name="__rf6">#REF!</definedName>
    <definedName name="__rf7">#REF!</definedName>
    <definedName name="__rf8">#REF!</definedName>
    <definedName name="__rf9">#REF!</definedName>
    <definedName name="__ROB07">#REF!</definedName>
    <definedName name="__SLC1">#REF!</definedName>
    <definedName name="__SLC13">#REF!</definedName>
    <definedName name="__SLC16">#REF!</definedName>
    <definedName name="__SLC17">#REF!</definedName>
    <definedName name="__SLC2">#REF!</definedName>
    <definedName name="__SLC3">#REF!</definedName>
    <definedName name="__SLC4">#REF!</definedName>
    <definedName name="__SLC5">#REF!</definedName>
    <definedName name="__Sum96">#REF!</definedName>
    <definedName name="__tb2" localSheetId="7" hidden="1">OFFSET([0]!TB,1,)</definedName>
    <definedName name="__tb2" hidden="1">OFFSET([0]!TB,1,)</definedName>
    <definedName name="__TBL2" localSheetId="7">#REF!</definedName>
    <definedName name="__TBL2">#REF!</definedName>
    <definedName name="__tf1">#REF!</definedName>
    <definedName name="__tf10">#REF!</definedName>
    <definedName name="__tf2">#REF!</definedName>
    <definedName name="__tf3">#REF!</definedName>
    <definedName name="__tf4">#REF!</definedName>
    <definedName name="__tf5">#REF!</definedName>
    <definedName name="__tf6">#REF!</definedName>
    <definedName name="__tf7">#REF!</definedName>
    <definedName name="__tf8">#REF!</definedName>
    <definedName name="__tf9">#REF!</definedName>
    <definedName name="__tm1" localSheetId="7" hidden="1">{#N/A,#N/A,FALSE,"Pharm";#N/A,#N/A,FALSE,"WWCM"}</definedName>
    <definedName name="__tm1" hidden="1">{#N/A,#N/A,FALSE,"Pharm";#N/A,#N/A,FALSE,"WWCM"}</definedName>
    <definedName name="__VAR1">#REF!</definedName>
    <definedName name="__VAR2">#REF!</definedName>
    <definedName name="__VAR3">#REF!</definedName>
    <definedName name="__VOL7">#REF!</definedName>
    <definedName name="__VOL8">#REF!</definedName>
    <definedName name="__VOL9">#REF!</definedName>
    <definedName name="__WE1">#REF!</definedName>
    <definedName name="__WE2">#REF!</definedName>
    <definedName name="__wer33" localSheetId="7" hidden="1">{"cover",#N/A,TRUE,"Cover";"toc5",#N/A,TRUE,"TOC";"over",#N/A,TRUE,"Overview";"ts2",#N/A,TRUE,"Det_Trans_Sum";"ei1",#N/A,TRUE,"Earnings Impact";"ad1",#N/A,TRUE,"accretion dilution";"pfis1",#N/A,TRUE,"Pro Forma Income Statement";"ca1",#N/A,TRUE,"Contribution_Analysis";"acq1",#N/A,TRUE,"Acquirer";"tar1",#N/A,TRUE,"Target"}</definedName>
    <definedName name="__wer33" hidden="1">{"cover",#N/A,TRUE,"Cover";"toc5",#N/A,TRUE,"TOC";"over",#N/A,TRUE,"Overview";"ts2",#N/A,TRUE,"Det_Trans_Sum";"ei1",#N/A,TRUE,"Earnings Impact";"ad1",#N/A,TRUE,"accretion dilution";"pfis1",#N/A,TRUE,"Pro Forma Income Statement";"ca1",#N/A,TRUE,"Contribution_Analysis";"acq1",#N/A,TRUE,"Acquirer";"tar1",#N/A,TRUE,"Target"}</definedName>
    <definedName name="__wrn1" localSheetId="7" hidden="1">{"mgmt forecast",#N/A,FALSE,"Mgmt Forecast";"dcf table",#N/A,FALSE,"Mgmt Forecast";"sensitivity",#N/A,FALSE,"Mgmt Forecast";"table inputs",#N/A,FALSE,"Mgmt Forecast";"calculations",#N/A,FALSE,"Mgmt Forecast"}</definedName>
    <definedName name="__wrn1" hidden="1">{"mgmt forecast",#N/A,FALSE,"Mgmt Forecast";"dcf table",#N/A,FALSE,"Mgmt Forecast";"sensitivity",#N/A,FALSE,"Mgmt Forecast";"table inputs",#N/A,FALSE,"Mgmt Forecast";"calculations",#N/A,FALSE,"Mgmt Forecast"}</definedName>
    <definedName name="__wrn2" localSheetId="7" hidden="1">{"mgmt forecast",#N/A,FALSE,"Mgmt Forecast";"dcf table",#N/A,FALSE,"Mgmt Forecast";"sensitivity",#N/A,FALSE,"Mgmt Forecast";"table inputs",#N/A,FALSE,"Mgmt Forecast";"calculations",#N/A,FALSE,"Mgmt Forecast"}</definedName>
    <definedName name="__wrn2" hidden="1">{#N/A,#N/A,FALSE,"FFM"}</definedName>
    <definedName name="__wtf1" localSheetId="7" hidden="1">{"act_prior_YTD",#N/A,FALSE,"H";"grpact_prior_YTD",#N/A,FALSE,"I"}</definedName>
    <definedName name="__wtf1" hidden="1">{"act_prior_YTD",#N/A,FALSE,"H";"grpact_prior_YTD",#N/A,FALSE,"I"}</definedName>
    <definedName name="__wtf2" localSheetId="7" hidden="1">{"act_fcst_MTD",#N/A,FALSE,"H";"act_fcst_QTD",#N/A,FALSE,"H";"act_fcst_YTD",#N/A,FALSE,"H";"act_plan_MTD",#N/A,FALSE,"H";"act_plan_QTD",#N/A,FALSE,"H";"act_plan_YTD",#N/A,FALSE,"H";"act_prior_MTD",#N/A,FALSE,"H";"act_prior_QTD",#N/A,FALSE,"H";"act_prior_YTD",#N/A,FALSE,"H"}</definedName>
    <definedName name="__wtf2" hidden="1">{"act_fcst_MTD",#N/A,FALSE,"H";"act_fcst_QTD",#N/A,FALSE,"H";"act_fcst_YTD",#N/A,FALSE,"H";"act_plan_MTD",#N/A,FALSE,"H";"act_plan_QTD",#N/A,FALSE,"H";"act_plan_YTD",#N/A,FALSE,"H";"act_prior_MTD",#N/A,FALSE,"H";"act_prior_QTD",#N/A,FALSE,"H";"act_prior_YTD",#N/A,FALSE,"H"}</definedName>
    <definedName name="__wtf4" localSheetId="7" hidden="1">{"grpact_fcst_mtd",#N/A,FALSE,"I";"grpact_fcst_qtd",#N/A,FALSE,"I";"grpact_fcst_YTD",#N/A,FALSE,"I";"grpact_plan_MTD",#N/A,FALSE,"I";"grpact_plan_QTD",#N/A,FALSE,"I";"grpact_plan_YTD",#N/A,FALSE,"I";"grpact_prior_MTD",#N/A,FALSE,"I";"grpact_prior_QTD",#N/A,FALSE,"I";"grpact_prior_YTD",#N/A,FALSE,"I"}</definedName>
    <definedName name="__wtf4" hidden="1">{"grpact_fcst_mtd",#N/A,FALSE,"I";"grpact_fcst_qtd",#N/A,FALSE,"I";"grpact_fcst_YTD",#N/A,FALSE,"I";"grpact_plan_MTD",#N/A,FALSE,"I";"grpact_plan_QTD",#N/A,FALSE,"I";"grpact_plan_YTD",#N/A,FALSE,"I";"grpact_prior_MTD",#N/A,FALSE,"I";"grpact_prior_QTD",#N/A,FALSE,"I";"grpact_prior_YTD",#N/A,FALSE,"I"}</definedName>
    <definedName name="__wtf5" localSheetId="7" hidden="1">{"assets",#N/A,FALSE,"IFE";"liabilities",#N/A,FALSE,"IFE";"mtd_cshflo",#N/A,FALSE,"IFE";"mtd_income",#N/A,FALSE,"IFE";"qtd_cashflo",#N/A,FALSE,"IFE";"qtd_income",#N/A,FALSE,"IFE";"ytd_cashflo",#N/A,FALSE,"IFE";"ytd_income",#N/A,FALSE,"IFE";"assets",#N/A,FALSE,"SER";"liabilities",#N/A,FALSE,"SER";"mtd_cshflo",#N/A,FALSE,"SER";"mtd_income",#N/A,FALSE,"SER";"qtd_cashflo",#N/A,FALSE,"SER";"qtd_income",#N/A,FALSE,"SER";"ytd_cashflo",#N/A,FALSE,"SER";"ytd_income",#N/A,FALSE,"SER";"assets",#N/A,FALSE,"PTC";"liabilities",#N/A,FALSE,"PTC";"mtd_cshflo",#N/A,FALSE,"PTC";"mtd_income",#N/A,FALSE,"PTC";"qtd_cashflo",#N/A,FALSE,"PTC";"qtd_income",#N/A,FALSE,"PTC";"ytd_cashflo",#N/A,FALSE,"PTC";"ytd_income",#N/A,FALSE,"PTC";"assets",#N/A,FALSE,"DEL";"liabilities",#N/A,FALSE,"DEL";"mtd_cshflo",#N/A,FALSE,"DEL";"mtd_income",#N/A,FALSE,"DEL";"qtd_cashflo",#N/A,FALSE,"DEL";"qtd_income",#N/A,FALSE,"DEL";"ytd_cashflo",#N/A,FALSE,"DEL";"ytd_income",#N/A,FALSE,"DEL";"assets",#N/A,FALSE,"NORD";"liabilities",#N/A,FALSE,"NORD";"mtd_cshflo",#N/A,FALSE,"NORD";"mtd_income",#N/A,FALSE,"NORD";"qtd_cashflo",#N/A,FALSE,"NORD";"qtd_income",#N/A,FALSE,"NORD";"ytd_cashflo",#N/A,FALSE,"NORD";"ytd_income",#N/A,FALSE,"NORD";"assets",#N/A,FALSE,"ACRX";"liabilities",#N/A,FALSE,"ACRX";"mtd_cshflo",#N/A,FALSE,"ACRX";"mtd_income",#N/A,FALSE,"ACRX";"qtd_cashflo",#N/A,FALSE,"ACRX";"qtd_income",#N/A,FALSE,"ACRX";"ytd_cashflo",#N/A,FALSE,"ACRX";"ytd_income",#N/A,FALSE,"ACRX";"assets",#N/A,FALSE,"INV";"liabilities",#N/A,FALSE,"INV";"mtd_cshflo",#N/A,FALSE,"INV";"mtd_income",#N/A,FALSE,"INV";"qtd_cashflo",#N/A,FALSE,"INV";"qtd_income",#N/A,FALSE,"INV";"ytd_cashflo",#N/A,FALSE,"INV";"ytd_income",#N/A,FALSE,"INV";"assets",#N/A,FALSE,"TVS";"liabilities",#N/A,FALSE,"TVS";"mtd_cshflo",#N/A,FALSE,"TVS";"mtd_income",#N/A,FALSE,"TVS";"qtd_cashflo",#N/A,FALSE,"TVS";"qtd_income",#N/A,FALSE,"TVS";"ytd_cashflo",#N/A,FALSE,"TVS";"ytd_income",#N/A,FALSE,"TVS";"assets",#N/A,FALSE,"FEEL";"liabilities",#N/A,FALSE,"FEEL";"mtd_cshflo",#N/A,FALSE,"FEEL";"mtd_income",#N/A,FALSE,"FEEL";"qtd_cashflo",#N/A,FALSE,"FEEL";"qtd_income",#N/A,FALSE,"FEEL";"ytd_cashflo",#N/A,FALSE,"FEEL";"ytd_income",#N/A,FALSE,"FEEL";"assets",#N/A,FALSE,"CORP";"liabilities",#N/A,FALSE,"CORP";"mtd_cshflo",#N/A,FALSE,"CORP";"mtd_income",#N/A,FALSE,"CORP";"qtd_cashflo",#N/A,FALSE,"CORP";"qtd_income",#N/A,FALSE,"CORP";"ytd_cashflo",#N/A,FALSE,"CORP";"ytd_income",#N/A,FALSE,"CORP";"assets",#N/A,FALSE,"CONS";"liabilities",#N/A,FALSE,"CONS";"mtd_cshflo",#N/A,FALSE,"CONS";"mtd_income",#N/A,FALSE,"CONS";"qtd_cashflo",#N/A,FALSE,"CONS";"qtd_income",#N/A,FALSE,"CONS";"ytd_cashflo",#N/A,FALSE,"CONS";"ytd_income",#N/A,FALSE,"CONS"}</definedName>
    <definedName name="__wtf5" hidden="1">{"assets",#N/A,FALSE,"IFE";"liabilities",#N/A,FALSE,"IFE";"mtd_cshflo",#N/A,FALSE,"IFE";"mtd_income",#N/A,FALSE,"IFE";"qtd_cashflo",#N/A,FALSE,"IFE";"qtd_income",#N/A,FALSE,"IFE";"ytd_cashflo",#N/A,FALSE,"IFE";"ytd_income",#N/A,FALSE,"IFE";"assets",#N/A,FALSE,"SER";"liabilities",#N/A,FALSE,"SER";"mtd_cshflo",#N/A,FALSE,"SER";"mtd_income",#N/A,FALSE,"SER";"qtd_cashflo",#N/A,FALSE,"SER";"qtd_income",#N/A,FALSE,"SER";"ytd_cashflo",#N/A,FALSE,"SER";"ytd_income",#N/A,FALSE,"SER";"assets",#N/A,FALSE,"PTC";"liabilities",#N/A,FALSE,"PTC";"mtd_cshflo",#N/A,FALSE,"PTC";"mtd_income",#N/A,FALSE,"PTC";"qtd_cashflo",#N/A,FALSE,"PTC";"qtd_income",#N/A,FALSE,"PTC";"ytd_cashflo",#N/A,FALSE,"PTC";"ytd_income",#N/A,FALSE,"PTC";"assets",#N/A,FALSE,"DEL";"liabilities",#N/A,FALSE,"DEL";"mtd_cshflo",#N/A,FALSE,"DEL";"mtd_income",#N/A,FALSE,"DEL";"qtd_cashflo",#N/A,FALSE,"DEL";"qtd_income",#N/A,FALSE,"DEL";"ytd_cashflo",#N/A,FALSE,"DEL";"ytd_income",#N/A,FALSE,"DEL";"assets",#N/A,FALSE,"NORD";"liabilities",#N/A,FALSE,"NORD";"mtd_cshflo",#N/A,FALSE,"NORD";"mtd_income",#N/A,FALSE,"NORD";"qtd_cashflo",#N/A,FALSE,"NORD";"qtd_income",#N/A,FALSE,"NORD";"ytd_cashflo",#N/A,FALSE,"NORD";"ytd_income",#N/A,FALSE,"NORD";"assets",#N/A,FALSE,"ACRX";"liabilities",#N/A,FALSE,"ACRX";"mtd_cshflo",#N/A,FALSE,"ACRX";"mtd_income",#N/A,FALSE,"ACRX";"qtd_cashflo",#N/A,FALSE,"ACRX";"qtd_income",#N/A,FALSE,"ACRX";"ytd_cashflo",#N/A,FALSE,"ACRX";"ytd_income",#N/A,FALSE,"ACRX";"assets",#N/A,FALSE,"INV";"liabilities",#N/A,FALSE,"INV";"mtd_cshflo",#N/A,FALSE,"INV";"mtd_income",#N/A,FALSE,"INV";"qtd_cashflo",#N/A,FALSE,"INV";"qtd_income",#N/A,FALSE,"INV";"ytd_cashflo",#N/A,FALSE,"INV";"ytd_income",#N/A,FALSE,"INV";"assets",#N/A,FALSE,"TVS";"liabilities",#N/A,FALSE,"TVS";"mtd_cshflo",#N/A,FALSE,"TVS";"mtd_income",#N/A,FALSE,"TVS";"qtd_cashflo",#N/A,FALSE,"TVS";"qtd_income",#N/A,FALSE,"TVS";"ytd_cashflo",#N/A,FALSE,"TVS";"ytd_income",#N/A,FALSE,"TVS";"assets",#N/A,FALSE,"FEEL";"liabilities",#N/A,FALSE,"FEEL";"mtd_cshflo",#N/A,FALSE,"FEEL";"mtd_income",#N/A,FALSE,"FEEL";"qtd_cashflo",#N/A,FALSE,"FEEL";"qtd_income",#N/A,FALSE,"FEEL";"ytd_cashflo",#N/A,FALSE,"FEEL";"ytd_income",#N/A,FALSE,"FEEL";"assets",#N/A,FALSE,"CORP";"liabilities",#N/A,FALSE,"CORP";"mtd_cshflo",#N/A,FALSE,"CORP";"mtd_income",#N/A,FALSE,"CORP";"qtd_cashflo",#N/A,FALSE,"CORP";"qtd_income",#N/A,FALSE,"CORP";"ytd_cashflo",#N/A,FALSE,"CORP";"ytd_income",#N/A,FALSE,"CORP";"assets",#N/A,FALSE,"CONS";"liabilities",#N/A,FALSE,"CONS";"mtd_cshflo",#N/A,FALSE,"CONS";"mtd_income",#N/A,FALSE,"CONS";"qtd_cashflo",#N/A,FALSE,"CONS";"qtd_income",#N/A,FALSE,"CONS";"ytd_cashflo",#N/A,FALSE,"CONS";"ytd_income",#N/A,FALSE,"CONS"}</definedName>
    <definedName name="__wtf6" localSheetId="7" hidden="1">{"Assets",#N/A,FALSE,"Actual"}</definedName>
    <definedName name="__wtf6" hidden="1">{"Assets",#N/A,FALSE,"Actual"}</definedName>
    <definedName name="__wtf8" localSheetId="7" hidden="1">{"assets",#N/A,FALSE,"IFE";"liabilities",#N/A,FALSE,"IFE";"assets",#N/A,FALSE,"SER";"liabilities",#N/A,FALSE,"SER";"assets",#N/A,FALSE,"PTC";"liabilities",#N/A,FALSE,"PTC";"assets",#N/A,FALSE,"DEL";"liabilities",#N/A,FALSE,"DEL";"assets",#N/A,FALSE,"NORD";"liabilities",#N/A,FALSE,"NORD";"assets",#N/A,FALSE,"ACRX";"liabilities",#N/A,FALSE,"ACRX";"assets",#N/A,FALSE,"INV";"liabilities",#N/A,FALSE,"INV";"assets",#N/A,FALSE,"TVS";"liabilities",#N/A,FALSE,"TVS";"assets",#N/A,FALSE,"FEEL";"liabilities",#N/A,FALSE,"FEEL";"assets",#N/A,FALSE,"CORP";"liabilities",#N/A,FALSE,"CORP";"assets",#N/A,FALSE,"CONS";"liabilities",#N/A,FALSE,"CONS"}</definedName>
    <definedName name="__wtf8" hidden="1">{"assets",#N/A,FALSE,"IFE";"liabilities",#N/A,FALSE,"IFE";"assets",#N/A,FALSE,"SER";"liabilities",#N/A,FALSE,"SER";"assets",#N/A,FALSE,"PTC";"liabilities",#N/A,FALSE,"PTC";"assets",#N/A,FALSE,"DEL";"liabilities",#N/A,FALSE,"DEL";"assets",#N/A,FALSE,"NORD";"liabilities",#N/A,FALSE,"NORD";"assets",#N/A,FALSE,"ACRX";"liabilities",#N/A,FALSE,"ACRX";"assets",#N/A,FALSE,"INV";"liabilities",#N/A,FALSE,"INV";"assets",#N/A,FALSE,"TVS";"liabilities",#N/A,FALSE,"TVS";"assets",#N/A,FALSE,"FEEL";"liabilities",#N/A,FALSE,"FEEL";"assets",#N/A,FALSE,"CORP";"liabilities",#N/A,FALSE,"CORP";"assets",#N/A,FALSE,"CONS";"liabilities",#N/A,FALSE,"CONS"}</definedName>
    <definedName name="__x1" localSheetId="7" hidden="1">{"total",#N/A,FALSE,"5YR TREND";"CASH FLOW",#N/A,FALSE,"5YR TREND";"BALANCE SHEET",#N/A,FALSE,"5YR TREND";"baseline",#N/A,FALSE,"5YR TREND";"investment",#N/A,FALSE,"5YR TREND"}</definedName>
    <definedName name="__x1" hidden="1">{"total",#N/A,FALSE,"5YR TREND";"CASH FLOW",#N/A,FALSE,"5YR TREND";"BALANCE SHEET",#N/A,FALSE,"5YR TREND";"baseline",#N/A,FALSE,"5YR TREND";"investment",#N/A,FALSE,"5YR TREND"}</definedName>
    <definedName name="__x10" localSheetId="7" hidden="1">{"total",#N/A,FALSE,"5YR TREND";"CASH FLOW",#N/A,FALSE,"5YR TREND";"BALANCE SHEET",#N/A,FALSE,"5YR TREND";"baseline",#N/A,FALSE,"5YR TREND";"investment",#N/A,FALSE,"5YR TREND"}</definedName>
    <definedName name="__x10" hidden="1">{"total",#N/A,FALSE,"5YR TREND";"CASH FLOW",#N/A,FALSE,"5YR TREND";"BALANCE SHEET",#N/A,FALSE,"5YR TREND";"baseline",#N/A,FALSE,"5YR TREND";"investment",#N/A,FALSE,"5YR TREND"}</definedName>
    <definedName name="__x11" localSheetId="7" hidden="1">{"total",#N/A,FALSE,"5YR TREND";"CASH FLOW",#N/A,FALSE,"5YR TREND";"BALANCE SHEET",#N/A,FALSE,"5YR TREND";"baseline",#N/A,FALSE,"5YR TREND";"investment",#N/A,FALSE,"5YR TREND"}</definedName>
    <definedName name="__x11" hidden="1">{"total",#N/A,FALSE,"5YR TREND";"CASH FLOW",#N/A,FALSE,"5YR TREND";"BALANCE SHEET",#N/A,FALSE,"5YR TREND";"baseline",#N/A,FALSE,"5YR TREND";"investment",#N/A,FALSE,"5YR TREND"}</definedName>
    <definedName name="__x12" hidden="1">#REF!</definedName>
    <definedName name="__x123" localSheetId="7" hidden="1">{"total",#N/A,FALSE,"5YR TREND";"CASH FLOW",#N/A,FALSE,"5YR TREND";"BALANCE SHEET",#N/A,FALSE,"5YR TREND";"baseline",#N/A,FALSE,"5YR TREND";"investment",#N/A,FALSE,"5YR TREND"}</definedName>
    <definedName name="__x123" hidden="1">{"total",#N/A,FALSE,"5YR TREND";"CASH FLOW",#N/A,FALSE,"5YR TREND";"BALANCE SHEET",#N/A,FALSE,"5YR TREND";"baseline",#N/A,FALSE,"5YR TREND";"investment",#N/A,FALSE,"5YR TREND"}</definedName>
    <definedName name="__x13" hidden="1">#REF!</definedName>
    <definedName name="__x14" hidden="1">#REF!</definedName>
    <definedName name="__x15" hidden="1">#REF!</definedName>
    <definedName name="__x16" hidden="1">#REF!</definedName>
    <definedName name="__x17" hidden="1">#REF!</definedName>
    <definedName name="__x18"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2" localSheetId="6" hidden="1">{"'Sheet1'!$A$1:$I$89"}</definedName>
    <definedName name="__x2" localSheetId="7" hidden="1">{"'Sheet1'!$A$1:$I$89"}</definedName>
    <definedName name="__x2" localSheetId="0" hidden="1">{"'Sheet1'!$A$1:$I$89"}</definedName>
    <definedName name="__x2" localSheetId="4" hidden="1">{"'Sheet1'!$A$1:$I$89"}</definedName>
    <definedName name="__x2" localSheetId="5" hidden="1">{"'Sheet1'!$A$1:$I$89"}</definedName>
    <definedName name="__x2" localSheetId="2" hidden="1">{"'Sheet1'!$A$1:$I$89"}</definedName>
    <definedName name="__x2" hidden="1">{"'Sheet1'!$A$1:$I$89"}</definedName>
    <definedName name="__x23647" localSheetId="7" hidden="1">{"new base",#N/A,FALSE,"BP wo sections";"investment w/o areas",#N/A,FALSE,"BP wo sections";"total w/o areas",#N/A,FALSE,"BP wo sections"}</definedName>
    <definedName name="__x23647" hidden="1">{"new base",#N/A,FALSE,"BP wo sections";"investment w/o areas",#N/A,FALSE,"BP wo sections";"total w/o areas",#N/A,FALSE,"BP wo sections"}</definedName>
    <definedName name="__x3"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4125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5" localSheetId="7" hidden="1">{"total",#N/A,FALSE,"5YR TREND";"CASH FLOW",#N/A,FALSE,"5YR TREND";"BALANCE SHEET",#N/A,FALSE,"5YR TREND";"baseline",#N/A,FALSE,"5YR TREND";"investment",#N/A,FALSE,"5YR TREND"}</definedName>
    <definedName name="__x5" hidden="1">{"total",#N/A,FALSE,"5YR TREND";"CASH FLOW",#N/A,FALSE,"5YR TREND";"BALANCE SHEET",#N/A,FALSE,"5YR TREND";"baseline",#N/A,FALSE,"5YR TREND";"investment",#N/A,FALSE,"5YR TREND"}</definedName>
    <definedName name="__x54161" localSheetId="7" hidden="1">{"total",#N/A,FALSE,"5YR TREND";"CASH FLOW",#N/A,FALSE,"5YR TREND";"BALANCE SHEET",#N/A,FALSE,"5YR TREND";"baseline",#N/A,FALSE,"5YR TREND";"investment",#N/A,FALSE,"5YR TREND"}</definedName>
    <definedName name="__x54161" hidden="1">{"total",#N/A,FALSE,"5YR TREND";"CASH FLOW",#N/A,FALSE,"5YR TREND";"BALANCE SHEET",#N/A,FALSE,"5YR TREND";"baseline",#N/A,FALSE,"5YR TREND";"investment",#N/A,FALSE,"5YR TREND"}</definedName>
    <definedName name="__x6" localSheetId="7" hidden="1">{"new base",#N/A,FALSE,"BP wo sections";"investment w/o areas",#N/A,FALSE,"BP wo sections";"total w/o areas",#N/A,FALSE,"BP wo sections"}</definedName>
    <definedName name="__x6" hidden="1">{"new base",#N/A,FALSE,"BP wo sections";"investment w/o areas",#N/A,FALSE,"BP wo sections";"total w/o areas",#N/A,FALSE,"BP wo sections"}</definedName>
    <definedName name="__x654" localSheetId="7" hidden="1">{"98IB-MARGIN",#N/A,FALSE,"FILE LINK";"98IB-SGA",#N/A,FALSE,"FILE LINK";"98IB-STAFF",#N/A,FALSE,"FILE LINK";"98IB-CAPX",#N/A,FALSE,"FILE LINK"}</definedName>
    <definedName name="__x654" hidden="1">{"98IB-MARGIN",#N/A,FALSE,"FILE LINK";"98IB-SGA",#N/A,FALSE,"FILE LINK";"98IB-STAFF",#N/A,FALSE,"FILE LINK";"98IB-CAPX",#N/A,FALSE,"FILE LINK"}</definedName>
    <definedName name="__x65465" localSheetId="7" hidden="1">{"total",#N/A,FALSE,"5YR TREND";"CASH FLOW",#N/A,FALSE,"5YR TREND";"BALANCE SHEET",#N/A,FALSE,"5YR TREND";"baseline",#N/A,FALSE,"5YR TREND";"investment",#N/A,FALSE,"5YR TREND"}</definedName>
    <definedName name="__x65465" hidden="1">{"total",#N/A,FALSE,"5YR TREND";"CASH FLOW",#N/A,FALSE,"5YR TREND";"BALANCE SHEET",#N/A,FALSE,"5YR TREND";"baseline",#N/A,FALSE,"5YR TREND";"investment",#N/A,FALSE,"5YR TREND"}</definedName>
    <definedName name="__x65749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66" localSheetId="7" hidden="1">{"total",#N/A,FALSE,"5YR TREND";"CASH FLOW",#N/A,FALSE,"5YR TREND";"BALANCE SHEET",#N/A,FALSE,"5YR TREND";"baseline",#N/A,FALSE,"5YR TREND";"investment",#N/A,FALSE,"5YR TREND"}</definedName>
    <definedName name="__x66" hidden="1">{"total",#N/A,FALSE,"5YR TREND";"CASH FLOW",#N/A,FALSE,"5YR TREND";"BALANCE SHEET",#N/A,FALSE,"5YR TREND";"baseline",#N/A,FALSE,"5YR TREND";"investment",#N/A,FALSE,"5YR TREND"}</definedName>
    <definedName name="__x7" localSheetId="7" hidden="1">{"98IB-MARGIN",#N/A,FALSE,"FILE LINK";"98IB-SGA",#N/A,FALSE,"FILE LINK";"98IB-STAFF",#N/A,FALSE,"FILE LINK";"98IB-CAPX",#N/A,FALSE,"FILE LINK"}</definedName>
    <definedName name="__x7" hidden="1">{"98IB-MARGIN",#N/A,FALSE,"FILE LINK";"98IB-SGA",#N/A,FALSE,"FILE LINK";"98IB-STAFF",#N/A,FALSE,"FILE LINK";"98IB-CAPX",#N/A,FALSE,"FILE LINK"}</definedName>
    <definedName name="__x8" localSheetId="7" hidden="1">{"total",#N/A,FALSE,"5YR TREND";"CASH FLOW",#N/A,FALSE,"5YR TREND";"BALANCE SHEET",#N/A,FALSE,"5YR TREND";"baseline",#N/A,FALSE,"5YR TREND";"investment",#N/A,FALSE,"5YR TREND"}</definedName>
    <definedName name="__x8" hidden="1">{"total",#N/A,FALSE,"5YR TREND";"CASH FLOW",#N/A,FALSE,"5YR TREND";"BALANCE SHEET",#N/A,FALSE,"5YR TREND";"baseline",#N/A,FALSE,"5YR TREND";"investment",#N/A,FALSE,"5YR TREND"}</definedName>
    <definedName name="__x875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_x88888" localSheetId="6" hidden="1">{"'Sheet1'!$A$1:$I$89"}</definedName>
    <definedName name="__x88888" localSheetId="7" hidden="1">{"'Sheet1'!$A$1:$I$89"}</definedName>
    <definedName name="__x88888" localSheetId="0" hidden="1">{"'Sheet1'!$A$1:$I$89"}</definedName>
    <definedName name="__x88888" localSheetId="4" hidden="1">{"'Sheet1'!$A$1:$I$89"}</definedName>
    <definedName name="__x88888" localSheetId="5" hidden="1">{"'Sheet1'!$A$1:$I$89"}</definedName>
    <definedName name="__x88888" localSheetId="2" hidden="1">{"'Sheet1'!$A$1:$I$89"}</definedName>
    <definedName name="__x88888" hidden="1">{"'Sheet1'!$A$1:$I$89"}</definedName>
    <definedName name="__x9" localSheetId="7" hidden="1">{"total",#N/A,FALSE,"5YR TREND";"CASH FLOW",#N/A,FALSE,"5YR TREND";"BALANCE SHEET",#N/A,FALSE,"5YR TREND";"baseline",#N/A,FALSE,"5YR TREND";"investment",#N/A,FALSE,"5YR TREND"}</definedName>
    <definedName name="__x9" hidden="1">{"total",#N/A,FALSE,"5YR TREND";"CASH FLOW",#N/A,FALSE,"5YR TREND";"BALANCE SHEET",#N/A,FALSE,"5YR TREND";"baseline",#N/A,FALSE,"5YR TREND";"investment",#N/A,FALSE,"5YR TREND"}</definedName>
    <definedName name="__x984" localSheetId="7" hidden="1">{"total",#N/A,FALSE,"5YR TREND";"CASH FLOW",#N/A,FALSE,"5YR TREND";"BALANCE SHEET",#N/A,FALSE,"5YR TREND";"baseline",#N/A,FALSE,"5YR TREND";"investment",#N/A,FALSE,"5YR TREND"}</definedName>
    <definedName name="__x984" hidden="1">{"total",#N/A,FALSE,"5YR TREND";"CASH FLOW",#N/A,FALSE,"5YR TREND";"BALANCE SHEET",#N/A,FALSE,"5YR TREND";"baseline",#N/A,FALSE,"5YR TREND";"investment",#N/A,FALSE,"5YR TREND"}</definedName>
    <definedName name="__x985" localSheetId="7" hidden="1">{"total",#N/A,FALSE,"5YR TREND";"CASH FLOW",#N/A,FALSE,"5YR TREND";"BALANCE SHEET",#N/A,FALSE,"5YR TREND";"baseline",#N/A,FALSE,"5YR TREND";"investment",#N/A,FALSE,"5YR TREND"}</definedName>
    <definedName name="__x985" hidden="1">{"total",#N/A,FALSE,"5YR TREND";"CASH FLOW",#N/A,FALSE,"5YR TREND";"BALANCE SHEET",#N/A,FALSE,"5YR TREND";"baseline",#N/A,FALSE,"5YR TREND";"investment",#N/A,FALSE,"5YR TREND"}</definedName>
    <definedName name="__x999" localSheetId="7" hidden="1">{"total",#N/A,FALSE,"5YR TREND";"CASH FLOW",#N/A,FALSE,"5YR TREND";"BALANCE SHEET",#N/A,FALSE,"5YR TREND";"baseline",#N/A,FALSE,"5YR TREND";"investment",#N/A,FALSE,"5YR TREND"}</definedName>
    <definedName name="__x999" hidden="1">{"total",#N/A,FALSE,"5YR TREND";"CASH FLOW",#N/A,FALSE,"5YR TREND";"BALANCE SHEET",#N/A,FALSE,"5YR TREND";"baseline",#N/A,FALSE,"5YR TREND";"investment",#N/A,FALSE,"5YR TREND"}</definedName>
    <definedName name="__xlfn.RTD" hidden="1">#NAME?</definedName>
    <definedName name="__xx2" hidden="1">#REF!</definedName>
    <definedName name="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Z04"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Z05" hidden="1">{#N/A,#N/A,FALSE,"Australia";#N/A,#N/A,FALSE,"Austria";#N/A,#N/A,FALSE,"Belgium";#N/A,#N/A,FALSE,"Canada";#N/A,#N/A,FALSE,"France";#N/A,#N/A,FALSE,"Germany";#N/A,#N/A,FALSE,"Hong Kong";#N/A,#N/A,FALSE,"Italy";#N/A,#N/A,FALSE,"Japan";#N/A,#N/A,FALSE,"Korea";#N/A,#N/A,FALSE,"Mexico";#N/A,#N/A,FALSE,"Poland";#N/A,#N/A,FALSE,"Spain";#N/A,#N/A,FALSE,"Switzerland";#N/A,#N/A,FALSE,"UK"}</definedName>
    <definedName name="_0">#REF!</definedName>
    <definedName name="_00" localSheetId="7">#REF!</definedName>
    <definedName name="_00">#REF!</definedName>
    <definedName name="_000">#REF!</definedName>
    <definedName name="_00021D" localSheetId="7">#REF!</definedName>
    <definedName name="_00021D">#REF!</definedName>
    <definedName name="_00021G" localSheetId="7">#REF!</definedName>
    <definedName name="_00021G">#REF!</definedName>
    <definedName name="_00021L" localSheetId="7">#REF!</definedName>
    <definedName name="_00021L">#REF!</definedName>
    <definedName name="_00021T">#REF!</definedName>
    <definedName name="_001_PC_VALUE">#REF!</definedName>
    <definedName name="_003_PC_VALUE">#REF!</definedName>
    <definedName name="_0419110_Equity">#REF!</definedName>
    <definedName name="_0432000_Debt">#REF!</definedName>
    <definedName name="_1_">#REF!</definedName>
    <definedName name="_1___0_S" hidden="1">#REF!</definedName>
    <definedName name="_1__123Graph_ACHART_1" localSheetId="7" hidden="1">#REF!</definedName>
    <definedName name="_1__123Graph_ACHART_1" hidden="1">#REF!</definedName>
    <definedName name="_1__123Graph_ACHART_4" hidden="1">#REF!</definedName>
    <definedName name="_1__123Graph_ACONTRACT_BY_B_U" hidden="1">#REF!</definedName>
    <definedName name="_1__123Graph_AQRE_S_BY_TYPE" hidden="1">#REF!</definedName>
    <definedName name="_1__FDSAUDITLINK__" localSheetId="7"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0_S" hidden="1">#REF!</definedName>
    <definedName name="_1_0_Table2_" localSheetId="7" hidden="1">#REF!</definedName>
    <definedName name="_1_0_Table2_" hidden="1">#REF!</definedName>
    <definedName name="_1_00021D" localSheetId="7">#REF!</definedName>
    <definedName name="_1_00021D">#REF!</definedName>
    <definedName name="_10__123Graph_ACHART_2" localSheetId="7" hidden="1">#REF!</definedName>
    <definedName name="_10__123Graph_ACHART_2" hidden="1">#REF!</definedName>
    <definedName name="_10__123Graph_ACHART_5" localSheetId="7" hidden="1">#REF!</definedName>
    <definedName name="_10__123Graph_ACHART_5" hidden="1">#REF!</definedName>
    <definedName name="_10__123Graph_ASENS_COMPARISON" localSheetId="7" hidden="1">#REF!</definedName>
    <definedName name="_10__123Graph_ASENS_COMPARISON" hidden="1">#REF!</definedName>
    <definedName name="_10__123Graph_BCHART_2" localSheetId="7" hidden="1">#REF!</definedName>
    <definedName name="_10__123Graph_BCHART_2" hidden="1">#REF!</definedName>
    <definedName name="_10__123Graph_BCONTRACT_BY_B_U" localSheetId="7" hidden="1">#REF!</definedName>
    <definedName name="_10__123Graph_BCONTRACT_BY_B_U" hidden="1">#REF!</definedName>
    <definedName name="_10__123Graph_BQRE_S_BY_TYPE" hidden="1">#REF!</definedName>
    <definedName name="_10__123Graph_BSENS_COMPARISON" localSheetId="7" hidden="1">#REF!</definedName>
    <definedName name="_10__123Graph_BSENS_COMPARISON" hidden="1">#REF!</definedName>
    <definedName name="_10__123Graph_COP75_25PRICE" hidden="1">#REF!</definedName>
    <definedName name="_10__123Graph_LBL_ACHART_1" localSheetId="7" hidden="1">#REF!</definedName>
    <definedName name="_10__123Graph_LBL_ACHART_1" hidden="1">#REF!</definedName>
    <definedName name="_10__123Graph_LBL_ACHART_3" localSheetId="7" hidden="1">#REF!</definedName>
    <definedName name="_10__123Graph_LBL_ACHART_3" hidden="1">#REF!</definedName>
    <definedName name="_10__123Graph_XCHART_1" hidden="1">#REF!</definedName>
    <definedName name="_10__FDSAUDITLINK__" localSheetId="7"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_0__123Grap" hidden="1">#REF!</definedName>
    <definedName name="_10_10100R1" localSheetId="7">#REF!</definedName>
    <definedName name="_10_10100R1">#REF!</definedName>
    <definedName name="_100__123Graph_LBL_ACHART_8" hidden="1">#REF!</definedName>
    <definedName name="_100__FDSAUDITLINK__" localSheetId="7"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0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00_202112">#REF!</definedName>
    <definedName name="_100_202152">#REF!</definedName>
    <definedName name="_100_202161" localSheetId="7">#REF!</definedName>
    <definedName name="_100_202161">#REF!</definedName>
    <definedName name="_100_202163">#REF!</definedName>
    <definedName name="_100_20216R3" localSheetId="7">#REF!</definedName>
    <definedName name="_100_20216R3">#REF!</definedName>
    <definedName name="_101_202113">#REF!</definedName>
    <definedName name="_101_202153">#REF!</definedName>
    <definedName name="_101_202162">#REF!</definedName>
    <definedName name="_101_202164">#REF!</definedName>
    <definedName name="_101_202171" localSheetId="7">#REF!</definedName>
    <definedName name="_101_202171">#REF!</definedName>
    <definedName name="_10100" localSheetId="7">#REF!</definedName>
    <definedName name="_10100">#REF!</definedName>
    <definedName name="_101001" localSheetId="7">#REF!</definedName>
    <definedName name="_101001">#REF!</definedName>
    <definedName name="_101002">#REF!</definedName>
    <definedName name="_101003">#REF!</definedName>
    <definedName name="_101004">#REF!</definedName>
    <definedName name="_10100R1" localSheetId="7">#REF!</definedName>
    <definedName name="_10100R1">#REF!</definedName>
    <definedName name="_102__123Graph_CQRE_S_BY_TYPE" hidden="1">#REF!</definedName>
    <definedName name="_102__123Graph_LBL_ACHART_2" hidden="1">#REF!</definedName>
    <definedName name="_102_202114">#REF!</definedName>
    <definedName name="_102_202154">#REF!</definedName>
    <definedName name="_102_202163">#REF!</definedName>
    <definedName name="_102_20216R1" localSheetId="7">#REF!</definedName>
    <definedName name="_102_20216R1">#REF!</definedName>
    <definedName name="_102_202172">#REF!</definedName>
    <definedName name="_102011" localSheetId="7">#REF!</definedName>
    <definedName name="_102011">#REF!</definedName>
    <definedName name="_102012" localSheetId="7">#REF!</definedName>
    <definedName name="_102012">#REF!</definedName>
    <definedName name="_102013" localSheetId="7">#REF!</definedName>
    <definedName name="_102013">#REF!</definedName>
    <definedName name="_102014">#REF!</definedName>
    <definedName name="_102071">#REF!</definedName>
    <definedName name="_102072">#REF!</definedName>
    <definedName name="_102073">#REF!</definedName>
    <definedName name="_102074">#REF!</definedName>
    <definedName name="_10207R3">#REF!</definedName>
    <definedName name="_102081">#REF!</definedName>
    <definedName name="_102082">#REF!</definedName>
    <definedName name="_102083">#REF!</definedName>
    <definedName name="_102084">#REF!</definedName>
    <definedName name="_102111" localSheetId="7">#REF!</definedName>
    <definedName name="_102111">#REF!</definedName>
    <definedName name="_102112">#REF!</definedName>
    <definedName name="_102113">#REF!</definedName>
    <definedName name="_102114">#REF!</definedName>
    <definedName name="_102121" localSheetId="7">#REF!</definedName>
    <definedName name="_102121">#REF!</definedName>
    <definedName name="_102122" localSheetId="7">#REF!</definedName>
    <definedName name="_102122">#REF!</definedName>
    <definedName name="_102123" localSheetId="7">#REF!</definedName>
    <definedName name="_102123">#REF!</definedName>
    <definedName name="_102124">#REF!</definedName>
    <definedName name="_10212R2">#REF!</definedName>
    <definedName name="_102131">#REF!</definedName>
    <definedName name="_102132">#REF!</definedName>
    <definedName name="_102133">#REF!</definedName>
    <definedName name="_102134">#REF!</definedName>
    <definedName name="_10213R2" localSheetId="7">#REF!</definedName>
    <definedName name="_10213R2">#REF!</definedName>
    <definedName name="_102141" localSheetId="7">#REF!</definedName>
    <definedName name="_102141">#REF!</definedName>
    <definedName name="_102142">#REF!</definedName>
    <definedName name="_102143">#REF!</definedName>
    <definedName name="_102144">#REF!</definedName>
    <definedName name="_102151" localSheetId="7">#REF!</definedName>
    <definedName name="_102151">#REF!</definedName>
    <definedName name="_102152">#REF!</definedName>
    <definedName name="_102153">#REF!</definedName>
    <definedName name="_102154">#REF!</definedName>
    <definedName name="_10215R1" localSheetId="7">#REF!</definedName>
    <definedName name="_10215R1">#REF!</definedName>
    <definedName name="_10215R2" localSheetId="7">#REF!</definedName>
    <definedName name="_10215R2">#REF!</definedName>
    <definedName name="_10215R3" localSheetId="7">#REF!</definedName>
    <definedName name="_10215R3">#REF!</definedName>
    <definedName name="_102161">#REF!</definedName>
    <definedName name="_102162">#REF!</definedName>
    <definedName name="_102163">#REF!</definedName>
    <definedName name="_102164">#REF!</definedName>
    <definedName name="_10216R3" localSheetId="7">#REF!</definedName>
    <definedName name="_10216R3">#REF!</definedName>
    <definedName name="_102171" localSheetId="7">#REF!</definedName>
    <definedName name="_102171">#REF!</definedName>
    <definedName name="_102172">#REF!</definedName>
    <definedName name="_102173">#REF!</definedName>
    <definedName name="_102174">#REF!</definedName>
    <definedName name="_10217R1" localSheetId="7">#REF!</definedName>
    <definedName name="_10217R1">#REF!</definedName>
    <definedName name="_10217R2" localSheetId="7">#REF!</definedName>
    <definedName name="_10217R2">#REF!</definedName>
    <definedName name="_10217R3" localSheetId="7">#REF!</definedName>
    <definedName name="_10217R3">#REF!</definedName>
    <definedName name="_102181">#REF!</definedName>
    <definedName name="_102182">#REF!</definedName>
    <definedName name="_102183">#REF!</definedName>
    <definedName name="_102184">#REF!</definedName>
    <definedName name="_103_202131" localSheetId="7">#REF!</definedName>
    <definedName name="_103_202131">#REF!</definedName>
    <definedName name="_103_20215R2" localSheetId="7">#REF!</definedName>
    <definedName name="_103_20215R2">#REF!</definedName>
    <definedName name="_103_202164">#REF!</definedName>
    <definedName name="_103_20216R2" localSheetId="7">#REF!</definedName>
    <definedName name="_103_20216R2">#REF!</definedName>
    <definedName name="_103_202173">#REF!</definedName>
    <definedName name="_103101" localSheetId="7">#REF!</definedName>
    <definedName name="_103101">#REF!</definedName>
    <definedName name="_103102" localSheetId="7">#REF!</definedName>
    <definedName name="_103102">#REF!</definedName>
    <definedName name="_103103" localSheetId="7">#REF!</definedName>
    <definedName name="_103103">#REF!</definedName>
    <definedName name="_103104">#REF!</definedName>
    <definedName name="_10310R1" localSheetId="7">#REF!</definedName>
    <definedName name="_10310R1">#REF!</definedName>
    <definedName name="_10310R2" localSheetId="7">#REF!</definedName>
    <definedName name="_10310R2">#REF!</definedName>
    <definedName name="_104_102124" localSheetId="7">#REF!</definedName>
    <definedName name="_104_102124">#REF!</definedName>
    <definedName name="_104_202132">#REF!</definedName>
    <definedName name="_104_202161" localSheetId="7">#REF!</definedName>
    <definedName name="_104_202161">#REF!</definedName>
    <definedName name="_104_20216R1" localSheetId="7">#REF!</definedName>
    <definedName name="_104_20216R1">#REF!</definedName>
    <definedName name="_104_20216R3" localSheetId="7">#REF!</definedName>
    <definedName name="_104_20216R3">#REF!</definedName>
    <definedName name="_104_202174">#REF!</definedName>
    <definedName name="_105__123Graph_LBL_BCHART_2" hidden="1">#REF!</definedName>
    <definedName name="_105_202133">#REF!</definedName>
    <definedName name="_105_202162">#REF!</definedName>
    <definedName name="_105_20216R2" localSheetId="7">#REF!</definedName>
    <definedName name="_105_20216R2">#REF!</definedName>
    <definedName name="_105_202171" localSheetId="7">#REF!</definedName>
    <definedName name="_105_202171">#REF!</definedName>
    <definedName name="_105_202181" localSheetId="7">#REF!</definedName>
    <definedName name="_105_202181">#REF!</definedName>
    <definedName name="_106_202134">#REF!</definedName>
    <definedName name="_106_202163">#REF!</definedName>
    <definedName name="_106_20216R3" localSheetId="7">#REF!</definedName>
    <definedName name="_106_20216R3">#REF!</definedName>
    <definedName name="_106_202172">#REF!</definedName>
    <definedName name="_106_202182">#REF!</definedName>
    <definedName name="_107_202151" localSheetId="7">#REF!</definedName>
    <definedName name="_107_202151">#REF!</definedName>
    <definedName name="_107_202164">#REF!</definedName>
    <definedName name="_107_202171" localSheetId="7">#REF!</definedName>
    <definedName name="_107_202171">#REF!</definedName>
    <definedName name="_107_202173">#REF!</definedName>
    <definedName name="_107_202183">#REF!</definedName>
    <definedName name="_108__123Graph_CSENS_COMPARISON" hidden="1">#REF!</definedName>
    <definedName name="_108__123Graph_LBL_ACHART_4" hidden="1">#REF!</definedName>
    <definedName name="_108_202152">#REF!</definedName>
    <definedName name="_108_20216R1" localSheetId="7">#REF!</definedName>
    <definedName name="_108_20216R1">#REF!</definedName>
    <definedName name="_108_202172">#REF!</definedName>
    <definedName name="_108_202174">#REF!</definedName>
    <definedName name="_108_202184">#REF!</definedName>
    <definedName name="_109_202153">#REF!</definedName>
    <definedName name="_109_20216R2" localSheetId="7">#REF!</definedName>
    <definedName name="_109_20216R2">#REF!</definedName>
    <definedName name="_109_202173">#REF!</definedName>
    <definedName name="_109_202181" localSheetId="7">#REF!</definedName>
    <definedName name="_109_202181">#REF!</definedName>
    <definedName name="_109_20218R3" localSheetId="7">#REF!</definedName>
    <definedName name="_109_20218R3">#REF!</definedName>
    <definedName name="_11">#REF!</definedName>
    <definedName name="_11__123Graph_ACHART_1" hidden="1">#REF!</definedName>
    <definedName name="_11__123Graph_ACHART_1A" hidden="1">#REF!</definedName>
    <definedName name="_11__123Graph_ACHART_3" hidden="1">#REF!</definedName>
    <definedName name="_11__123Graph_ASUPPLIES_BY_B_U" localSheetId="7" hidden="1">#REF!</definedName>
    <definedName name="_11__123Graph_ASUPPLIES_BY_B_U" hidden="1">#REF!</definedName>
    <definedName name="_11__123Graph_ATAX_CREDIT" localSheetId="7" hidden="1">#REF!</definedName>
    <definedName name="_11__123Graph_ATAX_CREDIT" hidden="1">#REF!</definedName>
    <definedName name="_11__123Graph_BCHART_3" localSheetId="7" hidden="1">#REF!</definedName>
    <definedName name="_11__123Graph_BCHART_3" hidden="1">#REF!</definedName>
    <definedName name="_11__123Graph_BQRE_S_BY_CO." localSheetId="7" hidden="1">#REF!</definedName>
    <definedName name="_11__123Graph_BQRE_S_BY_CO." hidden="1">#REF!</definedName>
    <definedName name="_11__123Graph_BSENS_COMPARISON" hidden="1">#REF!</definedName>
    <definedName name="_11__123Graph_BSUPPLIES_BY_B_U" localSheetId="7" hidden="1">#REF!</definedName>
    <definedName name="_11__123Graph_BSUPPLIES_BY_B_U" hidden="1">#REF!</definedName>
    <definedName name="_11__123Graph_COP75_25RETURN" hidden="1">#REF!</definedName>
    <definedName name="_11__123Graph_LBL_BCHART_1" hidden="1">#REF!</definedName>
    <definedName name="_11__FDSAUDITLINK__" localSheetId="7"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1__FDSAUDITLINK__"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1_0__123Grap" hidden="1">#REF!</definedName>
    <definedName name="_11_0_0Cwvu.GREY_A" hidden="1">#REF!</definedName>
    <definedName name="_11_101001" localSheetId="7">#REF!</definedName>
    <definedName name="_11_101001">#REF!</definedName>
    <definedName name="_11_102011" localSheetId="7">#REF!</definedName>
    <definedName name="_11_102011">#REF!</definedName>
    <definedName name="_110__123Graph_LBL_BCHART_4" localSheetId="7" hidden="1">#REF!</definedName>
    <definedName name="_110__123Graph_LBL_BCHART_4" hidden="1">#REF!</definedName>
    <definedName name="_110_202154">#REF!</definedName>
    <definedName name="_110_20216R3" localSheetId="7">#REF!</definedName>
    <definedName name="_110_20216R3">#REF!</definedName>
    <definedName name="_110_202174">#REF!</definedName>
    <definedName name="_110_20221R3" localSheetId="7">#REF!</definedName>
    <definedName name="_110_20221R3">#REF!</definedName>
    <definedName name="_111_202161" localSheetId="7">#REF!</definedName>
    <definedName name="_111_202161">#REF!</definedName>
    <definedName name="_111_202171" localSheetId="7">#REF!</definedName>
    <definedName name="_111_202171">#REF!</definedName>
    <definedName name="_111_202181">#REF!</definedName>
    <definedName name="_111_21010">#REF!</definedName>
    <definedName name="_112__FDSAUDITLINK__" localSheetId="7"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19190">#REF!</definedName>
    <definedName name="_112_202162">#REF!</definedName>
    <definedName name="_112_202172">#REF!</definedName>
    <definedName name="_112_202182">#REF!</definedName>
    <definedName name="_112_21010D" localSheetId="7">#REF!</definedName>
    <definedName name="_112_21010D">#REF!</definedName>
    <definedName name="_113_202163">#REF!</definedName>
    <definedName name="_113_202173">#REF!</definedName>
    <definedName name="_113_202183">#REF!</definedName>
    <definedName name="_113_21010G" localSheetId="7">#REF!</definedName>
    <definedName name="_113_21010G">#REF!</definedName>
    <definedName name="_114__123Graph_CSUPPLIES_BY_B_U" hidden="1">#REF!</definedName>
    <definedName name="_114__123Graph_LBL_ACHART_6" hidden="1">#REF!</definedName>
    <definedName name="_114_202164">#REF!</definedName>
    <definedName name="_114_202174">#REF!</definedName>
    <definedName name="_114_202184">#REF!</definedName>
    <definedName name="_114_21010L" localSheetId="7">#REF!</definedName>
    <definedName name="_114_21010L">#REF!</definedName>
    <definedName name="_115__123Graph_LBL_BCHART_6" hidden="1">#REF!</definedName>
    <definedName name="_115_20216R1" localSheetId="7">#REF!</definedName>
    <definedName name="_115_20216R1">#REF!</definedName>
    <definedName name="_115_202181" localSheetId="7">#REF!</definedName>
    <definedName name="_115_202181">#REF!</definedName>
    <definedName name="_115_202183" localSheetId="7">#REF!</definedName>
    <definedName name="_115_202183">#REF!</definedName>
    <definedName name="_115_20218R3" localSheetId="7">#REF!</definedName>
    <definedName name="_115_20218R3">#REF!</definedName>
    <definedName name="_115_21010T" localSheetId="7">#REF!</definedName>
    <definedName name="_115_21010T">#REF!</definedName>
    <definedName name="_116_20216R2" localSheetId="7">#REF!</definedName>
    <definedName name="_116_20216R2">#REF!</definedName>
    <definedName name="_116_202184">#REF!</definedName>
    <definedName name="_116_20221R2" localSheetId="7">#REF!</definedName>
    <definedName name="_116_20221R2">#REF!</definedName>
    <definedName name="_116_301001" localSheetId="7">#REF!</definedName>
    <definedName name="_116_301001">#REF!</definedName>
    <definedName name="_117_20216R3" localSheetId="7">#REF!</definedName>
    <definedName name="_117_20216R3">#REF!</definedName>
    <definedName name="_117_20218R3">#REF!</definedName>
    <definedName name="_117_20221R3">#REF!</definedName>
    <definedName name="_117_301002">#REF!</definedName>
    <definedName name="_118_202171">#REF!</definedName>
    <definedName name="_118_202182">#REF!</definedName>
    <definedName name="_118_20221R3" localSheetId="7">#REF!</definedName>
    <definedName name="_118_20221R3">#REF!</definedName>
    <definedName name="_118_20501R1" localSheetId="7">#REF!</definedName>
    <definedName name="_118_20501R1">#REF!</definedName>
    <definedName name="_118_301003">#REF!</definedName>
    <definedName name="_119_202172">#REF!</definedName>
    <definedName name="_119_20501R2" localSheetId="7">#REF!</definedName>
    <definedName name="_119_20501R2">#REF!</definedName>
    <definedName name="_119_21010" localSheetId="7">#REF!</definedName>
    <definedName name="_119_21010">#REF!</definedName>
    <definedName name="_119_301004">#REF!</definedName>
    <definedName name="_12__123Graph_ACHART_2" hidden="1">#REF!</definedName>
    <definedName name="_12__123Graph_ACHART_4" localSheetId="7" hidden="1">#REF!</definedName>
    <definedName name="_12__123Graph_ACHART_4" hidden="1">#REF!</definedName>
    <definedName name="_12__123Graph_ACHART_6" localSheetId="7" hidden="1">#REF!</definedName>
    <definedName name="_12__123Graph_ACHART_6" hidden="1">#REF!</definedName>
    <definedName name="_12__123Graph_AQRE_S_BY_CO." hidden="1">#REF!</definedName>
    <definedName name="_12__123Graph_ATAX_CREDIT" localSheetId="7" hidden="1">#REF!</definedName>
    <definedName name="_12__123Graph_ATAX_CREDIT" hidden="1">#REF!</definedName>
    <definedName name="_12__123Graph_BCHART_1" hidden="1">#REF!</definedName>
    <definedName name="_12__123Graph_BCHART_4" localSheetId="7" hidden="1">#REF!</definedName>
    <definedName name="_12__123Graph_BCHART_4" hidden="1">#REF!</definedName>
    <definedName name="_12__123Graph_BSENS_COMPARISON" localSheetId="7" hidden="1">#REF!</definedName>
    <definedName name="_12__123Graph_BSENS_COMPARISON" hidden="1">#REF!</definedName>
    <definedName name="_12__123Graph_BSUPPLIES_BY_B_U" hidden="1">#REF!</definedName>
    <definedName name="_12__123Graph_BTAX_CREDIT" localSheetId="7" hidden="1">#REF!</definedName>
    <definedName name="_12__123Graph_BTAX_CREDIT" hidden="1">#REF!</definedName>
    <definedName name="_12__123Graph_DHO_MPRICE" hidden="1">#REF!</definedName>
    <definedName name="_12__123Graph_LBL_CCHART_1" hidden="1">#REF!</definedName>
    <definedName name="_12__123Graph_XCHART_1A" hidden="1">#REF!</definedName>
    <definedName name="_12__FDSAUDITLINK__" localSheetId="7"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2__FDSAUDITLINK__"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2_0__123Grap" hidden="1">#REF!</definedName>
    <definedName name="_12_101002" localSheetId="7">#REF!</definedName>
    <definedName name="_12_101002">#REF!</definedName>
    <definedName name="_12_102012" localSheetId="7">#REF!</definedName>
    <definedName name="_12_102012">#REF!</definedName>
    <definedName name="_12_ME">#REF!</definedName>
    <definedName name="_120__123Graph_CWAGES_BY_B_U" hidden="1">#REF!</definedName>
    <definedName name="_120__123Graph_LBL_ACHART_8" hidden="1">#REF!</definedName>
    <definedName name="_120__123Graph_LBL_BCHART_8" hidden="1">#REF!</definedName>
    <definedName name="_120__FDSAUDITLINK__" localSheetId="7"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19190D">#REF!</definedName>
    <definedName name="_120_202173">#REF!</definedName>
    <definedName name="_120_20501R3" localSheetId="7">#REF!</definedName>
    <definedName name="_120_20501R3">#REF!</definedName>
    <definedName name="_120_21010D" localSheetId="7">#REF!</definedName>
    <definedName name="_120_21010D">#REF!</definedName>
    <definedName name="_120_30100R1" localSheetId="7">#REF!</definedName>
    <definedName name="_120_30100R1">#REF!</definedName>
    <definedName name="_121">#REF!</definedName>
    <definedName name="_121_202174">#REF!</definedName>
    <definedName name="_121_202183">#REF!</definedName>
    <definedName name="_121_20502R3" localSheetId="7">#REF!</definedName>
    <definedName name="_121_20502R3">#REF!</definedName>
    <definedName name="_121_21010G" localSheetId="7">#REF!</definedName>
    <definedName name="_121_21010G">#REF!</definedName>
    <definedName name="_121_302111" localSheetId="7">#REF!</definedName>
    <definedName name="_121_302111">#REF!</definedName>
    <definedName name="_12101">#REF!</definedName>
    <definedName name="_12126">#REF!</definedName>
    <definedName name="_12160">#REF!</definedName>
    <definedName name="_122_202181">#REF!</definedName>
    <definedName name="_122_202184">#REF!</definedName>
    <definedName name="_122_21010" localSheetId="7">#REF!</definedName>
    <definedName name="_122_21010">#REF!</definedName>
    <definedName name="_122_21010L" localSheetId="7">#REF!</definedName>
    <definedName name="_122_21010L">#REF!</definedName>
    <definedName name="_122_302112">#REF!</definedName>
    <definedName name="_12246" localSheetId="7">#REF!</definedName>
    <definedName name="_12246">#REF!</definedName>
    <definedName name="_123_202182">#REF!</definedName>
    <definedName name="_123_20218R3" localSheetId="7">#REF!</definedName>
    <definedName name="_123_20218R3">#REF!</definedName>
    <definedName name="_123_21010D" localSheetId="7">#REF!</definedName>
    <definedName name="_123_21010D">#REF!</definedName>
    <definedName name="_123_21010T" localSheetId="7">#REF!</definedName>
    <definedName name="_123_21010T">#REF!</definedName>
    <definedName name="_123_302113">#REF!</definedName>
    <definedName name="_123Graph_CHART3" localSheetId="7" hidden="1">#REF!</definedName>
    <definedName name="_123Graph_CHART3" hidden="1">#REF!</definedName>
    <definedName name="_123Graph_F1" localSheetId="0" hidden="1">#REF!</definedName>
    <definedName name="_123Graph_F1" localSheetId="1" hidden="1">#REF!</definedName>
    <definedName name="_123Graph_F1" localSheetId="4" hidden="1">#REF!</definedName>
    <definedName name="_123Graph_F1" localSheetId="5" hidden="1">#REF!</definedName>
    <definedName name="_123Graph_F1" localSheetId="2" hidden="1">#REF!</definedName>
    <definedName name="_123Graph_F1" hidden="1">#REF!</definedName>
    <definedName name="_124_202183" localSheetId="7">#REF!</definedName>
    <definedName name="_124_202183">#REF!</definedName>
    <definedName name="_124_20221R2" localSheetId="7">#REF!</definedName>
    <definedName name="_124_20221R2">#REF!</definedName>
    <definedName name="_124_21010G" localSheetId="7">#REF!</definedName>
    <definedName name="_124_21010G">#REF!</definedName>
    <definedName name="_124_301001" localSheetId="7">#REF!</definedName>
    <definedName name="_124_301001">#REF!</definedName>
    <definedName name="_124_302114">#REF!</definedName>
    <definedName name="_124Graph_E" hidden="1">#REF!</definedName>
    <definedName name="_125__123Graph_XCHART_2" localSheetId="7" hidden="1">#REF!</definedName>
    <definedName name="_125__123Graph_XCHART_2" hidden="1">#REF!</definedName>
    <definedName name="_125_202184">#REF!</definedName>
    <definedName name="_125_20221R3" localSheetId="7">#REF!</definedName>
    <definedName name="_125_20221R3">#REF!</definedName>
    <definedName name="_125_21010L" localSheetId="7">#REF!</definedName>
    <definedName name="_125_21010L">#REF!</definedName>
    <definedName name="_125_301002" localSheetId="7">#REF!</definedName>
    <definedName name="_125_301002">#REF!</definedName>
    <definedName name="_125_401001">#REF!</definedName>
    <definedName name="_12564">#REF!</definedName>
    <definedName name="_126__123Graph_DCONTRACT_BY_B_U" hidden="1">#REF!</definedName>
    <definedName name="_126__123Graph_LBL_BCHART_2" hidden="1">#REF!</definedName>
    <definedName name="_126_20218R3" localSheetId="7">#REF!</definedName>
    <definedName name="_126_20218R3">#REF!</definedName>
    <definedName name="_126_21010" localSheetId="7">#REF!</definedName>
    <definedName name="_126_21010">#REF!</definedName>
    <definedName name="_126_21010T" localSheetId="7">#REF!</definedName>
    <definedName name="_126_21010T">#REF!</definedName>
    <definedName name="_126_301003">#REF!</definedName>
    <definedName name="_126_401002" localSheetId="7">#REF!</definedName>
    <definedName name="_126_401002">#REF!</definedName>
    <definedName name="_126_42" localSheetId="7">#REF!</definedName>
    <definedName name="_126_42">#REF!</definedName>
    <definedName name="_127_20221R3" localSheetId="7">#REF!</definedName>
    <definedName name="_127_20221R3">#REF!</definedName>
    <definedName name="_127_21010D">#REF!</definedName>
    <definedName name="_127_301001">#REF!</definedName>
    <definedName name="_127_301004">#REF!</definedName>
    <definedName name="_127_401003">#REF!</definedName>
    <definedName name="_128_19190G" localSheetId="7">#REF!</definedName>
    <definedName name="_128_19190G">#REF!</definedName>
    <definedName name="_128_20501R1" localSheetId="7">#REF!</definedName>
    <definedName name="_128_20501R1">#REF!</definedName>
    <definedName name="_128_21010G" localSheetId="7">#REF!</definedName>
    <definedName name="_128_21010G">#REF!</definedName>
    <definedName name="_128_301002">#REF!</definedName>
    <definedName name="_128_30100R1">#REF!</definedName>
    <definedName name="_128_401004">#REF!</definedName>
    <definedName name="_12840" localSheetId="7">#REF!</definedName>
    <definedName name="_12840">#REF!</definedName>
    <definedName name="_129_20501R2" localSheetId="7">#REF!</definedName>
    <definedName name="_129_20501R2">#REF!</definedName>
    <definedName name="_129_21010L" localSheetId="7">#REF!</definedName>
    <definedName name="_129_21010L">#REF!</definedName>
    <definedName name="_129_301003">#REF!</definedName>
    <definedName name="_129_302111" localSheetId="7">#REF!</definedName>
    <definedName name="_129_302111">#REF!</definedName>
    <definedName name="_129_40100R1" localSheetId="7">#REF!</definedName>
    <definedName name="_129_40100R1">#REF!</definedName>
    <definedName name="_12929" localSheetId="7">#REF!</definedName>
    <definedName name="_12929">#REF!</definedName>
    <definedName name="_13_">#REF!</definedName>
    <definedName name="_13__123Graph_ACHART_5" hidden="1">#REF!</definedName>
    <definedName name="_13__123Graph_AWAGES_BY_B_U" localSheetId="7" hidden="1">#REF!</definedName>
    <definedName name="_13__123Graph_AWAGES_BY_B_U" hidden="1">#REF!</definedName>
    <definedName name="_13__123Graph_BCHART_5" localSheetId="7" hidden="1">#REF!</definedName>
    <definedName name="_13__123Graph_BCHART_5" hidden="1">#REF!</definedName>
    <definedName name="_13__123Graph_BSUPPLIES_BY_B_U" localSheetId="7" hidden="1">#REF!</definedName>
    <definedName name="_13__123Graph_BSUPPLIES_BY_B_U" hidden="1">#REF!</definedName>
    <definedName name="_13__123Graph_BTAX_CREDIT" hidden="1">#REF!</definedName>
    <definedName name="_13__123Graph_BWAGES_BY_B_U" localSheetId="7" hidden="1">#REF!</definedName>
    <definedName name="_13__123Graph_BWAGES_BY_B_U" hidden="1">#REF!</definedName>
    <definedName name="_13__123Graph_DO_MPRICE" hidden="1">#REF!</definedName>
    <definedName name="_13__123Graph_XCHART_1" hidden="1">#REF!</definedName>
    <definedName name="_13__FDSAUDITLINK__" localSheetId="7"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3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3_101003">#REF!</definedName>
    <definedName name="_13_102013" localSheetId="7">#REF!</definedName>
    <definedName name="_13_102013">#REF!</definedName>
    <definedName name="_130__123Graph_XCHART_4" hidden="1">#REF!</definedName>
    <definedName name="_130_20501R3" localSheetId="7">#REF!</definedName>
    <definedName name="_130_20501R3">#REF!</definedName>
    <definedName name="_130_21010T" localSheetId="7">#REF!</definedName>
    <definedName name="_130_21010T">#REF!</definedName>
    <definedName name="_130_301004">#REF!</definedName>
    <definedName name="_130_302112">#REF!</definedName>
    <definedName name="_130_402111" localSheetId="7">#REF!</definedName>
    <definedName name="_130_402111">#REF!</definedName>
    <definedName name="_131_301001" localSheetId="7">#REF!</definedName>
    <definedName name="_131_301001">#REF!</definedName>
    <definedName name="_131_30100R1" localSheetId="7">#REF!</definedName>
    <definedName name="_131_30100R1">#REF!</definedName>
    <definedName name="_131_302113">#REF!</definedName>
    <definedName name="_131_402112">#REF!</definedName>
    <definedName name="_132__123Graph_DQRE_S_BY_CO." hidden="1">#REF!</definedName>
    <definedName name="_132__123Graph_LBL_BCHART_4" hidden="1">#REF!</definedName>
    <definedName name="_132_301002" localSheetId="7">#REF!</definedName>
    <definedName name="_132_301002">#REF!</definedName>
    <definedName name="_132_302111" localSheetId="7">#REF!</definedName>
    <definedName name="_132_302111">#REF!</definedName>
    <definedName name="_132_302114">#REF!</definedName>
    <definedName name="_132_402113">#REF!</definedName>
    <definedName name="_1324" localSheetId="7">#REF!</definedName>
    <definedName name="_1324">#REF!</definedName>
    <definedName name="_1328">#REF!</definedName>
    <definedName name="_133_301003">#REF!</definedName>
    <definedName name="_133_302112">#REF!</definedName>
    <definedName name="_133_401001" localSheetId="7">#REF!</definedName>
    <definedName name="_133_401001">#REF!</definedName>
    <definedName name="_133_402114">#REF!</definedName>
    <definedName name="_134_301004">#REF!</definedName>
    <definedName name="_134_302113">#REF!</definedName>
    <definedName name="_134_401002" localSheetId="7">#REF!</definedName>
    <definedName name="_134_401002">#REF!</definedName>
    <definedName name="_134_402121" localSheetId="7">#REF!</definedName>
    <definedName name="_134_402121">#REF!</definedName>
    <definedName name="_135__123Graph_XCHART_6" localSheetId="7" hidden="1">#REF!</definedName>
    <definedName name="_135__123Graph_XCHART_6" hidden="1">#REF!</definedName>
    <definedName name="_135_30100R1" localSheetId="7">#REF!</definedName>
    <definedName name="_135_30100R1">#REF!</definedName>
    <definedName name="_135_302114">#REF!</definedName>
    <definedName name="_135_401003">#REF!</definedName>
    <definedName name="_135_402122">#REF!</definedName>
    <definedName name="_136_19190L" localSheetId="7">#REF!</definedName>
    <definedName name="_136_19190L">#REF!</definedName>
    <definedName name="_136_302111" localSheetId="7">#REF!</definedName>
    <definedName name="_136_302111">#REF!</definedName>
    <definedName name="_136_30211R2" localSheetId="7">#REF!</definedName>
    <definedName name="_136_30211R2">#REF!</definedName>
    <definedName name="_136_401004">#REF!</definedName>
    <definedName name="_136_402123">#REF!</definedName>
    <definedName name="_137_302112">#REF!</definedName>
    <definedName name="_137_401001" localSheetId="7">#REF!</definedName>
    <definedName name="_137_401001">#REF!</definedName>
    <definedName name="_137_40100R1" localSheetId="7">#REF!</definedName>
    <definedName name="_137_40100R1">#REF!</definedName>
    <definedName name="_137_402124">#REF!</definedName>
    <definedName name="_1370" localSheetId="7">#REF!</definedName>
    <definedName name="_1370">#REF!</definedName>
    <definedName name="_138__123Graph_DSUPPLIES_BY_B_U" hidden="1">#REF!</definedName>
    <definedName name="_138__123Graph_LBL_BCHART_6" hidden="1">#REF!</definedName>
    <definedName name="_138_302113">#REF!</definedName>
    <definedName name="_138_401002" localSheetId="7">#REF!</definedName>
    <definedName name="_138_401002">#REF!</definedName>
    <definedName name="_138_402111" localSheetId="7">#REF!</definedName>
    <definedName name="_138_402111">#REF!</definedName>
    <definedName name="_138_40212R1" localSheetId="7">#REF!</definedName>
    <definedName name="_138_40212R1">#REF!</definedName>
    <definedName name="_139_302114">#REF!</definedName>
    <definedName name="_139_401003">#REF!</definedName>
    <definedName name="_139_402112">#REF!</definedName>
    <definedName name="_139_40212R2" localSheetId="7">#REF!</definedName>
    <definedName name="_139_40212R2">#REF!</definedName>
    <definedName name="_1392">#REF!</definedName>
    <definedName name="_14_">#REF!</definedName>
    <definedName name="_14__123Graph_ACHART_6" hidden="1">#REF!</definedName>
    <definedName name="_14__123Graph_ACHART_7" localSheetId="7" hidden="1">#REF!</definedName>
    <definedName name="_14__123Graph_ACHART_7" hidden="1">#REF!</definedName>
    <definedName name="_14__123Graph_BCHART_6" localSheetId="7" hidden="1">#REF!</definedName>
    <definedName name="_14__123Graph_BCHART_6" hidden="1">#REF!</definedName>
    <definedName name="_14__123Graph_BCONTRACT_BY_B_U" localSheetId="7" hidden="1">#REF!</definedName>
    <definedName name="_14__123Graph_BCONTRACT_BY_B_U" hidden="1">#REF!</definedName>
    <definedName name="_14__123Graph_BTAX_CREDIT" localSheetId="7" hidden="1">#REF!</definedName>
    <definedName name="_14__123Graph_BTAX_CREDIT" hidden="1">#REF!</definedName>
    <definedName name="_14__123Graph_BWAGES_BY_B_U" hidden="1">#REF!</definedName>
    <definedName name="_14__123Graph_CCONTRACT_BY_B_U" localSheetId="7" hidden="1">#REF!</definedName>
    <definedName name="_14__123Graph_CCONTRACT_BY_B_U" hidden="1">#REF!</definedName>
    <definedName name="_14__123Graph_DOP75_25PRICE" hidden="1">#REF!</definedName>
    <definedName name="_14__FDSAUDITLINK__" localSheetId="7"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4__FDSAUDITLINK__"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4_102012">#REF!</definedName>
    <definedName name="_14_102014">#REF!</definedName>
    <definedName name="_140__123Graph_XCHART_8" hidden="1">#REF!</definedName>
    <definedName name="_140_21010T" localSheetId="7">#REF!</definedName>
    <definedName name="_140_21010T">#REF!</definedName>
    <definedName name="_140_30211R2" localSheetId="7">#REF!</definedName>
    <definedName name="_140_30211R2">#REF!</definedName>
    <definedName name="_140_401004">#REF!</definedName>
    <definedName name="_140_402113">#REF!</definedName>
    <definedName name="_140_40212R3" localSheetId="7">#REF!</definedName>
    <definedName name="_140_40212R3">#REF!</definedName>
    <definedName name="_141" localSheetId="7">#REF!</definedName>
    <definedName name="_141">#REF!</definedName>
    <definedName name="_141_301001" localSheetId="7">#REF!</definedName>
    <definedName name="_141_301001">#REF!</definedName>
    <definedName name="_141_401001">#REF!</definedName>
    <definedName name="_141_40100R1">#REF!</definedName>
    <definedName name="_141_402114">#REF!</definedName>
    <definedName name="_141_402131" localSheetId="7">#REF!</definedName>
    <definedName name="_141_402131">#REF!</definedName>
    <definedName name="_142_301002" localSheetId="7">#REF!</definedName>
    <definedName name="_142_301002">#REF!</definedName>
    <definedName name="_142_401002" localSheetId="7">#REF!</definedName>
    <definedName name="_142_401002">#REF!</definedName>
    <definedName name="_142_402111">#REF!</definedName>
    <definedName name="_142_402121">#REF!</definedName>
    <definedName name="_142_402132">#REF!</definedName>
    <definedName name="_143_301003">#REF!</definedName>
    <definedName name="_143_401003">#REF!</definedName>
    <definedName name="_143_402112">#REF!</definedName>
    <definedName name="_143_402122">#REF!</definedName>
    <definedName name="_143_402133">#REF!</definedName>
    <definedName name="_144__123Graph_DWAGES_BY_B_U" hidden="1">#REF!</definedName>
    <definedName name="_144__123Graph_LBL_BCHART_8" hidden="1">#REF!</definedName>
    <definedName name="_144__FDSAUDITLINK__" localSheetId="7"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19190T">#REF!</definedName>
    <definedName name="_144_301004">#REF!</definedName>
    <definedName name="_144_401004">#REF!</definedName>
    <definedName name="_144_402113">#REF!</definedName>
    <definedName name="_144_402123">#REF!</definedName>
    <definedName name="_144_402134">#REF!</definedName>
    <definedName name="_145_30100R1" localSheetId="7">#REF!</definedName>
    <definedName name="_145_30100R1">#REF!</definedName>
    <definedName name="_145_40100R1" localSheetId="7">#REF!</definedName>
    <definedName name="_145_40100R1">#REF!</definedName>
    <definedName name="_145_402114">#REF!</definedName>
    <definedName name="_145_402124">#REF!</definedName>
    <definedName name="_145_402141" localSheetId="7">#REF!</definedName>
    <definedName name="_145_402141">#REF!</definedName>
    <definedName name="_146_302111" localSheetId="7">#REF!</definedName>
    <definedName name="_146_302111">#REF!</definedName>
    <definedName name="_146_402111" localSheetId="7">#REF!</definedName>
    <definedName name="_146_402111">#REF!</definedName>
    <definedName name="_146_402121">#REF!</definedName>
    <definedName name="_146_40212R1">#REF!</definedName>
    <definedName name="_146_402142">#REF!</definedName>
    <definedName name="_147_302112">#REF!</definedName>
    <definedName name="_147_402112">#REF!</definedName>
    <definedName name="_147_402122">#REF!</definedName>
    <definedName name="_147_40212R2" localSheetId="7">#REF!</definedName>
    <definedName name="_147_40212R2">#REF!</definedName>
    <definedName name="_147_402143">#REF!</definedName>
    <definedName name="_148_302113">#REF!</definedName>
    <definedName name="_148_402113">#REF!</definedName>
    <definedName name="_148_402123">#REF!</definedName>
    <definedName name="_148_40212R3" localSheetId="7">#REF!</definedName>
    <definedName name="_148_40212R3">#REF!</definedName>
    <definedName name="_148_402144">#REF!</definedName>
    <definedName name="_149_302114">#REF!</definedName>
    <definedName name="_149_402114">#REF!</definedName>
    <definedName name="_149_402124">#REF!</definedName>
    <definedName name="_149_402131" localSheetId="7">#REF!</definedName>
    <definedName name="_149_402131">#REF!</definedName>
    <definedName name="_149_40214R3" localSheetId="7">#REF!</definedName>
    <definedName name="_149_40214R3">#REF!</definedName>
    <definedName name="_15" localSheetId="7" hidden="1">{#N/A,#N/A,TRUE,"Summary";#N/A,#N/A,TRUE,"Financials"}</definedName>
    <definedName name="_15" hidden="1">{#N/A,#N/A,TRUE,"Summary";#N/A,#N/A,TRUE,"Financials"}</definedName>
    <definedName name="_15_">#REF!</definedName>
    <definedName name="_15__123Graph_ACHART_3" hidden="1">#REF!</definedName>
    <definedName name="_15__123Graph_ACHART_5" hidden="1">#REF!</definedName>
    <definedName name="_15__123Graph_ACHART_7" hidden="1">#REF!</definedName>
    <definedName name="_15__123Graph_BCHART_7" localSheetId="7" hidden="1">#REF!</definedName>
    <definedName name="_15__123Graph_BCHART_7" hidden="1">#REF!</definedName>
    <definedName name="_15__123Graph_BCONTRACT_BY_B_U" localSheetId="7" hidden="1">#REF!</definedName>
    <definedName name="_15__123Graph_BCONTRACT_BY_B_U" hidden="1">#REF!</definedName>
    <definedName name="_15__123Graph_BQRE_S_BY_CO." localSheetId="7" hidden="1">#REF!</definedName>
    <definedName name="_15__123Graph_BQRE_S_BY_CO." hidden="1">#REF!</definedName>
    <definedName name="_15__123Graph_BWAGES_BY_B_U" localSheetId="7" hidden="1">#REF!</definedName>
    <definedName name="_15__123Graph_BWAGES_BY_B_U" hidden="1">#REF!</definedName>
    <definedName name="_15__123Graph_CCONTRACT_BY_B_U" hidden="1">#REF!</definedName>
    <definedName name="_15__123Graph_CQRE_S_BY_CO." localSheetId="7" hidden="1">#REF!</definedName>
    <definedName name="_15__123Graph_CQRE_S_BY_CO." hidden="1">#REF!</definedName>
    <definedName name="_15__123Graph_DOP75_25RETURN" hidden="1">#REF!</definedName>
    <definedName name="_15__FDSAUDITLINK__" localSheetId="7"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5__FDSAUDITLINK__"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5_10100R1">#REF!</definedName>
    <definedName name="_15_102071">#REF!</definedName>
    <definedName name="_150__123Graph_ECONTRACT_BY_B_U" hidden="1">#REF!</definedName>
    <definedName name="_150__123Graph_XCHART_2" hidden="1">#REF!</definedName>
    <definedName name="_150_401001" localSheetId="7">#REF!</definedName>
    <definedName name="_150_401001">#REF!</definedName>
    <definedName name="_150_402121" localSheetId="7">#REF!</definedName>
    <definedName name="_150_402121">#REF!</definedName>
    <definedName name="_150_40212R1" localSheetId="7">#REF!</definedName>
    <definedName name="_150_40212R1">#REF!</definedName>
    <definedName name="_150_402132">#REF!</definedName>
    <definedName name="_150_402151" localSheetId="7">#REF!</definedName>
    <definedName name="_150_402151">#REF!</definedName>
    <definedName name="_151_401002" localSheetId="7">#REF!</definedName>
    <definedName name="_151_401002">#REF!</definedName>
    <definedName name="_151_402122">#REF!</definedName>
    <definedName name="_151_40212R2" localSheetId="7">#REF!</definedName>
    <definedName name="_151_40212R2">#REF!</definedName>
    <definedName name="_151_402133">#REF!</definedName>
    <definedName name="_151_402152">#REF!</definedName>
    <definedName name="_15139" localSheetId="7">#REF!</definedName>
    <definedName name="_15139">#REF!</definedName>
    <definedName name="_15174" localSheetId="7">#REF!</definedName>
    <definedName name="_15174">#REF!</definedName>
    <definedName name="_152_20501R1" localSheetId="7">#REF!</definedName>
    <definedName name="_152_20501R1">#REF!</definedName>
    <definedName name="_152_401003">#REF!</definedName>
    <definedName name="_152_402123">#REF!</definedName>
    <definedName name="_152_40212R3" localSheetId="7">#REF!</definedName>
    <definedName name="_152_40212R3">#REF!</definedName>
    <definedName name="_152_402134">#REF!</definedName>
    <definedName name="_152_402153">#REF!</definedName>
    <definedName name="_153_401004">#REF!</definedName>
    <definedName name="_153_402124">#REF!</definedName>
    <definedName name="_153_402131" localSheetId="7">#REF!</definedName>
    <definedName name="_153_402131">#REF!</definedName>
    <definedName name="_153_402141" localSheetId="7">#REF!</definedName>
    <definedName name="_153_402141">#REF!</definedName>
    <definedName name="_153_402154">#REF!</definedName>
    <definedName name="_154_40100R1" localSheetId="7">#REF!</definedName>
    <definedName name="_154_40100R1">#REF!</definedName>
    <definedName name="_154_40212R1" localSheetId="7">#REF!</definedName>
    <definedName name="_154_40212R1">#REF!</definedName>
    <definedName name="_154_402132">#REF!</definedName>
    <definedName name="_154_402142">#REF!</definedName>
    <definedName name="_154_501001" localSheetId="7">#REF!</definedName>
    <definedName name="_154_501001">#REF!</definedName>
    <definedName name="_155_402111" localSheetId="7">#REF!</definedName>
    <definedName name="_155_402111">#REF!</definedName>
    <definedName name="_155_40212R2" localSheetId="7">#REF!</definedName>
    <definedName name="_155_40212R2">#REF!</definedName>
    <definedName name="_155_402133">#REF!</definedName>
    <definedName name="_155_402143">#REF!</definedName>
    <definedName name="_155_501002" localSheetId="7">#REF!</definedName>
    <definedName name="_155_501002">#REF!</definedName>
    <definedName name="_156__123Graph_EQRE_S_BY_CO." hidden="1">#REF!</definedName>
    <definedName name="_156__123Graph_XCHART_4" hidden="1">#REF!</definedName>
    <definedName name="_156_402112">#REF!</definedName>
    <definedName name="_156_40212R3" localSheetId="7">#REF!</definedName>
    <definedName name="_156_40212R3">#REF!</definedName>
    <definedName name="_156_402134">#REF!</definedName>
    <definedName name="_156_402144">#REF!</definedName>
    <definedName name="_156_501003">#REF!</definedName>
    <definedName name="_15637" localSheetId="7">#REF!</definedName>
    <definedName name="_15637">#REF!</definedName>
    <definedName name="_15672" localSheetId="7">#REF!</definedName>
    <definedName name="_15672">#REF!</definedName>
    <definedName name="_157_402113">#REF!</definedName>
    <definedName name="_157_402131" localSheetId="7">#REF!</definedName>
    <definedName name="_157_402131">#REF!</definedName>
    <definedName name="_157_402141" localSheetId="7">#REF!</definedName>
    <definedName name="_157_402141">#REF!</definedName>
    <definedName name="_157_40214R3" localSheetId="7">#REF!</definedName>
    <definedName name="_157_40214R3">#REF!</definedName>
    <definedName name="_157_501004">#REF!</definedName>
    <definedName name="_158_402114">#REF!</definedName>
    <definedName name="_158_402132">#REF!</definedName>
    <definedName name="_158_402142">#REF!</definedName>
    <definedName name="_158_402151" localSheetId="7">#REF!</definedName>
    <definedName name="_158_402151">#REF!</definedName>
    <definedName name="_158_50100R1" localSheetId="7">#REF!</definedName>
    <definedName name="_158_50100R1">#REF!</definedName>
    <definedName name="_15892" localSheetId="7">#REF!</definedName>
    <definedName name="_15892">#REF!</definedName>
    <definedName name="_159_402121">#REF!</definedName>
    <definedName name="_159_402133">#REF!</definedName>
    <definedName name="_159_402143">#REF!</definedName>
    <definedName name="_159_402152">#REF!</definedName>
    <definedName name="_159_50100R2" localSheetId="7">#REF!</definedName>
    <definedName name="_159_50100R2">#REF!</definedName>
    <definedName name="_15978" localSheetId="7">#REF!</definedName>
    <definedName name="_15978">#REF!</definedName>
    <definedName name="_16" localSheetId="7" hidden="1">{"Summary",#N/A,TRUE,"Sheet1";"Returns",#N/A,TRUE,"Sheet1";"IS",#N/A,TRUE,"Sheet1";"BS",#N/A,TRUE,"Sheet1";"CF",#N/A,TRUE,"Sheet1";"Cover6",#N/A,TRUE,"Sheet1";"WC7",#N/A,TRUE,"Sheet1";"Debt8",#N/A,TRUE,"Sheet1";"Tax9",#N/A,TRUE,"Sheet1"}</definedName>
    <definedName name="_16" hidden="1">{"Summary",#N/A,TRUE,"Sheet1";"Returns",#N/A,TRUE,"Sheet1";"IS",#N/A,TRUE,"Sheet1";"BS",#N/A,TRUE,"Sheet1";"CF",#N/A,TRUE,"Sheet1";"Cover6",#N/A,TRUE,"Sheet1";"WC7",#N/A,TRUE,"Sheet1";"Debt8",#N/A,TRUE,"Sheet1";"Tax9",#N/A,TRUE,"Sheet1"}</definedName>
    <definedName name="_16_">#REF!</definedName>
    <definedName name="_16__123Graph_ACHART_8" localSheetId="7" hidden="1">#REF!</definedName>
    <definedName name="_16__123Graph_ACHART_8" hidden="1">#REF!</definedName>
    <definedName name="_16__123Graph_BCHART_8" localSheetId="7" hidden="1">#REF!</definedName>
    <definedName name="_16__123Graph_BCHART_8" hidden="1">#REF!</definedName>
    <definedName name="_16__123Graph_BQRE_S_BY_TYPE" hidden="1">#REF!</definedName>
    <definedName name="_16__123Graph_CCHART_4" localSheetId="7" hidden="1">#REF!</definedName>
    <definedName name="_16__123Graph_CCHART_4" hidden="1">#REF!</definedName>
    <definedName name="_16__123Graph_CCONTRACT_BY_B_U" localSheetId="7" hidden="1">#REF!</definedName>
    <definedName name="_16__123Graph_CCONTRACT_BY_B_U" hidden="1">#REF!</definedName>
    <definedName name="_16__123Graph_CQRE_S_BY_CO." hidden="1">#REF!</definedName>
    <definedName name="_16__123Graph_CSENS_COMPARISON" localSheetId="7" hidden="1">#REF!</definedName>
    <definedName name="_16__123Graph_CSENS_COMPARISON" hidden="1">#REF!</definedName>
    <definedName name="_16__123Graph_EHO_MPRICE" hidden="1">#REF!</definedName>
    <definedName name="_16__FDSAUDITLINK__" localSheetId="7"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6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6_00021G">#REF!</definedName>
    <definedName name="_16_102011">#REF!</definedName>
    <definedName name="_16_102072">#REF!</definedName>
    <definedName name="_160__FDSAUDITLINK__" localSheetId="7"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20501R2">#REF!</definedName>
    <definedName name="_160_402122">#REF!</definedName>
    <definedName name="_160_402134">#REF!</definedName>
    <definedName name="_160_402144">#REF!</definedName>
    <definedName name="_160_402153">#REF!</definedName>
    <definedName name="_160_50100R3" localSheetId="7">#REF!</definedName>
    <definedName name="_160_50100R3">#REF!</definedName>
    <definedName name="_161_402123">#REF!</definedName>
    <definedName name="_161_402141" localSheetId="7">#REF!</definedName>
    <definedName name="_161_402141">#REF!</definedName>
    <definedName name="_161_40214R3" localSheetId="7">#REF!</definedName>
    <definedName name="_161_40214R3">#REF!</definedName>
    <definedName name="_161_402154">#REF!</definedName>
    <definedName name="_161_601001" localSheetId="7">#REF!</definedName>
    <definedName name="_161_601001">#REF!</definedName>
    <definedName name="_162__123Graph_ESUPPLIES_BY_B_U" hidden="1">#REF!</definedName>
    <definedName name="_162__123Graph_XCHART_6" hidden="1">#REF!</definedName>
    <definedName name="_162_402124">#REF!</definedName>
    <definedName name="_162_402142">#REF!</definedName>
    <definedName name="_162_402151" localSheetId="7">#REF!</definedName>
    <definedName name="_162_402151">#REF!</definedName>
    <definedName name="_162_501001" localSheetId="7">#REF!</definedName>
    <definedName name="_162_501001">#REF!</definedName>
    <definedName name="_162_601002" localSheetId="7">#REF!</definedName>
    <definedName name="_162_601002">#REF!</definedName>
    <definedName name="_163_40212R1">#REF!</definedName>
    <definedName name="_163_402143">#REF!</definedName>
    <definedName name="_163_402152">#REF!</definedName>
    <definedName name="_163_501002" localSheetId="7">#REF!</definedName>
    <definedName name="_163_501002">#REF!</definedName>
    <definedName name="_163_601003">#REF!</definedName>
    <definedName name="_164_40212R2" localSheetId="7">#REF!</definedName>
    <definedName name="_164_40212R2">#REF!</definedName>
    <definedName name="_164_402144">#REF!</definedName>
    <definedName name="_164_402153">#REF!</definedName>
    <definedName name="_164_501003">#REF!</definedName>
    <definedName name="_164_601004">#REF!</definedName>
    <definedName name="_16455" localSheetId="7">#REF!</definedName>
    <definedName name="_16455">#REF!</definedName>
    <definedName name="_165_40212R3" localSheetId="7">#REF!</definedName>
    <definedName name="_165_40212R3">#REF!</definedName>
    <definedName name="_165_40214R3" localSheetId="7">#REF!</definedName>
    <definedName name="_165_40214R3">#REF!</definedName>
    <definedName name="_165_402154">#REF!</definedName>
    <definedName name="_165_501004">#REF!</definedName>
    <definedName name="_165_60100R1" localSheetId="7">#REF!</definedName>
    <definedName name="_165_60100R1">#REF!</definedName>
    <definedName name="_166_402131" localSheetId="7">#REF!</definedName>
    <definedName name="_166_402131">#REF!</definedName>
    <definedName name="_166_402151" localSheetId="7">#REF!</definedName>
    <definedName name="_166_402151">#REF!</definedName>
    <definedName name="_166_501001">#REF!</definedName>
    <definedName name="_166_50100R1">#REF!</definedName>
    <definedName name="_166_60100R2">#REF!</definedName>
    <definedName name="_167_402132">#REF!</definedName>
    <definedName name="_167_402152">#REF!</definedName>
    <definedName name="_167_501002" localSheetId="7">#REF!</definedName>
    <definedName name="_167_501002">#REF!</definedName>
    <definedName name="_167_50100R2" localSheetId="7">#REF!</definedName>
    <definedName name="_167_50100R2">#REF!</definedName>
    <definedName name="_167_60100R3" localSheetId="7">#REF!</definedName>
    <definedName name="_167_60100R3">#REF!</definedName>
    <definedName name="_168__123Graph_EWAGES_BY_B_U" hidden="1">#REF!</definedName>
    <definedName name="_168__123Graph_XCHART_8" hidden="1">#REF!</definedName>
    <definedName name="_168_20501R3" localSheetId="7">#REF!</definedName>
    <definedName name="_168_20501R3">#REF!</definedName>
    <definedName name="_168_402133">#REF!</definedName>
    <definedName name="_168_402153">#REF!</definedName>
    <definedName name="_168_501003">#REF!</definedName>
    <definedName name="_168_50100R3" localSheetId="7">#REF!</definedName>
    <definedName name="_168_50100R3">#REF!</definedName>
    <definedName name="_168_602111" localSheetId="7">#REF!</definedName>
    <definedName name="_168_602111">#REF!</definedName>
    <definedName name="_16893" localSheetId="7">#REF!</definedName>
    <definedName name="_16893">#REF!</definedName>
    <definedName name="_169_402134">#REF!</definedName>
    <definedName name="_169_402154">#REF!</definedName>
    <definedName name="_169_501004">#REF!</definedName>
    <definedName name="_169_601001" localSheetId="7">#REF!</definedName>
    <definedName name="_169_601001">#REF!</definedName>
    <definedName name="_169_602112">#REF!</definedName>
    <definedName name="_17" localSheetId="7" hidden="1">{#N/A,#N/A,TRUE,"Summary";#N/A,#N/A,TRUE,"Financials";#N/A,#N/A,TRUE,"Assumptions";#N/A,#N/A,TRUE,"Pro Forma";#N/A,#N/A,TRUE,"Debt";#N/A,#N/A,TRUE,"Amortization";#N/A,#N/A,TRUE,"GG Returns"}</definedName>
    <definedName name="_17" hidden="1">{#N/A,#N/A,TRUE,"Summary";#N/A,#N/A,TRUE,"Financials";#N/A,#N/A,TRUE,"Assumptions";#N/A,#N/A,TRUE,"Pro Forma";#N/A,#N/A,TRUE,"Debt";#N/A,#N/A,TRUE,"Amortization";#N/A,#N/A,TRUE,"GG Returns"}</definedName>
    <definedName name="_17__123Graph_ACHART_9" hidden="1">#REF!</definedName>
    <definedName name="_17__123Graph_BQRE_S_BY_CO." localSheetId="7" hidden="1">#REF!</definedName>
    <definedName name="_17__123Graph_BQRE_S_BY_CO." hidden="1">#REF!</definedName>
    <definedName name="_17__123Graph_BSENS_COMPARISON" localSheetId="7" hidden="1">#REF!</definedName>
    <definedName name="_17__123Graph_BSENS_COMPARISON" hidden="1">#REF!</definedName>
    <definedName name="_17__123Graph_CQRE_S_BY_CO." localSheetId="7" hidden="1">#REF!</definedName>
    <definedName name="_17__123Graph_CQRE_S_BY_CO." hidden="1">#REF!</definedName>
    <definedName name="_17__123Graph_CQRE_S_BY_TYPE" hidden="1">#REF!</definedName>
    <definedName name="_17__123Graph_CSUPPLIES_BY_B_U" localSheetId="7" hidden="1">#REF!</definedName>
    <definedName name="_17__123Graph_CSUPPLIES_BY_B_U" hidden="1">#REF!</definedName>
    <definedName name="_17__123Graph_EO_MPRICE" hidden="1">#REF!</definedName>
    <definedName name="_17__123Graph_LBL_ACHART_2" localSheetId="7" hidden="1">#REF!</definedName>
    <definedName name="_17__123Graph_LBL_ACHART_2" hidden="1">#REF!</definedName>
    <definedName name="_17__FDSAUDITLINK__" localSheetId="7"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7__FDSAUDITLINK__"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7_102012">#REF!</definedName>
    <definedName name="_17_102013">#REF!</definedName>
    <definedName name="_17_102073">#REF!</definedName>
    <definedName name="_170_402141">#REF!</definedName>
    <definedName name="_170_501001">#REF!</definedName>
    <definedName name="_170_50100R1">#REF!</definedName>
    <definedName name="_170_601002">#REF!</definedName>
    <definedName name="_170_602113">#REF!</definedName>
    <definedName name="_171_402142">#REF!</definedName>
    <definedName name="_171_501002" localSheetId="7">#REF!</definedName>
    <definedName name="_171_501002">#REF!</definedName>
    <definedName name="_171_50100R2" localSheetId="7">#REF!</definedName>
    <definedName name="_171_50100R2">#REF!</definedName>
    <definedName name="_171_601003">#REF!</definedName>
    <definedName name="_171_602114">#REF!</definedName>
    <definedName name="_172_402143">#REF!</definedName>
    <definedName name="_172_501003">#REF!</definedName>
    <definedName name="_172_50100R3" localSheetId="7">#REF!</definedName>
    <definedName name="_172_50100R3">#REF!</definedName>
    <definedName name="_172_601004">#REF!</definedName>
    <definedName name="_172_602121" localSheetId="7">#REF!</definedName>
    <definedName name="_172_602121">#REF!</definedName>
    <definedName name="_173_402144">#REF!</definedName>
    <definedName name="_173_501004">#REF!</definedName>
    <definedName name="_173_601001" localSheetId="7">#REF!</definedName>
    <definedName name="_173_601001">#REF!</definedName>
    <definedName name="_173_60100R1" localSheetId="7">#REF!</definedName>
    <definedName name="_173_60100R1">#REF!</definedName>
    <definedName name="_173_602122">#REF!</definedName>
    <definedName name="_174__123Graph_FCONTRACT_BY_B_U" hidden="1">#REF!</definedName>
    <definedName name="_174_40214R3" localSheetId="7">#REF!</definedName>
    <definedName name="_174_40214R3">#REF!</definedName>
    <definedName name="_174_50100R1" localSheetId="7">#REF!</definedName>
    <definedName name="_174_50100R1">#REF!</definedName>
    <definedName name="_174_601002" localSheetId="7">#REF!</definedName>
    <definedName name="_174_601002">#REF!</definedName>
    <definedName name="_174_60100R2">#REF!</definedName>
    <definedName name="_174_602123">#REF!</definedName>
    <definedName name="_175_402151" localSheetId="7">#REF!</definedName>
    <definedName name="_175_402151">#REF!</definedName>
    <definedName name="_175_50100R2" localSheetId="7">#REF!</definedName>
    <definedName name="_175_50100R2">#REF!</definedName>
    <definedName name="_175_601003">#REF!</definedName>
    <definedName name="_175_60100R3" localSheetId="7">#REF!</definedName>
    <definedName name="_175_60100R3">#REF!</definedName>
    <definedName name="_175_602124">#REF!</definedName>
    <definedName name="_176_21010" localSheetId="7">#REF!</definedName>
    <definedName name="_176_21010">#REF!</definedName>
    <definedName name="_176_402152">#REF!</definedName>
    <definedName name="_176_50100R3" localSheetId="7">#REF!</definedName>
    <definedName name="_176_50100R3">#REF!</definedName>
    <definedName name="_176_601004">#REF!</definedName>
    <definedName name="_176_602111" localSheetId="7">#REF!</definedName>
    <definedName name="_176_602111">#REF!</definedName>
    <definedName name="_176_60212R3" localSheetId="7">#REF!</definedName>
    <definedName name="_176_60212R3">#REF!</definedName>
    <definedName name="_177_402153">#REF!</definedName>
    <definedName name="_177_601001" localSheetId="7">#REF!</definedName>
    <definedName name="_177_601001">#REF!</definedName>
    <definedName name="_177_60100R1" localSheetId="7">#REF!</definedName>
    <definedName name="_177_60100R1">#REF!</definedName>
    <definedName name="_177_602112">#REF!</definedName>
    <definedName name="_177_901001" localSheetId="7">#REF!</definedName>
    <definedName name="_177_901001">#REF!</definedName>
    <definedName name="_178_402154">#REF!</definedName>
    <definedName name="_178_601002" localSheetId="7">#REF!</definedName>
    <definedName name="_178_601002">#REF!</definedName>
    <definedName name="_178_60100R2" localSheetId="7">#REF!</definedName>
    <definedName name="_178_60100R2">#REF!</definedName>
    <definedName name="_178_602113">#REF!</definedName>
    <definedName name="_178_901002" localSheetId="7">#REF!</definedName>
    <definedName name="_178_901002">#REF!</definedName>
    <definedName name="_179_501001" localSheetId="7">#REF!</definedName>
    <definedName name="_179_501001">#REF!</definedName>
    <definedName name="_179_601003">#REF!</definedName>
    <definedName name="_179_60100R3" localSheetId="7">#REF!</definedName>
    <definedName name="_179_60100R3">#REF!</definedName>
    <definedName name="_179_602114">#REF!</definedName>
    <definedName name="_179_901003">#REF!</definedName>
    <definedName name="_18" localSheetId="7">#REF!</definedName>
    <definedName name="_18">#REF!</definedName>
    <definedName name="_18__123Graph_ACHART_3" localSheetId="7" hidden="1">#REF!</definedName>
    <definedName name="_18__123Graph_ACHART_3" hidden="1">#REF!</definedName>
    <definedName name="_18__123Graph_ACHART_6" localSheetId="7" hidden="1">#REF!</definedName>
    <definedName name="_18__123Graph_ACHART_6" hidden="1">#REF!</definedName>
    <definedName name="_18__123Graph_AQRE_S_BY_TYPE" hidden="1">#REF!</definedName>
    <definedName name="_18__123Graph_BCHART_1" localSheetId="7" hidden="1">#REF!</definedName>
    <definedName name="_18__123Graph_BCHART_1" hidden="1">#REF!</definedName>
    <definedName name="_18__123Graph_BQRE_S_BY_TYPE" localSheetId="7" hidden="1">#REF!</definedName>
    <definedName name="_18__123Graph_BQRE_S_BY_TYPE" hidden="1">#REF!</definedName>
    <definedName name="_18__123Graph_BSUPPLIES_BY_B_U" localSheetId="7" hidden="1">#REF!</definedName>
    <definedName name="_18__123Graph_BSUPPLIES_BY_B_U" hidden="1">#REF!</definedName>
    <definedName name="_18__123Graph_CSENS_COMPARISON" hidden="1">#REF!</definedName>
    <definedName name="_18__123Graph_CWAGES_BY_B_U" localSheetId="7" hidden="1">#REF!</definedName>
    <definedName name="_18__123Graph_CWAGES_BY_B_U" hidden="1">#REF!</definedName>
    <definedName name="_18__123Graph_EOP75_25PRICE" hidden="1">#REF!</definedName>
    <definedName name="_18__123Graph_LBL_ACHART_4" localSheetId="7" hidden="1">#REF!</definedName>
    <definedName name="_18__123Graph_LBL_ACHART_4" hidden="1">#REF!</definedName>
    <definedName name="_18__FDSAUDITLINK__" localSheetId="7"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8__FDSAUDITLINK__"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8_102013">#REF!</definedName>
    <definedName name="_18_102014">#REF!</definedName>
    <definedName name="_18_102074">#REF!</definedName>
    <definedName name="_180__123Graph_FQRE_S_BY_CO." hidden="1">#REF!</definedName>
    <definedName name="_180_501002" localSheetId="7">#REF!</definedName>
    <definedName name="_180_501002">#REF!</definedName>
    <definedName name="_180_601004">#REF!</definedName>
    <definedName name="_180_602111" localSheetId="7">#REF!</definedName>
    <definedName name="_180_602111">#REF!</definedName>
    <definedName name="_180_602121" localSheetId="7">#REF!</definedName>
    <definedName name="_180_602121">#REF!</definedName>
    <definedName name="_180_901004">#REF!</definedName>
    <definedName name="_18011" localSheetId="7">#REF!</definedName>
    <definedName name="_18011">#REF!</definedName>
    <definedName name="_1807">#REF!</definedName>
    <definedName name="_1808">#REF!</definedName>
    <definedName name="_1809">#REF!</definedName>
    <definedName name="_181_501003">#REF!</definedName>
    <definedName name="_181_60100R1" localSheetId="7">#REF!</definedName>
    <definedName name="_181_60100R1">#REF!</definedName>
    <definedName name="_181_602112">#REF!</definedName>
    <definedName name="_181_602122">#REF!</definedName>
    <definedName name="_181_90100R1" localSheetId="7">#REF!</definedName>
    <definedName name="_181_90100R1">#REF!</definedName>
    <definedName name="_1810">#REF!</definedName>
    <definedName name="_1812">#REF!</definedName>
    <definedName name="_1818">#REF!</definedName>
    <definedName name="_182_501004">#REF!</definedName>
    <definedName name="_182_60100R2" localSheetId="7">#REF!</definedName>
    <definedName name="_182_60100R2">#REF!</definedName>
    <definedName name="_182_602113">#REF!</definedName>
    <definedName name="_182_602123">#REF!</definedName>
    <definedName name="_182_90100R2">#REF!</definedName>
    <definedName name="_1820">#REF!</definedName>
    <definedName name="_18245" localSheetId="7">#REF!</definedName>
    <definedName name="_18245">#REF!</definedName>
    <definedName name="_18280" localSheetId="7">#REF!</definedName>
    <definedName name="_18280">#REF!</definedName>
    <definedName name="_183_50100R1" localSheetId="7">#REF!</definedName>
    <definedName name="_183_50100R1">#REF!</definedName>
    <definedName name="_183_60100R3">#REF!</definedName>
    <definedName name="_183_602114">#REF!</definedName>
    <definedName name="_183_602124">#REF!</definedName>
    <definedName name="_183_90100R3">#REF!</definedName>
    <definedName name="_184_21010D" localSheetId="7">#REF!</definedName>
    <definedName name="_184_21010D">#REF!</definedName>
    <definedName name="_184_50100R2" localSheetId="7">#REF!</definedName>
    <definedName name="_184_50100R2">#REF!</definedName>
    <definedName name="_184_602111" localSheetId="7">#REF!</definedName>
    <definedName name="_184_602111">#REF!</definedName>
    <definedName name="_184_602121">#REF!</definedName>
    <definedName name="_184_60212R3">#REF!</definedName>
    <definedName name="_184_902101">#REF!</definedName>
    <definedName name="_185_50100R3">#REF!</definedName>
    <definedName name="_185_602112">#REF!</definedName>
    <definedName name="_185_602122">#REF!</definedName>
    <definedName name="_185_901001" localSheetId="7">#REF!</definedName>
    <definedName name="_185_901001">#REF!</definedName>
    <definedName name="_185_902102">#REF!</definedName>
    <definedName name="_18593" localSheetId="7">#REF!</definedName>
    <definedName name="_18593">#REF!</definedName>
    <definedName name="_186__123Graph_FSUPPLIES_BY_B_U" hidden="1">#REF!</definedName>
    <definedName name="_186_601001" localSheetId="7">#REF!</definedName>
    <definedName name="_186_601001">#REF!</definedName>
    <definedName name="_186_602113">#REF!</definedName>
    <definedName name="_186_602123">#REF!</definedName>
    <definedName name="_186_901002" localSheetId="7">#REF!</definedName>
    <definedName name="_186_901002">#REF!</definedName>
    <definedName name="_186_902103">#REF!</definedName>
    <definedName name="_18683" localSheetId="7">#REF!</definedName>
    <definedName name="_18683">#REF!</definedName>
    <definedName name="_187_601002" localSheetId="7">#REF!</definedName>
    <definedName name="_187_601002">#REF!</definedName>
    <definedName name="_187_602114">#REF!</definedName>
    <definedName name="_187_602124">#REF!</definedName>
    <definedName name="_187_901003">#REF!</definedName>
    <definedName name="_187_902104">#REF!</definedName>
    <definedName name="_18718" localSheetId="7">#REF!</definedName>
    <definedName name="_18718">#REF!</definedName>
    <definedName name="_188_601003">#REF!</definedName>
    <definedName name="_188_602121" localSheetId="7">#REF!</definedName>
    <definedName name="_188_602121">#REF!</definedName>
    <definedName name="_188_60212R2" localSheetId="7">#REF!</definedName>
    <definedName name="_188_60212R2">#REF!</definedName>
    <definedName name="_188_901004">#REF!</definedName>
    <definedName name="_188_990011" localSheetId="7">#REF!</definedName>
    <definedName name="_188_990011">#REF!</definedName>
    <definedName name="_189_601004">#REF!</definedName>
    <definedName name="_189_602122">#REF!</definedName>
    <definedName name="_189_60212R3" localSheetId="7">#REF!</definedName>
    <definedName name="_189_60212R3">#REF!</definedName>
    <definedName name="_189_90100R1" localSheetId="7">#REF!</definedName>
    <definedName name="_189_90100R1">#REF!</definedName>
    <definedName name="_189_990012">#REF!</definedName>
    <definedName name="_19__123Graph_BCHART_11" hidden="1">#REF!</definedName>
    <definedName name="_19__123Graph_BTAX_CREDIT" localSheetId="7" hidden="1">#REF!</definedName>
    <definedName name="_19__123Graph_BTAX_CREDIT" hidden="1">#REF!</definedName>
    <definedName name="_19__123Graph_CSUPPLIES_BY_B_U" hidden="1">#REF!</definedName>
    <definedName name="_19__123Graph_DCONTRACT_BY_B_U" localSheetId="7" hidden="1">#REF!</definedName>
    <definedName name="_19__123Graph_DCONTRACT_BY_B_U" hidden="1">#REF!</definedName>
    <definedName name="_19__123Graph_EOP75_25RETURN" hidden="1">#REF!</definedName>
    <definedName name="_19__123Graph_LBL_ACHART_6" localSheetId="7" hidden="1">#REF!</definedName>
    <definedName name="_19__123Graph_LBL_ACHART_6" hidden="1">#REF!</definedName>
    <definedName name="_19__FDSAUDITLINK__" localSheetId="7"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9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9_102014">#REF!</definedName>
    <definedName name="_19_102071">#REF!</definedName>
    <definedName name="_19_10207R3">#REF!</definedName>
    <definedName name="_190_60100R1">#REF!</definedName>
    <definedName name="_190_602123">#REF!</definedName>
    <definedName name="_190_901001" localSheetId="7">#REF!</definedName>
    <definedName name="_190_901001">#REF!</definedName>
    <definedName name="_190_90100R2">#REF!</definedName>
    <definedName name="_190_990013">#REF!</definedName>
    <definedName name="_191_60100R2" localSheetId="7">#REF!</definedName>
    <definedName name="_191_60100R2">#REF!</definedName>
    <definedName name="_191_602124">#REF!</definedName>
    <definedName name="_191_901002" localSheetId="7">#REF!</definedName>
    <definedName name="_191_901002">#REF!</definedName>
    <definedName name="_191_90100R3">#REF!</definedName>
    <definedName name="_191_990014">#REF!</definedName>
    <definedName name="_19190" localSheetId="7">#REF!</definedName>
    <definedName name="_19190">#REF!</definedName>
    <definedName name="_19190D" localSheetId="7">#REF!</definedName>
    <definedName name="_19190D">#REF!</definedName>
    <definedName name="_19190G" localSheetId="7">#REF!</definedName>
    <definedName name="_19190G">#REF!</definedName>
    <definedName name="_19190L">#REF!</definedName>
    <definedName name="_19190T">#REF!</definedName>
    <definedName name="_192__123Graph_FWAGES_BY_B_U" hidden="1">#REF!</definedName>
    <definedName name="_192_21010G" localSheetId="7">#REF!</definedName>
    <definedName name="_192_21010G">#REF!</definedName>
    <definedName name="_192_60100R3" localSheetId="7">#REF!</definedName>
    <definedName name="_192_60100R3">#REF!</definedName>
    <definedName name="_192_60212R2" localSheetId="7">#REF!</definedName>
    <definedName name="_192_60212R2">#REF!</definedName>
    <definedName name="_192_901003">#REF!</definedName>
    <definedName name="_192_902101" localSheetId="7">#REF!</definedName>
    <definedName name="_192_902101">#REF!</definedName>
    <definedName name="_192_99001R3" localSheetId="7">#REF!</definedName>
    <definedName name="_192_99001R3">#REF!</definedName>
    <definedName name="_19225" localSheetId="7">#REF!</definedName>
    <definedName name="_19225">#REF!</definedName>
    <definedName name="_193_602111">#REF!</definedName>
    <definedName name="_193_60212R3">#REF!</definedName>
    <definedName name="_193_901004">#REF!</definedName>
    <definedName name="_193_902102">#REF!</definedName>
    <definedName name="_193_99002R3" localSheetId="7">#REF!</definedName>
    <definedName name="_193_99002R3">#REF!</definedName>
    <definedName name="_19319" localSheetId="7">#REF!</definedName>
    <definedName name="_19319">#REF!</definedName>
    <definedName name="_194_602112">#REF!</definedName>
    <definedName name="_194_901001" localSheetId="7">#REF!</definedName>
    <definedName name="_194_901001">#REF!</definedName>
    <definedName name="_194_90100R1" localSheetId="7">#REF!</definedName>
    <definedName name="_194_90100R1">#REF!</definedName>
    <definedName name="_194_902103">#REF!</definedName>
    <definedName name="_194_99004R3" localSheetId="7">#REF!</definedName>
    <definedName name="_194_99004R3">#REF!</definedName>
    <definedName name="_195_602113">#REF!</definedName>
    <definedName name="_195_901002" localSheetId="7">#REF!</definedName>
    <definedName name="_195_901002">#REF!</definedName>
    <definedName name="_195_90100R2">#REF!</definedName>
    <definedName name="_195_902104">#REF!</definedName>
    <definedName name="_195ACCINV䂟ᄻȀༀ0̀䀀___0Ā0__00_000_xd8b8_䄏_0_0Ā0__永䄂_000剠䃡_0_0̃000谀䃌_0_000__谀䃌_0_0Ā0__谀䃌_000ꂀ섊_0_0̃000誠섁_0_0Ā0__誠섁_000ﳀ샟_0_0̃000햀샔_0_0Ā0__햀샔" localSheetId="7">#REF!</definedName>
    <definedName name="_195ACCINV䂟ᄻȀༀ0̀䀀___0Ā0__00_000_xd8b8_䄏_0_0Ā0__永䄂_000剠䃡_0_0̃000谀䃌_0_000__谀䃌_0_0Ā0__谀䃌_000ꂀ섊_0_0̃000誠섁_0_0Ā0__誠섁_000ﳀ샟_0_0̃000햀샔_0_0Ā0__햀샔">#REF!</definedName>
    <definedName name="_195CASHFLOW_WKST2" localSheetId="7">#REF!</definedName>
    <definedName name="_195CASHFLOW_WKST2">#REF!</definedName>
    <definedName name="_196_602114">#REF!</definedName>
    <definedName name="_196_901003">#REF!</definedName>
    <definedName name="_196_90100R3">#REF!</definedName>
    <definedName name="_196_990011" localSheetId="7">#REF!</definedName>
    <definedName name="_196_990011">#REF!</definedName>
    <definedName name="_196ACCINV䂟ᄻȀༀ_̀䀀____Ā__________xd8b8_䄏____Ā___永䄂____剠䃡____̃___谀䃌________谀䃌____Ā___谀䃌____ꂀ섊____̃___誠섁____Ā___誠섁____ﳀ샟____̃___햀샔____Ā___햀샔" localSheetId="7">#REF!</definedName>
    <definedName name="_196ACCINV䂟ᄻȀༀ_̀䀀____Ā__________xd8b8_䄏____Ā___永䄂____剠䃡____̃___谀䃌________谀䃌____Ā___谀䃌____ꂀ섊____̃___誠섁____Ā___誠섁____ﳀ샟____̃___햀샔____Ā___햀샔">#REF!</definedName>
    <definedName name="_196PG_1_MONTH" localSheetId="7">#REF!</definedName>
    <definedName name="_196PG_1_MONTH">#REF!</definedName>
    <definedName name="_197_602121">#REF!</definedName>
    <definedName name="_197_901004">#REF!</definedName>
    <definedName name="_197_902101" localSheetId="7">#REF!</definedName>
    <definedName name="_197_902101">#REF!</definedName>
    <definedName name="_197_990012">#REF!</definedName>
    <definedName name="_19711" localSheetId="7">#REF!</definedName>
    <definedName name="_19711">#REF!</definedName>
    <definedName name="_197CASHFLOW_WKST2" localSheetId="7">#REF!</definedName>
    <definedName name="_197CASHFLOW_WKST2">#REF!</definedName>
    <definedName name="_197PG_4_MONTH" localSheetId="7">#REF!</definedName>
    <definedName name="_197PG_4_MONTH">#REF!</definedName>
    <definedName name="_198__123Graph_XCONTRACT_BY_B_U" hidden="1">#REF!</definedName>
    <definedName name="_198_602122">#REF!</definedName>
    <definedName name="_198_90100R1" localSheetId="7">#REF!</definedName>
    <definedName name="_198_90100R1">#REF!</definedName>
    <definedName name="_198_902102">#REF!</definedName>
    <definedName name="_198_990013">#REF!</definedName>
    <definedName name="_198PG_1_MONTH" localSheetId="7">#REF!</definedName>
    <definedName name="_198PG_1_MONTH">#REF!</definedName>
    <definedName name="_198PG_6_MONTH" localSheetId="7">#REF!</definedName>
    <definedName name="_198PG_6_MONTH">#REF!</definedName>
    <definedName name="_199_602123">#REF!</definedName>
    <definedName name="_199_90100R2">#REF!</definedName>
    <definedName name="_199_902103">#REF!</definedName>
    <definedName name="_199_990014">#REF!</definedName>
    <definedName name="_19903" localSheetId="7">#REF!</definedName>
    <definedName name="_19903">#REF!</definedName>
    <definedName name="_1995_COSTS" localSheetId="7">#REF!</definedName>
    <definedName name="_1995_COSTS">#REF!</definedName>
    <definedName name="_199PG_4_MONTH" localSheetId="7">#REF!</definedName>
    <definedName name="_199PG_4_MONTH">#REF!</definedName>
    <definedName name="_199PG_7_MONTH" localSheetId="7">#REF!</definedName>
    <definedName name="_199PG_7_MONTH">#REF!</definedName>
    <definedName name="_2">#REF!</definedName>
    <definedName name="_2__123Graph_AALL_IN_COSTS" hidden="1">#REF!</definedName>
    <definedName name="_2__123Graph_ACHART_1" localSheetId="7" hidden="1">#REF!</definedName>
    <definedName name="_2__123Graph_ACHART_1" hidden="1">#REF!</definedName>
    <definedName name="_2__123Graph_AChart_1A" hidden="1">#REF!</definedName>
    <definedName name="_2__123Graph_ACHART_2" hidden="1">#REF!</definedName>
    <definedName name="_2__123Graph_ACHART_3" hidden="1">#REF!</definedName>
    <definedName name="_2__123Graph_ACONTRACT_BY_B_U" localSheetId="7" hidden="1">#REF!</definedName>
    <definedName name="_2__123Graph_ACONTRACT_BY_B_U" hidden="1">#REF!</definedName>
    <definedName name="_2__123Graph_AOP75_25PRICE" hidden="1">#REF!</definedName>
    <definedName name="_2__123Graph_AQRE_S_BY_CO." hidden="1">#REF!</definedName>
    <definedName name="_2__123Graph_AQRE_S_BY_TYPE" hidden="1">#REF!</definedName>
    <definedName name="_2__123Graph_BCHART_1" localSheetId="6" hidden="1">#REF!</definedName>
    <definedName name="_2__123Graph_BCHART_1" localSheetId="7" hidden="1">#REF!</definedName>
    <definedName name="_2__123Graph_BCHART_1" localSheetId="0" hidden="1">#REF!</definedName>
    <definedName name="_2__123Graph_BCHART_1" localSheetId="4" hidden="1">#REF!</definedName>
    <definedName name="_2__123Graph_BCHART_1" localSheetId="5" hidden="1">#REF!</definedName>
    <definedName name="_2__123Graph_BCHART_1" localSheetId="2" hidden="1">#REF!</definedName>
    <definedName name="_2__123Graph_BCHART_1" hidden="1">#REF!</definedName>
    <definedName name="_2__123Graph_BCHART_4" hidden="1">#REF!</definedName>
    <definedName name="_2__123Graph_BQRE_S_BY_TYPE" hidden="1">#REF!</definedName>
    <definedName name="_2__FDSAUDITLINK__" localSheetId="7"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__FDSAUDITLINK__"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_0_S" hidden="1">#REF!</definedName>
    <definedName name="_2_00021D" localSheetId="7">#REF!</definedName>
    <definedName name="_2_00021D">#REF!</definedName>
    <definedName name="_2_00021G" localSheetId="7">#REF!</definedName>
    <definedName name="_2_00021G">#REF!</definedName>
    <definedName name="_2_1" localSheetId="7">#REF!</definedName>
    <definedName name="_2_1">#REF!</definedName>
    <definedName name="_2_2" localSheetId="7">#REF!</definedName>
    <definedName name="_2_2">#REF!</definedName>
    <definedName name="_2_3" localSheetId="7">#REF!</definedName>
    <definedName name="_2_3">#REF!</definedName>
    <definedName name="_20__123Graph_ACHART_4" localSheetId="7" hidden="1">#REF!</definedName>
    <definedName name="_20__123Graph_ACHART_4" hidden="1">#REF!</definedName>
    <definedName name="_20__123Graph_AChart_6" localSheetId="7" hidden="1">#REF!</definedName>
    <definedName name="_20__123Graph_AChart_6" hidden="1">#REF!</definedName>
    <definedName name="_20__123Graph_BCHART_12" hidden="1">#REF!</definedName>
    <definedName name="_20__123Graph_BCHART_2" localSheetId="7" hidden="1">#REF!</definedName>
    <definedName name="_20__123Graph_BCHART_2" hidden="1">#REF!</definedName>
    <definedName name="_20__123Graph_BSENS_COMPARISON" localSheetId="7" hidden="1">#REF!</definedName>
    <definedName name="_20__123Graph_BSENS_COMPARISON" hidden="1">#REF!</definedName>
    <definedName name="_20__123Graph_BWAGES_BY_B_U" localSheetId="7" hidden="1">#REF!</definedName>
    <definedName name="_20__123Graph_BWAGES_BY_B_U" hidden="1">#REF!</definedName>
    <definedName name="_20__123Graph_CWAGES_BY_B_U" hidden="1">#REF!</definedName>
    <definedName name="_20__123Graph_DQRE_S_BY_CO." localSheetId="7" hidden="1">#REF!</definedName>
    <definedName name="_20__123Graph_DQRE_S_BY_CO." hidden="1">#REF!</definedName>
    <definedName name="_20__123Graph_FHO_MPRICE" hidden="1">#REF!</definedName>
    <definedName name="_20__123Graph_LBL_ACHART_8" localSheetId="7" hidden="1">#REF!</definedName>
    <definedName name="_20__123Graph_LBL_ACHART_8" hidden="1">#REF!</definedName>
    <definedName name="_20__FDSAUDITLINK__" localSheetId="7"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0__FDSAUDITLINK__"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0_102072">#REF!</definedName>
    <definedName name="_20_102081">#REF!</definedName>
    <definedName name="_200_21010L">#REF!</definedName>
    <definedName name="_200_90100R3">#REF!</definedName>
    <definedName name="_200_902104">#REF!</definedName>
    <definedName name="_200_99001R3" localSheetId="7">#REF!</definedName>
    <definedName name="_200_99001R3">#REF!</definedName>
    <definedName name="_20014" localSheetId="7">#REF!</definedName>
    <definedName name="_20014">#REF!</definedName>
    <definedName name="_2003_AFFILIATE_BILLINGS_SUMMARY_QRY">#REF!</definedName>
    <definedName name="_2004_Non_Duke_ET_Transm_Expense">#REF!</definedName>
    <definedName name="_2004_Reactive_Power_Fee">#REF!</definedName>
    <definedName name="_2004_Scheduling___Dispatch_Fee">#REF!</definedName>
    <definedName name="_2004_Total_Energy_Revenues">#REF!</definedName>
    <definedName name="_2004_Total_Production_Costs">#REF!</definedName>
    <definedName name="_2004_Transmission_Base_Charge">#REF!</definedName>
    <definedName name="_2005_Non_Duke_ET_Transm_Expense">#REF!</definedName>
    <definedName name="_2005_Reactive_Power_Fee">#REF!</definedName>
    <definedName name="_2005_Scheduling___Dispatch_Fee">#REF!</definedName>
    <definedName name="_2005_Total_Energy_Revenues">#REF!</definedName>
    <definedName name="_2005_Total_Production_Costs">#REF!</definedName>
    <definedName name="_2005_Transmission_Base_Charge">#REF!</definedName>
    <definedName name="_2006_Non_Duke_ET_Transm_Expense">#REF!</definedName>
    <definedName name="_2006_Reactive_Power_Fee">#REF!</definedName>
    <definedName name="_2006_Scheduling___Dispatch_Fee">#REF!</definedName>
    <definedName name="_2006_Total_Energy_Revenues">#REF!</definedName>
    <definedName name="_2006_Total_Production_Costs">#REF!</definedName>
    <definedName name="_2006_Transmission_Base_Charge">#REF!</definedName>
    <definedName name="_2007_Non_Duke_ET_Transm_Expense">#REF!</definedName>
    <definedName name="_2007_Reactive_Power_Fee">#REF!</definedName>
    <definedName name="_2007_Scheduling___Dispatch_Fee">#REF!</definedName>
    <definedName name="_2007_Total_Energy_Revenues">#REF!</definedName>
    <definedName name="_2007_Total_Production_Costs">#REF!</definedName>
    <definedName name="_2007_Transmission_Base_Charge">#REF!</definedName>
    <definedName name="_2008_Non_Duke_ET_Transm_Expense">#REF!</definedName>
    <definedName name="_2008_Reactive_Power_Fee">#REF!</definedName>
    <definedName name="_2008_Scheduling___Dispatch_Fee">#REF!</definedName>
    <definedName name="_2008_Total_Energy_Revenues">#REF!</definedName>
    <definedName name="_2008_Total_Production_Costs">#REF!</definedName>
    <definedName name="_2008_Transmission_Base_Charge">#REF!</definedName>
    <definedName name="_200PG_6_MONTH" localSheetId="7">#REF!</definedName>
    <definedName name="_200PG_6_MONTH">#REF!</definedName>
    <definedName name="_201_60212R3" localSheetId="7">#REF!</definedName>
    <definedName name="_201_60212R3">#REF!</definedName>
    <definedName name="_201_902101" localSheetId="7">#REF!</definedName>
    <definedName name="_201_902101">#REF!</definedName>
    <definedName name="_201_990011">#REF!</definedName>
    <definedName name="_201_99002R3">#REF!</definedName>
    <definedName name="_201001">#REF!</definedName>
    <definedName name="_201002">#REF!</definedName>
    <definedName name="_201003">#REF!</definedName>
    <definedName name="_201004">#REF!</definedName>
    <definedName name="_20100R1" localSheetId="7">#REF!</definedName>
    <definedName name="_20100R1">#REF!</definedName>
    <definedName name="_201PG_7_MONTH" localSheetId="7">#REF!</definedName>
    <definedName name="_201PG_7_MONTH">#REF!</definedName>
    <definedName name="_202_901001" localSheetId="7">#REF!</definedName>
    <definedName name="_202_901001">#REF!</definedName>
    <definedName name="_202_902102">#REF!</definedName>
    <definedName name="_202_990012">#REF!</definedName>
    <definedName name="_202_99004R3" localSheetId="7">#REF!</definedName>
    <definedName name="_202_99004R3">#REF!</definedName>
    <definedName name="_202101" localSheetId="7">#REF!</definedName>
    <definedName name="_202101">#REF!</definedName>
    <definedName name="_202102">#REF!</definedName>
    <definedName name="_202103">#REF!</definedName>
    <definedName name="_202104">#REF!</definedName>
    <definedName name="_202111" localSheetId="7">#REF!</definedName>
    <definedName name="_202111">#REF!</definedName>
    <definedName name="_202112">#REF!</definedName>
    <definedName name="_202113">#REF!</definedName>
    <definedName name="_202114">#REF!</definedName>
    <definedName name="_20211R2" localSheetId="7">#REF!</definedName>
    <definedName name="_20211R2">#REF!</definedName>
    <definedName name="_202131" localSheetId="7">#REF!</definedName>
    <definedName name="_202131">#REF!</definedName>
    <definedName name="_202132">#REF!</definedName>
    <definedName name="_202133">#REF!</definedName>
    <definedName name="_202134">#REF!</definedName>
    <definedName name="_20213R2" localSheetId="7">#REF!</definedName>
    <definedName name="_20213R2">#REF!</definedName>
    <definedName name="_202151" localSheetId="7">#REF!</definedName>
    <definedName name="_202151">#REF!</definedName>
    <definedName name="_202152">#REF!</definedName>
    <definedName name="_202153">#REF!</definedName>
    <definedName name="_202154">#REF!</definedName>
    <definedName name="_20215R2" localSheetId="7">#REF!</definedName>
    <definedName name="_20215R2">#REF!</definedName>
    <definedName name="_202161" localSheetId="7">#REF!</definedName>
    <definedName name="_202161">#REF!</definedName>
    <definedName name="_202162">#REF!</definedName>
    <definedName name="_202163">#REF!</definedName>
    <definedName name="_202164">#REF!</definedName>
    <definedName name="_20216R1" localSheetId="7">#REF!</definedName>
    <definedName name="_20216R1">#REF!</definedName>
    <definedName name="_20216R2" localSheetId="7">#REF!</definedName>
    <definedName name="_20216R2">#REF!</definedName>
    <definedName name="_20216R3" localSheetId="7">#REF!</definedName>
    <definedName name="_20216R3">#REF!</definedName>
    <definedName name="_202171">#REF!</definedName>
    <definedName name="_202172">#REF!</definedName>
    <definedName name="_202173">#REF!</definedName>
    <definedName name="_202174">#REF!</definedName>
    <definedName name="_202181" localSheetId="7">#REF!</definedName>
    <definedName name="_202181">#REF!</definedName>
    <definedName name="_202182">#REF!</definedName>
    <definedName name="_202183">#REF!</definedName>
    <definedName name="_202184">#REF!</definedName>
    <definedName name="_20218R3" localSheetId="7">#REF!</definedName>
    <definedName name="_20218R3">#REF!</definedName>
    <definedName name="_20221R2" localSheetId="7">#REF!</definedName>
    <definedName name="_20221R2">#REF!</definedName>
    <definedName name="_20221R3" localSheetId="7">#REF!</definedName>
    <definedName name="_20221R3">#REF!</definedName>
    <definedName name="_203_901002">#REF!</definedName>
    <definedName name="_203_902103">#REF!</definedName>
    <definedName name="_203_990013">#REF!</definedName>
    <definedName name="_20374" localSheetId="7">#REF!</definedName>
    <definedName name="_20374">#REF!</definedName>
    <definedName name="_204__123Graph_XQRE_S_BY_CO." hidden="1">#REF!</definedName>
    <definedName name="_204_901003">#REF!</definedName>
    <definedName name="_204_902104">#REF!</definedName>
    <definedName name="_204_990014">#REF!</definedName>
    <definedName name="_204CASHFLOW_WKST2" localSheetId="7">#REF!</definedName>
    <definedName name="_204CASHFLOW_WKST2">#REF!</definedName>
    <definedName name="_205_901004">#REF!</definedName>
    <definedName name="_205_990011" localSheetId="7">#REF!</definedName>
    <definedName name="_205_990011">#REF!</definedName>
    <definedName name="_205_99001R3" localSheetId="7">#REF!</definedName>
    <definedName name="_205_99001R3">#REF!</definedName>
    <definedName name="_20501R1" localSheetId="7">#REF!</definedName>
    <definedName name="_20501R1">#REF!</definedName>
    <definedName name="_20501R2">#REF!</definedName>
    <definedName name="_20501R3">#REF!</definedName>
    <definedName name="_20502R1" localSheetId="7">#REF!</definedName>
    <definedName name="_20502R1">#REF!</definedName>
    <definedName name="_20502R2">#REF!</definedName>
    <definedName name="_20502R3" localSheetId="7">#REF!</definedName>
    <definedName name="_20502R3">#REF!</definedName>
    <definedName name="_206__FDSAUDITLINK__" localSheetId="7"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90100R1">#REF!</definedName>
    <definedName name="_206_990012">#REF!</definedName>
    <definedName name="_206_99002R3" localSheetId="7">#REF!</definedName>
    <definedName name="_206_99002R3">#REF!</definedName>
    <definedName name="_206PG_1_MONTH" localSheetId="7">#REF!</definedName>
    <definedName name="_206PG_1_MONTH">#REF!</definedName>
    <definedName name="_207_90100R2">#REF!</definedName>
    <definedName name="_207_990013">#REF!</definedName>
    <definedName name="_207_99004R3" localSheetId="7">#REF!</definedName>
    <definedName name="_207_99004R3">#REF!</definedName>
    <definedName name="_20799" localSheetId="7">#REF!</definedName>
    <definedName name="_20799">#REF!</definedName>
    <definedName name="_208_21010T" localSheetId="7">#REF!</definedName>
    <definedName name="_208_21010T">#REF!</definedName>
    <definedName name="_208_90100R3">#REF!</definedName>
    <definedName name="_208_990014">#REF!</definedName>
    <definedName name="_20884" localSheetId="7">#REF!</definedName>
    <definedName name="_20884">#REF!</definedName>
    <definedName name="_209_902101" localSheetId="7">#REF!</definedName>
    <definedName name="_209_902101">#REF!</definedName>
    <definedName name="_209_99001R3" localSheetId="7">#REF!</definedName>
    <definedName name="_209_99001R3">#REF!</definedName>
    <definedName name="_209PG_4_MONTH" localSheetId="7">#REF!</definedName>
    <definedName name="_209PG_4_MONTH">#REF!</definedName>
    <definedName name="_21" localSheetId="7" hidden="1">{#N/A,#N/A,TRUE,"Summary";#N/A,#N/A,TRUE,"Financials"}</definedName>
    <definedName name="_21" hidden="1">{#N/A,#N/A,TRUE,"Summary";#N/A,#N/A,TRUE,"Financials"}</definedName>
    <definedName name="_21__123Graph_ACHART_7" hidden="1">#REF!</definedName>
    <definedName name="_21__123Graph_ATEILM_RKTE" hidden="1">#REF!</definedName>
    <definedName name="_21__123Graph_BCHART_13" hidden="1">#REF!</definedName>
    <definedName name="_21__123Graph_CCONTRACT_BY_B_U" localSheetId="7" hidden="1">#REF!</definedName>
    <definedName name="_21__123Graph_CCONTRACT_BY_B_U" hidden="1">#REF!</definedName>
    <definedName name="_21__123Graph_DCONTRACT_BY_B_U" hidden="1">#REF!</definedName>
    <definedName name="_21__123Graph_DSUPPLIES_BY_B_U" localSheetId="7" hidden="1">#REF!</definedName>
    <definedName name="_21__123Graph_DSUPPLIES_BY_B_U" hidden="1">#REF!</definedName>
    <definedName name="_21__123Graph_FO_MPRICE" hidden="1">#REF!</definedName>
    <definedName name="_21__123Graph_LBL_BCHART_2" localSheetId="7" hidden="1">#REF!</definedName>
    <definedName name="_21__123Graph_LBL_BCHART_2" hidden="1">#REF!</definedName>
    <definedName name="_21__FDSAUDITLINK__" localSheetId="7"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1__FDSAUDITLINK__"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1_102071">#REF!</definedName>
    <definedName name="_21_102073">#REF!</definedName>
    <definedName name="_21_102082">#REF!</definedName>
    <definedName name="_210__123Graph_XQRE_S_BY_TYPE" hidden="1">#REF!</definedName>
    <definedName name="_210_902102">#REF!</definedName>
    <definedName name="_210_99002R3" localSheetId="7">#REF!</definedName>
    <definedName name="_210_99002R3">#REF!</definedName>
    <definedName name="_21010" localSheetId="7">#REF!</definedName>
    <definedName name="_21010">#REF!</definedName>
    <definedName name="_21010D" localSheetId="7">#REF!</definedName>
    <definedName name="_21010D">#REF!</definedName>
    <definedName name="_21010G">#REF!</definedName>
    <definedName name="_21010L">#REF!</definedName>
    <definedName name="_21010T">#REF!</definedName>
    <definedName name="_211_902103">#REF!</definedName>
    <definedName name="_211_99004R3" localSheetId="7">#REF!</definedName>
    <definedName name="_211_99004R3">#REF!</definedName>
    <definedName name="_211PG_6_MONTH" localSheetId="7">#REF!</definedName>
    <definedName name="_211PG_6_MONTH">#REF!</definedName>
    <definedName name="_212_902104">#REF!</definedName>
    <definedName name="_213_90501R1" localSheetId="7">#REF!</definedName>
    <definedName name="_213_90501R1">#REF!</definedName>
    <definedName name="_213PG_7_MONTH" localSheetId="7">#REF!</definedName>
    <definedName name="_213PG_7_MONTH">#REF!</definedName>
    <definedName name="_214_90501R2" localSheetId="7">#REF!</definedName>
    <definedName name="_214_90501R2">#REF!</definedName>
    <definedName name="_215_90501R3">#REF!</definedName>
    <definedName name="_216__123Graph_XSUPPLIES_BY_B_U" hidden="1">#REF!</definedName>
    <definedName name="_216_90501R3" localSheetId="7">#REF!</definedName>
    <definedName name="_216_90501R3">#REF!</definedName>
    <definedName name="_216_90510R1" localSheetId="7">#REF!</definedName>
    <definedName name="_216_90510R1">#REF!</definedName>
    <definedName name="_217_90510R2" localSheetId="7">#REF!</definedName>
    <definedName name="_217_90510R2">#REF!</definedName>
    <definedName name="_218_90510R3">#REF!</definedName>
    <definedName name="_219">#REF!</definedName>
    <definedName name="_219_90511R1">#REF!</definedName>
    <definedName name="_219a">#REF!</definedName>
    <definedName name="_22">#REF!</definedName>
    <definedName name="_22__123Graph_ATEILM_RKTE2" hidden="1">#REF!</definedName>
    <definedName name="_22__123Graph_BCHART_1" hidden="1">#REF!</definedName>
    <definedName name="_22__123Graph_BCHART_14" hidden="1">#REF!</definedName>
    <definedName name="_22__123Graph_BCHART_3" localSheetId="7" hidden="1">#REF!</definedName>
    <definedName name="_22__123Graph_BCHART_3" hidden="1">#REF!</definedName>
    <definedName name="_22__123Graph_BSUPPLIES_BY_B_U" localSheetId="7" hidden="1">#REF!</definedName>
    <definedName name="_22__123Graph_BSUPPLIES_BY_B_U" hidden="1">#REF!</definedName>
    <definedName name="_22__123Graph_CQRE_S_BY_CO." localSheetId="7" hidden="1">#REF!</definedName>
    <definedName name="_22__123Graph_CQRE_S_BY_CO." hidden="1">#REF!</definedName>
    <definedName name="_22__123Graph_DQRE_S_BY_CO." hidden="1">#REF!</definedName>
    <definedName name="_22__123Graph_DWAGES_BY_B_U" localSheetId="7" hidden="1">#REF!</definedName>
    <definedName name="_22__123Graph_DWAGES_BY_B_U" hidden="1">#REF!</definedName>
    <definedName name="_22__123Graph_FOP75_25PRICE" hidden="1">#REF!</definedName>
    <definedName name="_22__123Graph_LBL_BCHART_4" localSheetId="7" hidden="1">#REF!</definedName>
    <definedName name="_22__123Graph_LBL_BCHART_4" hidden="1">#REF!</definedName>
    <definedName name="_22__FDSAUDITLINK__" localSheetId="7"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2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2_102074">#REF!</definedName>
    <definedName name="_22_102083">#REF!</definedName>
    <definedName name="_221_90511R3" localSheetId="7">#REF!</definedName>
    <definedName name="_221_90511R3">#REF!</definedName>
    <definedName name="_221_Recon" localSheetId="7">#REF!</definedName>
    <definedName name="_221_Recon">#REF!</definedName>
    <definedName name="_222__123Graph_XTAX_CREDIT" hidden="1">#REF!</definedName>
    <definedName name="_222_91501R1" localSheetId="7">#REF!</definedName>
    <definedName name="_222_91501R1">#REF!</definedName>
    <definedName name="_223_91501R2" localSheetId="7">#REF!</definedName>
    <definedName name="_223_91501R2">#REF!</definedName>
    <definedName name="_224_90510R3" localSheetId="7">#REF!</definedName>
    <definedName name="_224_90510R3">#REF!</definedName>
    <definedName name="_224_91501R3">#REF!</definedName>
    <definedName name="_224_Recon">#REF!</definedName>
    <definedName name="_225_91502R1">#REF!</definedName>
    <definedName name="_226.79">#REF!</definedName>
    <definedName name="_226_91502R2">#REF!</definedName>
    <definedName name="_227_91502R3">#REF!</definedName>
    <definedName name="_228_91503R1">#REF!</definedName>
    <definedName name="_229_91503R2">#REF!</definedName>
    <definedName name="_23" localSheetId="7" hidden="1">{#N/A,#N/A,TRUE,"Summary";#N/A,#N/A,TRUE,"Financials";#N/A,#N/A,TRUE,"Assumptions";#N/A,#N/A,TRUE,"Pro Forma";#N/A,#N/A,TRUE,"Debt";#N/A,#N/A,TRUE,"Amortization";#N/A,#N/A,TRUE,"GG Returns"}</definedName>
    <definedName name="_23" hidden="1">{#N/A,#N/A,TRUE,"Summary";#N/A,#N/A,TRUE,"Financials";#N/A,#N/A,TRUE,"Assumptions";#N/A,#N/A,TRUE,"Pro Forma";#N/A,#N/A,TRUE,"Debt";#N/A,#N/A,TRUE,"Amortization";#N/A,#N/A,TRUE,"GG Returns"}</definedName>
    <definedName name="_23__123Graph_BCHART_15" hidden="1">#REF!</definedName>
    <definedName name="_23__123Graph_CQRE_S_BY_TYPE" hidden="1">#REF!</definedName>
    <definedName name="_23__123Graph_DSUPPLIES_BY_B_U" hidden="1">#REF!</definedName>
    <definedName name="_23__123Graph_ECONTRACT_BY_B_U" localSheetId="7" hidden="1">#REF!</definedName>
    <definedName name="_23__123Graph_ECONTRACT_BY_B_U" hidden="1">#REF!</definedName>
    <definedName name="_23__123Graph_FOP75_25RETURN" hidden="1">#REF!</definedName>
    <definedName name="_23__123Graph_LBL_BCHART_6" localSheetId="7" hidden="1">#REF!</definedName>
    <definedName name="_23__123Graph_LBL_BCHART_6" hidden="1">#REF!</definedName>
    <definedName name="_23__FDSAUDITLINK__" localSheetId="7"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3__FDSAUDITLINK__"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3_102072">#REF!</definedName>
    <definedName name="_23_10207R3">#REF!</definedName>
    <definedName name="_23_102084">#REF!</definedName>
    <definedName name="_230_91503R3" localSheetId="7">#REF!</definedName>
    <definedName name="_230_91503R3">#REF!</definedName>
    <definedName name="_231_91504R3" localSheetId="7">#REF!</definedName>
    <definedName name="_231_91504R3">#REF!</definedName>
    <definedName name="_232_90511R3" localSheetId="7">#REF!</definedName>
    <definedName name="_232_90511R3">#REF!</definedName>
    <definedName name="_232_990011">#REF!</definedName>
    <definedName name="_233_990012">#REF!</definedName>
    <definedName name="_234_990013">#REF!</definedName>
    <definedName name="_235" localSheetId="7" hidden="1">{#N/A,#N/A,TRUE,"Summary";#N/A,#N/A,TRUE,"Financials";#N/A,#N/A,TRUE,"Assumptions";#N/A,#N/A,TRUE,"Pro Forma";#N/A,#N/A,TRUE,"Debt";#N/A,#N/A,TRUE,"Amortization";#N/A,#N/A,TRUE,"GG Returns"}</definedName>
    <definedName name="_235" hidden="1">{#N/A,#N/A,TRUE,"Summary";#N/A,#N/A,TRUE,"Financials";#N/A,#N/A,TRUE,"Assumptions";#N/A,#N/A,TRUE,"Pro Forma";#N/A,#N/A,TRUE,"Debt";#N/A,#N/A,TRUE,"Amortization";#N/A,#N/A,TRUE,"GG Returns"}</definedName>
    <definedName name="_235_990014">#REF!</definedName>
    <definedName name="_236_99001R3" localSheetId="7">#REF!</definedName>
    <definedName name="_236_99001R3">#REF!</definedName>
    <definedName name="_237_99002R3" localSheetId="7">#REF!</definedName>
    <definedName name="_237_99002R3">#REF!</definedName>
    <definedName name="_23711_Recon" localSheetId="7">#REF!</definedName>
    <definedName name="_23711_Recon">#REF!</definedName>
    <definedName name="_23717_Recon">#REF!</definedName>
    <definedName name="_23718_42742_Recon">#REF!</definedName>
    <definedName name="_238_99004R3">#REF!</definedName>
    <definedName name="_239CASHFLOW_WKST2">#REF!</definedName>
    <definedName name="_24" localSheetId="7" hidden="1">{#N/A,#N/A,TRUE,"Summary";#N/A,#N/A,TRUE,"Assumptions";#N/A,#N/A,TRUE,"Comparison";#N/A,#N/A,TRUE,"Financials";#N/A,#N/A,TRUE,"Plan v. Act"}</definedName>
    <definedName name="_24" hidden="1">{#N/A,#N/A,TRUE,"Summary";#N/A,#N/A,TRUE,"Assumptions";#N/A,#N/A,TRUE,"Comparison";#N/A,#N/A,TRUE,"Financials";#N/A,#N/A,TRUE,"Plan v. Act"}</definedName>
    <definedName name="_24__123Graph_ACHART_4" hidden="1">#REF!</definedName>
    <definedName name="_24__123Graph_ACHART_8" hidden="1">#REF!</definedName>
    <definedName name="_24__123Graph_ASENS_COMPARISON" hidden="1">#REF!</definedName>
    <definedName name="_24__123Graph_BCHART_3" hidden="1">#REF!</definedName>
    <definedName name="_24__123Graph_BCHART_4" localSheetId="7" hidden="1">#REF!</definedName>
    <definedName name="_24__123Graph_BCHART_4" hidden="1">#REF!</definedName>
    <definedName name="_24__123Graph_BTAX_CREDIT" localSheetId="7" hidden="1">#REF!</definedName>
    <definedName name="_24__123Graph_BTAX_CREDIT" hidden="1">#REF!</definedName>
    <definedName name="_24__123Graph_CSENS_COMPARISON" localSheetId="7" hidden="1">#REF!</definedName>
    <definedName name="_24__123Graph_CSENS_COMPARISON" hidden="1">#REF!</definedName>
    <definedName name="_24__123Graph_DWAGES_BY_B_U" hidden="1">#REF!</definedName>
    <definedName name="_24__123Graph_EQRE_S_BY_CO." localSheetId="7" hidden="1">#REF!</definedName>
    <definedName name="_24__123Graph_EQRE_S_BY_CO." hidden="1">#REF!</definedName>
    <definedName name="_24__123Graph_LBL_BCHART_8" hidden="1">#REF!</definedName>
    <definedName name="_24__123Graph_XCHART_1" hidden="1">#REF!</definedName>
    <definedName name="_24__FDSAUDITLINK__" localSheetId="7"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4__FDSAUDITLINK__"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4_00021L">#REF!</definedName>
    <definedName name="_24_102081">#REF!</definedName>
    <definedName name="_24_102111">#REF!</definedName>
    <definedName name="_241PG_4_MONTH">#REF!</definedName>
    <definedName name="_24259" localSheetId="7">#REF!</definedName>
    <definedName name="_24259">#REF!</definedName>
    <definedName name="_24294" localSheetId="7">#REF!</definedName>
    <definedName name="_24294">#REF!</definedName>
    <definedName name="_242PG_6_MONTH" localSheetId="7">#REF!</definedName>
    <definedName name="_242PG_6_MONTH">#REF!</definedName>
    <definedName name="_243PG_7_MONTH">#REF!</definedName>
    <definedName name="_24939">#REF!</definedName>
    <definedName name="_25__123Graph_ACHART_5" hidden="1">#REF!</definedName>
    <definedName name="_25__123Graph_BCHART_4" hidden="1">#REF!</definedName>
    <definedName name="_25__123Graph_CSUPPLIES_BY_B_U" localSheetId="7" hidden="1">#REF!</definedName>
    <definedName name="_25__123Graph_CSUPPLIES_BY_B_U" hidden="1">#REF!</definedName>
    <definedName name="_25__123Graph_ECONTRACT_BY_B_U" hidden="1">#REF!</definedName>
    <definedName name="_25__123Graph_ESUPPLIES_BY_B_U" localSheetId="7" hidden="1">#REF!</definedName>
    <definedName name="_25__123Graph_ESUPPLIES_BY_B_U" hidden="1">#REF!</definedName>
    <definedName name="_25__123Graph_XCHART_2" hidden="1">#REF!</definedName>
    <definedName name="_25__123Graph_XOP75_25PRICE" hidden="1">#REF!</definedName>
    <definedName name="_25__FDSAUDITLINK__" localSheetId="7"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5_102073">#REF!</definedName>
    <definedName name="_25_102082">#REF!</definedName>
    <definedName name="_25_102112">#REF!</definedName>
    <definedName name="_25004">#REF!</definedName>
    <definedName name="_253" localSheetId="7">#REF!</definedName>
    <definedName name="_253">#REF!</definedName>
    <definedName name="_25399" localSheetId="7">#REF!</definedName>
    <definedName name="_25399">#REF!</definedName>
    <definedName name="_26__123Graph_BCHART_5" localSheetId="7" hidden="1">#REF!</definedName>
    <definedName name="_26__123Graph_BCHART_5" hidden="1">#REF!</definedName>
    <definedName name="_26__123Graph_BWAGES_BY_B_U" localSheetId="7" hidden="1">#REF!</definedName>
    <definedName name="_26__123Graph_BWAGES_BY_B_U" hidden="1">#REF!</definedName>
    <definedName name="_26__123Graph_CWAGES_BY_B_U" localSheetId="7" hidden="1">#REF!</definedName>
    <definedName name="_26__123Graph_CWAGES_BY_B_U" hidden="1">#REF!</definedName>
    <definedName name="_26__123Graph_EQRE_S_BY_CO." hidden="1">#REF!</definedName>
    <definedName name="_26__123Graph_EWAGES_BY_B_U" localSheetId="7" hidden="1">#REF!</definedName>
    <definedName name="_26__123Graph_EWAGES_BY_B_U" hidden="1">#REF!</definedName>
    <definedName name="_26__123Graph_XCHART_4" hidden="1">#REF!</definedName>
    <definedName name="_26__123Graph_XOP75_25RETURN" hidden="1">#REF!</definedName>
    <definedName name="_26__FDSAUDITLINK__" localSheetId="7"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6__FDSAUDITLINK__"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6_102083">#REF!</definedName>
    <definedName name="_26_102113">#REF!</definedName>
    <definedName name="_26_102114">#REF!</definedName>
    <definedName name="_27__123Graph_BCHART_1" hidden="1">#REF!</definedName>
    <definedName name="_27__123Graph_BCHART_6" hidden="1">#REF!</definedName>
    <definedName name="_27__123Graph_DCONTRACT_BY_B_U" localSheetId="7" hidden="1">#REF!</definedName>
    <definedName name="_27__123Graph_DCONTRACT_BY_B_U" hidden="1">#REF!</definedName>
    <definedName name="_27__123Graph_ESUPPLIES_BY_B_U" hidden="1">#REF!</definedName>
    <definedName name="_27__123Graph_FCONTRACT_BY_B_U" localSheetId="7" hidden="1">#REF!</definedName>
    <definedName name="_27__123Graph_FCONTRACT_BY_B_U" hidden="1">#REF!</definedName>
    <definedName name="_27__123Graph_XCHART_6" hidden="1">#REF!</definedName>
    <definedName name="_27__FDSAUDITLINK__" localSheetId="7"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7__FDSAUDITLINK__"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7_102084">#REF!</definedName>
    <definedName name="_27_102114">#REF!</definedName>
    <definedName name="_27_102121" localSheetId="7">#REF!</definedName>
    <definedName name="_27_102121">#REF!</definedName>
    <definedName name="_27223" localSheetId="7">#REF!</definedName>
    <definedName name="_27223">#REF!</definedName>
    <definedName name="_27768" localSheetId="7">#REF!</definedName>
    <definedName name="_27768">#REF!</definedName>
    <definedName name="_27IS04_" localSheetId="7" hidden="1">{"M1Print",#N/A,FALSE,"M1"}</definedName>
    <definedName name="_27IS04_" hidden="1">{"M1Print",#N/A,FALSE,"M1"}</definedName>
    <definedName name="_28">#REF!</definedName>
    <definedName name="_28__123Graph_BCHART_6" hidden="1">#REF!</definedName>
    <definedName name="_28__123Graph_BCHART_7" hidden="1">#REF!</definedName>
    <definedName name="_28__123Graph_CCONTRACT_BY_B_U" localSheetId="7" hidden="1">#REF!</definedName>
    <definedName name="_28__123Graph_CCONTRACT_BY_B_U" hidden="1">#REF!</definedName>
    <definedName name="_28__123Graph_DQRE_S_BY_CO." localSheetId="7" hidden="1">#REF!</definedName>
    <definedName name="_28__123Graph_DQRE_S_BY_CO." hidden="1">#REF!</definedName>
    <definedName name="_28__123Graph_EWAGES_BY_B_U" hidden="1">#REF!</definedName>
    <definedName name="_28__123Graph_FQRE_S_BY_CO." localSheetId="7" hidden="1">#REF!</definedName>
    <definedName name="_28__123Graph_FQRE_S_BY_CO." hidden="1">#REF!</definedName>
    <definedName name="_28__123Graph_XCHART_8" hidden="1">#REF!</definedName>
    <definedName name="_28__FDSAUDITLINK__" localSheetId="7"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8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8_10207R3">#REF!</definedName>
    <definedName name="_28_102111">#REF!</definedName>
    <definedName name="_28_102121">#REF!</definedName>
    <definedName name="_28_102122">#REF!</definedName>
    <definedName name="_29__123Graph_BCHART_8" hidden="1">#REF!</definedName>
    <definedName name="_29__123Graph_DSUPPLIES_BY_B_U" localSheetId="7" hidden="1">#REF!</definedName>
    <definedName name="_29__123Graph_DSUPPLIES_BY_B_U" hidden="1">#REF!</definedName>
    <definedName name="_29__123Graph_FCONTRACT_BY_B_U" hidden="1">#REF!</definedName>
    <definedName name="_29__123Graph_FSUPPLIES_BY_B_U" localSheetId="7" hidden="1">#REF!</definedName>
    <definedName name="_29__123Graph_FSUPPLIES_BY_B_U" hidden="1">#REF!</definedName>
    <definedName name="_29__FDSAUDITLINK__" localSheetId="7"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9__FDSAUDITLINK__"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9_102081">#REF!</definedName>
    <definedName name="_29_102112">#REF!</definedName>
    <definedName name="_29_102122" localSheetId="7">#REF!</definedName>
    <definedName name="_29_102122">#REF!</definedName>
    <definedName name="_29_102123" localSheetId="7">#REF!</definedName>
    <definedName name="_29_102123">#REF!</definedName>
    <definedName name="_3">#REF!</definedName>
    <definedName name="_3__123Graph_ACHART_1" localSheetId="7" hidden="1">#REF!</definedName>
    <definedName name="_3__123Graph_ACHART_1" hidden="1">#REF!</definedName>
    <definedName name="_3__123Graph_AChart_2A" hidden="1">#REF!</definedName>
    <definedName name="_3__123Graph_ACHART_3" hidden="1">#REF!</definedName>
    <definedName name="_3__123Graph_AOP75_25RETURN" hidden="1">#REF!</definedName>
    <definedName name="_3__123Graph_AQRE_S_BY_CO." localSheetId="7" hidden="1">#REF!</definedName>
    <definedName name="_3__123Graph_AQRE_S_BY_CO." hidden="1">#REF!</definedName>
    <definedName name="_3__123Graph_AQRE_S_BY_TYPE" hidden="1">#REF!</definedName>
    <definedName name="_3__123Graph_BALL_IN_COSTS" hidden="1">#REF!</definedName>
    <definedName name="_3__123Graph_BCHART_1" hidden="1">#REF!</definedName>
    <definedName name="_3__123Graph_CCHART_1" localSheetId="6" hidden="1">#REF!</definedName>
    <definedName name="_3__123Graph_CCHART_1" localSheetId="7" hidden="1">#REF!</definedName>
    <definedName name="_3__123Graph_CCHART_1" localSheetId="0" hidden="1">#REF!</definedName>
    <definedName name="_3__123Graph_CCHART_1" localSheetId="4" hidden="1">#REF!</definedName>
    <definedName name="_3__123Graph_CCHART_1" localSheetId="5" hidden="1">#REF!</definedName>
    <definedName name="_3__123Graph_CCHART_1" localSheetId="2" hidden="1">#REF!</definedName>
    <definedName name="_3__123Graph_CCHART_1" hidden="1">#REF!</definedName>
    <definedName name="_3__123Graph_CCHART_4" hidden="1">#REF!</definedName>
    <definedName name="_3__123Graph_CQRE_S_BY_TYPE" hidden="1">#REF!</definedName>
    <definedName name="_3__FDSAUDITLINK__" localSheetId="7"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_FDSAUDITLINK__"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0_Table2_" hidden="1">#REF!</definedName>
    <definedName name="_3_00021L">#REF!</definedName>
    <definedName name="_30__123Graph_ACHART_5" hidden="1">#REF!</definedName>
    <definedName name="_30__123Graph_ACHART_6" hidden="1">#REF!</definedName>
    <definedName name="_30__123Graph_ASUPPLIES_BY_B_U" hidden="1">#REF!</definedName>
    <definedName name="_30__123Graph_BCHART_2" hidden="1">#REF!</definedName>
    <definedName name="_30__123Graph_BCHART_7" hidden="1">#REF!</definedName>
    <definedName name="_30__123Graph_CCHART_13" hidden="1">#REF!</definedName>
    <definedName name="_30__123Graph_CQRE_S_BY_CO." localSheetId="7" hidden="1">#REF!</definedName>
    <definedName name="_30__123Graph_CQRE_S_BY_CO." hidden="1">#REF!</definedName>
    <definedName name="_30__123Graph_DWAGES_BY_B_U" localSheetId="7" hidden="1">#REF!</definedName>
    <definedName name="_30__123Graph_DWAGES_BY_B_U" hidden="1">#REF!</definedName>
    <definedName name="_30__123Graph_FQRE_S_BY_CO." hidden="1">#REF!</definedName>
    <definedName name="_30__123Graph_FWAGES_BY_B_U" localSheetId="7" hidden="1">#REF!</definedName>
    <definedName name="_30__123Graph_FWAGES_BY_B_U" hidden="1">#REF!</definedName>
    <definedName name="_30__FDSAUDITLINK__" localSheetId="7"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0__FDSAUDITLINK__"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0_102113">#REF!</definedName>
    <definedName name="_30_102114">#REF!</definedName>
    <definedName name="_30_102123" localSheetId="7">#REF!</definedName>
    <definedName name="_30_102123">#REF!</definedName>
    <definedName name="_30_102124" localSheetId="7">#REF!</definedName>
    <definedName name="_30_102124">#REF!</definedName>
    <definedName name="_301001" localSheetId="7">#REF!</definedName>
    <definedName name="_301001">#REF!</definedName>
    <definedName name="_301002">#REF!</definedName>
    <definedName name="_301003">#REF!</definedName>
    <definedName name="_301004">#REF!</definedName>
    <definedName name="_30100R1" localSheetId="7">#REF!</definedName>
    <definedName name="_30100R1">#REF!</definedName>
    <definedName name="_302111" localSheetId="7">#REF!</definedName>
    <definedName name="_302111">#REF!</definedName>
    <definedName name="_302112">#REF!</definedName>
    <definedName name="_302113">#REF!</definedName>
    <definedName name="_302114">#REF!</definedName>
    <definedName name="_30211R2" localSheetId="7">#REF!</definedName>
    <definedName name="_30211R2">#REF!</definedName>
    <definedName name="_31__123Graph_CCHART_15" hidden="1">#REF!</definedName>
    <definedName name="_31__123Graph_CQRE_S_BY_TYPE" localSheetId="7" hidden="1">#REF!</definedName>
    <definedName name="_31__123Graph_CQRE_S_BY_TYPE" hidden="1">#REF!</definedName>
    <definedName name="_31__123Graph_ECONTRACT_BY_B_U" localSheetId="7" hidden="1">#REF!</definedName>
    <definedName name="_31__123Graph_ECONTRACT_BY_B_U" hidden="1">#REF!</definedName>
    <definedName name="_31__123Graph_FSUPPLIES_BY_B_U" hidden="1">#REF!</definedName>
    <definedName name="_31__123Graph_XCONTRACT_BY_B_U" localSheetId="7" hidden="1">#REF!</definedName>
    <definedName name="_31__123Graph_XCONTRACT_BY_B_U" hidden="1">#REF!</definedName>
    <definedName name="_31__FDSAUDITLINK__" localSheetId="7"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1_102083">#REF!</definedName>
    <definedName name="_31_102114">#REF!</definedName>
    <definedName name="_31_102121" localSheetId="7">#REF!</definedName>
    <definedName name="_31_102121">#REF!</definedName>
    <definedName name="_31_102124" localSheetId="7">#REF!</definedName>
    <definedName name="_31_102124">#REF!</definedName>
    <definedName name="_31_102131" localSheetId="7">#REF!</definedName>
    <definedName name="_31_102131">#REF!</definedName>
    <definedName name="_32__123Graph_BCHART_5" hidden="1">#REF!</definedName>
    <definedName name="_32__123Graph_BCHART_8" hidden="1">#REF!</definedName>
    <definedName name="_32__123Graph_DCHART_10" hidden="1">#REF!</definedName>
    <definedName name="_32__123Graph_EQRE_S_BY_CO." localSheetId="7" hidden="1">#REF!</definedName>
    <definedName name="_32__123Graph_EQRE_S_BY_CO." hidden="1">#REF!</definedName>
    <definedName name="_32__123Graph_FWAGES_BY_B_U" hidden="1">#REF!</definedName>
    <definedName name="_32__123Graph_XQRE_S_BY_CO." localSheetId="7" hidden="1">#REF!</definedName>
    <definedName name="_32__123Graph_XQRE_S_BY_CO." hidden="1">#REF!</definedName>
    <definedName name="_32__FDSAUDITLINK__" localSheetId="7"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_00021T">#REF!</definedName>
    <definedName name="_32_102084">#REF!</definedName>
    <definedName name="_32_102121" localSheetId="7">#REF!</definedName>
    <definedName name="_32_102121">#REF!</definedName>
    <definedName name="_32_102122" localSheetId="7">#REF!</definedName>
    <definedName name="_32_102122">#REF!</definedName>
    <definedName name="_32_10212R2" localSheetId="7">#REF!</definedName>
    <definedName name="_32_10212R2">#REF!</definedName>
    <definedName name="_32_102132">#REF!</definedName>
    <definedName name="_3266" localSheetId="7">#REF!</definedName>
    <definedName name="_3266">#REF!</definedName>
    <definedName name="_328_J_7">#REF!</definedName>
    <definedName name="_328_J_8">#REF!</definedName>
    <definedName name="_328_K_7">#REF!</definedName>
    <definedName name="_328_K_8">#REF!</definedName>
    <definedName name="_328_L">#REF!</definedName>
    <definedName name="_328_M">#REF!</definedName>
    <definedName name="_328_N">#REF!</definedName>
    <definedName name="_3291" localSheetId="7">#REF!</definedName>
    <definedName name="_3291">#REF!</definedName>
    <definedName name="_33">#REF!</definedName>
    <definedName name="_33__123Graph_BCHART_3" hidden="1">#REF!</definedName>
    <definedName name="_33__123Graph_CSENS_COMPARISON" localSheetId="7" hidden="1">#REF!</definedName>
    <definedName name="_33__123Graph_CSENS_COMPARISON" hidden="1">#REF!</definedName>
    <definedName name="_33__123Graph_DCHART_15" hidden="1">#REF!</definedName>
    <definedName name="_33__123Graph_ESUPPLIES_BY_B_U" localSheetId="7" hidden="1">#REF!</definedName>
    <definedName name="_33__123Graph_ESUPPLIES_BY_B_U" hidden="1">#REF!</definedName>
    <definedName name="_33__123Graph_XCONTRACT_BY_B_U" hidden="1">#REF!</definedName>
    <definedName name="_33__123Graph_XQRE_S_BY_TYPE" localSheetId="7" hidden="1">#REF!</definedName>
    <definedName name="_33__123Graph_XQRE_S_BY_TYPE" hidden="1">#REF!</definedName>
    <definedName name="_33__FDSAUDITLINK__" localSheetId="7"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_102111">#REF!</definedName>
    <definedName name="_33_102122">#REF!</definedName>
    <definedName name="_33_102123">#REF!</definedName>
    <definedName name="_33_102131">#REF!</definedName>
    <definedName name="_33_102133">#REF!</definedName>
    <definedName name="_3339" localSheetId="7">#REF!</definedName>
    <definedName name="_3339">#REF!</definedName>
    <definedName name="_3364" localSheetId="7">#REF!</definedName>
    <definedName name="_3364">#REF!</definedName>
    <definedName name="_3399" localSheetId="7">#REF!</definedName>
    <definedName name="_3399">#REF!</definedName>
    <definedName name="_34__123Graph_DCHART_2" hidden="1">#REF!</definedName>
    <definedName name="_34__123Graph_EWAGES_BY_B_U" localSheetId="7" hidden="1">#REF!</definedName>
    <definedName name="_34__123Graph_EWAGES_BY_B_U" hidden="1">#REF!</definedName>
    <definedName name="_34__123Graph_LBL_ACHART_2" localSheetId="7" hidden="1">#REF!</definedName>
    <definedName name="_34__123Graph_LBL_ACHART_2" hidden="1">#REF!</definedName>
    <definedName name="_34__123Graph_XQRE_S_BY_CO." hidden="1">#REF!</definedName>
    <definedName name="_34__123Graph_XSUPPLIES_BY_B_U" localSheetId="7" hidden="1">#REF!</definedName>
    <definedName name="_34__123Graph_XSUPPLIES_BY_B_U" hidden="1">#REF!</definedName>
    <definedName name="_34__FDSAUDITLINK__" localSheetId="7"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_102112">#REF!</definedName>
    <definedName name="_34_102123" localSheetId="7">#REF!</definedName>
    <definedName name="_34_102123">#REF!</definedName>
    <definedName name="_34_102124" localSheetId="7">#REF!</definedName>
    <definedName name="_34_102124">#REF!</definedName>
    <definedName name="_34_102132">#REF!</definedName>
    <definedName name="_34_102134">#REF!</definedName>
    <definedName name="_3424" localSheetId="7">#REF!</definedName>
    <definedName name="_3424">#REF!</definedName>
    <definedName name="_3443">#REF!</definedName>
    <definedName name="_35__123Graph_ACHART_7" hidden="1">#REF!</definedName>
    <definedName name="_35__123Graph_CSUPPLIES_BY_B_U" localSheetId="7" hidden="1">#REF!</definedName>
    <definedName name="_35__123Graph_CSUPPLIES_BY_B_U" hidden="1">#REF!</definedName>
    <definedName name="_35__123Graph_DCHART_9" hidden="1">#REF!</definedName>
    <definedName name="_35__123Graph_FCONTRACT_BY_B_U" localSheetId="7" hidden="1">#REF!</definedName>
    <definedName name="_35__123Graph_FCONTRACT_BY_B_U" hidden="1">#REF!</definedName>
    <definedName name="_35__123Graph_XQRE_S_BY_TYPE" hidden="1">#REF!</definedName>
    <definedName name="_35__123Graph_XTAX_CREDIT" localSheetId="7" hidden="1">#REF!</definedName>
    <definedName name="_35__123Graph_XTAX_CREDIT" hidden="1">#REF!</definedName>
    <definedName name="_35__FDSAUDITLINK__" localSheetId="7"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5_102114">#REF!</definedName>
    <definedName name="_35_102124" localSheetId="7">#REF!</definedName>
    <definedName name="_35_102124">#REF!</definedName>
    <definedName name="_35_102131" localSheetId="7">#REF!</definedName>
    <definedName name="_35_102131">#REF!</definedName>
    <definedName name="_35_102133">#REF!</definedName>
    <definedName name="_35_102141" localSheetId="7">#REF!</definedName>
    <definedName name="_35_102141">#REF!</definedName>
    <definedName name="_353__FDSAUDITLINK__" localSheetId="7"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89">#REF!</definedName>
    <definedName name="_36__123Graph_ACHART_6" hidden="1">#REF!</definedName>
    <definedName name="_36__123Graph_ATAX_CREDIT" hidden="1">#REF!</definedName>
    <definedName name="_36__123Graph_BCHART_4" hidden="1">#REF!</definedName>
    <definedName name="_36__123Graph_ECHART_15" hidden="1">#REF!</definedName>
    <definedName name="_36__123Graph_FQRE_S_BY_CO." localSheetId="7" hidden="1">#REF!</definedName>
    <definedName name="_36__123Graph_FQRE_S_BY_CO." hidden="1">#REF!</definedName>
    <definedName name="_36__123Graph_LBL_ACHART_4" localSheetId="7" hidden="1">#REF!</definedName>
    <definedName name="_36__123Graph_LBL_ACHART_4" hidden="1">#REF!</definedName>
    <definedName name="_36__123Graph_XSUPPLIES_BY_B_U" hidden="1">#REF!</definedName>
    <definedName name="_36__FDSAUDITLINK__" localSheetId="7"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6_10212R2">#REF!</definedName>
    <definedName name="_36_102132">#REF!</definedName>
    <definedName name="_36_102134">#REF!</definedName>
    <definedName name="_36_102142">#REF!</definedName>
    <definedName name="_3662" localSheetId="7">#REF!</definedName>
    <definedName name="_3662">#REF!</definedName>
    <definedName name="_37__123Graph_ACHART_1" hidden="1">#REF!</definedName>
    <definedName name="_37__123Graph_CWAGES_BY_B_U" localSheetId="7" hidden="1">#REF!</definedName>
    <definedName name="_37__123Graph_CWAGES_BY_B_U" hidden="1">#REF!</definedName>
    <definedName name="_37__123Graph_FCHART_15" hidden="1">#REF!</definedName>
    <definedName name="_37__123Graph_FSUPPLIES_BY_B_U" localSheetId="7" hidden="1">#REF!</definedName>
    <definedName name="_37__123Graph_FSUPPLIES_BY_B_U" hidden="1">#REF!</definedName>
    <definedName name="_37__123Graph_XTAX_CREDIT" hidden="1">#REF!</definedName>
    <definedName name="_37__FDSAUDITLINK__" localSheetId="7"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7_102121">#REF!</definedName>
    <definedName name="_37_102131">#REF!</definedName>
    <definedName name="_37_102133">#REF!</definedName>
    <definedName name="_37_10213R2" localSheetId="7">#REF!</definedName>
    <definedName name="_37_10213R2">#REF!</definedName>
    <definedName name="_37_102143">#REF!</definedName>
    <definedName name="_371__FDSAUDITLINK__" localSheetId="7"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65">#REF!</definedName>
    <definedName name="_38__123Graph_FWAGES_BY_B_U" localSheetId="7" hidden="1">#REF!</definedName>
    <definedName name="_38__123Graph_FWAGES_BY_B_U" hidden="1">#REF!</definedName>
    <definedName name="_38__123Graph_LBL_ACHART_6" localSheetId="7" hidden="1">#REF!</definedName>
    <definedName name="_38__123Graph_LBL_ACHART_6" hidden="1">#REF!</definedName>
    <definedName name="_38__123Graph_XCHART_10" hidden="1">#REF!</definedName>
    <definedName name="_38__FDSAUDITLINK__" localSheetId="7"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8_102132">#REF!</definedName>
    <definedName name="_38_102134">#REF!</definedName>
    <definedName name="_38_102141" localSheetId="7">#REF!</definedName>
    <definedName name="_38_102141">#REF!</definedName>
    <definedName name="_38_102144">#REF!</definedName>
    <definedName name="_39__123Graph_BCHART_5" hidden="1">#REF!</definedName>
    <definedName name="_39__123Graph_DCONTRACT_BY_B_U" localSheetId="7" hidden="1">#REF!</definedName>
    <definedName name="_39__123Graph_DCONTRACT_BY_B_U" hidden="1">#REF!</definedName>
    <definedName name="_39__123Graph_XCHART_11" hidden="1">#REF!</definedName>
    <definedName name="_39__123Graph_XCONTRACT_BY_B_U" localSheetId="7" hidden="1">#REF!</definedName>
    <definedName name="_39__123Graph_XCONTRACT_BY_B_U" hidden="1">#REF!</definedName>
    <definedName name="_39__FDSAUDITLINK__" localSheetId="7"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3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39_102133">#REF!</definedName>
    <definedName name="_39_102141" localSheetId="7">#REF!</definedName>
    <definedName name="_39_102141">#REF!</definedName>
    <definedName name="_39_102142">#REF!</definedName>
    <definedName name="_39_102151" localSheetId="7">#REF!</definedName>
    <definedName name="_39_102151">#REF!</definedName>
    <definedName name="_4___0_K" hidden="1">#REF!</definedName>
    <definedName name="_4__123Graph_ACHART_10" hidden="1">#REF!</definedName>
    <definedName name="_4__123Graph_ACHART_2" localSheetId="7" hidden="1">#REF!</definedName>
    <definedName name="_4__123Graph_ACHART_2" hidden="1">#REF!</definedName>
    <definedName name="_4__123Graph_ACHART_4" localSheetId="7" hidden="1">#REF!</definedName>
    <definedName name="_4__123Graph_ACHART_4" hidden="1">#REF!</definedName>
    <definedName name="_4__123Graph_ACONTRACT_BY_B_U" localSheetId="7" hidden="1">#REF!</definedName>
    <definedName name="_4__123Graph_ACONTRACT_BY_B_U" hidden="1">#REF!</definedName>
    <definedName name="_4__123Graph_AQRE_S_BY_CO." localSheetId="7" hidden="1">#REF!</definedName>
    <definedName name="_4__123Graph_AQRE_S_BY_CO." hidden="1">#REF!</definedName>
    <definedName name="_4__123Graph_ASENS_COMPARISON" hidden="1">#REF!</definedName>
    <definedName name="_4__123Graph_BCHART_1" hidden="1">#REF!</definedName>
    <definedName name="_4__123Graph_BCHART_3" hidden="1">#REF!</definedName>
    <definedName name="_4__123Graph_BQRE_S_BY_TYPE" localSheetId="7" hidden="1">#REF!</definedName>
    <definedName name="_4__123Graph_BQRE_S_BY_TYPE" hidden="1">#REF!</definedName>
    <definedName name="_4__123Graph_CCHART_1" hidden="1">#REF!</definedName>
    <definedName name="_4__123Graph_LBL_ACHART_1" localSheetId="7" hidden="1">#REF!</definedName>
    <definedName name="_4__123Graph_LBL_ACHART_1" hidden="1">#REF!</definedName>
    <definedName name="_4__123Graph_XALL_IN_COSTS" hidden="1">#REF!</definedName>
    <definedName name="_4__123Graph_XChart_1A" hidden="1">#REF!</definedName>
    <definedName name="_4__FDSAUDITLINK__" localSheetId="7"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_0_K" hidden="1">#REF!</definedName>
    <definedName name="_4_0_Table2_" localSheetId="7" hidden="1">#REF!</definedName>
    <definedName name="_4_0_Table2_" hidden="1">#REF!</definedName>
    <definedName name="_4_00021G" localSheetId="7">#REF!</definedName>
    <definedName name="_4_00021G">#REF!</definedName>
    <definedName name="_4_00021T" localSheetId="7">#REF!</definedName>
    <definedName name="_4_00021T">#REF!</definedName>
    <definedName name="_4_1">#REF!</definedName>
    <definedName name="_4_2">#REF!</definedName>
    <definedName name="_4_3">#REF!</definedName>
    <definedName name="_40__123Graph_ACHART_8" hidden="1">#REF!</definedName>
    <definedName name="_40__123Graph_LBL_ACHART_8" hidden="1">#REF!</definedName>
    <definedName name="_40__123Graph_XCHART_12" hidden="1">#REF!</definedName>
    <definedName name="_40__123Graph_XQRE_S_BY_CO." localSheetId="7" hidden="1">#REF!</definedName>
    <definedName name="_40__123Graph_XQRE_S_BY_CO." hidden="1">#REF!</definedName>
    <definedName name="_40__FDSAUDITLINK__" localSheetId="7"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0_10100">#REF!</definedName>
    <definedName name="_40_102134">#REF!</definedName>
    <definedName name="_40_102142">#REF!</definedName>
    <definedName name="_40_102143">#REF!</definedName>
    <definedName name="_40_102152">#REF!</definedName>
    <definedName name="_401001" localSheetId="7">#REF!</definedName>
    <definedName name="_401001">#REF!</definedName>
    <definedName name="_401002" localSheetId="7">#REF!</definedName>
    <definedName name="_401002">#REF!</definedName>
    <definedName name="_401003">#REF!</definedName>
    <definedName name="_401004">#REF!</definedName>
    <definedName name="_40100R1" localSheetId="7">#REF!</definedName>
    <definedName name="_40100R1">#REF!</definedName>
    <definedName name="_402111" localSheetId="7">#REF!</definedName>
    <definedName name="_402111">#REF!</definedName>
    <definedName name="_402112">#REF!</definedName>
    <definedName name="_402113">#REF!</definedName>
    <definedName name="_402114">#REF!</definedName>
    <definedName name="_402121" localSheetId="7">#REF!</definedName>
    <definedName name="_402121">#REF!</definedName>
    <definedName name="_402122">#REF!</definedName>
    <definedName name="_402123">#REF!</definedName>
    <definedName name="_402124">#REF!</definedName>
    <definedName name="_40212R1" localSheetId="7">#REF!</definedName>
    <definedName name="_40212R1">#REF!</definedName>
    <definedName name="_40212R2" localSheetId="7">#REF!</definedName>
    <definedName name="_40212R2">#REF!</definedName>
    <definedName name="_40212R3" localSheetId="7">#REF!</definedName>
    <definedName name="_40212R3">#REF!</definedName>
    <definedName name="_402131">#REF!</definedName>
    <definedName name="_402132">#REF!</definedName>
    <definedName name="_402133">#REF!</definedName>
    <definedName name="_402134">#REF!</definedName>
    <definedName name="_402141" localSheetId="7">#REF!</definedName>
    <definedName name="_402141">#REF!</definedName>
    <definedName name="_402142">#REF!</definedName>
    <definedName name="_402143">#REF!</definedName>
    <definedName name="_402144">#REF!</definedName>
    <definedName name="_40214R3" localSheetId="7">#REF!</definedName>
    <definedName name="_40214R3">#REF!</definedName>
    <definedName name="_402151" localSheetId="7">#REF!</definedName>
    <definedName name="_402151">#REF!</definedName>
    <definedName name="_402152">#REF!</definedName>
    <definedName name="_402153">#REF!</definedName>
    <definedName name="_402154">#REF!</definedName>
    <definedName name="_41__123Graph_DQRE_S_BY_CO." localSheetId="7" hidden="1">#REF!</definedName>
    <definedName name="_41__123Graph_DQRE_S_BY_CO." hidden="1">#REF!</definedName>
    <definedName name="_41__123Graph_XCHART_13" hidden="1">#REF!</definedName>
    <definedName name="_41__123Graph_XQRE_S_BY_TYPE" localSheetId="7" hidden="1">#REF!</definedName>
    <definedName name="_41__123Graph_XQRE_S_BY_TYPE" hidden="1">#REF!</definedName>
    <definedName name="_41__FDSAUDITLINK__" localSheetId="7"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1_10213R2">#REF!</definedName>
    <definedName name="_41_102143">#REF!</definedName>
    <definedName name="_41_102144">#REF!</definedName>
    <definedName name="_41_102153">#REF!</definedName>
    <definedName name="_42__123Graph_ACHART_7" hidden="1">#REF!</definedName>
    <definedName name="_42__123Graph_AWAGES_BY_B_U" hidden="1">#REF!</definedName>
    <definedName name="_42__123Graph_BCHART_6" hidden="1">#REF!</definedName>
    <definedName name="_42__123Graph_LBL_BCHART_2" hidden="1">#REF!</definedName>
    <definedName name="_42__123Graph_XCHART_14" hidden="1">#REF!</definedName>
    <definedName name="_42__123Graph_XCHART_5" localSheetId="7" hidden="1">#REF!</definedName>
    <definedName name="_42__123Graph_XCHART_5" hidden="1">#REF!</definedName>
    <definedName name="_42__123Graph_XSUPPLIES_BY_B_U" localSheetId="7" hidden="1">#REF!</definedName>
    <definedName name="_42__123Graph_XSUPPLIES_BY_B_U" hidden="1">#REF!</definedName>
    <definedName name="_42__FDSAUDITLINK__" localSheetId="7"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2_102141">#REF!</definedName>
    <definedName name="_42_102144">#REF!</definedName>
    <definedName name="_42_102151" localSheetId="7">#REF!</definedName>
    <definedName name="_42_102151">#REF!</definedName>
    <definedName name="_42_102154">#REF!</definedName>
    <definedName name="_422" localSheetId="7">#REF!</definedName>
    <definedName name="_422">#REF!</definedName>
    <definedName name="_423" localSheetId="7">#REF!</definedName>
    <definedName name="_423">#REF!</definedName>
    <definedName name="_4235__SEMPRA_MEXICO" localSheetId="7">#REF!</definedName>
    <definedName name="_4235__SEMPRA_MEXICO">#REF!</definedName>
    <definedName name="_42710_Recon">#REF!</definedName>
    <definedName name="_42wrn.²Ä1­Ó¤ë1_Ü20¤H." localSheetId="7" hidden="1">{#N/A,#N/A,FALSE,"²Ä1­Ó¤ë"}</definedName>
    <definedName name="_42wrn.²Ä1­Ó¤ë1_Ü20¤H." hidden="1">{#N/A,#N/A,FALSE,"²Ä1­Ó¤ë"}</definedName>
    <definedName name="_43__123Graph_DSUPPLIES_BY_B_U" localSheetId="7" hidden="1">#REF!</definedName>
    <definedName name="_43__123Graph_DSUPPLIES_BY_B_U" hidden="1">#REF!</definedName>
    <definedName name="_43__123Graph_XCHART_15" hidden="1">#REF!</definedName>
    <definedName name="_43__123Graph_XTAX_CREDIT" localSheetId="7" hidden="1">#REF!</definedName>
    <definedName name="_43__123Graph_XTAX_CREDIT" hidden="1">#REF!</definedName>
    <definedName name="_43__123Graph_XTEILM_RKTE2" hidden="1">#REF!</definedName>
    <definedName name="_43__FDSAUDITLINK__" localSheetId="7"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3_102142">#REF!</definedName>
    <definedName name="_43_102151" localSheetId="7">#REF!</definedName>
    <definedName name="_43_102151">#REF!</definedName>
    <definedName name="_43_102152">#REF!</definedName>
    <definedName name="_43_10215R1" localSheetId="7">#REF!</definedName>
    <definedName name="_43_10215R1">#REF!</definedName>
    <definedName name="_44__123Graph_LBL_BCHART_4" hidden="1">#REF!</definedName>
    <definedName name="_44__123Graph_XCHART_2" hidden="1">#REF!</definedName>
    <definedName name="_44__FDSAUDITLINK__" localSheetId="7"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4_102131">#REF!</definedName>
    <definedName name="_44_102143">#REF!</definedName>
    <definedName name="_44_102152">#REF!</definedName>
    <definedName name="_44_102153">#REF!</definedName>
    <definedName name="_44_10215R2" localSheetId="7">#REF!</definedName>
    <definedName name="_44_10215R2">#REF!</definedName>
    <definedName name="_45__123Graph_BCHART_1" hidden="1">#REF!</definedName>
    <definedName name="_45__123Graph_BCHART_7" hidden="1">#REF!</definedName>
    <definedName name="_45__123Graph_DWAGES_BY_B_U" localSheetId="7" hidden="1">#REF!</definedName>
    <definedName name="_45__123Graph_DWAGES_BY_B_U" hidden="1">#REF!</definedName>
    <definedName name="_45__123Graph_XCHART_3" hidden="1">#REF!</definedName>
    <definedName name="_45__FDSAUDITLINK__" localSheetId="7"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5_102132">#REF!</definedName>
    <definedName name="_45_102144">#REF!</definedName>
    <definedName name="_45_102153">#REF!</definedName>
    <definedName name="_45_102154">#REF!</definedName>
    <definedName name="_45_10215R3" localSheetId="7">#REF!</definedName>
    <definedName name="_45_10215R3">#REF!</definedName>
    <definedName name="_46__123Graph_LBL_BCHART_6" hidden="1">#REF!</definedName>
    <definedName name="_46__123Graph_XCHART_4" hidden="1">#REF!</definedName>
    <definedName name="_46__FDSAUDITLINK__" localSheetId="7"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6_102133">#REF!</definedName>
    <definedName name="_46_102151" localSheetId="7">#REF!</definedName>
    <definedName name="_46_102151">#REF!</definedName>
    <definedName name="_46_102154">#REF!</definedName>
    <definedName name="_46_10215R1" localSheetId="7">#REF!</definedName>
    <definedName name="_46_10215R1">#REF!</definedName>
    <definedName name="_46_102161" localSheetId="7">#REF!</definedName>
    <definedName name="_46_102161">#REF!</definedName>
    <definedName name="_47__123Graph_ECONTRACT_BY_B_U" localSheetId="7" hidden="1">#REF!</definedName>
    <definedName name="_47__123Graph_ECONTRACT_BY_B_U" hidden="1">#REF!</definedName>
    <definedName name="_47__123Graph_XCHART_5" hidden="1">#REF!</definedName>
    <definedName name="_47__FDSAUDITLINK__" localSheetId="7"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7_102134">#REF!</definedName>
    <definedName name="_47_102152">#REF!</definedName>
    <definedName name="_47_10215R1" localSheetId="7">#REF!</definedName>
    <definedName name="_47_10215R1">#REF!</definedName>
    <definedName name="_47_10215R2" localSheetId="7">#REF!</definedName>
    <definedName name="_47_10215R2">#REF!</definedName>
    <definedName name="_47_102162">#REF!</definedName>
    <definedName name="_48__123Graph_ACHART_8" hidden="1">#REF!</definedName>
    <definedName name="_48__123Graph_BCHART_8" hidden="1">#REF!</definedName>
    <definedName name="_48__123Graph_BCONTRACT_BY_B_U" hidden="1">#REF!</definedName>
    <definedName name="_48__123Graph_LBL_BCHART_8" hidden="1">#REF!</definedName>
    <definedName name="_48__123Graph_XCHART_6" hidden="1">#REF!</definedName>
    <definedName name="_48__FDSAUDITLINK__" localSheetId="7"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8_102071">#REF!</definedName>
    <definedName name="_48_102141">#REF!</definedName>
    <definedName name="_48_102153">#REF!</definedName>
    <definedName name="_48_10215R2" localSheetId="7">#REF!</definedName>
    <definedName name="_48_10215R2">#REF!</definedName>
    <definedName name="_48_10215R3" localSheetId="7">#REF!</definedName>
    <definedName name="_48_10215R3">#REF!</definedName>
    <definedName name="_48_102163">#REF!</definedName>
    <definedName name="_49__123Graph_EQRE_S_BY_CO." localSheetId="7" hidden="1">#REF!</definedName>
    <definedName name="_49__123Graph_EQRE_S_BY_CO." hidden="1">#REF!</definedName>
    <definedName name="_49__123Graph_XCHART_7" hidden="1">#REF!</definedName>
    <definedName name="_49__FDSAUDITLINK__" localSheetId="7"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4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49_102142">#REF!</definedName>
    <definedName name="_49_102154">#REF!</definedName>
    <definedName name="_49_10215R3" localSheetId="7">#REF!</definedName>
    <definedName name="_49_10215R3">#REF!</definedName>
    <definedName name="_49_102161" localSheetId="7">#REF!</definedName>
    <definedName name="_49_102161">#REF!</definedName>
    <definedName name="_49_102164">#REF!</definedName>
    <definedName name="_5__123Graph_ACHART_1" hidden="1">#REF!</definedName>
    <definedName name="_5__123Graph_ACHART_11" hidden="1">#REF!</definedName>
    <definedName name="_5__123Graph_ACHART_3" localSheetId="7" hidden="1">#REF!</definedName>
    <definedName name="_5__123Graph_ACHART_3" hidden="1">#REF!</definedName>
    <definedName name="_5__123Graph_ACHART_5" localSheetId="7" hidden="1">#REF!</definedName>
    <definedName name="_5__123Graph_ACHART_5" hidden="1">#REF!</definedName>
    <definedName name="_5__123Graph_AQRE_S_BY_CO." localSheetId="7" hidden="1">#REF!</definedName>
    <definedName name="_5__123Graph_AQRE_S_BY_CO." hidden="1">#REF!</definedName>
    <definedName name="_5__123Graph_AQRE_S_BY_TYPE" localSheetId="7" hidden="1">#REF!</definedName>
    <definedName name="_5__123Graph_AQRE_S_BY_TYPE" hidden="1">#REF!</definedName>
    <definedName name="_5__123Graph_ASUPPLIES_BY_B_U" hidden="1">#REF!</definedName>
    <definedName name="_5__123Graph_BOP75_25PRICE" hidden="1">#REF!</definedName>
    <definedName name="_5__123Graph_CCHART_1" hidden="1">#REF!</definedName>
    <definedName name="_5__123Graph_LBL_ACHART_1" hidden="1">#REF!</definedName>
    <definedName name="_5__123Graph_LBL_BCHART_1" localSheetId="6" hidden="1">#REF!</definedName>
    <definedName name="_5__123Graph_LBL_BCHART_1" localSheetId="7" hidden="1">#REF!</definedName>
    <definedName name="_5__123Graph_LBL_BCHART_1" localSheetId="0" hidden="1">#REF!</definedName>
    <definedName name="_5__123Graph_LBL_BCHART_1" localSheetId="4" hidden="1">#REF!</definedName>
    <definedName name="_5__123Graph_LBL_BCHART_1" localSheetId="5" hidden="1">#REF!</definedName>
    <definedName name="_5__123Graph_LBL_BCHART_1" localSheetId="2" hidden="1">#REF!</definedName>
    <definedName name="_5__123Graph_LBL_BCHART_1" hidden="1">#REF!</definedName>
    <definedName name="_5__123Graph_XChart_2A" hidden="1">#REF!</definedName>
    <definedName name="_5__FDSAUDITLINK__" localSheetId="7"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__FDSAUDITLINK__"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_0_0Cwvu.GREY_A" hidden="1">#REF!</definedName>
    <definedName name="_5_10100" localSheetId="7">#REF!</definedName>
    <definedName name="_5_10100">#REF!</definedName>
    <definedName name="_50__123Graph_BCHART_2" hidden="1">#REF!</definedName>
    <definedName name="_50__123Graph_XCHART_2" hidden="1">#REF!</definedName>
    <definedName name="_50__123Graph_XCHART_8" hidden="1">#REF!</definedName>
    <definedName name="_50__FDSAUDITLINK__" localSheetId="7"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0_10215R1">#REF!</definedName>
    <definedName name="_50_102161">#REF!</definedName>
    <definedName name="_50_102162">#REF!</definedName>
    <definedName name="_50_102171" localSheetId="7">#REF!</definedName>
    <definedName name="_50_102171">#REF!</definedName>
    <definedName name="_501001" localSheetId="7">#REF!</definedName>
    <definedName name="_501001">#REF!</definedName>
    <definedName name="_501002" localSheetId="7">#REF!</definedName>
    <definedName name="_501002">#REF!</definedName>
    <definedName name="_501003">#REF!</definedName>
    <definedName name="_501004">#REF!</definedName>
    <definedName name="_50100R1" localSheetId="7">#REF!</definedName>
    <definedName name="_50100R1">#REF!</definedName>
    <definedName name="_50100R2" localSheetId="7">#REF!</definedName>
    <definedName name="_50100R2">#REF!</definedName>
    <definedName name="_50100R3" localSheetId="7">#REF!</definedName>
    <definedName name="_50100R3">#REF!</definedName>
    <definedName name="_51__123Graph_ESUPPLIES_BY_B_U" hidden="1">#REF!</definedName>
    <definedName name="_51__123Graph_LBL_ACHART_2" hidden="1">#REF!</definedName>
    <definedName name="_51__123Graph_XCHART_9" hidden="1">#REF!</definedName>
    <definedName name="_51__FDSAUDITLINK__" localSheetId="7"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1__FDSAUDITLINK__"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1_102144">#REF!</definedName>
    <definedName name="_51_10215R2" localSheetId="7">#REF!</definedName>
    <definedName name="_51_10215R2">#REF!</definedName>
    <definedName name="_51_102162">#REF!</definedName>
    <definedName name="_51_102163">#REF!</definedName>
    <definedName name="_51_102172">#REF!</definedName>
    <definedName name="_52__123Graph_XCHART_4" hidden="1">#REF!</definedName>
    <definedName name="_52__FDSAUDITLINK__" localSheetId="7"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2__FDSAUDITLINK__"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2_102151">#REF!</definedName>
    <definedName name="_52_10215R3">#REF!</definedName>
    <definedName name="_52_102163">#REF!</definedName>
    <definedName name="_52_102164">#REF!</definedName>
    <definedName name="_52_102173">#REF!</definedName>
    <definedName name="_53__123Graph_EWAGES_BY_B_U" localSheetId="7" hidden="1">#REF!</definedName>
    <definedName name="_53__123Graph_EWAGES_BY_B_U" hidden="1">#REF!</definedName>
    <definedName name="_53__FDSAUDITLINK__" localSheetId="7"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3__FDSAUDITLINK__"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3_102152">#REF!</definedName>
    <definedName name="_53_102161" localSheetId="7">#REF!</definedName>
    <definedName name="_53_102161">#REF!</definedName>
    <definedName name="_53_102164">#REF!</definedName>
    <definedName name="_53_10216R3" localSheetId="7">#REF!</definedName>
    <definedName name="_53_10216R3">#REF!</definedName>
    <definedName name="_53_102174">#REF!</definedName>
    <definedName name="_54__123Graph_BCHART_1" hidden="1">#REF!</definedName>
    <definedName name="_54__123Graph_BQRE_S_BY_CO." hidden="1">#REF!</definedName>
    <definedName name="_54__123Graph_LBL_ACHART_4" hidden="1">#REF!</definedName>
    <definedName name="_54__123Graph_XCHART_6" hidden="1">#REF!</definedName>
    <definedName name="_54__FDSAUDITLINK__" localSheetId="7"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4__FDSAUDITLINK__"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4_102153">#REF!</definedName>
    <definedName name="_54_102162">#REF!</definedName>
    <definedName name="_54_102171" localSheetId="7">#REF!</definedName>
    <definedName name="_54_102171">#REF!</definedName>
    <definedName name="_54_10217R1" localSheetId="7">#REF!</definedName>
    <definedName name="_54_10217R1">#REF!</definedName>
    <definedName name="_55__123Graph_BCHART_3" localSheetId="7" hidden="1">#REF!</definedName>
    <definedName name="_55__123Graph_BCHART_3" hidden="1">#REF!</definedName>
    <definedName name="_55__123Graph_FCONTRACT_BY_B_U" localSheetId="7" hidden="1">#REF!</definedName>
    <definedName name="_55__123Graph_FCONTRACT_BY_B_U" hidden="1">#REF!</definedName>
    <definedName name="_55__FDSAUDITLINK__" localSheetId="7"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5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5_102154">#REF!</definedName>
    <definedName name="_55_102163">#REF!</definedName>
    <definedName name="_55_102172">#REF!</definedName>
    <definedName name="_55_10217R2" localSheetId="7">#REF!</definedName>
    <definedName name="_55_10217R2">#REF!</definedName>
    <definedName name="_56__123Graph_XCHART_8" hidden="1">#REF!</definedName>
    <definedName name="_56__FDSAUDITLINK__" localSheetId="7"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6__FDSAUDITLINK__"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6_102072">#REF!</definedName>
    <definedName name="_56_10215R1">#REF!</definedName>
    <definedName name="_56_102164">#REF!</definedName>
    <definedName name="_56_102173">#REF!</definedName>
    <definedName name="_56_10217R3" localSheetId="7">#REF!</definedName>
    <definedName name="_56_10217R3">#REF!</definedName>
    <definedName name="_57__123Graph_FQRE_S_BY_CO." localSheetId="7" hidden="1">#REF!</definedName>
    <definedName name="_57__123Graph_FQRE_S_BY_CO." hidden="1">#REF!</definedName>
    <definedName name="_57__123Graph_LBL_ACHART_6" localSheetId="7" hidden="1">#REF!</definedName>
    <definedName name="_57__123Graph_LBL_ACHART_6" hidden="1">#REF!</definedName>
    <definedName name="_57__FDSAUDITLINK__" localSheetId="7"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7__FDSAUDITLINK__"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7_10215R2">#REF!</definedName>
    <definedName name="_57_10216R3">#REF!</definedName>
    <definedName name="_57_102174">#REF!</definedName>
    <definedName name="_57_102181" localSheetId="7">#REF!</definedName>
    <definedName name="_57_102181">#REF!</definedName>
    <definedName name="_58__FDSAUDITLINK__" localSheetId="7"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8__FDSAUDITLINK__"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8_10215R3">#REF!</definedName>
    <definedName name="_58_102171">#REF!</definedName>
    <definedName name="_58_10217R1">#REF!</definedName>
    <definedName name="_58_102182">#REF!</definedName>
    <definedName name="_59__123Graph_FSUPPLIES_BY_B_U" localSheetId="7" hidden="1">#REF!</definedName>
    <definedName name="_59__123Graph_FSUPPLIES_BY_B_U" hidden="1">#REF!</definedName>
    <definedName name="_59__FDSAUDITLINK__" localSheetId="7"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59_102161">#REF!</definedName>
    <definedName name="_59_102172">#REF!</definedName>
    <definedName name="_59_10217R2" localSheetId="7">#REF!</definedName>
    <definedName name="_59_10217R2">#REF!</definedName>
    <definedName name="_59_102183">#REF!</definedName>
    <definedName name="_6">#REF!</definedName>
    <definedName name="_6__123Graph_ACHART_1" localSheetId="7" hidden="1">#REF!</definedName>
    <definedName name="_6__123Graph_ACHART_1" hidden="1">#REF!</definedName>
    <definedName name="_6__123Graph_ACHART_12" hidden="1">#REF!</definedName>
    <definedName name="_6__123Graph_ACHART_2" localSheetId="7" hidden="1">#REF!</definedName>
    <definedName name="_6__123Graph_ACHART_2" hidden="1">#REF!</definedName>
    <definedName name="_6__123Graph_ACHART_3" localSheetId="7" hidden="1">#REF!</definedName>
    <definedName name="_6__123Graph_ACHART_3" hidden="1">#REF!</definedName>
    <definedName name="_6__123Graph_ACHART_6" localSheetId="7" hidden="1">#REF!</definedName>
    <definedName name="_6__123Graph_ACHART_6" hidden="1">#REF!</definedName>
    <definedName name="_6__123Graph_ACONTRACT_BY_B_U" hidden="1">#REF!</definedName>
    <definedName name="_6__123Graph_ASENS_COMPARISON" localSheetId="7" hidden="1">#REF!</definedName>
    <definedName name="_6__123Graph_ASENS_COMPARISON" hidden="1">#REF!</definedName>
    <definedName name="_6__123Graph_ATAX_CREDIT" hidden="1">#REF!</definedName>
    <definedName name="_6__123Graph_BOP75_25RETURN" hidden="1">#REF!</definedName>
    <definedName name="_6__123Graph_CQRE_S_BY_TYPE" localSheetId="7" hidden="1">#REF!</definedName>
    <definedName name="_6__123Graph_CQRE_S_BY_TYPE" hidden="1">#REF!</definedName>
    <definedName name="_6__123Graph_DCHART_1" hidden="1">#REF!</definedName>
    <definedName name="_6__123Graph_LBL_ACHART_1" localSheetId="7" hidden="1">#REF!</definedName>
    <definedName name="_6__123Graph_LBL_ACHART_1" hidden="1">#REF!</definedName>
    <definedName name="_6__123Graph_LBL_BCHART_1" hidden="1">#REF!</definedName>
    <definedName name="_6__123Graph_LBL_CCHART_1" localSheetId="6" hidden="1">#REF!</definedName>
    <definedName name="_6__123Graph_LBL_CCHART_1" localSheetId="7" hidden="1">#REF!</definedName>
    <definedName name="_6__123Graph_LBL_CCHART_1" localSheetId="0" hidden="1">#REF!</definedName>
    <definedName name="_6__123Graph_LBL_CCHART_1" localSheetId="4" hidden="1">#REF!</definedName>
    <definedName name="_6__123Graph_LBL_CCHART_1" localSheetId="5" hidden="1">#REF!</definedName>
    <definedName name="_6__123Graph_LBL_CCHART_1" localSheetId="2" hidden="1">#REF!</definedName>
    <definedName name="_6__123Graph_LBL_CCHART_1" hidden="1">#REF!</definedName>
    <definedName name="_6__FDSAUDITLINK__" localSheetId="7"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__FDSAUDITLINK__"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_0_Dist_Val" hidden="1">#REF!</definedName>
    <definedName name="_6_00021L" localSheetId="7">#REF!</definedName>
    <definedName name="_6_00021L">#REF!</definedName>
    <definedName name="_6_101001" localSheetId="7">#REF!</definedName>
    <definedName name="_6_101001">#REF!</definedName>
    <definedName name="_60__123Graph_BCHART_2" localSheetId="7" hidden="1">#REF!</definedName>
    <definedName name="_60__123Graph_BCHART_2" hidden="1">#REF!</definedName>
    <definedName name="_60__123Graph_BCHART_4" localSheetId="7" hidden="1">#REF!</definedName>
    <definedName name="_60__123Graph_BCHART_4" hidden="1">#REF!</definedName>
    <definedName name="_60__123Graph_BQRE_S_BY_TYPE" hidden="1">#REF!</definedName>
    <definedName name="_60__123Graph_LBL_ACHART_8" hidden="1">#REF!</definedName>
    <definedName name="_60__FDSAUDITLINK__" localSheetId="7"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102162">#REF!</definedName>
    <definedName name="_60_102173">#REF!</definedName>
    <definedName name="_60_10217R3" localSheetId="7">#REF!</definedName>
    <definedName name="_60_10217R3">#REF!</definedName>
    <definedName name="_60_102184">#REF!</definedName>
    <definedName name="_601001" localSheetId="7">#REF!</definedName>
    <definedName name="_601001">#REF!</definedName>
    <definedName name="_601002" localSheetId="7">#REF!</definedName>
    <definedName name="_601002">#REF!</definedName>
    <definedName name="_601003">#REF!</definedName>
    <definedName name="_601004">#REF!</definedName>
    <definedName name="_60100R1" localSheetId="7">#REF!</definedName>
    <definedName name="_60100R1">#REF!</definedName>
    <definedName name="_60100R2" localSheetId="7">#REF!</definedName>
    <definedName name="_60100R2">#REF!</definedName>
    <definedName name="_60100R3" localSheetId="7">#REF!</definedName>
    <definedName name="_60100R3">#REF!</definedName>
    <definedName name="_602111">#REF!</definedName>
    <definedName name="_602112">#REF!</definedName>
    <definedName name="_602113">#REF!</definedName>
    <definedName name="_602114">#REF!</definedName>
    <definedName name="_602121" localSheetId="7">#REF!</definedName>
    <definedName name="_602121">#REF!</definedName>
    <definedName name="_602122">#REF!</definedName>
    <definedName name="_602123">#REF!</definedName>
    <definedName name="_602124">#REF!</definedName>
    <definedName name="_60212R2" localSheetId="7">#REF!</definedName>
    <definedName name="_60212R2">#REF!</definedName>
    <definedName name="_60212R3" localSheetId="7">#REF!</definedName>
    <definedName name="_60212R3">#REF!</definedName>
    <definedName name="_61__123Graph_FWAGES_BY_B_U" localSheetId="7" hidden="1">#REF!</definedName>
    <definedName name="_61__123Graph_FWAGES_BY_B_U" hidden="1">#REF!</definedName>
    <definedName name="_61__FDSAUDITLINK__" localSheetId="7"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1__FDSAUDITLINK__"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1_102163">#REF!</definedName>
    <definedName name="_61_102174">#REF!</definedName>
    <definedName name="_61_102181" localSheetId="7">#REF!</definedName>
    <definedName name="_61_102181">#REF!</definedName>
    <definedName name="_61_103101" localSheetId="7">#REF!</definedName>
    <definedName name="_61_103101">#REF!</definedName>
    <definedName name="_62__FDSAUDITLINK__" localSheetId="7"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2__FDSAUDITLINK__"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2_102164">#REF!</definedName>
    <definedName name="_62_10217R1" localSheetId="7">#REF!</definedName>
    <definedName name="_62_10217R1">#REF!</definedName>
    <definedName name="_62_102182">#REF!</definedName>
    <definedName name="_62_103102" localSheetId="7">#REF!</definedName>
    <definedName name="_62_103102">#REF!</definedName>
    <definedName name="_63__123Graph_LBL_BCHART_2" hidden="1">#REF!</definedName>
    <definedName name="_63__123Graph_XCONTRACT_BY_B_U" localSheetId="7" hidden="1">#REF!</definedName>
    <definedName name="_63__123Graph_XCONTRACT_BY_B_U" hidden="1">#REF!</definedName>
    <definedName name="_63__FDSAUDITLINK__" localSheetId="7"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102171">#REF!</definedName>
    <definedName name="_63_10217R2">#REF!</definedName>
    <definedName name="_63_102183">#REF!</definedName>
    <definedName name="_63_103103" localSheetId="7">#REF!</definedName>
    <definedName name="_63_103103">#REF!</definedName>
    <definedName name="_64__FDSAUDITLINK__" localSheetId="7"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4__FDSAUDITLINK__"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4_102073">#REF!</definedName>
    <definedName name="_64_102172">#REF!</definedName>
    <definedName name="_64_10217R3" localSheetId="7">#REF!</definedName>
    <definedName name="_64_10217R3">#REF!</definedName>
    <definedName name="_64_102184">#REF!</definedName>
    <definedName name="_64_103104">#REF!</definedName>
    <definedName name="_6460" localSheetId="7">#REF!</definedName>
    <definedName name="_6460">#REF!</definedName>
    <definedName name="_65__123Graph_BCHART_5" hidden="1">#REF!</definedName>
    <definedName name="_65__123Graph_XQRE_S_BY_CO." localSheetId="7" hidden="1">#REF!</definedName>
    <definedName name="_65__123Graph_XQRE_S_BY_CO." hidden="1">#REF!</definedName>
    <definedName name="_65__FDSAUDITLINK__" localSheetId="7"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5_102173">#REF!</definedName>
    <definedName name="_65_102181" localSheetId="7">#REF!</definedName>
    <definedName name="_65_102181">#REF!</definedName>
    <definedName name="_65_103101" localSheetId="7">#REF!</definedName>
    <definedName name="_65_103101">#REF!</definedName>
    <definedName name="_65_10310R1" localSheetId="7">#REF!</definedName>
    <definedName name="_65_10310R1">#REF!</definedName>
    <definedName name="_66">#REF!</definedName>
    <definedName name="_66__123Graph_BCHART_3" hidden="1">#REF!</definedName>
    <definedName name="_66__123Graph_BSENS_COMPARISON" hidden="1">#REF!</definedName>
    <definedName name="_66__123Graph_LBL_BCHART_4" hidden="1">#REF!</definedName>
    <definedName name="_66__FDSAUDITLINK__" localSheetId="7"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102174">#REF!</definedName>
    <definedName name="_66_102182">#REF!</definedName>
    <definedName name="_66_103102" localSheetId="7">#REF!</definedName>
    <definedName name="_66_103102">#REF!</definedName>
    <definedName name="_66_10310R2" localSheetId="7">#REF!</definedName>
    <definedName name="_66_10310R2">#REF!</definedName>
    <definedName name="_667">#REF!</definedName>
    <definedName name="_67__123Graph_XQRE_S_BY_TYPE" localSheetId="7" hidden="1">#REF!</definedName>
    <definedName name="_67__123Graph_XQRE_S_BY_TYPE" hidden="1">#REF!</definedName>
    <definedName name="_67__FDSAUDITLINK__" localSheetId="7"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7__FDSAUDITLINK__"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7_10217R1">#REF!</definedName>
    <definedName name="_67_102183">#REF!</definedName>
    <definedName name="_67_103103" localSheetId="7">#REF!</definedName>
    <definedName name="_67_103103">#REF!</definedName>
    <definedName name="_67_19190" localSheetId="7">#REF!</definedName>
    <definedName name="_67_19190">#REF!</definedName>
    <definedName name="_6795" localSheetId="7">#REF!</definedName>
    <definedName name="_6795">#REF!</definedName>
    <definedName name="_68__FDSAUDITLINK__" localSheetId="7"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8__FDSAUDITLINK__"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8_10217R2">#REF!</definedName>
    <definedName name="_68_102184">#REF!</definedName>
    <definedName name="_68_103104">#REF!</definedName>
    <definedName name="_68_19190D" localSheetId="7">#REF!</definedName>
    <definedName name="_68_19190D">#REF!</definedName>
    <definedName name="_6830" localSheetId="7">#REF!</definedName>
    <definedName name="_6830">#REF!</definedName>
    <definedName name="_69__123Graph_LBL_BCHART_6" localSheetId="7" hidden="1">#REF!</definedName>
    <definedName name="_69__123Graph_LBL_BCHART_6" hidden="1">#REF!</definedName>
    <definedName name="_69__123Graph_XSUPPLIES_BY_B_U" localSheetId="7" hidden="1">#REF!</definedName>
    <definedName name="_69__123Graph_XSUPPLIES_BY_B_U" hidden="1">#REF!</definedName>
    <definedName name="_69__FDSAUDITLINK__" localSheetId="7"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69_10217R3">#REF!</definedName>
    <definedName name="_69_103101">#REF!</definedName>
    <definedName name="_69_10310R1">#REF!</definedName>
    <definedName name="_69_19190G">#REF!</definedName>
    <definedName name="_6MOS">#REF!</definedName>
    <definedName name="_6MOS_1">#REF!</definedName>
    <definedName name="_6MOS_2">#REF!</definedName>
    <definedName name="_6MOS_3">#REF!</definedName>
    <definedName name="_7">#REF!</definedName>
    <definedName name="_7__123Graph_ACHART_13" hidden="1">#REF!</definedName>
    <definedName name="_7__123Graph_ACHART_7" localSheetId="7" hidden="1">#REF!</definedName>
    <definedName name="_7__123Graph_ACHART_7" hidden="1">#REF!</definedName>
    <definedName name="_7__123Graph_ACONTRACT_BY_B_U" localSheetId="7" hidden="1">#REF!</definedName>
    <definedName name="_7__123Graph_ACONTRACT_BY_B_U" hidden="1">#REF!</definedName>
    <definedName name="_7__123Graph_ASENS_COMPARISON" localSheetId="7" hidden="1">#REF!</definedName>
    <definedName name="_7__123Graph_ASENS_COMPARISON" hidden="1">#REF!</definedName>
    <definedName name="_7__123Graph_ASUPPLIES_BY_B_U" localSheetId="7" hidden="1">#REF!</definedName>
    <definedName name="_7__123Graph_ASUPPLIES_BY_B_U" hidden="1">#REF!</definedName>
    <definedName name="_7__123Graph_AWAGES_BY_B_U" hidden="1">#REF!</definedName>
    <definedName name="_7__123Graph_BCHART_1" hidden="1">#REF!</definedName>
    <definedName name="_7__123Graph_BCHART_3" localSheetId="7" hidden="1">#REF!</definedName>
    <definedName name="_7__123Graph_BCHART_3" hidden="1">#REF!</definedName>
    <definedName name="_7__123Graph_CCHART_1" hidden="1">#REF!</definedName>
    <definedName name="_7__123Graph_LBL_ACHART_1" hidden="1">#REF!</definedName>
    <definedName name="_7__123Graph_LBL_BCHART_1" hidden="1">#REF!</definedName>
    <definedName name="_7__123Graph_LBL_CCHART_1" hidden="1">#REF!</definedName>
    <definedName name="_7__123Graph_XCHART_1" localSheetId="6" hidden="1">#REF!</definedName>
    <definedName name="_7__123Graph_XCHART_1" localSheetId="7" hidden="1">#REF!</definedName>
    <definedName name="_7__123Graph_XCHART_1" localSheetId="0" hidden="1">#REF!</definedName>
    <definedName name="_7__123Graph_XCHART_1" localSheetId="4" hidden="1">#REF!</definedName>
    <definedName name="_7__123Graph_XCHART_1" localSheetId="5" hidden="1">#REF!</definedName>
    <definedName name="_7__123Graph_XCHART_1" localSheetId="2" hidden="1">#REF!</definedName>
    <definedName name="_7__123Graph_XCHART_1" hidden="1">#REF!</definedName>
    <definedName name="_7__FDSAUDITLINK__" localSheetId="7"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_101002">#REF!</definedName>
    <definedName name="_70__123Graph_BCHART_6" hidden="1">#REF!</definedName>
    <definedName name="_70__FDSAUDITLINK__" localSheetId="7"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0_103102">#REF!</definedName>
    <definedName name="_70_10310R2">#REF!</definedName>
    <definedName name="_70_19190L">#REF!</definedName>
    <definedName name="_71__123Graph_XTAX_CREDIT" hidden="1">#REF!</definedName>
    <definedName name="_71__FDSAUDITLINK__" localSheetId="7"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1__FDSAUDITLINK__"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1_102182">#REF!</definedName>
    <definedName name="_71_103103" localSheetId="7">#REF!</definedName>
    <definedName name="_71_103103">#REF!</definedName>
    <definedName name="_71_19190" localSheetId="7">#REF!</definedName>
    <definedName name="_71_19190">#REF!</definedName>
    <definedName name="_71_19190T" localSheetId="7">#REF!</definedName>
    <definedName name="_71_19190T">#REF!</definedName>
    <definedName name="_72__123Graph_BCHART_4" localSheetId="7" hidden="1">#REF!</definedName>
    <definedName name="_72__123Graph_BCHART_4" hidden="1">#REF!</definedName>
    <definedName name="_72__123Graph_BSUPPLIES_BY_B_U" hidden="1">#REF!</definedName>
    <definedName name="_72__123Graph_LBL_BCHART_8" hidden="1">#REF!</definedName>
    <definedName name="_72__FDSAUDITLINK__" localSheetId="7"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2__FDSAUDITLINK__"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2_102074">#REF!</definedName>
    <definedName name="_72_102183">#REF!</definedName>
    <definedName name="_72_103104">#REF!</definedName>
    <definedName name="_72_19190D" localSheetId="7">#REF!</definedName>
    <definedName name="_72_19190D">#REF!</definedName>
    <definedName name="_72_2003_AFFILIATE_BILLINGS_SUMMARY_QRY">#REF!</definedName>
    <definedName name="_73__FDSAUDITLINK__" localSheetId="7"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3_102184">#REF!</definedName>
    <definedName name="_73_10310R1" localSheetId="7">#REF!</definedName>
    <definedName name="_73_10310R1">#REF!</definedName>
    <definedName name="_73_19190G" localSheetId="7">#REF!</definedName>
    <definedName name="_73_19190G">#REF!</definedName>
    <definedName name="_73_201001" localSheetId="7">#REF!</definedName>
    <definedName name="_73_201001">#REF!</definedName>
    <definedName name="_7334">#REF!</definedName>
    <definedName name="_74__123Graph_BCHART_1" hidden="1">#REF!</definedName>
    <definedName name="_74__FDSAUDITLINK__" localSheetId="7"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4_103101">#REF!</definedName>
    <definedName name="_74_10310R2">#REF!</definedName>
    <definedName name="_74_19190L">#REF!</definedName>
    <definedName name="_74_201002">#REF!</definedName>
    <definedName name="_75__123Graph_BCHART_7" hidden="1">#REF!</definedName>
    <definedName name="_75__123Graph_XCHART_2" hidden="1">#REF!</definedName>
    <definedName name="_75__FDSAUDITLINK__" localSheetId="7"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5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5_103102">#REF!</definedName>
    <definedName name="_75_19190">#REF!</definedName>
    <definedName name="_75_19190T">#REF!</definedName>
    <definedName name="_75_201003">#REF!</definedName>
    <definedName name="_7553" localSheetId="7">#REF!</definedName>
    <definedName name="_7553">#REF!</definedName>
    <definedName name="_76__FDSAUDITLINK__" localSheetId="7"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6__FDSAUDITLINK__"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6_103103">#REF!</definedName>
    <definedName name="_76_19190D">#REF!</definedName>
    <definedName name="_76_2003_AFFILIATE_BILLINGS_SUMMARY_QRY">#REF!</definedName>
    <definedName name="_76_201001" localSheetId="7">#REF!</definedName>
    <definedName name="_76_201001">#REF!</definedName>
    <definedName name="_76_201004">#REF!</definedName>
    <definedName name="_77">#REF!</definedName>
    <definedName name="_77__FDSAUDITLINK__" localSheetId="7"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7_103104">#REF!</definedName>
    <definedName name="_77_19190G" localSheetId="7">#REF!</definedName>
    <definedName name="_77_19190G">#REF!</definedName>
    <definedName name="_77_201001" localSheetId="7">#REF!</definedName>
    <definedName name="_77_201001">#REF!</definedName>
    <definedName name="_77_201002" localSheetId="7">#REF!</definedName>
    <definedName name="_77_201002">#REF!</definedName>
    <definedName name="_77_20100R1">#REF!</definedName>
    <definedName name="_777">#REF!</definedName>
    <definedName name="_7785" localSheetId="7">#REF!</definedName>
    <definedName name="_7785">#REF!</definedName>
    <definedName name="_78__123Graph_BCHART_5" hidden="1">#REF!</definedName>
    <definedName name="_78__123Graph_BTAX_CREDIT" hidden="1">#REF!</definedName>
    <definedName name="_78__123Graph_XCHART_4" hidden="1">#REF!</definedName>
    <definedName name="_78__FDSAUDITLINK__" localSheetId="7"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8__FDSAUDITLINK__"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8_10310R1">#REF!</definedName>
    <definedName name="_78_19190L">#REF!</definedName>
    <definedName name="_78_201002">#REF!</definedName>
    <definedName name="_78_201003">#REF!</definedName>
    <definedName name="_78_202101" localSheetId="7">#REF!</definedName>
    <definedName name="_78_202101">#REF!</definedName>
    <definedName name="_7820" localSheetId="7">#REF!</definedName>
    <definedName name="_7820">#REF!</definedName>
    <definedName name="_7845" localSheetId="7">#REF!</definedName>
    <definedName name="_7845">#REF!</definedName>
    <definedName name="_7858">#REF!</definedName>
    <definedName name="_79__FDSAUDITLINK__" localSheetId="7"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79__FDSAUDITLINK__"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79_10310R2">#REF!</definedName>
    <definedName name="_79_19190T">#REF!</definedName>
    <definedName name="_79_201003">#REF!</definedName>
    <definedName name="_79_201004">#REF!</definedName>
    <definedName name="_79_202102">#REF!</definedName>
    <definedName name="_7910" localSheetId="7">#REF!</definedName>
    <definedName name="_7910">#REF!</definedName>
    <definedName name="_7935" localSheetId="7">#REF!</definedName>
    <definedName name="_7935">#REF!</definedName>
    <definedName name="_7936" localSheetId="7">#REF!</definedName>
    <definedName name="_7936">#REF!</definedName>
    <definedName name="_7961">#REF!</definedName>
    <definedName name="_7b9c__beginning_cost">#REF!</definedName>
    <definedName name="_7b9c__contributions">#REF!</definedName>
    <definedName name="_7b9c__current_div_receivable">#REF!</definedName>
    <definedName name="_7b9c__dividend">#REF!</definedName>
    <definedName name="_7b9c__id_cost_sec">#REF!</definedName>
    <definedName name="_7b9c__id_cost_st">#REF!</definedName>
    <definedName name="_7b9c__intererst_on_non_taxable">#REF!</definedName>
    <definedName name="_7b9c__interest_on_govt">#REF!</definedName>
    <definedName name="_7b9c__interest_other">#REF!</definedName>
    <definedName name="_7b9c__long_term_gain_loss_govt">#REF!</definedName>
    <definedName name="_7b9c__long_term_gain_loss_nontaxable">#REF!</definedName>
    <definedName name="_7b9c__long_term_gain_loss_other">#REF!</definedName>
    <definedName name="_7b9c__management_fee">#REF!</definedName>
    <definedName name="_7b9c__net_asset_excludingmkt">#REF!</definedName>
    <definedName name="_7b9c__net_div_receivable">#REF!</definedName>
    <definedName name="_7b9c__other_income">#REF!</definedName>
    <definedName name="_7b9c__short_term_gain_loss_govt">#REF!</definedName>
    <definedName name="_7b9c__short_term_gain_loss_nontaxable">#REF!</definedName>
    <definedName name="_7b9c__short_term_gain_loss_other">#REF!</definedName>
    <definedName name="_7b9c__taxes_paid">#REF!</definedName>
    <definedName name="_7b9c__total_expenses">#REF!</definedName>
    <definedName name="_7b9c__total_long_term_gain_loss">#REF!</definedName>
    <definedName name="_7b9c__total_nav">#REF!</definedName>
    <definedName name="_7b9c__total_short_term_gain_loss" localSheetId="7">#REF!</definedName>
    <definedName name="_7b9c__total_short_term_gain_loss">#REF!</definedName>
    <definedName name="_7b9c__unrealized_gn_ls" localSheetId="7">#REF!</definedName>
    <definedName name="_7b9c__unrealized_gn_ls">#REF!</definedName>
    <definedName name="_7BAK__beginning_cost" localSheetId="7">#REF!</definedName>
    <definedName name="_7BAK__beginning_cost">#REF!</definedName>
    <definedName name="_7BAK__contributions">#REF!</definedName>
    <definedName name="_7BAK__current_div_receivable">#REF!</definedName>
    <definedName name="_7BAK__dividend">#REF!</definedName>
    <definedName name="_7BAK__gain_loss_govt">#REF!</definedName>
    <definedName name="_7BAK__gain_loss_muni">#REF!</definedName>
    <definedName name="_7BAK__gain_loss_other">#REF!</definedName>
    <definedName name="_7BAK__id_cost_sec">#REF!</definedName>
    <definedName name="_7BAK__id_cost_st">#REF!</definedName>
    <definedName name="_7BAK__intererst_on_non_taxable">#REF!</definedName>
    <definedName name="_7BAK__interest_on_govt">#REF!</definedName>
    <definedName name="_7BAK__interest_other">#REF!</definedName>
    <definedName name="_7BAK__long_term_gain_loss_govt">#REF!</definedName>
    <definedName name="_7BAK__long_term_gain_loss_nontaxable">#REF!</definedName>
    <definedName name="_7BAK__long_term_gain_loss_other">#REF!</definedName>
    <definedName name="_7BAK__management_fee">#REF!</definedName>
    <definedName name="_7BAK__net_asset_excludingmkt">#REF!</definedName>
    <definedName name="_7BAK__net_div_receivable">#REF!</definedName>
    <definedName name="_7BAK__other_income">#REF!</definedName>
    <definedName name="_7BAK__short_term_gain_loss_govt">#REF!</definedName>
    <definedName name="_7BAK__short_term_gain_loss_nontaxable">#REF!</definedName>
    <definedName name="_7BAK__short_term_gain_loss_other">#REF!</definedName>
    <definedName name="_7BAK__taxes_disbursement">#REF!</definedName>
    <definedName name="_7BAK__taxes_paid">#REF!</definedName>
    <definedName name="_7BAK__total_expenses">#REF!</definedName>
    <definedName name="_7BAK__total_gain_loss_lt">#REF!</definedName>
    <definedName name="_7BAK__total_income">#REF!</definedName>
    <definedName name="_7BAK__total_long_term_gain_loss">#REF!</definedName>
    <definedName name="_7BAK__total_nav">#REF!</definedName>
    <definedName name="_7BAK__total_short_term_gain_loss">#REF!</definedName>
    <definedName name="_7BAK__total_st_gain_loss">#REF!</definedName>
    <definedName name="_7BAK__unrealized_gn_ls">#REF!</definedName>
    <definedName name="_7bbc__beginning_cost">#REF!</definedName>
    <definedName name="_7bbc__contributions">#REF!</definedName>
    <definedName name="_7bbc__current_div_receivable">#REF!</definedName>
    <definedName name="_7bbc__dividend">#REF!</definedName>
    <definedName name="_7bbc__id_cost_sec">#REF!</definedName>
    <definedName name="_7bbc__id_cost_st">#REF!</definedName>
    <definedName name="_7bbc__intererst_on_non_taxable">#REF!</definedName>
    <definedName name="_7bbc__interest_on_govt">#REF!</definedName>
    <definedName name="_7bbc__interest_other">#REF!</definedName>
    <definedName name="_7bbc__long_term_gain_loss_govt">#REF!</definedName>
    <definedName name="_7bbc__long_term_gain_loss_nontaxable">#REF!</definedName>
    <definedName name="_7bbc__long_term_gain_loss_other">#REF!</definedName>
    <definedName name="_7bbc__management_fee">#REF!</definedName>
    <definedName name="_7bbc__net_asset_excludingmkt">#REF!</definedName>
    <definedName name="_7bbc__net_div_receivable">#REF!</definedName>
    <definedName name="_7bbc__other_income">#REF!</definedName>
    <definedName name="_7bbc__short_term_gain_loss_govt">#REF!</definedName>
    <definedName name="_7bbc__short_term_gain_loss_nontaxable">#REF!</definedName>
    <definedName name="_7bbc__short_term_gain_loss_other">#REF!</definedName>
    <definedName name="_7bbc__taxes_paid">#REF!</definedName>
    <definedName name="_7bbc__total_expenses">#REF!</definedName>
    <definedName name="_7bbc__total_long_term_gain_loss">#REF!</definedName>
    <definedName name="_7bbc__total_nav">#REF!</definedName>
    <definedName name="_7bbc__total_short_term_gain_loss">#REF!</definedName>
    <definedName name="_7bbc__unrealized_gn_ls">#REF!</definedName>
    <definedName name="_7bbk__beginning_cost">#REF!</definedName>
    <definedName name="_7bbk__contributions">#REF!</definedName>
    <definedName name="_7bbk__current_div_receivable">#REF!</definedName>
    <definedName name="_7bbk__dividend">#REF!</definedName>
    <definedName name="_7bbk__id_cost_sec">#REF!</definedName>
    <definedName name="_7bbk__id_cost_st">#REF!</definedName>
    <definedName name="_7bbk__intererst_on_non_taxable">#REF!</definedName>
    <definedName name="_7bbk__interest_on_govt">#REF!</definedName>
    <definedName name="_7bbk__interest_other">#REF!</definedName>
    <definedName name="_7bbk__long_term_gain_loss_govt">#REF!</definedName>
    <definedName name="_7bbk__long_term_gain_loss_nontaxable">#REF!</definedName>
    <definedName name="_7bbk__long_term_gain_loss_other">#REF!</definedName>
    <definedName name="_7bbk__management_fee">#REF!</definedName>
    <definedName name="_7bbk__net_asset_excludingmkt">#REF!</definedName>
    <definedName name="_7bbk__net_div_receivable">#REF!</definedName>
    <definedName name="_7bbk__other_income">#REF!</definedName>
    <definedName name="_7bbk__short_term_gain_loss_govt">#REF!</definedName>
    <definedName name="_7bbk__short_term_gain_loss_nontaxable">#REF!</definedName>
    <definedName name="_7bbk__short_term_gain_loss_other">#REF!</definedName>
    <definedName name="_7bbk__taxes_paid">#REF!</definedName>
    <definedName name="_7bbk__total_expenses">#REF!</definedName>
    <definedName name="_7bbk__total_long_term_gain_loss">#REF!</definedName>
    <definedName name="_7bbk__total_nav">#REF!</definedName>
    <definedName name="_7bbk__total_short_term_gain_loss">#REF!</definedName>
    <definedName name="_7bbk__unrealized_gn_ls">#REF!</definedName>
    <definedName name="_7bw1__beginning_cost">#REF!</definedName>
    <definedName name="_7bw1__contributions">#REF!</definedName>
    <definedName name="_7bw1__current_div_receivable">#REF!</definedName>
    <definedName name="_7bw1__dividend">#REF!</definedName>
    <definedName name="_7bw1__id_cost_sec">#REF!</definedName>
    <definedName name="_7bw1__id_cost_st">#REF!</definedName>
    <definedName name="_7bw1__intererst_on_non_taxable">#REF!</definedName>
    <definedName name="_7bw1__interest_on_govt">#REF!</definedName>
    <definedName name="_7bw1__interest_other">#REF!</definedName>
    <definedName name="_7bw1__long_term_gain_loss_govt">#REF!</definedName>
    <definedName name="_7bw1__long_term_gain_loss_nontaxable">#REF!</definedName>
    <definedName name="_7bw1__long_term_gain_loss_other">#REF!</definedName>
    <definedName name="_7bw1__management_fee">#REF!</definedName>
    <definedName name="_7bw1__net_asset_excludingmkt">#REF!</definedName>
    <definedName name="_7bw1__net_div_receivable">#REF!</definedName>
    <definedName name="_7bw1__other_income">#REF!</definedName>
    <definedName name="_7bw1__short_term_gain_loss_govt">#REF!</definedName>
    <definedName name="_7bw1__short_term_gain_loss_nontaxable">#REF!</definedName>
    <definedName name="_7bw1__short_term_gain_loss_other">#REF!</definedName>
    <definedName name="_7bw1__taxes_paid">#REF!</definedName>
    <definedName name="_7bw1__total_expenses">#REF!</definedName>
    <definedName name="_7bw1__total_long_term_gain_loss">#REF!</definedName>
    <definedName name="_7bw1__total_nav">#REF!</definedName>
    <definedName name="_7bw1__total_short_term_gain_loss">#REF!</definedName>
    <definedName name="_7bw1__unrealized_gn_ls">#REF!</definedName>
    <definedName name="_7bw7__beginning_cost">#REF!</definedName>
    <definedName name="_7bw7__contributions">#REF!</definedName>
    <definedName name="_7bw7__current_div_receivable">#REF!</definedName>
    <definedName name="_7bw7__dividend">#REF!</definedName>
    <definedName name="_7bw7__id_cost_sec">#REF!</definedName>
    <definedName name="_7bw7__id_cost_st">#REF!</definedName>
    <definedName name="_7bw7__intererst_on_non_taxable">#REF!</definedName>
    <definedName name="_7bw7__interest_on_govt">#REF!</definedName>
    <definedName name="_7bw7__interest_other">#REF!</definedName>
    <definedName name="_7bw7__long_term_gain_loss_govt">#REF!</definedName>
    <definedName name="_7bw7__long_term_gain_loss_nontaxable">#REF!</definedName>
    <definedName name="_7bw7__long_term_gain_loss_other">#REF!</definedName>
    <definedName name="_7bw7__management_fee">#REF!</definedName>
    <definedName name="_7bw7__net_asset_excludingmkt">#REF!</definedName>
    <definedName name="_7bw7__net_div_receivable">#REF!</definedName>
    <definedName name="_7bw7__other_income">#REF!</definedName>
    <definedName name="_7bw7__short_term_gain_loss_govt">#REF!</definedName>
    <definedName name="_7bw7__short_term_gain_loss_nontaxable">#REF!</definedName>
    <definedName name="_7bw7__short_term_gain_loss_other">#REF!</definedName>
    <definedName name="_7bw7__taxes_paid">#REF!</definedName>
    <definedName name="_7bw7__total_expenses">#REF!</definedName>
    <definedName name="_7bw7__total_long_term_gain_loss">#REF!</definedName>
    <definedName name="_7bw7__total_nav">#REF!</definedName>
    <definedName name="_7bw7__total_short_term_gain_loss">#REF!</definedName>
    <definedName name="_7bw7__unrealized_gn_ls">#REF!</definedName>
    <definedName name="_7bw8__beginning_cost">#REF!</definedName>
    <definedName name="_7bw8__contributions">#REF!</definedName>
    <definedName name="_7bw8__current_div_receivable">#REF!</definedName>
    <definedName name="_7bw8__dividend">#REF!</definedName>
    <definedName name="_7bw8__id_cost_sec">#REF!</definedName>
    <definedName name="_7bw8__id_cost_st">#REF!</definedName>
    <definedName name="_7bw8__intererst_on_muni">#REF!</definedName>
    <definedName name="_7bw8__intererst_on_non_taxable">#REF!</definedName>
    <definedName name="_7bw8__interest_on_govt">#REF!</definedName>
    <definedName name="_7bw8__interest_other">#REF!</definedName>
    <definedName name="_7bw8__long_term_gain_loss_govt">#REF!</definedName>
    <definedName name="_7bw8__long_term_gain_loss_nontaxable">#REF!</definedName>
    <definedName name="_7bw8__long_term_gain_loss_other">#REF!</definedName>
    <definedName name="_7bw8__management_fee">#REF!</definedName>
    <definedName name="_7bw8__net_asset_excludingmkt">#REF!</definedName>
    <definedName name="_7bw8__net_div_receivable">#REF!</definedName>
    <definedName name="_7bw8__other_income">#REF!</definedName>
    <definedName name="_7bw8__short_term_gain_loss_govt">#REF!</definedName>
    <definedName name="_7bw8__short_term_gain_loss_nontaxable">#REF!</definedName>
    <definedName name="_7bw8__short_term_gain_loss_other">#REF!</definedName>
    <definedName name="_7bw8__taxes_paid">#REF!</definedName>
    <definedName name="_7bw8__total_expenses">#REF!</definedName>
    <definedName name="_7bw8__total_long_term_gain_loss">#REF!</definedName>
    <definedName name="_7bw8__total_nav">#REF!</definedName>
    <definedName name="_7bw8__total_short_term_gain_loss">#REF!</definedName>
    <definedName name="_7bw8__unrealized_gn_ls">#REF!</definedName>
    <definedName name="_8__123Graph_ACHART_14" hidden="1">#REF!</definedName>
    <definedName name="_8__123Graph_ACHART_4" localSheetId="7" hidden="1">#REF!</definedName>
    <definedName name="_8__123Graph_ACHART_4" hidden="1">#REF!</definedName>
    <definedName name="_8__123Graph_ACHART_8" hidden="1">#REF!</definedName>
    <definedName name="_8__123Graph_AQRE_S_BY_CO." localSheetId="7" hidden="1">#REF!</definedName>
    <definedName name="_8__123Graph_AQRE_S_BY_CO." hidden="1">#REF!</definedName>
    <definedName name="_8__123Graph_ATAX_CREDIT" localSheetId="7" hidden="1">#REF!</definedName>
    <definedName name="_8__123Graph_ATAX_CREDIT" hidden="1">#REF!</definedName>
    <definedName name="_8__123Graph_BCONTRACT_BY_B_U" hidden="1">#REF!</definedName>
    <definedName name="_8__123Graph_CCHART_1" hidden="1">#REF!</definedName>
    <definedName name="_8__123Graph_CHO_MPRICE" hidden="1">#REF!</definedName>
    <definedName name="_8__123Graph_LBL_ACHART_3" hidden="1">#REF!</definedName>
    <definedName name="_8__123Graph_LBL_CCHART_1" hidden="1">#REF!</definedName>
    <definedName name="_8__123Graph_XCHART_1" hidden="1">#REF!</definedName>
    <definedName name="_8__FDSAUDITLINK__" localSheetId="7"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__FDSAUDITLINK__"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_00021D">#REF!</definedName>
    <definedName name="_8_00021T">#REF!</definedName>
    <definedName name="_8_101003">#REF!</definedName>
    <definedName name="_80__123Graph_BCHART_8" hidden="1">#REF!</definedName>
    <definedName name="_80__FDSAUDITLINK__" localSheetId="7"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0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0_102121">#REF!</definedName>
    <definedName name="_80_201001">#REF!</definedName>
    <definedName name="_80_201004">#REF!</definedName>
    <definedName name="_80_20100R1" localSheetId="7">#REF!</definedName>
    <definedName name="_80_20100R1">#REF!</definedName>
    <definedName name="_80_202103">#REF!</definedName>
    <definedName name="_81__123Graph_XCHART_6" hidden="1">#REF!</definedName>
    <definedName name="_81__FDSAUDITLINK__" localSheetId="7"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1_19190">#REF!</definedName>
    <definedName name="_81_201002">#REF!</definedName>
    <definedName name="_81_20100R1">#REF!</definedName>
    <definedName name="_81_202101">#REF!</definedName>
    <definedName name="_81_202104">#REF!</definedName>
    <definedName name="_82__FDSAUDITLINK__" localSheetId="7"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2_201003">#REF!</definedName>
    <definedName name="_82_202101" localSheetId="7">#REF!</definedName>
    <definedName name="_82_202101">#REF!</definedName>
    <definedName name="_82_202102">#REF!</definedName>
    <definedName name="_82_202111" localSheetId="7">#REF!</definedName>
    <definedName name="_82_202111">#REF!</definedName>
    <definedName name="_83__FDSAUDITLINK__" localSheetId="7"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3_201004">#REF!</definedName>
    <definedName name="_83_202102">#REF!</definedName>
    <definedName name="_83_202103">#REF!</definedName>
    <definedName name="_83_202112">#REF!</definedName>
    <definedName name="_84__123Graph_BCHART_6" hidden="1">#REF!</definedName>
    <definedName name="_84__123Graph_BWAGES_BY_B_U" hidden="1">#REF!</definedName>
    <definedName name="_84__123Graph_XCHART_8" hidden="1">#REF!</definedName>
    <definedName name="_84__FDSAUDITLINK__" localSheetId="7"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4_20100R1">#REF!</definedName>
    <definedName name="_84_202103">#REF!</definedName>
    <definedName name="_84_202104">#REF!</definedName>
    <definedName name="_84_202113">#REF!</definedName>
    <definedName name="_85__123Graph_LBL_ACHART_2" hidden="1">#REF!</definedName>
    <definedName name="_85__FDSAUDITLINK__" localSheetId="7"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5_202101">#REF!</definedName>
    <definedName name="_85_202104">#REF!</definedName>
    <definedName name="_85_202111" localSheetId="7">#REF!</definedName>
    <definedName name="_85_202111">#REF!</definedName>
    <definedName name="_85_202114">#REF!</definedName>
    <definedName name="_86__FDSAUDITLINK__" localSheetId="7"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6_202102">#REF!</definedName>
    <definedName name="_86_202111" localSheetId="7">#REF!</definedName>
    <definedName name="_86_202111">#REF!</definedName>
    <definedName name="_86_202112">#REF!</definedName>
    <definedName name="_86_202131" localSheetId="7">#REF!</definedName>
    <definedName name="_86_202131">#REF!</definedName>
    <definedName name="_87__FDSAUDITLINK__" localSheetId="7"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7_202103">#REF!</definedName>
    <definedName name="_87_202112">#REF!</definedName>
    <definedName name="_87_202113">#REF!</definedName>
    <definedName name="_87_202132">#REF!</definedName>
    <definedName name="_88__FDSAUDITLINK__" localSheetId="7"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8_102122">#REF!</definedName>
    <definedName name="_88_202104">#REF!</definedName>
    <definedName name="_88_202113">#REF!</definedName>
    <definedName name="_88_202114">#REF!</definedName>
    <definedName name="_88_202133">#REF!</definedName>
    <definedName name="_8848" localSheetId="7">#REF!</definedName>
    <definedName name="_8848">#REF!</definedName>
    <definedName name="_8866" localSheetId="7">#REF!</definedName>
    <definedName name="_8866">#REF!</definedName>
    <definedName name="_8891" localSheetId="7">#REF!</definedName>
    <definedName name="_8891">#REF!</definedName>
    <definedName name="_89__FDSAUDITLINK__" localSheetId="7"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89_19190T">#REF!</definedName>
    <definedName name="_89_202111">#REF!</definedName>
    <definedName name="_89_202114">#REF!</definedName>
    <definedName name="_89_20211R2" localSheetId="7">#REF!</definedName>
    <definedName name="_89_20211R2">#REF!</definedName>
    <definedName name="_89_202134">#REF!</definedName>
    <definedName name="_9">#REF!</definedName>
    <definedName name="_9__123Graph_ACHART_15" hidden="1">#REF!</definedName>
    <definedName name="_9__123Graph_ACHART_3" localSheetId="7" hidden="1">#REF!</definedName>
    <definedName name="_9__123Graph_ACHART_3" hidden="1">#REF!</definedName>
    <definedName name="_9__123Graph_AQRE_S_BY_TYPE" hidden="1">#REF!</definedName>
    <definedName name="_9__123Graph_ASUPPLIES_BY_B_U" localSheetId="7" hidden="1">#REF!</definedName>
    <definedName name="_9__123Graph_ASUPPLIES_BY_B_U" hidden="1">#REF!</definedName>
    <definedName name="_9__123Graph_AWAGES_BY_B_U" localSheetId="7" hidden="1">#REF!</definedName>
    <definedName name="_9__123Graph_AWAGES_BY_B_U" hidden="1">#REF!</definedName>
    <definedName name="_9__123Graph_BCHART_1" localSheetId="7" hidden="1">#REF!</definedName>
    <definedName name="_9__123Graph_BCHART_1" hidden="1">#REF!</definedName>
    <definedName name="_9__123Graph_BQRE_S_BY_CO." hidden="1">#REF!</definedName>
    <definedName name="_9__123Graph_CO_MPRICE" hidden="1">#REF!</definedName>
    <definedName name="_9__123Graph_LBL_DCHART_1" hidden="1">#REF!</definedName>
    <definedName name="_9__123Graph_XCHART_1" hidden="1">#REF!</definedName>
    <definedName name="_9__FDSAUDITLINK__" localSheetId="7"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__FDSAUDITLINK__"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_0__123Grap" hidden="1">#REF!</definedName>
    <definedName name="_9_101004">#REF!</definedName>
    <definedName name="_90__123Graph_BCHART_7" hidden="1">#REF!</definedName>
    <definedName name="_90__123Graph_CCONTRACT_BY_B_U" hidden="1">#REF!</definedName>
    <definedName name="_90__123Graph_LBL_ACHART_4" hidden="1">#REF!</definedName>
    <definedName name="_90__FDSAUDITLINK__" localSheetId="7"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0_202112">#REF!</definedName>
    <definedName name="_90_202131" localSheetId="7">#REF!</definedName>
    <definedName name="_90_202131">#REF!</definedName>
    <definedName name="_90_202151" localSheetId="7">#REF!</definedName>
    <definedName name="_90_202151">#REF!</definedName>
    <definedName name="_9000" localSheetId="7">#REF!</definedName>
    <definedName name="_9000">#REF!</definedName>
    <definedName name="_901001" localSheetId="7">#REF!</definedName>
    <definedName name="_901001">#REF!</definedName>
    <definedName name="_901002" localSheetId="7">#REF!</definedName>
    <definedName name="_901002">#REF!</definedName>
    <definedName name="_901003">#REF!</definedName>
    <definedName name="_901004">#REF!</definedName>
    <definedName name="_90100R1" localSheetId="7">#REF!</definedName>
    <definedName name="_90100R1">#REF!</definedName>
    <definedName name="_90100R2">#REF!</definedName>
    <definedName name="_90100R3">#REF!</definedName>
    <definedName name="_902101" localSheetId="7">#REF!</definedName>
    <definedName name="_902101">#REF!</definedName>
    <definedName name="_902102">#REF!</definedName>
    <definedName name="_902103">#REF!</definedName>
    <definedName name="_902104">#REF!</definedName>
    <definedName name="_90501R1" localSheetId="7">#REF!</definedName>
    <definedName name="_90501R1">#REF!</definedName>
    <definedName name="_90501R2" localSheetId="7">#REF!</definedName>
    <definedName name="_90501R2">#REF!</definedName>
    <definedName name="_90501R3" localSheetId="7">#REF!</definedName>
    <definedName name="_90501R3">#REF!</definedName>
    <definedName name="_90510R1">#REF!</definedName>
    <definedName name="_90510R2">#REF!</definedName>
    <definedName name="_90510R3">#REF!</definedName>
    <definedName name="_90511R1">#REF!</definedName>
    <definedName name="_90511R2">#REF!</definedName>
    <definedName name="_90511R3">#REF!</definedName>
    <definedName name="_91__FDSAUDITLINK__" localSheetId="7"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1_201002">#REF!</definedName>
    <definedName name="_91_202113">#REF!</definedName>
    <definedName name="_91_202132">#REF!</definedName>
    <definedName name="_91_202152">#REF!</definedName>
    <definedName name="_9124" localSheetId="7">#REF!</definedName>
    <definedName name="_9124">#REF!</definedName>
    <definedName name="_9149" localSheetId="7">#REF!</definedName>
    <definedName name="_9149">#REF!</definedName>
    <definedName name="_92__FDSAUDITLINK__" localSheetId="7"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2_201003">#REF!</definedName>
    <definedName name="_92_202114">#REF!</definedName>
    <definedName name="_92_202133">#REF!</definedName>
    <definedName name="_92_202153">#REF!</definedName>
    <definedName name="_93__FDSAUDITLINK__" localSheetId="7"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3_201004">#REF!</definedName>
    <definedName name="_93_20211R2" localSheetId="7">#REF!</definedName>
    <definedName name="_93_20211R2">#REF!</definedName>
    <definedName name="_93_202134">#REF!</definedName>
    <definedName name="_93_202154">#REF!</definedName>
    <definedName name="_9310">#REF!</definedName>
    <definedName name="_9325">#REF!</definedName>
    <definedName name="_9330">#REF!</definedName>
    <definedName name="_9343" localSheetId="7">#REF!</definedName>
    <definedName name="_9343">#REF!</definedName>
    <definedName name="_9350" localSheetId="7">#REF!</definedName>
    <definedName name="_9350">#REF!</definedName>
    <definedName name="_9368" localSheetId="7">#REF!</definedName>
    <definedName name="_9368">#REF!</definedName>
    <definedName name="_94">#REF!</definedName>
    <definedName name="_94__FDSAUDITLINK__" localSheetId="7"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4_20100R1">#REF!</definedName>
    <definedName name="_94_202131">#REF!</definedName>
    <definedName name="_94_20213R2">#REF!</definedName>
    <definedName name="_94_202151">#REF!</definedName>
    <definedName name="_94_202161">#REF!</definedName>
    <definedName name="_9461">#REF!</definedName>
    <definedName name="_94A">#REF!</definedName>
    <definedName name="_94AUDADJ" localSheetId="7">#REF!</definedName>
    <definedName name="_94AUDADJ">#REF!</definedName>
    <definedName name="_95" localSheetId="7">#REF!</definedName>
    <definedName name="_95">#REF!</definedName>
    <definedName name="_95__123Graph_LBL_ACHART_6" localSheetId="7" hidden="1">#REF!</definedName>
    <definedName name="_95__123Graph_LBL_ACHART_6" hidden="1">#REF!</definedName>
    <definedName name="_95__FDSAUDITLINK__" localSheetId="7"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5_202101">#REF!</definedName>
    <definedName name="_95_202132">#REF!</definedName>
    <definedName name="_95_202151" localSheetId="7">#REF!</definedName>
    <definedName name="_95_202151">#REF!</definedName>
    <definedName name="_95_202152">#REF!</definedName>
    <definedName name="_95_202162">#REF!</definedName>
    <definedName name="_95A" localSheetId="7">#REF!</definedName>
    <definedName name="_95A">#REF!</definedName>
    <definedName name="_96">#REF!</definedName>
    <definedName name="_96__123Graph_BCHART_8" hidden="1">#REF!</definedName>
    <definedName name="_96__123Graph_CQRE_S_BY_CO." hidden="1">#REF!</definedName>
    <definedName name="_96__FDSAUDITLINK__" localSheetId="7"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6_102123">#REF!</definedName>
    <definedName name="_96_202102">#REF!</definedName>
    <definedName name="_96_202133">#REF!</definedName>
    <definedName name="_96_202152">#REF!</definedName>
    <definedName name="_96_202153">#REF!</definedName>
    <definedName name="_96_202163">#REF!</definedName>
    <definedName name="_96A" localSheetId="7">#REF!</definedName>
    <definedName name="_96A">#REF!</definedName>
    <definedName name="_97">#REF!</definedName>
    <definedName name="_97__FDSAUDITLINK__" localSheetId="7"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7_202103">#REF!</definedName>
    <definedName name="_97_202134">#REF!</definedName>
    <definedName name="_97_202153">#REF!</definedName>
    <definedName name="_97_202154">#REF!</definedName>
    <definedName name="_97_202164">#REF!</definedName>
    <definedName name="_97A" localSheetId="7">#REF!</definedName>
    <definedName name="_97A">#REF!</definedName>
    <definedName name="_97opls">#REF!</definedName>
    <definedName name="_98">#REF!</definedName>
    <definedName name="_98__FDSAUDITLINK__" localSheetId="7"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8_202104">#REF!</definedName>
    <definedName name="_98_20213R2" localSheetId="7">#REF!</definedName>
    <definedName name="_98_20213R2">#REF!</definedName>
    <definedName name="_98_202154">#REF!</definedName>
    <definedName name="_98_202161" localSheetId="7">#REF!</definedName>
    <definedName name="_98_202161">#REF!</definedName>
    <definedName name="_98_20216R1" localSheetId="7">#REF!</definedName>
    <definedName name="_98_20216R1">#REF!</definedName>
    <definedName name="_98A" localSheetId="7">#REF!</definedName>
    <definedName name="_98A">#REF!</definedName>
    <definedName name="_99">#REF!</definedName>
    <definedName name="_99__FDSAUDITLINK__" localSheetId="7"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9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99_202111">#REF!</definedName>
    <definedName name="_99_202151">#REF!</definedName>
    <definedName name="_99_20215R2">#REF!</definedName>
    <definedName name="_99_202162">#REF!</definedName>
    <definedName name="_99_20216R2" localSheetId="7">#REF!</definedName>
    <definedName name="_99_20216R2">#REF!</definedName>
    <definedName name="_990011" localSheetId="7">#REF!</definedName>
    <definedName name="_990011">#REF!</definedName>
    <definedName name="_990012">#REF!</definedName>
    <definedName name="_990013">#REF!</definedName>
    <definedName name="_990014">#REF!</definedName>
    <definedName name="_99001R3" localSheetId="7">#REF!</definedName>
    <definedName name="_99001R3">#REF!</definedName>
    <definedName name="_99002R3" localSheetId="7">#REF!</definedName>
    <definedName name="_99002R3">#REF!</definedName>
    <definedName name="_99004R3" localSheetId="7">#REF!</definedName>
    <definedName name="_99004R3">#REF!</definedName>
    <definedName name="_99A">#REF!</definedName>
    <definedName name="_a1" localSheetId="7" hidden="1">{"mgmt forecast",#N/A,FALSE,"Mgmt Forecast";"dcf table",#N/A,FALSE,"Mgmt Forecast";"sensitivity",#N/A,FALSE,"Mgmt Forecast";"table inputs",#N/A,FALSE,"Mgmt Forecast";"calculations",#N/A,FALSE,"Mgmt Forecast"}</definedName>
    <definedName name="_a1" hidden="1">{"mgmt forecast",#N/A,FALSE,"Mgmt Forecast";"dcf table",#N/A,FALSE,"Mgmt Forecast";"sensitivity",#N/A,FALSE,"Mgmt Forecast";"table inputs",#N/A,FALSE,"Mgmt Forecast";"calculations",#N/A,FALSE,"Mgmt Forecast"}</definedName>
    <definedName name="_A11" localSheetId="7" hidden="1">{#N/A,#N/A,FALSE,"Umsatz 99";#N/A,#N/A,FALSE,"ER 99 "}</definedName>
    <definedName name="_A11" hidden="1">{#N/A,#N/A,FALSE,"Umsatz 99";#N/A,#N/A,FALSE,"ER 99 "}</definedName>
    <definedName name="_a2" localSheetId="7" hidden="1">{"mgmt forecast",#N/A,FALSE,"Mgmt Forecast";"dcf table",#N/A,FALSE,"Mgmt Forecast";"sensitivity",#N/A,FALSE,"Mgmt Forecast";"table inputs",#N/A,FALSE,"Mgmt Forecast";"calculations",#N/A,FALSE,"Mgmt Forecast"}</definedName>
    <definedName name="_a2" hidden="1">{"mgmt forecast",#N/A,FALSE,"Mgmt Forecast";"dcf table",#N/A,FALSE,"Mgmt Forecast";"sensitivity",#N/A,FALSE,"Mgmt Forecast";"table inputs",#N/A,FALSE,"Mgmt Forecast";"calculations",#N/A,FALSE,"Mgmt Forecast"}</definedName>
    <definedName name="_aaa1" localSheetId="7" hidden="1">{#N/A,#N/A,FALSE,"Antony Financials";#N/A,#N/A,FALSE,"Cowboy Financials";#N/A,#N/A,FALSE,"Combined";#N/A,#N/A,FALSE,"Valuematrix";#N/A,#N/A,FALSE,"DCFAntony";#N/A,#N/A,FALSE,"DCFCowboy";#N/A,#N/A,FALSE,"DCFCombined"}</definedName>
    <definedName name="_aaa1" hidden="1">{#N/A,#N/A,FALSE,"Antony Financials";#N/A,#N/A,FALSE,"Cowboy Financials";#N/A,#N/A,FALSE,"Combined";#N/A,#N/A,FALSE,"Valuematrix";#N/A,#N/A,FALSE,"DCFAntony";#N/A,#N/A,FALSE,"DCFCowboy";#N/A,#N/A,FALSE,"DCFCombined"}</definedName>
    <definedName name="_aas1" localSheetId="7" hidden="1">{#N/A,#N/A,FALSE,"REPORT"}</definedName>
    <definedName name="_aas1" hidden="1">{#N/A,#N/A,FALSE,"REPORT"}</definedName>
    <definedName name="_ACCRDEXP">#REF!</definedName>
    <definedName name="_ACS2000" localSheetId="7" hidden="1">{#N/A,#N/A,FALSE,"REPORT"}</definedName>
    <definedName name="_ACS2000" hidden="1">{#N/A,#N/A,FALSE,"REPORT"}</definedName>
    <definedName name="_ACT1">#REF!</definedName>
    <definedName name="_ACT2">#REF!</definedName>
    <definedName name="_ACT3">#REF!</definedName>
    <definedName name="_Actual_for_2004_Measure" hidden="1">#REF!</definedName>
    <definedName name="_ai2" localSheetId="7">#REF!</definedName>
    <definedName name="_ai2">#REF!</definedName>
    <definedName name="_all2" localSheetId="7" hidden="1">{#N/A,#N/A,FALSE,"UNIT";#N/A,#N/A,FALSE,"EROSION";#N/A,#N/A,FALSE,"BASE";#N/A,#N/A,FALSE,"TOT REV";#N/A,#N/A,FALSE,"HWARE";#N/A,#N/A,FALSE,"CONS";#N/A,#N/A,FALSE,"OTL%";#N/A,#N/A,FALSE,"NRP";#N/A,#N/A,FALSE,"ACUPU";#N/A,#N/A,FALSE,"TOT GP $";#N/A,#N/A,FALSE,"HWARE GP $";#N/A,#N/A,FALSE,"CONS GP $";#N/A,#N/A,FALSE,"TOTAL GP %";#N/A,#N/A,FALSE,"HWARE GP %";#N/A,#N/A,FALSE,"CONS GP % "}</definedName>
    <definedName name="_all2" hidden="1">{#N/A,#N/A,FALSE,"UNIT";#N/A,#N/A,FALSE,"EROSION";#N/A,#N/A,FALSE,"BASE";#N/A,#N/A,FALSE,"TOT REV";#N/A,#N/A,FALSE,"HWARE";#N/A,#N/A,FALSE,"CONS";#N/A,#N/A,FALSE,"OTL%";#N/A,#N/A,FALSE,"NRP";#N/A,#N/A,FALSE,"ACUPU";#N/A,#N/A,FALSE,"TOT GP $";#N/A,#N/A,FALSE,"HWARE GP $";#N/A,#N/A,FALSE,"CONS GP $";#N/A,#N/A,FALSE,"TOTAL GP %";#N/A,#N/A,FALSE,"HWARE GP %";#N/A,#N/A,FALSE,"CONS GP % "}</definedName>
    <definedName name="_AMO_ContentDefinition_299938498" hidden="1">"'Partitions:7'"</definedName>
    <definedName name="_AMO_ContentDefinition_299938498.0" hidden="1">"'&lt;ContentDefinition name=""Import Monthly Mapics Data for FD68"" rsid=""299938498"" type=""StoredProcess"" format=""REPORTXML"" imgfmt=""ACTIVEX"" created=""05/05/2009 23:28:47"" modifed=""05/05/2009 23:28:47"" user=""ANLGR"" apply=""False"" thread='"</definedName>
    <definedName name="_AMO_ContentDefinition_299938498.1" hidden="1">"'""BACKGROUND"" css=""C:\Program Files\SAS\Shared Files\BIClientStyles\AMODefault.css"" range=""Import_Monthly_Mapics_Data_for_FD68"" auto=""False"" rdc=""False"" mig=""False"" xTime=""00:01:04.3490775"" rTime=""00:00:00.4374300"" bgnew=""False"" nF'"</definedName>
    <definedName name="_AMO_ContentDefinition_299938498.2" hidden="1">"'mt=""False"" grphSet=""False"" imgY=""0"" imgX=""0""&gt;_x000D_
  &lt;files /&gt;_x000D_
  &lt;param n=""DisplayName"" v=""Import Monthly Mapics Data for FD68"" /&gt;_x000D_
  &lt;param n=""ServerName"" v=""SASMain"" /&gt;_x000D_
  &lt;param n=""ResultsOnServer"" v=""False"" /&gt;_x000D_
  &lt;param n=""AMO'"</definedName>
    <definedName name="_AMO_ContentDefinition_299938498.3" hidden="1">"'_Version"" v=""2.1"" /&gt;_x000D_
  &lt;param n=""UIParameter_0"" v=""analysis::ACTUAL"" /&gt;_x000D_
  &lt;param n=""UIParameter_1"" v=""period::200904"" /&gt;_x000D_
  &lt;param n=""UIParameter_2"" v=""cycle::Vestas2"" /&gt;_x000D_
  &lt;param n=""UIParameter_3"" v=""acttype::1"" /&gt;_x000D_
  &lt;param '"</definedName>
    <definedName name="_AMO_ContentDefinition_299938498.4" hidden="1">"'n=""UIParameter_4"" v=""fd::68"" /&gt;_x000D_
  &lt;param n=""UIParameter_5"" v=""country::GB"" /&gt;_x000D_
  &lt;param n=""UIParameter_6"" v=""currency::GBP"" /&gt;_x000D_
  &lt;param n=""UIParameter_7"" v=""schema::AMFLIBC"" /&gt;_x000D_
  &lt;param n=""UIParameter_8"" v=""butype::PBU"" /&gt;_x000D_
  &lt;'"</definedName>
    <definedName name="_AMO_ContentDefinition_299938498.5" hidden="1">"'param n=""UIParameters"" v=""9"" /&gt;_x000D_
  &lt;param n=""StoredProcessID"" v=""A5OM1V0E.AY0006ZW"" /&gt;_x000D_
  &lt;param n=""StoredProcessPath"" v=""Monthly Data Load/Vestas BU Tower/Import Monthly Mapics Data for FD68"" /&gt;_x000D_
  &lt;param n=""RepositoryName"" v=""Foundat'"</definedName>
    <definedName name="_AMO_ContentDefinition_299938498.6" hidden="1">"'ion"" /&gt;_x000D_
  &lt;param n=""ClassName"" v=""SAS.OfficeAddin.StoredProcess"" /&gt;_x000D_
  &lt;param n=""NoVisuals"" v=""1"" /&gt;_x000D_
&lt;/ContentDefinition&gt;'"</definedName>
    <definedName name="_AMO_ContentDefinition_307689594" hidden="1">"'Partitions:7'"</definedName>
    <definedName name="_AMO_ContentDefinition_307689594.0" hidden="1">"'&lt;ContentDefinition name=""CF Import (weekly) for Vestas Towers"" rsid=""307689594"" type=""StoredProcess"" format=""REPORTXML"" imgfmt=""ACTIVEX"" created=""07/28/2006 11:13:58"" modifed=""07/28/2006 11:13:58"" user=""trje"" apply=""False"" thread='"</definedName>
    <definedName name="_AMO_ContentDefinition_307689594.1" hidden="1">"'""BACKGROUND"" css=""C:\Program Files\SAS\Shared Files\BIClientStyles\AMODefault.css"" range=""CF_Import__weekly__for_Vestas_Towers"" auto=""False"" rdc=""False"" mig=""False"" xTime=""00:01:22.6932152"" rTime=""00:00:00.2658443"" bgnew=""False"" n'"</definedName>
    <definedName name="_AMO_ContentDefinition_307689594.2" hidden="1">"'Fmt=""False"" grphSet=""False"" imgY=""0"" imgX=""0""&gt;_x000D_
  &lt;files /&gt;_x000D_
  &lt;param n=""DisplayName"" v=""CF Import (weekly) for Vestas Towers"" /&gt;_x000D_
  &lt;param n=""ServerName"" v=""SASMain"" /&gt;_x000D_
  &lt;param n=""ResultsOnServer"" v=""False"" /&gt;_x000D_
  &lt;param n=""A'"</definedName>
    <definedName name="_AMO_ContentDefinition_307689594.3" hidden="1">"'MO_Version"" v=""2.1"" /&gt;_x000D_
  &lt;param n=""UIParameter_0"" v=""analysis::CFR"" /&gt;_x000D_
  &lt;param n=""UIParameter_1"" v=""period::w30-2006"" /&gt;_x000D_
  &lt;param n=""UIParameter_2"" v=""location::\\rifile\group\_Docs\Financial_reporting\Towers\Local Finance\"" /&gt;_x000D_
  '"</definedName>
    <definedName name="_AMO_ContentDefinition_307689594.4" hidden="1">"'&lt;param n=""UIParameter_3"" v=""cycle::Vestas_CF"" /&gt;_x000D_
  &lt;param n=""UIParameter_4"" v=""actiontype::1"" /&gt;_x000D_
  &lt;param n=""UIParameters"" v=""5"" /&gt;_x000D_
  &lt;param n=""StoredProcessID"" v=""A5GF11T9.AR0012L1"" /&gt;_x000D_
  &lt;param n=""StoredProcessPath"" v=""Cash Flo'"</definedName>
    <definedName name="_AMO_ContentDefinition_307689594.5" hidden="1">"'w Reporting/Vestas BU CF Towers/CF Import (weekly) for Vestas Towers"" /&gt;_x000D_
  &lt;param n=""RepositoryName"" v=""Detail Data Store"" /&gt;_x000D_
  &lt;param n=""ClassName"" v=""SAS.OfficeAddin.StoredProcess"" /&gt;_x000D_
  &lt;param n=""NoVisuals"" v=""1"" /&gt;_x000D_
&lt;/Conte'"</definedName>
    <definedName name="_AMO_ContentDefinition_307689594.6" hidden="1">"'ntDefinition&gt;'"</definedName>
    <definedName name="_AMO_ContentDefinition_437249378" hidden="1">"'Partitions:7'"</definedName>
    <definedName name="_AMO_ContentDefinition_437249378.0" hidden="1">"'&lt;ContentDefinition name=""Import Monthly Mapics Data for FD67"" rsid=""437249378"" type=""StoredProcess"" format=""REPORTXML"" imgfmt=""ACTIVEX"" created=""05/05/2009 23:27:27"" modifed=""05/05/2009 23:27:27"" user=""ANLGR"" apply=""False"" thread='"</definedName>
    <definedName name="_AMO_ContentDefinition_437249378.1" hidden="1">"'""BACKGROUND"" css=""C:\Program Files\SAS\Shared Files\BIClientStyles\AMODefault.css"" range=""Import_Monthly_Mapics_Data_for_FD67_2"" auto=""False"" rdc=""False"" mig=""False"" xTime=""00:01:10.6449450"" rTime=""00:00:00.6873900"" bgnew=""False"" n'"</definedName>
    <definedName name="_AMO_ContentDefinition_437249378.2" hidden="1">"'Fmt=""False"" grphSet=""False"" imgY=""0"" imgX=""0""&gt;_x000D_
  &lt;files /&gt;_x000D_
  &lt;param n=""DisplayName"" v=""Import Monthly Mapics Data for FD67"" /&gt;_x000D_
  &lt;param n=""ServerName"" v=""SASMain"" /&gt;_x000D_
  &lt;param n=""ResultsOnServer"" v=""False"" /&gt;_x000D_
  &lt;param n=""AM'"</definedName>
    <definedName name="_AMO_ContentDefinition_437249378.3" hidden="1">"'O_Version"" v=""2.1"" /&gt;_x000D_
  &lt;param n=""UIParameter_0"" v=""analysis::ACTUAL"" /&gt;_x000D_
  &lt;param n=""UIParameter_1"" v=""period::200904"" /&gt;_x000D_
  &lt;param n=""UIParameter_2"" v=""cycle::Vestas2"" /&gt;_x000D_
  &lt;param n=""UIParameter_3"" v=""acttype::1"" /&gt;_x000D_
  &lt;param'"</definedName>
    <definedName name="_AMO_ContentDefinition_437249378.4" hidden="1">"' n=""UIParameter_4"" v=""fd::67"" /&gt;_x000D_
  &lt;param n=""UIParameter_5"" v=""country::DK"" /&gt;_x000D_
  &lt;param n=""UIParameter_6"" v=""currency::DKK"" /&gt;_x000D_
  &lt;param n=""UIParameter_7"" v=""schema::AMFLIBL"" /&gt;_x000D_
  &lt;param n=""UIParameter_8"" v=""butype::PBU"" /&gt;_x000D_
  '"</definedName>
    <definedName name="_AMO_ContentDefinition_437249378.5" hidden="1">"'&lt;param n=""UIParameters"" v=""9"" /&gt;_x000D_
  &lt;param n=""StoredProcessID"" v=""A5OM1V0E.AY0006ZV"" /&gt;_x000D_
  &lt;param n=""StoredProcessPath"" v=""Monthly Data Load/Vestas BU Tower/Import Monthly Mapics Data for FD67"" /&gt;_x000D_
  &lt;param n=""RepositoryName"" v=""Founda'"</definedName>
    <definedName name="_AMO_ContentDefinition_437249378.6" hidden="1">"'tion"" /&gt;_x000D_
  &lt;param n=""ClassName"" v=""SAS.OfficeAddin.StoredProcess"" /&gt;_x000D_
  &lt;param n=""NoVisuals"" v=""1"" /&gt;_x000D_
&lt;/ContentDefinition&gt;'"</definedName>
    <definedName name="_AMO_ContentDefinition_448845425" hidden="1">"'Partitions:7'"</definedName>
    <definedName name="_AMO_ContentDefinition_448845425.0" hidden="1">"'&lt;ContentDefinition name=""Import RFC for Vestas Mediterranean"" rsid=""448845425"" type=""StoredProcess"" format=""REPORTXML"" imgfmt=""ACTIVEX"" created=""10/12/2008 15:09:57"" modifed=""10/12/2008 15:09:57"" user=""Zsuzsanna Fodor"" apply=""False""'"</definedName>
    <definedName name="_AMO_ContentDefinition_448845425.1" hidden="1">"' thread=""BACKGROUND"" css=""C:\Program Files\SAS\Shared Files\BIClientStyles\AMODefault.css"" range=""Import_RFC_for_Vestas_Mediterranean"" auto=""False"" rdc=""False"" mig=""False"" xTime=""00:01:32.0053340"" rTime=""00:00:00.2811708"" bgnew=""Fa'"</definedName>
    <definedName name="_AMO_ContentDefinition_448845425.2" hidden="1">"'lse"" nFmt=""False"" grphSet=""False"" imgY=""0"" imgX=""0""&gt;_x000D_
  &lt;files /&gt;_x000D_
  &lt;param n=""DisplayName"" v=""Import RFC for Vestas Mediterranean"" /&gt;_x000D_
  &lt;param n=""ServerName"" v=""SASMain"" /&gt;_x000D_
  &lt;param n=""ResultsOnServer"" v=""False"" /&gt;_x000D_
  &lt;para'"</definedName>
    <definedName name="_AMO_ContentDefinition_448845425.3" hidden="1">"'m n=""AMO_Version"" v=""2.1"" /&gt;_x000D_
  &lt;param n=""UIParameter_0"" v=""analysis::RFC3"" /&gt;_x000D_
  &lt;param n=""UIParameter_1"" v=""period::200808"" /&gt;_x000D_
  &lt;param n=""UIParameter_2"" v=""cycle::Vestas2"" /&gt;_x000D_
  &lt;param n=""UIParameter_3"" v=""acttype::1"" /&gt;_x000D_
  &lt;p'"</definedName>
    <definedName name="_AMO_ContentDefinition_448845425.4" hidden="1">"'aram n=""UIParameter_4"" v=""location::\\rifile\group\_Docs\Financial_reporting\Mediterranean\Local Finance\"" /&gt;_x000D_
  &lt;param n=""UIParameter_5"" v=""budgettype::FIN"" /&gt;_x000D_
  &lt;param n=""UIParameter_6"" v=""butype::SBU"" /&gt;_x000D_
  &lt;param n=""UIParameters"" '"</definedName>
    <definedName name="_AMO_ContentDefinition_448845425.5" hidden="1">"'v=""7"" /&gt;_x000D_
  &lt;param n=""StoredProcessID"" v=""A5OM1V0E.AY0035FM"" /&gt;_x000D_
  &lt;param n=""StoredProcessPath"" v=""Monthly Data Load/Vestas Mediterranean/Import RFC for Vestas Mediterranean"" /&gt;_x000D_
  &lt;param n=""RepositoryName"" v=""Foundation"" /&gt;_x000D_
  &lt;param '"</definedName>
    <definedName name="_AMO_ContentDefinition_448845425.6" hidden="1">"'n=""ClassName"" v=""SAS.OfficeAddin.StoredProcess"" /&gt;_x000D_
  &lt;param n=""NoVisuals"" v=""1"" /&gt;_x000D_
&lt;/ContentDefinition&gt;'"</definedName>
    <definedName name="_AMO_ContentDefinition_740954670" hidden="1">"'Partitions:7'"</definedName>
    <definedName name="_AMO_ContentDefinition_740954670.0" hidden="1">"'&lt;ContentDefinition name=""Import Estimate Package for Vestas BU Blades"" rsid=""740954670"" type=""StoredProcess"" format=""REPORTXML"" imgfmt=""ACTIVEX"" created=""10/18/2006 14:11:12"" modifed=""10/18/2006 14:11:12"" user=""Martin Holst Jacobsen""'"</definedName>
    <definedName name="_AMO_ContentDefinition_740954670.1" hidden="1">"' apply=""False"" thread=""BACKGROUND"" css=""C:\Program Files\SAS\Shared Files\BIClientStyles\AMODefault.css"" range=""Import_Estimate_Package_for_Vestas_BU_Blades"" auto=""False"" rdc=""False"" mig=""False"" xTime=""00:00:56.2067115"" rTime=""00:00:'"</definedName>
    <definedName name="_AMO_ContentDefinition_740954670.2" hidden="1">"'00.4404444"" bgnew=""False"" nFmt=""False"" grphSet=""False"" imgY=""0"" imgX=""0""&gt;_x000D_
  &lt;files /&gt;_x000D_
  &lt;param n=""DisplayName"" v=""Import Estimate Package for Vestas BU Blades"" /&gt;_x000D_
  &lt;param n=""ServerName"" v=""SASMain"" /&gt;_x000D_
  &lt;param n=""ResultsOnS'"</definedName>
    <definedName name="_AMO_ContentDefinition_740954670.3" hidden="1">"'erver"" v=""False"" /&gt;_x000D_
  &lt;param n=""AMO_Version"" v=""2.1"" /&gt;_x000D_
  &lt;param n=""UIParameter_0"" v=""analysis::EST1"" /&gt;_x000D_
  &lt;param n=""UIParameter_1"" v=""period_start::200609"" /&gt;_x000D_
  &lt;param n=""UIParameter_2"" v=""period_end::200612"" /&gt;_x000D_
  &lt;param n='"</definedName>
    <definedName name="_AMO_ContentDefinition_740954670.4" hidden="1">"'""UIParameter_3"" v=""location::\\rifile\group\_Docs\Financial_reporting\Blades\Local Finance\"" /&gt;_x000D_
  &lt;param n=""UIParameter_4"" v=""cycle::Vestas"" /&gt;_x000D_
  &lt;param n=""UIParameter_5"" v=""actiontype::1"" /&gt;_x000D_
  &lt;param n=""UIParameters"" v=""6"" /&gt;_x000D_
  &lt;'"</definedName>
    <definedName name="_AMO_ContentDefinition_740954670.5" hidden="1">"'param n=""StoredProcessID"" v=""A5GF11T9.AR000RS1"" /&gt;_x000D_
  &lt;param n=""StoredProcessPath"" v=""Monthly Data Load/Vestas BU Blades/Import Estimate Package for Vestas BU Blades"" /&gt;_x000D_
  &lt;param n=""RepositoryName"" v=""Detail Data Store"" /&gt;_x000D_
  &lt;param n='"</definedName>
    <definedName name="_AMO_ContentDefinition_740954670.6" hidden="1">"'""ClassName"" v=""SAS.OfficeAddin.StoredProcess"" /&gt;_x000D_
  &lt;param n=""NoVisuals"" v=""1"" /&gt;_x000D_
&lt;/ContentDefinition&gt;'"</definedName>
    <definedName name="_AMO_ContentDefinition_767791925" hidden="1">"'Partitions:7'"</definedName>
    <definedName name="_AMO_ContentDefinition_767791925.0" hidden="1">"'&lt;ContentDefinition name=""Import Monthly Mapics Data for FD67"" rsid=""767791925"" type=""StoredProcess"" format=""REPORTXML"" imgfmt=""ACTIVEX"" created=""07/07/2008 13:05:28"" modifed=""07/07/2008 13:05:28"" user=""ANLGR"" apply=""False"" thread='"</definedName>
    <definedName name="_AMO_ContentDefinition_767791925.1" hidden="1">"'""BACKGROUND"" css=""C:\Program Files\SAS\Shared Files\BIClientStyles\AMODefault.css"" range=""Import_Monthly_Mapics_Data_for_FD67"" auto=""False"" rdc=""False"" mig=""False"" xTime=""00:03:01.2112534"" rTime=""00:00:00.5158032"" bgnew=""False"" nF'"</definedName>
    <definedName name="_AMO_ContentDefinition_767791925.2" hidden="1">"'mt=""False"" grphSet=""False"" imgY=""0"" imgX=""0""&gt;_x000D_
  &lt;files /&gt;_x000D_
  &lt;param n=""DisplayName"" v=""Import Monthly Mapics Data for FD67"" /&gt;_x000D_
  &lt;param n=""ServerName"" v=""SASMain"" /&gt;_x000D_
  &lt;param n=""ResultsOnServer"" v=""False"" /&gt;_x000D_
  &lt;param n=""AMO'"</definedName>
    <definedName name="_AMO_ContentDefinition_767791925.3" hidden="1">"'_Version"" v=""2.1"" /&gt;_x000D_
  &lt;param n=""UIParameter_0"" v=""analysis::ACTUAL"" /&gt;_x000D_
  &lt;param n=""UIParameter_1"" v=""period::200806"" /&gt;_x000D_
  &lt;param n=""UIParameter_2"" v=""cycle::Vestas2"" /&gt;_x000D_
  &lt;param n=""UIParameter_3"" v=""acttype::1"" /&gt;_x000D_
  &lt;param '"</definedName>
    <definedName name="_AMO_ContentDefinition_767791925.4" hidden="1">"'n=""UIParameter_4"" v=""fd::67"" /&gt;_x000D_
  &lt;param n=""UIParameter_5"" v=""country::DK"" /&gt;_x000D_
  &lt;param n=""UIParameter_6"" v=""currency::DKK"" /&gt;_x000D_
  &lt;param n=""UIParameter_7"" v=""schema::AMFLIBL"" /&gt;_x000D_
  &lt;param n=""UIParameters"" v=""8"" /&gt;_x000D_
  &lt;param n=""'"</definedName>
    <definedName name="_AMO_ContentDefinition_767791925.5" hidden="1">"'StoredProcessID"" v=""A5OM1V0E.AY0006ZV"" /&gt;_x000D_
  &lt;param n=""StoredProcessPath"" v=""Monthly Data Load/Vestas BU Tower/Import Monthly Mapics Data for FD67"" /&gt;_x000D_
  &lt;param n=""RepositoryName"" v=""Foundation"" /&gt;_x000D_
  &lt;param n=""ClassName"" v=""SAS.OfficeAd'"</definedName>
    <definedName name="_AMO_ContentDefinition_767791925.6" hidden="1">"'din.StoredProcess"" /&gt;_x000D_
  &lt;param n=""NoVisuals"" v=""1"" /&gt;_x000D_
&lt;/ContentDefinition&gt;'"</definedName>
    <definedName name="_AMO_XmlVersion" hidden="1">"'1'"</definedName>
    <definedName name="_AP">#REF!</definedName>
    <definedName name="_aPg01" localSheetId="7">#REF!</definedName>
    <definedName name="_aPg01">#REF!</definedName>
    <definedName name="_aPg02" localSheetId="7">#REF!</definedName>
    <definedName name="_aPg02">#REF!</definedName>
    <definedName name="_aPg03" localSheetId="7">#REF!</definedName>
    <definedName name="_aPg03">#REF!</definedName>
    <definedName name="_aPg04">#REF!</definedName>
    <definedName name="_AROTHER">#REF!</definedName>
    <definedName name="_ARTRADE">#REF!</definedName>
    <definedName name="_asd1">#REF!</definedName>
    <definedName name="_asd6" hidden="1">#REF!</definedName>
    <definedName name="_ask1"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localSheetId="7">39</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94">#REF!</definedName>
    <definedName name="_b111" localSheetId="7" hidden="1">{#N/A,#N/A,FALSE,"Pharm";#N/A,#N/A,FALSE,"WWCM"}</definedName>
    <definedName name="_b111" hidden="1">{#N/A,#N/A,FALSE,"Pharm";#N/A,#N/A,FALSE,"WWCM"}</definedName>
    <definedName name="_bb1" localSheetId="7"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localSheetId="7"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2" localSheetId="7"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CU3" localSheetId="7">#REF!</definedName>
    <definedName name="_BCU3">#REF!</definedName>
    <definedName name="_BCU4">#REF!</definedName>
    <definedName name="_BDE1">#REF!</definedName>
    <definedName name="_BDE2">#REF!</definedName>
    <definedName name="_bdm.0348306848F04A07A3FD7103F54375EA.edm" localSheetId="7" hidden="1">#REF!</definedName>
    <definedName name="_bdm.0348306848F04A07A3FD7103F54375EA.edm" hidden="1">#REF!</definedName>
    <definedName name="_bdm.096A50DF1C3F48FEBA893D4DD02646F5.edm" hidden="1">#REF!</definedName>
    <definedName name="_bdm.0F0DB59666B84D91AFA69B74E9A0A3BA.edm" hidden="1">#REF!</definedName>
    <definedName name="_bdm.16E80409AC834F2B848430653FFC1D1F.edm" hidden="1">#REF!</definedName>
    <definedName name="_bdm.1B50BE0BB99B4AA1BBEBA371D518B04E.edm" hidden="1">#REF!</definedName>
    <definedName name="_bdm.2B48A50679604B9C91C8F934B764AA9A.edm" hidden="1">#REF!</definedName>
    <definedName name="_bdm.2CA5FAE39B9545AA9F696BE733C89728.edm" localSheetId="7" hidden="1">#REF!</definedName>
    <definedName name="_bdm.2CA5FAE39B9545AA9F696BE733C89728.edm" hidden="1">#REF!</definedName>
    <definedName name="_bdm.2D129DD5104046A181588752E2F853B4.edm" hidden="1">#REF!</definedName>
    <definedName name="_bdm.4043FA31CE5A4645B6996D76475904F6.edm" hidden="1">#REF!</definedName>
    <definedName name="_bdm.4055A9CEF3954FDDA1079C59EDE9E318.edm" hidden="1">#REF!</definedName>
    <definedName name="_bdm.41A9F18493BD41E9B683364CAB185B81.edm" hidden="1">#REF!</definedName>
    <definedName name="_bdm.46E398A475704416ACC2BC5A20BD492B.edm" hidden="1">#REF!</definedName>
    <definedName name="_bdm.4B77C271E0A34AA39783CC8280DC280C.edm" hidden="1">#REF!</definedName>
    <definedName name="_bdm.4C3D4FE1F22B47F79DFD0D494721F987.edm" hidden="1">#REF!</definedName>
    <definedName name="_bdm.4E262E8C77244916A17A54D238168E64.edm" hidden="1">#REF!</definedName>
    <definedName name="_bdm.65266C54C7BA4E36BF3C3B98DE64871F.edm" hidden="1">#REF!</definedName>
    <definedName name="_bdm.6DD7B86391174830BB7AC87FDF3B0286.edm" localSheetId="7" hidden="1">#REF!</definedName>
    <definedName name="_bdm.6DD7B86391174830BB7AC87FDF3B0286.edm" hidden="1">#REF!</definedName>
    <definedName name="_bdm.6FB36639CE21492BA6310F76BD58C60F.edm" localSheetId="7" hidden="1">#REF!</definedName>
    <definedName name="_bdm.6FB36639CE21492BA6310F76BD58C60F.edm" hidden="1">#REF!</definedName>
    <definedName name="_bdm.88D83A55CB2340C7879FCDF24C5160AF.edm" hidden="1">#REF!</definedName>
    <definedName name="_bdm.8CD269A8379847EC9C1D78F67BFBC6B1.edm" hidden="1">#REF!</definedName>
    <definedName name="_bdm.97B4EF6148FD49D2A0B5737D0BFB1944.edm" hidden="1">#REF!</definedName>
    <definedName name="_bdm.9B1712EF6B0A43EB8074382E498CA218.edm" hidden="1">#REF!</definedName>
    <definedName name="_bdm.9C46C88F3AF64137ADD314C5C68CD139.edm" hidden="1">#REF!</definedName>
    <definedName name="_bdm.9C6DEE9DAB3F47F0B001335AE411966E.edm" hidden="1">#REF!</definedName>
    <definedName name="_bdm.9F1CCE2AEE6A48DBBD852CBC183CFF22.edm" hidden="1">#REF!</definedName>
    <definedName name="_bdm.AED20114E27540A798EF06CF622D6CC6.edm" hidden="1">#REF!</definedName>
    <definedName name="_bdm.B0E431C16ABF4E3EBE329D64CE048747.edm" hidden="1">#REF!</definedName>
    <definedName name="_bdm.B9C0D0AEBD57426AAB5BFC8C441A39EB.edm" hidden="1">#REF!</definedName>
    <definedName name="_bdm.C5AC018A279D483298003025616B4EF1.edm" hidden="1">#REF!</definedName>
    <definedName name="_bdm.CA66586372034CC3BCD72605944BD478.edm" hidden="1">#REF!</definedName>
    <definedName name="_bdm.CB0F155705894C65815F100BE3CFAD31.edm" hidden="1">#REF!</definedName>
    <definedName name="_bdm.CC47E109A9B94C9DA62BA199DCB7BD99.edm" hidden="1">#REF!</definedName>
    <definedName name="_bdm.CE23C6F88D26404C880BA35B40BE5DAD.edm" hidden="1">#REF!</definedName>
    <definedName name="_bdm.D10A3F751E414A2CA866B65D30260C2F.edm" hidden="1">#REF!</definedName>
    <definedName name="_bdm.D19BF510A2984AA3A1EA07591FC6BDF3.edm" hidden="1">#REF!</definedName>
    <definedName name="_bdm.D48A158F488F418F83A0C79563FD6715.edm" hidden="1">#REF!</definedName>
    <definedName name="_bdm.D6B044A0C1BB435E9B04AB2A7EB3B677.edm" hidden="1">#REF!</definedName>
    <definedName name="_bdm.E6B2889843E54D0EAA897F04A38E7176.edm" hidden="1">#REF!</definedName>
    <definedName name="_bdm.E8E961F8530944A9B783CE4D4CE8576D.edm" hidden="1">#REF!</definedName>
    <definedName name="_bdm.F68D1701D97941C5A92A5C2825309E9D.edm" hidden="1">#REF!</definedName>
    <definedName name="_bdm.FB4DFC142B7F4655AA9D0707CF81BAD1.edm" hidden="1">#REF!</definedName>
    <definedName name="_bev1" localSheetId="7">#REF!</definedName>
    <definedName name="_bev1">#REF!</definedName>
    <definedName name="_bev2">#REF!</definedName>
    <definedName name="_BIS22" localSheetId="7" hidden="1">#REF!</definedName>
    <definedName name="_BIS22" hidden="1">#REF!</definedName>
    <definedName name="_bm1" hidden="1">{"EBITDA",#N/A,TRUE,"P&amp;L Net of Disc Ops";"output net of disc ops",#N/A,TRUE,"Revenue";"input",#N/A,TRUE,"Revenue";"output",#N/A,TRUE,"DC";"Input",#N/A,TRUE,"DC";"MTN and MCN",#N/A,TRUE,"Margin";"output detail line items",#N/A,TRUE,"SGA";"personnel by year",#N/A,TRUE,"Payroll";#N/A,#N/A,TRUE,"CapEx"}</definedName>
    <definedName name="_Budget_for_Measure" hidden="1">#REF!</definedName>
    <definedName name="_C">#REF!</definedName>
    <definedName name="_CAL8" localSheetId="7">#REF!</definedName>
    <definedName name="_CAL8">#REF!</definedName>
    <definedName name="_CAP94">#REF!</definedName>
    <definedName name="_cat1" hidden="1">{"EBITDA",#N/A,TRUE,"P&amp;L Net of Disc Ops";"output net of disc ops",#N/A,TRUE,"Revenue";"input",#N/A,TRUE,"Revenue";"output",#N/A,TRUE,"DC";"Input",#N/A,TRUE,"DC";"MTN and MCN",#N/A,TRUE,"Margin";"output detail line items",#N/A,TRUE,"SGA";"personnel by year",#N/A,TRUE,"Payroll";#N/A,#N/A,TRUE,"CapEx"}</definedName>
    <definedName name="_CFA0004" localSheetId="7">#REF!</definedName>
    <definedName name="_CFA0004">#REF!</definedName>
    <definedName name="_CFA0005" localSheetId="7">#REF!</definedName>
    <definedName name="_CFA0005">#REF!</definedName>
    <definedName name="_CFA0024" localSheetId="7">#REF!</definedName>
    <definedName name="_CFA0024">#REF!</definedName>
    <definedName name="_CFA0025">#REF!</definedName>
    <definedName name="_CFA0026">#REF!</definedName>
    <definedName name="_chg2001">#REF!</definedName>
    <definedName name="_chg2002">#REF!</definedName>
    <definedName name="_chg2003">#REF!</definedName>
    <definedName name="_csd1"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_dan1" hidden="1">#REF!</definedName>
    <definedName name="_DAT1" localSheetId="7">#REF!</definedName>
    <definedName name="_DAT1">#REF!</definedName>
    <definedName name="_DAT10" localSheetId="7">#REF!</definedName>
    <definedName name="_DAT10">#REF!</definedName>
    <definedName name="_DAT11" localSheetId="7">#REF!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ev2010">#REF!</definedName>
    <definedName name="_Dev2011">#REF!</definedName>
    <definedName name="_Dev2012">#REF!</definedName>
    <definedName name="_Dev2013">#REF!</definedName>
    <definedName name="_Dev2014">#REF!</definedName>
    <definedName name="_Dist_Bin" localSheetId="6" hidden="1">#REF!</definedName>
    <definedName name="_Dist_Bin" localSheetId="7" hidden="1">#REF!</definedName>
    <definedName name="_Dist_Bin" localSheetId="0" hidden="1">#REF!</definedName>
    <definedName name="_Dist_Bin" localSheetId="4" hidden="1">#REF!</definedName>
    <definedName name="_Dist_Bin" localSheetId="5" hidden="1">#REF!</definedName>
    <definedName name="_Dist_Bin" localSheetId="2" hidden="1">#REF!</definedName>
    <definedName name="_Dist_Bin" hidden="1">#REF!</definedName>
    <definedName name="_Dist_Values" localSheetId="6" hidden="1">#REF!</definedName>
    <definedName name="_Dist_Values" localSheetId="0" hidden="1">#REF!</definedName>
    <definedName name="_Dist_Values" localSheetId="4" hidden="1">#REF!</definedName>
    <definedName name="_Dist_Values" localSheetId="5" hidden="1">#REF!</definedName>
    <definedName name="_Dist_Values" localSheetId="2" hidden="1">#REF!</definedName>
    <definedName name="_Dist_Values" hidden="1">#REF!</definedName>
    <definedName name="_DIT410">#REF!</definedName>
    <definedName name="_DIT411">#REF!</definedName>
    <definedName name="_dle36" hidden="1">#REF!</definedName>
    <definedName name="_dlp3">#REF!</definedName>
    <definedName name="_dog1" hidden="1">{"Assumptions",#N/A,FALSE,"Sheet1";"Main Report",#N/A,FALSE,"Sheet1";"Results",#N/A,FALSE,"Sheet1";"Advances",#N/A,FALSE,"Sheet1"}</definedName>
    <definedName name="_ev1" localSheetId="7" hidden="1">{"DCF",#N/A,FALSE,"CF"}</definedName>
    <definedName name="_ev1" hidden="1">{"DCF",#N/A,FALSE,"CF"}</definedName>
    <definedName name="_ev2">#REF!</definedName>
    <definedName name="_EVA1" localSheetId="7" hidden="1">{"DCF",#N/A,FALSE,"CF"}</definedName>
    <definedName name="_EVA1" hidden="1">{"DCF",#N/A,FALSE,"CF"}</definedName>
    <definedName name="_eva2" localSheetId="7" hidden="1">{"DCF",#N/A,FALSE,"CF"}</definedName>
    <definedName name="_eva2" hidden="1">{"DCF",#N/A,FALSE,"CF"}</definedName>
    <definedName name="_EWE1">#REF!</definedName>
    <definedName name="_EWE2">#REF!</definedName>
    <definedName name="_ex2" localSheetId="7">#REF!</definedName>
    <definedName name="_ex2">#REF!</definedName>
    <definedName name="_f1" hidden="1">{"Print",#N/A,FALSE,"Sheet1"}</definedName>
    <definedName name="_FAS106" localSheetId="7">#REF!</definedName>
    <definedName name="_FAS106">#REF!</definedName>
    <definedName name="_FAS143">#REF!</definedName>
    <definedName name="_FEDPAY">#REF!</definedName>
    <definedName name="_FICAPAY">#REF!</definedName>
    <definedName name="_Fill" localSheetId="6" hidden="1">#REF!</definedName>
    <definedName name="_Fill" localSheetId="7" hidden="1">#REF!</definedName>
    <definedName name="_Fill" localSheetId="1" hidden="1">#REF!</definedName>
    <definedName name="_Fill" localSheetId="5" hidden="1">#REF!</definedName>
    <definedName name="_Fill" localSheetId="2" hidden="1">#REF!</definedName>
    <definedName name="_Fill" hidden="1">#REF!</definedName>
    <definedName name="_fill1" hidden="1">#REF!</definedName>
    <definedName name="_xlnm._FilterDatabase" hidden="1">#REF!</definedName>
    <definedName name="_FOF_Cogen_Excel_Florida" localSheetId="7">#REF!</definedName>
    <definedName name="_FOF_Cogen_Excel_Florida">#REF!</definedName>
    <definedName name="_FOF_Purc_Excel_Florida" localSheetId="7">#REF!</definedName>
    <definedName name="_FOF_Purc_Excel_Florida">#REF!</definedName>
    <definedName name="_FOF_Renew_Excel_Florida" localSheetId="7">#REF!</definedName>
    <definedName name="_FOF_Renew_Excel_Florida">#REF!</definedName>
    <definedName name="_FOF_Sale_Excel_Florida">#REF!</definedName>
    <definedName name="_FOF_System_Excel_Florida">#REF!</definedName>
    <definedName name="_FOFEM_NOXTONS_Excel">#REF!</definedName>
    <definedName name="_FOFEM_SO2TONS_Excel">#REF!</definedName>
    <definedName name="_FOFFR_NGAS_Excel">#REF!</definedName>
    <definedName name="_for_YTD_Year" hidden="1">#REF!</definedName>
    <definedName name="_FPC1" localSheetId="7">#REF!</definedName>
    <definedName name="_FPC1">#REF!</definedName>
    <definedName name="_FPC10">#REF!</definedName>
    <definedName name="_FPC11">#REF!</definedName>
    <definedName name="_FPC12">#REF!</definedName>
    <definedName name="_FPC13">#REF!</definedName>
    <definedName name="_FPC14">#REF!</definedName>
    <definedName name="_FPC15">#REF!</definedName>
    <definedName name="_FPC16">#REF!</definedName>
    <definedName name="_FPC17">#REF!</definedName>
    <definedName name="_FPC18">#REF!</definedName>
    <definedName name="_FPC19">#REF!</definedName>
    <definedName name="_FPC2">#REF!</definedName>
    <definedName name="_FPC20">#REF!</definedName>
    <definedName name="_FPC21">#REF!</definedName>
    <definedName name="_FPC22">#REF!</definedName>
    <definedName name="_FPC23">#REF!</definedName>
    <definedName name="_FPC24">#REF!</definedName>
    <definedName name="_FPC25">#REF!</definedName>
    <definedName name="_FPC26">#REF!</definedName>
    <definedName name="_FPC27">#REF!</definedName>
    <definedName name="_FPC28">#REF!</definedName>
    <definedName name="_FPC29">#REF!</definedName>
    <definedName name="_FPC3">#REF!</definedName>
    <definedName name="_FPC30">#REF!</definedName>
    <definedName name="_FPC4">#REF!</definedName>
    <definedName name="_FPC5">#REF!</definedName>
    <definedName name="_FPC6">#REF!</definedName>
    <definedName name="_FPC7">#REF!</definedName>
    <definedName name="_FPC8">#REF!</definedName>
    <definedName name="_FPC9">#REF!</definedName>
    <definedName name="_fsd44" localSheetId="6" hidden="1">{#N/A,#N/A,FALSE,"Aging Summary";#N/A,#N/A,FALSE,"Ratio Analysis";#N/A,#N/A,FALSE,"Test 120 Day Accts";#N/A,#N/A,FALSE,"Tickmarks"}</definedName>
    <definedName name="_fsd44" localSheetId="7" hidden="1">{#N/A,#N/A,FALSE,"Aging Summary";#N/A,#N/A,FALSE,"Ratio Analysis";#N/A,#N/A,FALSE,"Test 120 Day Accts";#N/A,#N/A,FALSE,"Tickmarks"}</definedName>
    <definedName name="_fsd44" localSheetId="0" hidden="1">{#N/A,#N/A,FALSE,"Aging Summary";#N/A,#N/A,FALSE,"Ratio Analysis";#N/A,#N/A,FALSE,"Test 120 Day Accts";#N/A,#N/A,FALSE,"Tickmarks"}</definedName>
    <definedName name="_fsd44" localSheetId="4" hidden="1">{#N/A,#N/A,FALSE,"Aging Summary";#N/A,#N/A,FALSE,"Ratio Analysis";#N/A,#N/A,FALSE,"Test 120 Day Accts";#N/A,#N/A,FALSE,"Tickmarks"}</definedName>
    <definedName name="_fsd44" localSheetId="5" hidden="1">{#N/A,#N/A,FALSE,"Aging Summary";#N/A,#N/A,FALSE,"Ratio Analysis";#N/A,#N/A,FALSE,"Test 120 Day Accts";#N/A,#N/A,FALSE,"Tickmarks"}</definedName>
    <definedName name="_fsd44" localSheetId="2" hidden="1">{#N/A,#N/A,FALSE,"Aging Summary";#N/A,#N/A,FALSE,"Ratio Analysis";#N/A,#N/A,FALSE,"Test 120 Day Accts";#N/A,#N/A,FALSE,"Tickmarks"}</definedName>
    <definedName name="_fsd44" hidden="1">{#N/A,#N/A,FALSE,"Aging Summary";#N/A,#N/A,FALSE,"Ratio Analysis";#N/A,#N/A,FALSE,"Test 120 Day Accts";#N/A,#N/A,FALSE,"Tickmarks"}</definedName>
    <definedName name="_FTC2">#REF!</definedName>
    <definedName name="_fun1"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_FY" localSheetId="7">#REF!</definedName>
    <definedName name="_FY">#REF!</definedName>
    <definedName name="_gp2" localSheetId="7">#REF!</definedName>
    <definedName name="_gp2">#REF!</definedName>
    <definedName name="_GSRATES_1" hidden="1">"CT300001Latest          "</definedName>
    <definedName name="_GSRATES_10" hidden="1">"CF50000120020630        "</definedName>
    <definedName name="_GSRATES_11" hidden="1">"CT30000120021219        "</definedName>
    <definedName name="_GSRATES_12" hidden="1">"CF3000012002063020010630"</definedName>
    <definedName name="_GSRATES_13" hidden="1">"CF3000012002063020010630"</definedName>
    <definedName name="_GSRATES_14" hidden="1">"CT300001Latest          "</definedName>
    <definedName name="_GSRATES_15" hidden="1">"CT30000120030415        "</definedName>
    <definedName name="_GSRATES_16" hidden="1">"CT30000120030331        "</definedName>
    <definedName name="_GSRATES_17" hidden="1">"CF3000012002123120020101"</definedName>
    <definedName name="_GSRATES_18" hidden="1">"CF3000012003033120030101"</definedName>
    <definedName name="_GSRATES_19" hidden="1">"CF3000012002033120020101"</definedName>
    <definedName name="_GSRATES_2" hidden="1">"CT30000120020630        "</definedName>
    <definedName name="_GSRATES_20" hidden="1">"HY1      Latest  GBPUSD1000001"</definedName>
    <definedName name="_GSRATES_21" hidden="1">"H2001123120031231USDGBP5000001"</definedName>
    <definedName name="_GSRATES_22" hidden="1">"H2001123120031231USDGBP5000001"</definedName>
    <definedName name="_GSRATES_23" hidden="1">"H2002093020020930USDGBP1000001"</definedName>
    <definedName name="_GSRATES_24" hidden="1">"HD1      20021231CADUSD1500001"</definedName>
    <definedName name="_GSRATES_3" hidden="1">"CF3000122002063020010630"</definedName>
    <definedName name="_GSRATES_4" hidden="1">"CF3000012001063020020630"</definedName>
    <definedName name="_GSRATES_5" hidden="1">"CF3000012001123120010630"</definedName>
    <definedName name="_GSRATES_6" hidden="1">"CT30000120020703        "</definedName>
    <definedName name="_GSRATES_7" hidden="1">"CT30000120020703        "</definedName>
    <definedName name="_GSRATES_8" hidden="1">"CT30000120020703        "</definedName>
    <definedName name="_GSRATES_9" hidden="1">"CF5000012001063020020630"</definedName>
    <definedName name="_GSRATES_COUNT" hidden="1">13</definedName>
    <definedName name="_GSRATES_COUNT1" hidden="1">13</definedName>
    <definedName name="_GTO06">#REF!</definedName>
    <definedName name="_GYP2">#REF!</definedName>
    <definedName name="_HNS2">#REF!</definedName>
    <definedName name="_hq1" localSheetId="7" hidden="1">{#N/A,#N/A,FALSE,"6405";#N/A,#N/A,FALSE,"6406";#N/A,#N/A,FALSE,"6409";#N/A,#N/A,FALSE,"6425";#N/A,#N/A,FALSE,"6426";#N/A,#N/A,FALSE,"6427";#N/A,#N/A,FALSE,"6440";#N/A,#N/A,FALSE,"6441";#N/A,#N/A,FALSE,"6442";#N/A,#N/A,FALSE,"6443"}</definedName>
    <definedName name="_hq1" hidden="1">{#N/A,#N/A,FALSE,"6405";#N/A,#N/A,FALSE,"6406";#N/A,#N/A,FALSE,"6409";#N/A,#N/A,FALSE,"6425";#N/A,#N/A,FALSE,"6426";#N/A,#N/A,FALSE,"6427";#N/A,#N/A,FALSE,"6440";#N/A,#N/A,FALSE,"6441";#N/A,#N/A,FALSE,"6442";#N/A,#N/A,FALSE,"6443"}</definedName>
    <definedName name="_IAR3">#REF!</definedName>
    <definedName name="_idc1" localSheetId="7">#REF!</definedName>
    <definedName name="_idc1">#REF!</definedName>
    <definedName name="_idc2" localSheetId="7">#REF!</definedName>
    <definedName name="_idc2">#REF!</definedName>
    <definedName name="_idf1" localSheetId="7">#REF!</definedName>
    <definedName name="_idf1">#REF!</definedName>
    <definedName name="_idf10">#REF!</definedName>
    <definedName name="_idf2">#REF!</definedName>
    <definedName name="_idf3">#REF!</definedName>
    <definedName name="_idf4">#REF!</definedName>
    <definedName name="_idf5">#REF!</definedName>
    <definedName name="_idf6">#REF!</definedName>
    <definedName name="_idf7">#REF!</definedName>
    <definedName name="_idf8">#REF!</definedName>
    <definedName name="_idf9">#REF!</definedName>
    <definedName name="_ir6">#REF!</definedName>
    <definedName name="_ird2">#REF!</definedName>
    <definedName name="_JC00000075">#REF!</definedName>
    <definedName name="_JC00016368">#REF!</definedName>
    <definedName name="_JE1">#REF!</definedName>
    <definedName name="_JE2">#REF!</definedName>
    <definedName name="_JE3">#REF!</definedName>
    <definedName name="_je41">#REF!</definedName>
    <definedName name="_JEFRM" localSheetId="7">#REF!</definedName>
    <definedName name="_JEFRM">#REF!</definedName>
    <definedName name="_jjj1" hidden="1">{"Assumptions",#N/A,FALSE,"Sheet1";"Main Report",#N/A,FALSE,"Sheet1";"Results",#N/A,FALSE,"Sheet1";"Advances",#N/A,FALSE,"Sheet1"}</definedName>
    <definedName name="_Key1" localSheetId="6" hidden="1">#REF!</definedName>
    <definedName name="_Key1" localSheetId="7" hidden="1">#REF!</definedName>
    <definedName name="_Key1" localSheetId="0" hidden="1">#REF!</definedName>
    <definedName name="_Key1" localSheetId="1" hidden="1">#REF!</definedName>
    <definedName name="_Key1" localSheetId="4" hidden="1">#REF!</definedName>
    <definedName name="_Key1" localSheetId="5" hidden="1">#REF!</definedName>
    <definedName name="_Key1" localSheetId="2" hidden="1">#REF!</definedName>
    <definedName name="_Key1" hidden="1">#REF!</definedName>
    <definedName name="_key11" hidden="1">#REF!</definedName>
    <definedName name="_Key2" localSheetId="6" hidden="1">#REF!</definedName>
    <definedName name="_Key2" localSheetId="7" hidden="1">#REF!</definedName>
    <definedName name="_Key2" localSheetId="1" hidden="1">#REF!</definedName>
    <definedName name="_Key2" localSheetId="5" hidden="1">#REF!</definedName>
    <definedName name="_Key2" localSheetId="2" hidden="1">#REF!</definedName>
    <definedName name="_Key2" hidden="1">#REF!</definedName>
    <definedName name="_Key3" hidden="1">#REF!</definedName>
    <definedName name="_Key4" hidden="1">#REF!</definedName>
    <definedName name="_kim1" localSheetId="7" hidden="1">{#N/A,#N/A,FALSE,"Aging Summary";#N/A,#N/A,FALSE,"Ratio Analysis";#N/A,#N/A,FALSE,"Test 120 Day Accts";#N/A,#N/A,FALSE,"Tickmarks"}</definedName>
    <definedName name="_kim1" hidden="1">{#N/A,#N/A,FALSE,"Aging Summary";#N/A,#N/A,FALSE,"Ratio Analysis";#N/A,#N/A,FALSE,"Test 120 Day Accts";#N/A,#N/A,FALSE,"Tickmarks"}</definedName>
    <definedName name="_kim2">#N/A</definedName>
    <definedName name="_kim6" localSheetId="7" hidden="1">{#N/A,#N/A,FALSE,"Aging Summary";#N/A,#N/A,FALSE,"Ratio Analysis";#N/A,#N/A,FALSE,"Test 120 Day Accts";#N/A,#N/A,FALSE,"Tickmarks"}</definedName>
    <definedName name="_kim6" hidden="1">{#N/A,#N/A,FALSE,"Aging Summary";#N/A,#N/A,FALSE,"Ratio Analysis";#N/A,#N/A,FALSE,"Test 120 Day Accts";#N/A,#N/A,FALSE,"Tickmarks"}</definedName>
    <definedName name="_KM2">#REF!</definedName>
    <definedName name="_KMS2">#REF!</definedName>
    <definedName name="_KSA2">#REF!</definedName>
    <definedName name="_leg1" localSheetId="7" hidden="1">{"coverall",#N/A,FALSE,"Definitions";"cover1",#N/A,FALSE,"Definitions";"cover2",#N/A,FALSE,"Definitions";"cover3",#N/A,FALSE,"Definitions";"cover4",#N/A,FALSE,"Definitions";"cover5",#N/A,FALSE,"Definitions";"blank",#N/A,FALSE,"Definitions"}</definedName>
    <definedName name="_leg1" hidden="1">{"coverall",#N/A,FALSE,"Definitions";"cover1",#N/A,FALSE,"Definitions";"cover2",#N/A,FALSE,"Definitions";"cover3",#N/A,FALSE,"Definitions";"cover4",#N/A,FALSE,"Definitions";"cover5",#N/A,FALSE,"Definitions";"blank",#N/A,FALSE,"Definitions"}</definedName>
    <definedName name="_leg100" localSheetId="7"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_leg100"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_leg102" localSheetId="7" hidden="1">{"IS",#N/A,FALSE,"IS";"RPTIS",#N/A,FALSE,"RPTIS";"STATS",#N/A,FALSE,"STATS";"BS",#N/A,FALSE,"BS"}</definedName>
    <definedName name="_leg102" hidden="1">{"IS",#N/A,FALSE,"IS";"RPTIS",#N/A,FALSE,"RPTIS";"STATS",#N/A,FALSE,"STATS";"BS",#N/A,FALSE,"BS"}</definedName>
    <definedName name="_leg2" localSheetId="7" hidden="1">{"orixcsc",#N/A,FALSE,"ORIX CSC";"orixcsc2",#N/A,FALSE,"ORIX CSC"}</definedName>
    <definedName name="_leg2" hidden="1">{"orixcsc",#N/A,FALSE,"ORIX CSC";"orixcsc2",#N/A,FALSE,"ORIX CSC"}</definedName>
    <definedName name="_leg3" localSheetId="7" hidden="1">{#N/A,#N/A,FALSE,"ORIX CSC"}</definedName>
    <definedName name="_leg3" hidden="1">{#N/A,#N/A,FALSE,"ORIX CSC"}</definedName>
    <definedName name="_leg4" localSheetId="7" hidden="1">{"mgmt forecast",#N/A,FALSE,"Mgmt Forecast";"dcf table",#N/A,FALSE,"Mgmt Forecast";"sensitivity",#N/A,FALSE,"Mgmt Forecast";"table inputs",#N/A,FALSE,"Mgmt Forecast";"calculations",#N/A,FALSE,"Mgmt Forecast"}</definedName>
    <definedName name="_leg4" hidden="1">{"mgmt forecast",#N/A,FALSE,"Mgmt Forecast";"dcf table",#N/A,FALSE,"Mgmt Forecast";"sensitivity",#N/A,FALSE,"Mgmt Forecast";"table inputs",#N/A,FALSE,"Mgmt Forecast";"calculations",#N/A,FALSE,"Mgmt Forecast"}</definedName>
    <definedName name="_leg6" localSheetId="7" hidden="1">{#N/A,#N/A,TRUE,"Assumptions";#N/A,#N/A,TRUE,"Financial  Statements";#N/A,#N/A,TRUE,"Unl. Free CF Valuation ";#N/A,#N/A,TRUE,"Funding Schedule";#N/A,#N/A,TRUE,"High Yield &amp; Equity Schedule"}</definedName>
    <definedName name="_leg6" hidden="1">{#N/A,#N/A,TRUE,"Assumptions";#N/A,#N/A,TRUE,"Financial  Statements";#N/A,#N/A,TRUE,"Unl. Free CF Valuation ";#N/A,#N/A,TRUE,"Funding Schedule";#N/A,#N/A,TRUE,"High Yield &amp; Equity Schedule"}</definedName>
    <definedName name="_leg7" localSheetId="7"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_leg7"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_leg8" localSheetId="7" hidden="1">{"BS",#N/A,FALSE,"USA"}</definedName>
    <definedName name="_leg8" hidden="1">{"BS",#N/A,FALSE,"USA"}</definedName>
    <definedName name="_leg99" localSheetId="7" hidden="1">{"test2",#N/A,TRUE,"Prices"}</definedName>
    <definedName name="_leg99" hidden="1">{"test2",#N/A,TRUE,"Prices"}</definedName>
    <definedName name="_LWK1" localSheetId="7" hidden="1">{"'NPL @ 30 June 00'!$B$22"}</definedName>
    <definedName name="_LWK1" hidden="1">{"'NPL @ 30 June 00'!$B$22"}</definedName>
    <definedName name="_MatInverse_In" localSheetId="7" hidden="1">#REF!</definedName>
    <definedName name="_MatInverse_In" hidden="1">#REF!</definedName>
    <definedName name="_MatInverse_Out" localSheetId="7" hidden="1">#REF!</definedName>
    <definedName name="_MatInverse_Out" hidden="1">#REF!</definedName>
    <definedName name="_MatMult_A" localSheetId="7" hidden="1">#REF!</definedName>
    <definedName name="_MatMult_A" hidden="1">#REF!</definedName>
    <definedName name="_MatMult_A1" hidden="1">#REF!</definedName>
    <definedName name="_MAX1" localSheetId="7">#REF!</definedName>
    <definedName name="_MAX1">#REF!</definedName>
    <definedName name="_MAX2" localSheetId="7">#REF!</definedName>
    <definedName name="_MAX2">#REF!</definedName>
    <definedName name="_MAX3" localSheetId="7">#REF!</definedName>
    <definedName name="_MAX3">#REF!</definedName>
    <definedName name="_May15">#REF!</definedName>
    <definedName name="_mdf1" localSheetId="7">#REF!</definedName>
    <definedName name="_mdf1">#REF!</definedName>
    <definedName name="_mdf10" localSheetId="7">#REF!</definedName>
    <definedName name="_mdf10">#REF!</definedName>
    <definedName name="_mdf2" localSheetId="7">#REF!</definedName>
    <definedName name="_mdf2">#REF!</definedName>
    <definedName name="_mdf3">#REF!</definedName>
    <definedName name="_mdf4">#REF!</definedName>
    <definedName name="_mdf5">#REF!</definedName>
    <definedName name="_mdf6">#REF!</definedName>
    <definedName name="_mdf7">#REF!</definedName>
    <definedName name="_mdf8">#REF!</definedName>
    <definedName name="_mdf9">#REF!</definedName>
    <definedName name="_me2">#REF!</definedName>
    <definedName name="_ml1" hidden="1">#REF!</definedName>
    <definedName name="_n1" hidden="1">{"Assumptions",#N/A,FALSE,"Sheet1";"Main Report",#N/A,FALSE,"Sheet1";"Results",#N/A,FALSE,"Sheet1";"Advances",#N/A,FALSE,"Sheet1"}</definedName>
    <definedName name="_new1" localSheetId="7" hidden="1">{#N/A,#N/A,FALSE,"Pharm";#N/A,#N/A,FALSE,"WWCM"}</definedName>
    <definedName name="_new1" hidden="1">{#N/A,#N/A,FALSE,"Pharm";#N/A,#N/A,FALSE,"WWCM"}</definedName>
    <definedName name="_new2">#REF!</definedName>
    <definedName name="_ok2" localSheetId="7" hidden="1">{#N/A,#N/A,FALSE,"Applesauce";#N/A,#N/A,FALSE,"Apricots";#N/A,#N/A,FALSE,"Cherries";#N/A,#N/A,FALSE,"Cocktail";#N/A,#N/A,FALSE,"YC Peach";#N/A,#N/A,FALSE,"Spiced Peach";#N/A,#N/A,FALSE,"Freestones";#N/A,#N/A,FALSE,"Pears";#N/A,#N/A,FALSE,"Plums";#N/A,#N/A,FALSE,"Prunes";#N/A,#N/A,FALSE,"Grapes";#N/A,#N/A,FALSE,"Cups"}</definedName>
    <definedName name="_ok2" hidden="1">{#N/A,#N/A,FALSE,"Applesauce";#N/A,#N/A,FALSE,"Apricots";#N/A,#N/A,FALSE,"Cherries";#N/A,#N/A,FALSE,"Cocktail";#N/A,#N/A,FALSE,"YC Peach";#N/A,#N/A,FALSE,"Spiced Peach";#N/A,#N/A,FALSE,"Freestones";#N/A,#N/A,FALSE,"Pears";#N/A,#N/A,FALSE,"Plums";#N/A,#N/A,FALSE,"Prunes";#N/A,#N/A,FALSE,"Grapes";#N/A,#N/A,FALSE,"Cups"}</definedName>
    <definedName name="_old2" localSheetId="7" hidden="1">{#N/A,#N/A,FALSE,"Income";#N/A,#N/A,FALSE,"Cost of Goods Sold";#N/A,#N/A,FALSE,"Other Costs";#N/A,#N/A,FALSE,"Other Income";#N/A,#N/A,FALSE,"Taxes";#N/A,#N/A,FALSE,"Other Deductions";#N/A,#N/A,FALSE,"Compensation of Officers"}</definedName>
    <definedName name="_old2" hidden="1">{#N/A,#N/A,FALSE,"Income";#N/A,#N/A,FALSE,"Cost of Goods Sold";#N/A,#N/A,FALSE,"Other Costs";#N/A,#N/A,FALSE,"Other Income";#N/A,#N/A,FALSE,"Taxes";#N/A,#N/A,FALSE,"Other Deductions";#N/A,#N/A,FALSE,"Compensation of Officers"}</definedName>
    <definedName name="_old3" localSheetId="7" hidden="1">{#N/A,#N/A,FALSE,"Income";#N/A,#N/A,FALSE,"Cost of Goods Sold";#N/A,#N/A,FALSE,"Other Costs";#N/A,#N/A,FALSE,"Other Income";#N/A,#N/A,FALSE,"Taxes";#N/A,#N/A,FALSE,"Other Deductions";#N/A,#N/A,FALSE,"Compensation of Officers"}</definedName>
    <definedName name="_old3" hidden="1">{#N/A,#N/A,FALSE,"Income";#N/A,#N/A,FALSE,"Cost of Goods Sold";#N/A,#N/A,FALSE,"Other Costs";#N/A,#N/A,FALSE,"Other Income";#N/A,#N/A,FALSE,"Taxes";#N/A,#N/A,FALSE,"Other Deductions";#N/A,#N/A,FALSE,"Compensation of Officers"}</definedName>
    <definedName name="_old4" localSheetId="7" hidden="1">{#N/A,#N/A,FALSE,"Income";#N/A,#N/A,FALSE,"Cost of Goods Sold";#N/A,#N/A,FALSE,"Other Costs";#N/A,#N/A,FALSE,"Other Income";#N/A,#N/A,FALSE,"Taxes";#N/A,#N/A,FALSE,"Other Deductions";#N/A,#N/A,FALSE,"Compensation of Officers"}</definedName>
    <definedName name="_old4" hidden="1">{#N/A,#N/A,FALSE,"Income";#N/A,#N/A,FALSE,"Cost of Goods Sold";#N/A,#N/A,FALSE,"Other Costs";#N/A,#N/A,FALSE,"Other Income";#N/A,#N/A,FALSE,"Taxes";#N/A,#N/A,FALSE,"Other Deductions";#N/A,#N/A,FALSE,"Compensation of Officers"}</definedName>
    <definedName name="_old5" localSheetId="7" hidden="1">{#N/A,#N/A,FALSE,"Income";#N/A,#N/A,FALSE,"Cost of Goods Sold";#N/A,#N/A,FALSE,"Other Costs";#N/A,#N/A,FALSE,"Other Income";#N/A,#N/A,FALSE,"Taxes";#N/A,#N/A,FALSE,"Other Deductions";#N/A,#N/A,FALSE,"Compensation of Officers"}</definedName>
    <definedName name="_old5" hidden="1">{#N/A,#N/A,FALSE,"Income";#N/A,#N/A,FALSE,"Cost of Goods Sold";#N/A,#N/A,FALSE,"Other Costs";#N/A,#N/A,FALSE,"Other Income";#N/A,#N/A,FALSE,"Taxes";#N/A,#N/A,FALSE,"Other Deductions";#N/A,#N/A,FALSE,"Compensation of Officers"}</definedName>
    <definedName name="_old8" localSheetId="7" hidden="1">{#N/A,#N/A,FALSE,"Income";#N/A,#N/A,FALSE,"Cost of Goods Sold";#N/A,#N/A,FALSE,"Other Costs";#N/A,#N/A,FALSE,"Other Income";#N/A,#N/A,FALSE,"Taxes";#N/A,#N/A,FALSE,"Other Deductions";#N/A,#N/A,FALSE,"Compensation of Officers"}</definedName>
    <definedName name="_old8" hidden="1">{#N/A,#N/A,FALSE,"Income";#N/A,#N/A,FALSE,"Cost of Goods Sold";#N/A,#N/A,FALSE,"Other Costs";#N/A,#N/A,FALSE,"Other Income";#N/A,#N/A,FALSE,"Taxes";#N/A,#N/A,FALSE,"Other Deductions";#N/A,#N/A,FALSE,"Compensation of Officers"}</definedName>
    <definedName name="_old9" localSheetId="7" hidden="1">{#N/A,#N/A,FALSE,"Income";#N/A,#N/A,FALSE,"Cost of Goods Sold";#N/A,#N/A,FALSE,"Other Costs";#N/A,#N/A,FALSE,"Other Income";#N/A,#N/A,FALSE,"Taxes";#N/A,#N/A,FALSE,"Other Deductions";#N/A,#N/A,FALSE,"Compensation of Officers"}</definedName>
    <definedName name="_old9" hidden="1">{#N/A,#N/A,FALSE,"Income";#N/A,#N/A,FALSE,"Cost of Goods Sold";#N/A,#N/A,FALSE,"Other Costs";#N/A,#N/A,FALSE,"Other Income";#N/A,#N/A,FALSE,"Taxes";#N/A,#N/A,FALSE,"Other Deductions";#N/A,#N/A,FALSE,"Compensation of Officers"}</definedName>
    <definedName name="_Order1" hidden="1">0</definedName>
    <definedName name="_Order1a" hidden="1">0</definedName>
    <definedName name="_Order2" hidden="1">0</definedName>
    <definedName name="_Order39" hidden="1">255</definedName>
    <definedName name="_PAG1">#REF!</definedName>
    <definedName name="_PAG2">#REF!</definedName>
    <definedName name="_Parse_In" localSheetId="5" hidden="1">#REF!</definedName>
    <definedName name="_Parse_In" localSheetId="2" hidden="1">#REF!</definedName>
    <definedName name="_Parse_In" hidden="1">#REF!</definedName>
    <definedName name="_Parse_Out" localSheetId="7" hidden="1">#REF!</definedName>
    <definedName name="_Parse_Out" localSheetId="5" hidden="1">#REF!</definedName>
    <definedName name="_Parse_Out" localSheetId="2" hidden="1">#REF!</definedName>
    <definedName name="_Parse_Out" hidden="1">#REF!</definedName>
    <definedName name="_PB1" hidden="1">#REF!</definedName>
    <definedName name="_PB3" hidden="1">#REF!</definedName>
    <definedName name="_pc1" localSheetId="7">#REF!</definedName>
    <definedName name="_pc1">#REF!</definedName>
    <definedName name="_pc2" localSheetId="7">#REF!</definedName>
    <definedName name="_pc2">#REF!</definedName>
    <definedName name="_pcSlicerSheet_Slicer1" hidden="1">#REF!</definedName>
    <definedName name="_pcSlicerSheet_Slicer2" hidden="1">#REF!</definedName>
    <definedName name="_pcSlicerSheet1_Slicer1" hidden="1">#REF!</definedName>
    <definedName name="_pcSlicerSheet1_Slicer2" hidden="1">#REF!</definedName>
    <definedName name="_pcSlicerSheet10_Slicer1" hidden="1">#REF!</definedName>
    <definedName name="_pcSlicerSheet10_Slicer2" hidden="1">#REF!</definedName>
    <definedName name="_pcSlicerSheet11_Slicer1" hidden="1">#REF!</definedName>
    <definedName name="_pcSlicerSheet11_Slicer2" hidden="1">#REF!</definedName>
    <definedName name="_pcSlicerSheet12_Slicer1" hidden="1">#REF!</definedName>
    <definedName name="_pcSlicerSheet12_Slicer2" hidden="1">#REF!</definedName>
    <definedName name="_pcSlicerSheet13_Slicer1" hidden="1">#REF!</definedName>
    <definedName name="_pcSlicerSheet13_Slicer2" hidden="1">#REF!</definedName>
    <definedName name="_pcSlicerSheet14_Slicer1" hidden="1">#REF!</definedName>
    <definedName name="_pcSlicerSheet14_Slicer2" hidden="1">#REF!</definedName>
    <definedName name="_pcSlicerSheet15_Slicer1" hidden="1">#REF!</definedName>
    <definedName name="_pcSlicerSheet15_Slicer2" hidden="1">#REF!</definedName>
    <definedName name="_pcSlicerSheet16_Slicer1" hidden="1">#REF!</definedName>
    <definedName name="_pcSlicerSheet16_Slicer2" hidden="1">#REF!</definedName>
    <definedName name="_pcSlicerSheet17_Slicer1" hidden="1">#REF!</definedName>
    <definedName name="_pcSlicerSheet17_Slicer2" hidden="1">#REF!</definedName>
    <definedName name="_pcSlicerSheet18_Slicer1" hidden="1">#REF!</definedName>
    <definedName name="_pcSlicerSheet18_Slicer2" hidden="1">#REF!</definedName>
    <definedName name="_pcSlicerSheet19_Slicer1" hidden="1">#REF!</definedName>
    <definedName name="_pcSlicerSheet19_Slicer2" hidden="1">#REF!</definedName>
    <definedName name="_pcSlicerSheet2_Slicer1" hidden="1">#REF!</definedName>
    <definedName name="_pcSlicerSheet2_Slicer2" hidden="1">#REF!</definedName>
    <definedName name="_pcSlicerSheet20_Slicer1" hidden="1">#REF!</definedName>
    <definedName name="_pcSlicerSheet20_Slicer2" hidden="1">#REF!</definedName>
    <definedName name="_pcSlicerSheet21_Slicer1" hidden="1">#REF!</definedName>
    <definedName name="_pcSlicerSheet21_Slicer2" hidden="1">#REF!</definedName>
    <definedName name="_pcSlicerSheet22_Slicer1" hidden="1">#REF!</definedName>
    <definedName name="_pcSlicerSheet22_Slicer2" hidden="1">#REF!</definedName>
    <definedName name="_pcSlicerSheet3_Slicer1" hidden="1">#REF!</definedName>
    <definedName name="_pcSlicerSheet3_Slicer2" hidden="1">#REF!</definedName>
    <definedName name="_pcSlicerSheet4_Slicer1" hidden="1">#REF!</definedName>
    <definedName name="_pcSlicerSheet4_Slicer2" hidden="1">#REF!</definedName>
    <definedName name="_pcSlicerSheet5_Slicer1" hidden="1">#REF!</definedName>
    <definedName name="_pcSlicerSheet5_Slicer2" hidden="1">#REF!</definedName>
    <definedName name="_pcSlicerSheet6_Slicer1" hidden="1">#REF!</definedName>
    <definedName name="_pcSlicerSheet6_Slicer2" hidden="1">#REF!</definedName>
    <definedName name="_pcSlicerSheet7_Slicer1" hidden="1">#REF!</definedName>
    <definedName name="_pcSlicerSheet7_Slicer2" hidden="1">#REF!</definedName>
    <definedName name="_pcSlicerSheet8_Slicer1" hidden="1">#REF!</definedName>
    <definedName name="_pcSlicerSheet8_Slicer2" hidden="1">#REF!</definedName>
    <definedName name="_pcSlicerSheet9_Slicer1" hidden="1">#REF!</definedName>
    <definedName name="_pcSlicerSheet9_Slicer2" hidden="1">#REF!</definedName>
    <definedName name="_Period">#REF!</definedName>
    <definedName name="_PeriodYTD">#REF!</definedName>
    <definedName name="_PERSPROP">#REF!</definedName>
    <definedName name="_pf1" localSheetId="7">#REF!</definedName>
    <definedName name="_pf1">#REF!</definedName>
    <definedName name="_pf10" localSheetId="7">#REF!</definedName>
    <definedName name="_pf10">#REF!</definedName>
    <definedName name="_pf2" localSheetId="7">#REF!</definedName>
    <definedName name="_pf2">#REF!</definedName>
    <definedName name="_pf3">#REF!</definedName>
    <definedName name="_pf4">#REF!</definedName>
    <definedName name="_pf5">#REF!</definedName>
    <definedName name="_pf6">#REF!</definedName>
    <definedName name="_pf7">#REF!</definedName>
    <definedName name="_pf8">#REF!</definedName>
    <definedName name="_pf9">#REF!</definedName>
    <definedName name="_PG1">#REF!</definedName>
    <definedName name="_PG511">#REF!</definedName>
    <definedName name="_PG514">#REF!</definedName>
    <definedName name="_PG518" localSheetId="7">#REF!</definedName>
    <definedName name="_PG518">#REF!</definedName>
    <definedName name="_PG519">#REF!</definedName>
    <definedName name="_PM2010">#REF!</definedName>
    <definedName name="_PM2011">#REF!</definedName>
    <definedName name="_PM2012">#REF!</definedName>
    <definedName name="_PM2013">#REF!</definedName>
    <definedName name="_PM2014">#REF!</definedName>
    <definedName name="_PRCRS_CE_CASH_" localSheetId="7">#REF!</definedName>
    <definedName name="_PRCRS_CE_CASH_">#REF!</definedName>
    <definedName name="_PRINT_RANGE" localSheetId="7">#REF!</definedName>
    <definedName name="_PRINT_RANGE">#REF!</definedName>
    <definedName name="_Q2" localSheetId="7" hidden="1">{"COREKINETICS",#N/A,FALSE,"CORE KINETICS"}</definedName>
    <definedName name="_Q2" hidden="1">{"COREKINETICS",#N/A,FALSE,"CORE KINETICS"}</definedName>
    <definedName name="_q3" hidden="1">#REF!</definedName>
    <definedName name="_QA2010">#REF!</definedName>
    <definedName name="_QA2011">#REF!</definedName>
    <definedName name="_QA2012">#REF!</definedName>
    <definedName name="_QA2013">#REF!</definedName>
    <definedName name="_QA2014">#REF!</definedName>
    <definedName name="_qry_All_Statistics_Final_Annual" localSheetId="7">#REF!</definedName>
    <definedName name="_qry_All_Statistics_Final_Annual">#REF!</definedName>
    <definedName name="_qry_Cogen_Statistics_Final_Annual" localSheetId="7">#REF!</definedName>
    <definedName name="_qry_Cogen_Statistics_Final_Annual">#REF!</definedName>
    <definedName name="_qry_Tran_Purc_Statistics_Final_Annual" localSheetId="7">#REF!</definedName>
    <definedName name="_qry_Tran_Purc_Statistics_Final_Annual">#REF!</definedName>
    <definedName name="_qry_Tran_Sale_Statistics_Final_Annual">#REF!</definedName>
    <definedName name="_qtr1">#REF!</definedName>
    <definedName name="_Qtr2" localSheetId="7">#REF!,#REF!,#REF!,#REF!</definedName>
    <definedName name="_Qtr2">#REF!,#REF!,#REF!,#REF!</definedName>
    <definedName name="_Qtr3">#REF!,#REF!,#REF!,#REF!</definedName>
    <definedName name="_Qtr4" localSheetId="7">#REF!,#REF!,#REF!,#REF!</definedName>
    <definedName name="_Qtr4">#REF!,#REF!,#REF!,#REF!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qwqw" hidden="1">#REF!</definedName>
    <definedName name="_r" localSheetId="7"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r"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Regression" hidden="1">#REF!</definedName>
    <definedName name="_Regression_Int" hidden="1">1</definedName>
    <definedName name="_Regression_Out" localSheetId="7" hidden="1">#REF!</definedName>
    <definedName name="_Regression_Out" hidden="1">#REF!</definedName>
    <definedName name="_Regression_X" localSheetId="7" hidden="1">#REF!</definedName>
    <definedName name="_Regression_X" hidden="1">#REF!</definedName>
    <definedName name="_Regression_Y" hidden="1">#REF!</definedName>
    <definedName name="_rei3">#REF!</definedName>
    <definedName name="_rem3" hidden="1">#REF!</definedName>
    <definedName name="_rem6" hidden="1">#REF!</definedName>
    <definedName name="_rev1" localSheetId="7">#REF!</definedName>
    <definedName name="_rev1">#REF!</definedName>
    <definedName name="_rev2" localSheetId="7">#REF!</definedName>
    <definedName name="_rev2">#REF!</definedName>
    <definedName name="_Rf_Feb_Act_for_YTD" hidden="1">#REF!</definedName>
    <definedName name="_Rf_Oct_Act_for_2003_YTD" hidden="1">#REF!</definedName>
    <definedName name="_rf1" localSheetId="7">#REF!</definedName>
    <definedName name="_rf1">#REF!</definedName>
    <definedName name="_rf10" localSheetId="7">#REF!</definedName>
    <definedName name="_rf10">#REF!</definedName>
    <definedName name="_rf2" localSheetId="7">#REF!</definedName>
    <definedName name="_rf2">#REF!</definedName>
    <definedName name="_rf3">#REF!</definedName>
    <definedName name="_rf4">#REF!</definedName>
    <definedName name="_rf5">#REF!</definedName>
    <definedName name="_rf6">#REF!</definedName>
    <definedName name="_rf7">#REF!</definedName>
    <definedName name="_rf8">#REF!</definedName>
    <definedName name="_rf9">#REF!</definedName>
    <definedName name="_ROB07">#REF!</definedName>
    <definedName name="_s1" localSheetId="7" hidden="1">{"DCF",#N/A,FALSE,"CF"}</definedName>
    <definedName name="_s1" hidden="1">{"DCF",#N/A,FALSE,"CF"}</definedName>
    <definedName name="_SEP94">#REF!</definedName>
    <definedName name="_SLC1">#REF!</definedName>
    <definedName name="_SLC13">#REF!</definedName>
    <definedName name="_SLC16">#REF!</definedName>
    <definedName name="_SLC17">#REF!</definedName>
    <definedName name="_SLC2">#REF!</definedName>
    <definedName name="_SLC3">#REF!</definedName>
    <definedName name="_SLC4">#REF!</definedName>
    <definedName name="_SLC5">#REF!</definedName>
    <definedName name="_so4">#REF!</definedName>
    <definedName name="_Sort" localSheetId="6" hidden="1">#REF!</definedName>
    <definedName name="_Sort" localSheetId="7" hidden="1">#REF!</definedName>
    <definedName name="_Sort" localSheetId="0" hidden="1">#REF!</definedName>
    <definedName name="_Sort" localSheetId="1" hidden="1">#REF!</definedName>
    <definedName name="_Sort" localSheetId="4" hidden="1">#REF!</definedName>
    <definedName name="_Sort" localSheetId="5" hidden="1">#REF!</definedName>
    <definedName name="_Sort" localSheetId="2" hidden="1">#REF!</definedName>
    <definedName name="_Sort" hidden="1">#REF!</definedName>
    <definedName name="_Sort1" localSheetId="6" hidden="1">#REF!</definedName>
    <definedName name="_Sort1" localSheetId="1" hidden="1">#REF!</definedName>
    <definedName name="_Sort1" localSheetId="5" hidden="1">#REF!</definedName>
    <definedName name="_Sort1" localSheetId="2" hidden="1">#REF!</definedName>
    <definedName name="_Sort1" hidden="1">#REF!</definedName>
    <definedName name="_sso4">#REF!</definedName>
    <definedName name="_Sum96" localSheetId="7">#REF!</definedName>
    <definedName name="_Sum96">#REF!</definedName>
    <definedName name="_table_out" localSheetId="7" hidden="1">#REF!</definedName>
    <definedName name="_table_out" hidden="1">#REF!</definedName>
    <definedName name="_Table1_In1" localSheetId="6" hidden="1">#REF!</definedName>
    <definedName name="_Table1_In1" localSheetId="7" hidden="1">#REF!</definedName>
    <definedName name="_Table1_In1" localSheetId="1" hidden="1">#REF!</definedName>
    <definedName name="_Table1_In1" localSheetId="5" hidden="1">#REF!</definedName>
    <definedName name="_Table1_In1" localSheetId="2" hidden="1">#REF!</definedName>
    <definedName name="_Table1_In1" hidden="1">#REF!</definedName>
    <definedName name="_Table1_Out" localSheetId="6" hidden="1">#REF!</definedName>
    <definedName name="_Table1_Out" localSheetId="7" hidden="1">#REF!</definedName>
    <definedName name="_Table1_Out" localSheetId="1" hidden="1">#REF!</definedName>
    <definedName name="_Table1_Out" localSheetId="5" hidden="1">#REF!</definedName>
    <definedName name="_Table1_Out" localSheetId="2" hidden="1">#REF!</definedName>
    <definedName name="_Table1_Out" hidden="1">#REF!</definedName>
    <definedName name="_Table2_In1" localSheetId="6" hidden="1">#REF!</definedName>
    <definedName name="_Table2_In1" localSheetId="7" hidden="1">#REF!</definedName>
    <definedName name="_Table2_In1" localSheetId="0" hidden="1">#REF!</definedName>
    <definedName name="_Table2_In1" localSheetId="1" hidden="1">#REF!</definedName>
    <definedName name="_Table2_In1" localSheetId="4" hidden="1">#REF!</definedName>
    <definedName name="_Table2_In1" localSheetId="5" hidden="1">#REF!</definedName>
    <definedName name="_Table2_In1" localSheetId="2" hidden="1">#REF!</definedName>
    <definedName name="_Table2_In1" hidden="1">#REF!</definedName>
    <definedName name="_Table2_In2" localSheetId="0" hidden="1">#REF!</definedName>
    <definedName name="_Table2_In2" localSheetId="5" hidden="1">#REF!</definedName>
    <definedName name="_Table2_In2" localSheetId="2" hidden="1">#REF!</definedName>
    <definedName name="_Table2_In2" hidden="1">#REF!</definedName>
    <definedName name="_Table2_Out" localSheetId="6" hidden="1">#REF!</definedName>
    <definedName name="_Table2_Out" localSheetId="7" hidden="1">#REF!</definedName>
    <definedName name="_Table2_Out" localSheetId="0" hidden="1">#REF!</definedName>
    <definedName name="_Table2_Out" localSheetId="1" hidden="1">#REF!</definedName>
    <definedName name="_Table2_Out" localSheetId="4" hidden="1">#REF!</definedName>
    <definedName name="_Table2_Out" localSheetId="5" hidden="1">#REF!</definedName>
    <definedName name="_Table2_Out" localSheetId="2" hidden="1">#REF!</definedName>
    <definedName name="_Table2_Out" hidden="1">#REF!</definedName>
    <definedName name="_Table3_In2" localSheetId="7" hidden="1">#REF!</definedName>
    <definedName name="_Table3_In2" localSheetId="5" hidden="1">#REF!</definedName>
    <definedName name="_Table3_In2" localSheetId="2" hidden="1">#REF!</definedName>
    <definedName name="_Table3_In2" hidden="1">#REF!</definedName>
    <definedName name="_tb2" localSheetId="7" hidden="1">OFFSET([0]!TB,1,)</definedName>
    <definedName name="_tb2" hidden="1">OFFSET([0]!TB,1,)</definedName>
    <definedName name="_tet1"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_tet1"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_tf1">#REF!</definedName>
    <definedName name="_tf10">#REF!</definedName>
    <definedName name="_tf2">#REF!</definedName>
    <definedName name="_tf3">#REF!</definedName>
    <definedName name="_tf4">#REF!</definedName>
    <definedName name="_tf5">#REF!</definedName>
    <definedName name="_tf6">#REF!</definedName>
    <definedName name="_tf7">#REF!</definedName>
    <definedName name="_tf8">#REF!</definedName>
    <definedName name="_tf9">#REF!</definedName>
    <definedName name="_tm1" localSheetId="7" hidden="1">{#N/A,#N/A,FALSE,"Pharm";#N/A,#N/A,FALSE,"WWCM"}</definedName>
    <definedName name="_tm1" hidden="1">{#N/A,#N/A,FALSE,"Pharm";#N/A,#N/A,FALSE,"WWCM"}</definedName>
    <definedName name="_TYR1" localSheetId="7">#REF!</definedName>
    <definedName name="_TYR1">#REF!</definedName>
    <definedName name="_TYR2" localSheetId="7">#REF!</definedName>
    <definedName name="_TYR2">#REF!</definedName>
    <definedName name="_UB1" localSheetId="7" hidden="1">{"'Feb 99'!$A$1:$G$30"}</definedName>
    <definedName name="_UB1" hidden="1">{"'Feb 99'!$A$1:$G$30"}</definedName>
    <definedName name="_UB2" localSheetId="7" hidden="1">{"'Feb 99'!$A$1:$G$30"}</definedName>
    <definedName name="_UB2" hidden="1">{"'Feb 99'!$A$1:$G$30"}</definedName>
    <definedName name="_usd1" localSheetId="7" hidden="1">{"COREKINETICS",#N/A,FALSE,"CORE KINETICS"}</definedName>
    <definedName name="_usd1" hidden="1">{"COREKINETICS",#N/A,FALSE,"CORE KINETICS"}</definedName>
    <definedName name="_usd2" localSheetId="7" hidden="1">{"PRODUCTGROUP",#N/A,FALSE,"PRODUCT GROUP"}</definedName>
    <definedName name="_usd2" hidden="1">{"PRODUCTGROUP",#N/A,FALSE,"PRODUCT GROUP"}</definedName>
    <definedName name="_usd3" localSheetId="7" hidden="1">{"USFGROUP",#N/A,FALSE,"USF GROUP CONSOL"}</definedName>
    <definedName name="_usd3" hidden="1">{"USFGROUP",#N/A,FALSE,"USF GROUP CONSOL"}</definedName>
    <definedName name="_usd4" localSheetId="7" hidden="1">{"INTLGROUP",#N/A,FALSE,"INTL GROUP"}</definedName>
    <definedName name="_usd4" hidden="1">{"INTLGROUP",#N/A,FALSE,"INTL GROUP"}</definedName>
    <definedName name="_UUID_" hidden="1">262297</definedName>
    <definedName name="_VAR1">#REF!</definedName>
    <definedName name="_VAR2">#REF!</definedName>
    <definedName name="_VAR3">#REF!</definedName>
    <definedName name="_vm35">#REF!</definedName>
    <definedName name="_VOL7" localSheetId="7">#REF!</definedName>
    <definedName name="_VOL7">#REF!</definedName>
    <definedName name="_VOL8">#REF!</definedName>
    <definedName name="_VOL9">#REF!</definedName>
    <definedName name="_w1"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w1" hidden="1">{#N/A,#N/A,FALSE,"Australia";#N/A,#N/A,FALSE,"Austria";#N/A,#N/A,FALSE,"Belgium";#N/A,#N/A,FALSE,"Canada";#N/A,#N/A,FALSE,"France";#N/A,#N/A,FALSE,"Germany";#N/A,#N/A,FALSE,"Hong Kong";#N/A,#N/A,FALSE,"Italy";#N/A,#N/A,FALSE,"Japan";#N/A,#N/A,FALSE,"Korea";#N/A,#N/A,FALSE,"Mexico";#N/A,#N/A,FALSE,"Poland";#N/A,#N/A,FALSE,"Spain";#N/A,#N/A,FALSE,"Switzerland";#N/A,#N/A,FALSE,"UK"}</definedName>
    <definedName name="_w2" localSheetId="7" hidden="1">{"SourcesUses",#N/A,TRUE,"CFMODEL";"TransOverview",#N/A,TRUE,"CFMODEL"}</definedName>
    <definedName name="_w2" hidden="1">{"SourcesUses",#N/A,TRUE,"CFMODEL";"TransOverview",#N/A,TRUE,"CFMODEL"}</definedName>
    <definedName name="_WE1">#REF!</definedName>
    <definedName name="_WE2">#REF!</definedName>
    <definedName name="_WIT1">#REF!</definedName>
    <definedName name="_WIT10">#REF!</definedName>
    <definedName name="_WIT2">#REF!</definedName>
    <definedName name="_WIT3">#REF!</definedName>
    <definedName name="_WIT4">#REF!</definedName>
    <definedName name="_WIT5">#REF!</definedName>
    <definedName name="_WIT6">#REF!</definedName>
    <definedName name="_WIT7">#REF!</definedName>
    <definedName name="_Wit8">#REF!</definedName>
    <definedName name="_WIT9">#REF!</definedName>
    <definedName name="_WK01" localSheetId="7">#REF!</definedName>
    <definedName name="_WK01">#REF!</definedName>
    <definedName name="_WK02" localSheetId="7">#REF!</definedName>
    <definedName name="_WK02">#REF!</definedName>
    <definedName name="_WK03" localSheetId="7">#REF!</definedName>
    <definedName name="_WK03">#REF!</definedName>
    <definedName name="_WK04">#REF!</definedName>
    <definedName name="_WK05">#REF!</definedName>
    <definedName name="_WK06">#REF!</definedName>
    <definedName name="_wk07">#REF!</definedName>
    <definedName name="_wk08">#REF!</definedName>
    <definedName name="_wk09">#REF!</definedName>
    <definedName name="_WK10">#REF!</definedName>
    <definedName name="_WK11">#REF!</definedName>
    <definedName name="_WK12">#REF!</definedName>
    <definedName name="_WP1">#REF!</definedName>
    <definedName name="_wrn.Aging._.and._.Trend._.Analysis" localSheetId="7" hidden="1">{#N/A,#N/A,FALSE,"Aging Summary";#N/A,#N/A,FALSE,"Ratio Analysis";#N/A,#N/A,FALSE,"Test 120 Day Accts";#N/A,#N/A,FALSE,"Tickmarks"}</definedName>
    <definedName name="_wrn.Aging._.and._.Trend._.Analysis" hidden="1">{#N/A,#N/A,FALSE,"Aging Summary";#N/A,#N/A,FALSE,"Ratio Analysis";#N/A,#N/A,FALSE,"Test 120 Day Accts";#N/A,#N/A,FALSE,"Tickmarks"}</definedName>
    <definedName name="_wrn1" localSheetId="7" hidden="1">{"mgmt forecast",#N/A,FALSE,"Mgmt Forecast";"dcf table",#N/A,FALSE,"Mgmt Forecast";"sensitivity",#N/A,FALSE,"Mgmt Forecast";"table inputs",#N/A,FALSE,"Mgmt Forecast";"calculations",#N/A,FALSE,"Mgmt Forecast"}</definedName>
    <definedName name="_wrn1" hidden="1">{"mgmt forecast",#N/A,FALSE,"Mgmt Forecast";"dcf table",#N/A,FALSE,"Mgmt Forecast";"sensitivity",#N/A,FALSE,"Mgmt Forecast";"table inputs",#N/A,FALSE,"Mgmt Forecast";"calculations",#N/A,FALSE,"Mgmt Forecast"}</definedName>
    <definedName name="_wrn2" localSheetId="7" hidden="1">{"client cfbs",#N/A,FALSE,"Client"}</definedName>
    <definedName name="_wrn2" hidden="1">{#N/A,#N/A,FALSE,"FFM"}</definedName>
    <definedName name="_wrn3" localSheetId="7" hidden="1">{#N/A,#N/A,FALSE,"Aging Summary";#N/A,#N/A,FALSE,"Ratio Analysis";#N/A,#N/A,FALSE,"Test 120 Day Accts";#N/A,#N/A,FALSE,"Tickmarks"}</definedName>
    <definedName name="_wrn3" hidden="1">{#N/A,#N/A,FALSE,"Aging Summary";#N/A,#N/A,FALSE,"Ratio Analysis";#N/A,#N/A,FALSE,"Test 120 Day Accts";#N/A,#N/A,FALSE,"Tickmarks"}</definedName>
    <definedName name="_wrn4"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_wrn4"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_wrn45"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_wrn45"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_wrn5" localSheetId="7" hidden="1">{"internal is",#N/A,FALSE,"Model"}</definedName>
    <definedName name="_wrn5" hidden="1">{"internal is",#N/A,FALSE,"Model"}</definedName>
    <definedName name="_wrn6" localSheetId="7" hidden="1">{"portrait letter is",#N/A,FALSE,"Model"}</definedName>
    <definedName name="_wrn6" hidden="1">{"portrait letter is",#N/A,FALSE,"Model"}</definedName>
    <definedName name="_wrn7" localSheetId="7" hidden="1">{#N/A,#N/A,FALSE,"Financial";#N/A,#N/A,FALSE,"Balance Sheet";#N/A,#N/A,FALSE,"Income stmt";#N/A,#N/A,FALSE,"Ratio"}</definedName>
    <definedName name="_wrn7" hidden="1">{#N/A,#N/A,FALSE,"Financial";#N/A,#N/A,FALSE,"Balance Sheet";#N/A,#N/A,FALSE,"Income stmt";#N/A,#N/A,FALSE,"Ratio"}</definedName>
    <definedName name="_wtf1" localSheetId="7" hidden="1">{"act_prior_YTD",#N/A,FALSE,"H";"grpact_prior_YTD",#N/A,FALSE,"I"}</definedName>
    <definedName name="_wtf1" hidden="1">{"act_prior_YTD",#N/A,FALSE,"H";"grpact_prior_YTD",#N/A,FALSE,"I"}</definedName>
    <definedName name="_wtf2" localSheetId="7" hidden="1">{"act_fcst_MTD",#N/A,FALSE,"H";"act_fcst_QTD",#N/A,FALSE,"H";"act_fcst_YTD",#N/A,FALSE,"H";"act_plan_MTD",#N/A,FALSE,"H";"act_plan_QTD",#N/A,FALSE,"H";"act_plan_YTD",#N/A,FALSE,"H";"act_prior_MTD",#N/A,FALSE,"H";"act_prior_QTD",#N/A,FALSE,"H";"act_prior_YTD",#N/A,FALSE,"H"}</definedName>
    <definedName name="_wtf2" hidden="1">{"act_fcst_MTD",#N/A,FALSE,"H";"act_fcst_QTD",#N/A,FALSE,"H";"act_fcst_YTD",#N/A,FALSE,"H";"act_plan_MTD",#N/A,FALSE,"H";"act_plan_QTD",#N/A,FALSE,"H";"act_plan_YTD",#N/A,FALSE,"H";"act_prior_MTD",#N/A,FALSE,"H";"act_prior_QTD",#N/A,FALSE,"H";"act_prior_YTD",#N/A,FALSE,"H"}</definedName>
    <definedName name="_wtf4" localSheetId="7" hidden="1">{"grpact_fcst_mtd",#N/A,FALSE,"I";"grpact_fcst_qtd",#N/A,FALSE,"I";"grpact_fcst_YTD",#N/A,FALSE,"I";"grpact_plan_MTD",#N/A,FALSE,"I";"grpact_plan_QTD",#N/A,FALSE,"I";"grpact_plan_YTD",#N/A,FALSE,"I";"grpact_prior_MTD",#N/A,FALSE,"I";"grpact_prior_QTD",#N/A,FALSE,"I";"grpact_prior_YTD",#N/A,FALSE,"I"}</definedName>
    <definedName name="_wtf4" hidden="1">{"grpact_fcst_mtd",#N/A,FALSE,"I";"grpact_fcst_qtd",#N/A,FALSE,"I";"grpact_fcst_YTD",#N/A,FALSE,"I";"grpact_plan_MTD",#N/A,FALSE,"I";"grpact_plan_QTD",#N/A,FALSE,"I";"grpact_plan_YTD",#N/A,FALSE,"I";"grpact_prior_MTD",#N/A,FALSE,"I";"grpact_prior_QTD",#N/A,FALSE,"I";"grpact_prior_YTD",#N/A,FALSE,"I"}</definedName>
    <definedName name="_wtf5" localSheetId="7" hidden="1">{"assets",#N/A,FALSE,"IFE";"liabilities",#N/A,FALSE,"IFE";"mtd_cshflo",#N/A,FALSE,"IFE";"mtd_income",#N/A,FALSE,"IFE";"qtd_cashflo",#N/A,FALSE,"IFE";"qtd_income",#N/A,FALSE,"IFE";"ytd_cashflo",#N/A,FALSE,"IFE";"ytd_income",#N/A,FALSE,"IFE";"assets",#N/A,FALSE,"SER";"liabilities",#N/A,FALSE,"SER";"mtd_cshflo",#N/A,FALSE,"SER";"mtd_income",#N/A,FALSE,"SER";"qtd_cashflo",#N/A,FALSE,"SER";"qtd_income",#N/A,FALSE,"SER";"ytd_cashflo",#N/A,FALSE,"SER";"ytd_income",#N/A,FALSE,"SER";"assets",#N/A,FALSE,"PTC";"liabilities",#N/A,FALSE,"PTC";"mtd_cshflo",#N/A,FALSE,"PTC";"mtd_income",#N/A,FALSE,"PTC";"qtd_cashflo",#N/A,FALSE,"PTC";"qtd_income",#N/A,FALSE,"PTC";"ytd_cashflo",#N/A,FALSE,"PTC";"ytd_income",#N/A,FALSE,"PTC";"assets",#N/A,FALSE,"DEL";"liabilities",#N/A,FALSE,"DEL";"mtd_cshflo",#N/A,FALSE,"DEL";"mtd_income",#N/A,FALSE,"DEL";"qtd_cashflo",#N/A,FALSE,"DEL";"qtd_income",#N/A,FALSE,"DEL";"ytd_cashflo",#N/A,FALSE,"DEL";"ytd_income",#N/A,FALSE,"DEL";"assets",#N/A,FALSE,"NORD";"liabilities",#N/A,FALSE,"NORD";"mtd_cshflo",#N/A,FALSE,"NORD";"mtd_income",#N/A,FALSE,"NORD";"qtd_cashflo",#N/A,FALSE,"NORD";"qtd_income",#N/A,FALSE,"NORD";"ytd_cashflo",#N/A,FALSE,"NORD";"ytd_income",#N/A,FALSE,"NORD";"assets",#N/A,FALSE,"ACRX";"liabilities",#N/A,FALSE,"ACRX";"mtd_cshflo",#N/A,FALSE,"ACRX";"mtd_income",#N/A,FALSE,"ACRX";"qtd_cashflo",#N/A,FALSE,"ACRX";"qtd_income",#N/A,FALSE,"ACRX";"ytd_cashflo",#N/A,FALSE,"ACRX";"ytd_income",#N/A,FALSE,"ACRX";"assets",#N/A,FALSE,"INV";"liabilities",#N/A,FALSE,"INV";"mtd_cshflo",#N/A,FALSE,"INV";"mtd_income",#N/A,FALSE,"INV";"qtd_cashflo",#N/A,FALSE,"INV";"qtd_income",#N/A,FALSE,"INV";"ytd_cashflo",#N/A,FALSE,"INV";"ytd_income",#N/A,FALSE,"INV";"assets",#N/A,FALSE,"TVS";"liabilities",#N/A,FALSE,"TVS";"mtd_cshflo",#N/A,FALSE,"TVS";"mtd_income",#N/A,FALSE,"TVS";"qtd_cashflo",#N/A,FALSE,"TVS";"qtd_income",#N/A,FALSE,"TVS";"ytd_cashflo",#N/A,FALSE,"TVS";"ytd_income",#N/A,FALSE,"TVS";"assets",#N/A,FALSE,"FEEL";"liabilities",#N/A,FALSE,"FEEL";"mtd_cshflo",#N/A,FALSE,"FEEL";"mtd_income",#N/A,FALSE,"FEEL";"qtd_cashflo",#N/A,FALSE,"FEEL";"qtd_income",#N/A,FALSE,"FEEL";"ytd_cashflo",#N/A,FALSE,"FEEL";"ytd_income",#N/A,FALSE,"FEEL";"assets",#N/A,FALSE,"CORP";"liabilities",#N/A,FALSE,"CORP";"mtd_cshflo",#N/A,FALSE,"CORP";"mtd_income",#N/A,FALSE,"CORP";"qtd_cashflo",#N/A,FALSE,"CORP";"qtd_income",#N/A,FALSE,"CORP";"ytd_cashflo",#N/A,FALSE,"CORP";"ytd_income",#N/A,FALSE,"CORP";"assets",#N/A,FALSE,"CONS";"liabilities",#N/A,FALSE,"CONS";"mtd_cshflo",#N/A,FALSE,"CONS";"mtd_income",#N/A,FALSE,"CONS";"qtd_cashflo",#N/A,FALSE,"CONS";"qtd_income",#N/A,FALSE,"CONS";"ytd_cashflo",#N/A,FALSE,"CONS";"ytd_income",#N/A,FALSE,"CONS"}</definedName>
    <definedName name="_wtf5" hidden="1">{"assets",#N/A,FALSE,"IFE";"liabilities",#N/A,FALSE,"IFE";"mtd_cshflo",#N/A,FALSE,"IFE";"mtd_income",#N/A,FALSE,"IFE";"qtd_cashflo",#N/A,FALSE,"IFE";"qtd_income",#N/A,FALSE,"IFE";"ytd_cashflo",#N/A,FALSE,"IFE";"ytd_income",#N/A,FALSE,"IFE";"assets",#N/A,FALSE,"SER";"liabilities",#N/A,FALSE,"SER";"mtd_cshflo",#N/A,FALSE,"SER";"mtd_income",#N/A,FALSE,"SER";"qtd_cashflo",#N/A,FALSE,"SER";"qtd_income",#N/A,FALSE,"SER";"ytd_cashflo",#N/A,FALSE,"SER";"ytd_income",#N/A,FALSE,"SER";"assets",#N/A,FALSE,"PTC";"liabilities",#N/A,FALSE,"PTC";"mtd_cshflo",#N/A,FALSE,"PTC";"mtd_income",#N/A,FALSE,"PTC";"qtd_cashflo",#N/A,FALSE,"PTC";"qtd_income",#N/A,FALSE,"PTC";"ytd_cashflo",#N/A,FALSE,"PTC";"ytd_income",#N/A,FALSE,"PTC";"assets",#N/A,FALSE,"DEL";"liabilities",#N/A,FALSE,"DEL";"mtd_cshflo",#N/A,FALSE,"DEL";"mtd_income",#N/A,FALSE,"DEL";"qtd_cashflo",#N/A,FALSE,"DEL";"qtd_income",#N/A,FALSE,"DEL";"ytd_cashflo",#N/A,FALSE,"DEL";"ytd_income",#N/A,FALSE,"DEL";"assets",#N/A,FALSE,"NORD";"liabilities",#N/A,FALSE,"NORD";"mtd_cshflo",#N/A,FALSE,"NORD";"mtd_income",#N/A,FALSE,"NORD";"qtd_cashflo",#N/A,FALSE,"NORD";"qtd_income",#N/A,FALSE,"NORD";"ytd_cashflo",#N/A,FALSE,"NORD";"ytd_income",#N/A,FALSE,"NORD";"assets",#N/A,FALSE,"ACRX";"liabilities",#N/A,FALSE,"ACRX";"mtd_cshflo",#N/A,FALSE,"ACRX";"mtd_income",#N/A,FALSE,"ACRX";"qtd_cashflo",#N/A,FALSE,"ACRX";"qtd_income",#N/A,FALSE,"ACRX";"ytd_cashflo",#N/A,FALSE,"ACRX";"ytd_income",#N/A,FALSE,"ACRX";"assets",#N/A,FALSE,"INV";"liabilities",#N/A,FALSE,"INV";"mtd_cshflo",#N/A,FALSE,"INV";"mtd_income",#N/A,FALSE,"INV";"qtd_cashflo",#N/A,FALSE,"INV";"qtd_income",#N/A,FALSE,"INV";"ytd_cashflo",#N/A,FALSE,"INV";"ytd_income",#N/A,FALSE,"INV";"assets",#N/A,FALSE,"TVS";"liabilities",#N/A,FALSE,"TVS";"mtd_cshflo",#N/A,FALSE,"TVS";"mtd_income",#N/A,FALSE,"TVS";"qtd_cashflo",#N/A,FALSE,"TVS";"qtd_income",#N/A,FALSE,"TVS";"ytd_cashflo",#N/A,FALSE,"TVS";"ytd_income",#N/A,FALSE,"TVS";"assets",#N/A,FALSE,"FEEL";"liabilities",#N/A,FALSE,"FEEL";"mtd_cshflo",#N/A,FALSE,"FEEL";"mtd_income",#N/A,FALSE,"FEEL";"qtd_cashflo",#N/A,FALSE,"FEEL";"qtd_income",#N/A,FALSE,"FEEL";"ytd_cashflo",#N/A,FALSE,"FEEL";"ytd_income",#N/A,FALSE,"FEEL";"assets",#N/A,FALSE,"CORP";"liabilities",#N/A,FALSE,"CORP";"mtd_cshflo",#N/A,FALSE,"CORP";"mtd_income",#N/A,FALSE,"CORP";"qtd_cashflo",#N/A,FALSE,"CORP";"qtd_income",#N/A,FALSE,"CORP";"ytd_cashflo",#N/A,FALSE,"CORP";"ytd_income",#N/A,FALSE,"CORP";"assets",#N/A,FALSE,"CONS";"liabilities",#N/A,FALSE,"CONS";"mtd_cshflo",#N/A,FALSE,"CONS";"mtd_income",#N/A,FALSE,"CONS";"qtd_cashflo",#N/A,FALSE,"CONS";"qtd_income",#N/A,FALSE,"CONS";"ytd_cashflo",#N/A,FALSE,"CONS";"ytd_income",#N/A,FALSE,"CONS"}</definedName>
    <definedName name="_wtf6" localSheetId="7" hidden="1">{"Assets",#N/A,FALSE,"Actual"}</definedName>
    <definedName name="_wtf6" hidden="1">{"Assets",#N/A,FALSE,"Actual"}</definedName>
    <definedName name="_wtf8" localSheetId="7" hidden="1">{"assets",#N/A,FALSE,"IFE";"liabilities",#N/A,FALSE,"IFE";"assets",#N/A,FALSE,"SER";"liabilities",#N/A,FALSE,"SER";"assets",#N/A,FALSE,"PTC";"liabilities",#N/A,FALSE,"PTC";"assets",#N/A,FALSE,"DEL";"liabilities",#N/A,FALSE,"DEL";"assets",#N/A,FALSE,"NORD";"liabilities",#N/A,FALSE,"NORD";"assets",#N/A,FALSE,"ACRX";"liabilities",#N/A,FALSE,"ACRX";"assets",#N/A,FALSE,"INV";"liabilities",#N/A,FALSE,"INV";"assets",#N/A,FALSE,"TVS";"liabilities",#N/A,FALSE,"TVS";"assets",#N/A,FALSE,"FEEL";"liabilities",#N/A,FALSE,"FEEL";"assets",#N/A,FALSE,"CORP";"liabilities",#N/A,FALSE,"CORP";"assets",#N/A,FALSE,"CONS";"liabilities",#N/A,FALSE,"CONS"}</definedName>
    <definedName name="_wtf8" hidden="1">{"assets",#N/A,FALSE,"IFE";"liabilities",#N/A,FALSE,"IFE";"assets",#N/A,FALSE,"SER";"liabilities",#N/A,FALSE,"SER";"assets",#N/A,FALSE,"PTC";"liabilities",#N/A,FALSE,"PTC";"assets",#N/A,FALSE,"DEL";"liabilities",#N/A,FALSE,"DEL";"assets",#N/A,FALSE,"NORD";"liabilities",#N/A,FALSE,"NORD";"assets",#N/A,FALSE,"ACRX";"liabilities",#N/A,FALSE,"ACRX";"assets",#N/A,FALSE,"INV";"liabilities",#N/A,FALSE,"INV";"assets",#N/A,FALSE,"TVS";"liabilities",#N/A,FALSE,"TVS";"assets",#N/A,FALSE,"FEEL";"liabilities",#N/A,FALSE,"FEEL";"assets",#N/A,FALSE,"CORP";"liabilities",#N/A,FALSE,"CORP";"assets",#N/A,FALSE,"CONS";"liabilities",#N/A,FALSE,"CONS"}</definedName>
    <definedName name="_x" hidden="1">#REF!</definedName>
    <definedName name="_x1" localSheetId="7" hidden="1">{"total",#N/A,FALSE,"5YR TREND";"CASH FLOW",#N/A,FALSE,"5YR TREND";"BALANCE SHEET",#N/A,FALSE,"5YR TREND";"baseline",#N/A,FALSE,"5YR TREND";"investment",#N/A,FALSE,"5YR TREND"}</definedName>
    <definedName name="_x1" hidden="1">{"total",#N/A,FALSE,"5YR TREND";"CASH FLOW",#N/A,FALSE,"5YR TREND";"BALANCE SHEET",#N/A,FALSE,"5YR TREND";"baseline",#N/A,FALSE,"5YR TREND";"investment",#N/A,FALSE,"5YR TREND"}</definedName>
    <definedName name="_x10" localSheetId="7" hidden="1">{"total",#N/A,FALSE,"5YR TREND";"CASH FLOW",#N/A,FALSE,"5YR TREND";"BALANCE SHEET",#N/A,FALSE,"5YR TREND";"baseline",#N/A,FALSE,"5YR TREND";"investment",#N/A,FALSE,"5YR TREND"}</definedName>
    <definedName name="_x10" hidden="1">{"total",#N/A,FALSE,"5YR TREND";"CASH FLOW",#N/A,FALSE,"5YR TREND";"BALANCE SHEET",#N/A,FALSE,"5YR TREND";"baseline",#N/A,FALSE,"5YR TREND";"investment",#N/A,FALSE,"5YR TREND"}</definedName>
    <definedName name="_x11" localSheetId="7" hidden="1">{"total",#N/A,FALSE,"5YR TREND";"CASH FLOW",#N/A,FALSE,"5YR TREND";"BALANCE SHEET",#N/A,FALSE,"5YR TREND";"baseline",#N/A,FALSE,"5YR TREND";"investment",#N/A,FALSE,"5YR TREND"}</definedName>
    <definedName name="_x11" hidden="1">{"total",#N/A,FALSE,"5YR TREND";"CASH FLOW",#N/A,FALSE,"5YR TREND";"BALANCE SHEET",#N/A,FALSE,"5YR TREND";"baseline",#N/A,FALSE,"5YR TREND";"investment",#N/A,FALSE,"5YR TREND"}</definedName>
    <definedName name="_x12" hidden="1">#REF!</definedName>
    <definedName name="_x123" localSheetId="7" hidden="1">{"total",#N/A,FALSE,"5YR TREND";"CASH FLOW",#N/A,FALSE,"5YR TREND";"BALANCE SHEET",#N/A,FALSE,"5YR TREND";"baseline",#N/A,FALSE,"5YR TREND";"investment",#N/A,FALSE,"5YR TREND"}</definedName>
    <definedName name="_x123" hidden="1">{"total",#N/A,FALSE,"5YR TREND";"CASH FLOW",#N/A,FALSE,"5YR TREND";"BALANCE SHEET",#N/A,FALSE,"5YR TREND";"baseline",#N/A,FALSE,"5YR TREND";"investment",#N/A,FALSE,"5YR TREND"}</definedName>
    <definedName name="_x13" hidden="1">#REF!</definedName>
    <definedName name="_x14" hidden="1">#REF!</definedName>
    <definedName name="_x15" hidden="1">#REF!</definedName>
    <definedName name="_x16" hidden="1">#REF!</definedName>
    <definedName name="_x17" hidden="1">#REF!</definedName>
    <definedName name="_x18"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18"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2" localSheetId="6" hidden="1">{"'Sheet1'!$A$1:$I$89"}</definedName>
    <definedName name="_x2" localSheetId="7" hidden="1">{"'Sheet1'!$A$1:$I$89"}</definedName>
    <definedName name="_x2" localSheetId="0" hidden="1">{"'Sheet1'!$A$1:$I$89"}</definedName>
    <definedName name="_x2" localSheetId="4" hidden="1">{"'Sheet1'!$A$1:$I$89"}</definedName>
    <definedName name="_x2" localSheetId="5" hidden="1">{"'Sheet1'!$A$1:$I$89"}</definedName>
    <definedName name="_x2" localSheetId="2" hidden="1">{"'Sheet1'!$A$1:$I$89"}</definedName>
    <definedName name="_x2" hidden="1">{"'Sheet1'!$A$1:$I$89"}</definedName>
    <definedName name="_x23647" localSheetId="7" hidden="1">{"new base",#N/A,FALSE,"BP wo sections";"investment w/o areas",#N/A,FALSE,"BP wo sections";"total w/o areas",#N/A,FALSE,"BP wo sections"}</definedName>
    <definedName name="_x23647" hidden="1">{"new base",#N/A,FALSE,"BP wo sections";"investment w/o areas",#N/A,FALSE,"BP wo sections";"total w/o areas",#N/A,FALSE,"BP wo sections"}</definedName>
    <definedName name="_x3"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3"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41254"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41254"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5" localSheetId="7" hidden="1">{"total",#N/A,FALSE,"5YR TREND";"CASH FLOW",#N/A,FALSE,"5YR TREND";"BALANCE SHEET",#N/A,FALSE,"5YR TREND";"baseline",#N/A,FALSE,"5YR TREND";"investment",#N/A,FALSE,"5YR TREND"}</definedName>
    <definedName name="_x5" hidden="1">{"total",#N/A,FALSE,"5YR TREND";"CASH FLOW",#N/A,FALSE,"5YR TREND";"BALANCE SHEET",#N/A,FALSE,"5YR TREND";"baseline",#N/A,FALSE,"5YR TREND";"investment",#N/A,FALSE,"5YR TREND"}</definedName>
    <definedName name="_x54161" localSheetId="7" hidden="1">{"total",#N/A,FALSE,"5YR TREND";"CASH FLOW",#N/A,FALSE,"5YR TREND";"BALANCE SHEET",#N/A,FALSE,"5YR TREND";"baseline",#N/A,FALSE,"5YR TREND";"investment",#N/A,FALSE,"5YR TREND"}</definedName>
    <definedName name="_x54161" hidden="1">{"total",#N/A,FALSE,"5YR TREND";"CASH FLOW",#N/A,FALSE,"5YR TREND";"BALANCE SHEET",#N/A,FALSE,"5YR TREND";"baseline",#N/A,FALSE,"5YR TREND";"investment",#N/A,FALSE,"5YR TREND"}</definedName>
    <definedName name="_x6" localSheetId="7" hidden="1">{"new base",#N/A,FALSE,"BP wo sections";"investment w/o areas",#N/A,FALSE,"BP wo sections";"total w/o areas",#N/A,FALSE,"BP wo sections"}</definedName>
    <definedName name="_x6" hidden="1">{"new base",#N/A,FALSE,"BP wo sections";"investment w/o areas",#N/A,FALSE,"BP wo sections";"total w/o areas",#N/A,FALSE,"BP wo sections"}</definedName>
    <definedName name="_x654" localSheetId="7" hidden="1">{"98IB-MARGIN",#N/A,FALSE,"FILE LINK";"98IB-SGA",#N/A,FALSE,"FILE LINK";"98IB-STAFF",#N/A,FALSE,"FILE LINK";"98IB-CAPX",#N/A,FALSE,"FILE LINK"}</definedName>
    <definedName name="_x654" hidden="1">{"98IB-MARGIN",#N/A,FALSE,"FILE LINK";"98IB-SGA",#N/A,FALSE,"FILE LINK";"98IB-STAFF",#N/A,FALSE,"FILE LINK";"98IB-CAPX",#N/A,FALSE,"FILE LINK"}</definedName>
    <definedName name="_x65465" localSheetId="7" hidden="1">{"total",#N/A,FALSE,"5YR TREND";"CASH FLOW",#N/A,FALSE,"5YR TREND";"BALANCE SHEET",#N/A,FALSE,"5YR TREND";"baseline",#N/A,FALSE,"5YR TREND";"investment",#N/A,FALSE,"5YR TREND"}</definedName>
    <definedName name="_x65465" hidden="1">{"total",#N/A,FALSE,"5YR TREND";"CASH FLOW",#N/A,FALSE,"5YR TREND";"BALANCE SHEET",#N/A,FALSE,"5YR TREND";"baseline",#N/A,FALSE,"5YR TREND";"investment",#N/A,FALSE,"5YR TREND"}</definedName>
    <definedName name="_x65749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65749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66" localSheetId="7" hidden="1">{"total",#N/A,FALSE,"5YR TREND";"CASH FLOW",#N/A,FALSE,"5YR TREND";"BALANCE SHEET",#N/A,FALSE,"5YR TREND";"baseline",#N/A,FALSE,"5YR TREND";"investment",#N/A,FALSE,"5YR TREND"}</definedName>
    <definedName name="_x66" hidden="1">{"total",#N/A,FALSE,"5YR TREND";"CASH FLOW",#N/A,FALSE,"5YR TREND";"BALANCE SHEET",#N/A,FALSE,"5YR TREND";"baseline",#N/A,FALSE,"5YR TREND";"investment",#N/A,FALSE,"5YR TREND"}</definedName>
    <definedName name="_x7" localSheetId="7" hidden="1">{"98IB-MARGIN",#N/A,FALSE,"FILE LINK";"98IB-SGA",#N/A,FALSE,"FILE LINK";"98IB-STAFF",#N/A,FALSE,"FILE LINK";"98IB-CAPX",#N/A,FALSE,"FILE LINK"}</definedName>
    <definedName name="_x7" hidden="1">{"98IB-MARGIN",#N/A,FALSE,"FILE LINK";"98IB-SGA",#N/A,FALSE,"FILE LINK";"98IB-STAFF",#N/A,FALSE,"FILE LINK";"98IB-CAPX",#N/A,FALSE,"FILE LINK"}</definedName>
    <definedName name="_x8" localSheetId="7" hidden="1">{"total",#N/A,FALSE,"5YR TREND";"CASH FLOW",#N/A,FALSE,"5YR TREND";"BALANCE SHEET",#N/A,FALSE,"5YR TREND";"baseline",#N/A,FALSE,"5YR TREND";"investment",#N/A,FALSE,"5YR TREND"}</definedName>
    <definedName name="_x8" hidden="1">{"total",#N/A,FALSE,"5YR TREND";"CASH FLOW",#N/A,FALSE,"5YR TREND";"BALANCE SHEET",#N/A,FALSE,"5YR TREND";"baseline",#N/A,FALSE,"5YR TREND";"investment",#N/A,FALSE,"5YR TREND"}</definedName>
    <definedName name="_x8756"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8756"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_x88888" localSheetId="6" hidden="1">{"'Sheet1'!$A$1:$I$89"}</definedName>
    <definedName name="_x88888" localSheetId="7" hidden="1">{"'Sheet1'!$A$1:$I$89"}</definedName>
    <definedName name="_x88888" localSheetId="0" hidden="1">{"'Sheet1'!$A$1:$I$89"}</definedName>
    <definedName name="_x88888" localSheetId="4" hidden="1">{"'Sheet1'!$A$1:$I$89"}</definedName>
    <definedName name="_x88888" localSheetId="5" hidden="1">{"'Sheet1'!$A$1:$I$89"}</definedName>
    <definedName name="_x88888" localSheetId="2" hidden="1">{"'Sheet1'!$A$1:$I$89"}</definedName>
    <definedName name="_x88888" hidden="1">{"'Sheet1'!$A$1:$I$89"}</definedName>
    <definedName name="_x9" localSheetId="7" hidden="1">{"total",#N/A,FALSE,"5YR TREND";"CASH FLOW",#N/A,FALSE,"5YR TREND";"BALANCE SHEET",#N/A,FALSE,"5YR TREND";"baseline",#N/A,FALSE,"5YR TREND";"investment",#N/A,FALSE,"5YR TREND"}</definedName>
    <definedName name="_x9" hidden="1">{"total",#N/A,FALSE,"5YR TREND";"CASH FLOW",#N/A,FALSE,"5YR TREND";"BALANCE SHEET",#N/A,FALSE,"5YR TREND";"baseline",#N/A,FALSE,"5YR TREND";"investment",#N/A,FALSE,"5YR TREND"}</definedName>
    <definedName name="_x984" localSheetId="7" hidden="1">{"total",#N/A,FALSE,"5YR TREND";"CASH FLOW",#N/A,FALSE,"5YR TREND";"BALANCE SHEET",#N/A,FALSE,"5YR TREND";"baseline",#N/A,FALSE,"5YR TREND";"investment",#N/A,FALSE,"5YR TREND"}</definedName>
    <definedName name="_x984" hidden="1">{"total",#N/A,FALSE,"5YR TREND";"CASH FLOW",#N/A,FALSE,"5YR TREND";"BALANCE SHEET",#N/A,FALSE,"5YR TREND";"baseline",#N/A,FALSE,"5YR TREND";"investment",#N/A,FALSE,"5YR TREND"}</definedName>
    <definedName name="_x985" localSheetId="7" hidden="1">{"total",#N/A,FALSE,"5YR TREND";"CASH FLOW",#N/A,FALSE,"5YR TREND";"BALANCE SHEET",#N/A,FALSE,"5YR TREND";"baseline",#N/A,FALSE,"5YR TREND";"investment",#N/A,FALSE,"5YR TREND"}</definedName>
    <definedName name="_x985" hidden="1">{"total",#N/A,FALSE,"5YR TREND";"CASH FLOW",#N/A,FALSE,"5YR TREND";"BALANCE SHEET",#N/A,FALSE,"5YR TREND";"baseline",#N/A,FALSE,"5YR TREND";"investment",#N/A,FALSE,"5YR TREND"}</definedName>
    <definedName name="_x999" localSheetId="7" hidden="1">{"total",#N/A,FALSE,"5YR TREND";"CASH FLOW",#N/A,FALSE,"5YR TREND";"BALANCE SHEET",#N/A,FALSE,"5YR TREND";"baseline",#N/A,FALSE,"5YR TREND";"investment",#N/A,FALSE,"5YR TREND"}</definedName>
    <definedName name="_x999" hidden="1">{"total",#N/A,FALSE,"5YR TREND";"CASH FLOW",#N/A,FALSE,"5YR TREND";"BALANCE SHEET",#N/A,FALSE,"5YR TREND";"baseline",#N/A,FALSE,"5YR TREND";"investment",#N/A,FALSE,"5YR TREND"}</definedName>
    <definedName name="_XTRACT">#REF!</definedName>
    <definedName name="_xx2" hidden="1">#REF!</definedName>
    <definedName name="_yr01" localSheetId="7">#REF!</definedName>
    <definedName name="_yr01">#REF!</definedName>
    <definedName name="_yr02" localSheetId="7">#REF!</definedName>
    <definedName name="_yr02">#REF!</definedName>
    <definedName name="_yr03" localSheetId="7">#REF!</definedName>
    <definedName name="_yr03">#REF!</definedName>
    <definedName name="_yr04" localSheetId="7">#REF!</definedName>
    <definedName name="_yr04">#REF!</definedName>
    <definedName name="_yr05">#REF!</definedName>
    <definedName name="_yr06">#REF!</definedName>
    <definedName name="_yr07">#REF!</definedName>
    <definedName name="_yr08">#REF!</definedName>
    <definedName name="_yr09">#REF!</definedName>
    <definedName name="_yr10">#REF!</definedName>
    <definedName name="_yr11">#REF!</definedName>
    <definedName name="_yr12">#REF!</definedName>
    <definedName name="_yr13">#REF!</definedName>
    <definedName name="_yr14">#REF!</definedName>
    <definedName name="_yr15">#REF!</definedName>
    <definedName name="_yr16">#REF!</definedName>
    <definedName name="_yr17">#REF!</definedName>
    <definedName name="_yr18">#REF!</definedName>
    <definedName name="_yr19">#REF!</definedName>
    <definedName name="_YR2">#REF!</definedName>
    <definedName name="_yr20">#REF!</definedName>
    <definedName name="_yr21">#REF!</definedName>
    <definedName name="_YR3">#REF!</definedName>
    <definedName name="_YR4">#REF!</definedName>
    <definedName name="_YR5">#REF!</definedName>
    <definedName name="_YR6">#REF!</definedName>
    <definedName name="_yr98">#REF!</definedName>
    <definedName name="_yr99">#REF!</definedName>
    <definedName name="_YTD" localSheetId="7">#REF!</definedName>
    <definedName name="_YTD">#REF!</definedName>
    <definedName name="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Z04"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Z05" hidden="1">{#N/A,#N/A,FALSE,"Australia";#N/A,#N/A,FALSE,"Austria";#N/A,#N/A,FALSE,"Belgium";#N/A,#N/A,FALSE,"Canada";#N/A,#N/A,FALSE,"France";#N/A,#N/A,FALSE,"Germany";#N/A,#N/A,FALSE,"Hong Kong";#N/A,#N/A,FALSE,"Italy";#N/A,#N/A,FALSE,"Japan";#N/A,#N/A,FALSE,"Korea";#N/A,#N/A,FALSE,"Mexico";#N/A,#N/A,FALSE,"Poland";#N/A,#N/A,FALSE,"Spain";#N/A,#N/A,FALSE,"Switzerland";#N/A,#N/A,FALSE,"UK"}</definedName>
    <definedName name="_za3" hidden="1">#REF!</definedName>
    <definedName name="a" localSheetId="7">#REF!</definedName>
    <definedName name="a">#REF!</definedName>
    <definedName name="A\" localSheetId="7">#REF!</definedName>
    <definedName name="A\">#REF!</definedName>
    <definedName name="A_1" localSheetId="7">#REF!</definedName>
    <definedName name="A_1">#REF!</definedName>
    <definedName name="A_2">#REF!</definedName>
    <definedName name="A_3">#REF!</definedName>
    <definedName name="A_impresión_IM">#REF!</definedName>
    <definedName name="A01152011">#REF!</definedName>
    <definedName name="A1105228" localSheetId="7">#REF!</definedName>
    <definedName name="A1105228">#REF!</definedName>
    <definedName name="A1106208" localSheetId="7">#REF!</definedName>
    <definedName name="A1106208">#REF!</definedName>
    <definedName name="A1110003" localSheetId="7">#REF!</definedName>
    <definedName name="A1110003">#REF!</definedName>
    <definedName name="A1110055">#REF!</definedName>
    <definedName name="A1111000">#REF!</definedName>
    <definedName name="A1351004">#REF!</definedName>
    <definedName name="A1450000">#REF!</definedName>
    <definedName name="A1451301">#REF!</definedName>
    <definedName name="A1460000">#REF!</definedName>
    <definedName name="A1460300">#REF!</definedName>
    <definedName name="A1461302">#REF!</definedName>
    <definedName name="A1topd">#REF!</definedName>
    <definedName name="A2120000">#REF!</definedName>
    <definedName name="A2125000">#REF!</definedName>
    <definedName name="A2160000">#REF!</definedName>
    <definedName name="A2160003">#REF!</definedName>
    <definedName name="A2160040">#REF!</definedName>
    <definedName name="A2163016">#REF!</definedName>
    <definedName name="A2163040">#REF!</definedName>
    <definedName name="A2197021">#REF!</definedName>
    <definedName name="A2540000">#REF!</definedName>
    <definedName name="A2540008">#REF!</definedName>
    <definedName name="A2540306">#REF!</definedName>
    <definedName name="A3_AL" localSheetId="7" hidden="1">{"'Feb 99'!$A$1:$G$30"}</definedName>
    <definedName name="A3_AL" hidden="1">{"'Feb 99'!$A$1:$G$30"}</definedName>
    <definedName name="A5fml" hidden="1">INDIRECT("'A5'!$3:$3")</definedName>
    <definedName name="A9A">#REF!</definedName>
    <definedName name="aa" localSheetId="7">#REF!</definedName>
    <definedName name="aa" localSheetId="4" hidden="1">#REF!</definedName>
    <definedName name="aa" localSheetId="5" hidden="1">#REF!</definedName>
    <definedName name="aa" localSheetId="2" hidden="1">#REF!</definedName>
    <definedName name="aa" hidden="1">#REF!</definedName>
    <definedName name="aaa" localSheetId="7">#REF!</definedName>
    <definedName name="aaa" hidden="1">{"Income Statement",#N/A,FALSE,"CFMODEL";"Balance Sheet",#N/A,FALSE,"CFMODEL"}</definedName>
    <definedName name="AAA_DOCTOPS" hidden="1">"AAA_SET"</definedName>
    <definedName name="AAA_dtemplate" hidden="1">"OFF"</definedName>
    <definedName name="AAA_duser" hidden="1">"OFF"</definedName>
    <definedName name="AAA_Options" hidden="1">"NYN"</definedName>
    <definedName name="AAA_u999998" hidden="1">"nlfoote@970721231427"</definedName>
    <definedName name="AAA_u999999" hidden="1">"jmalinchak@970313143838"</definedName>
    <definedName name="aaaa" localSheetId="7">#REF!</definedName>
    <definedName name="aaaa" hidden="1">{#N/A,#N/A,TRUE,"Merger Synergies";#N/A,#N/A,TRUE,"bob-merger-aug";#N/A,#N/A,TRUE,"iomexico";#N/A,#N/A,TRUE,"stacey august merger";#N/A,#N/A,TRUE,"Stacey1999";"Summary",#N/A,TRUE,"Tail Circuits";"Summary",#N/A,TRUE,"SATELLITE"}</definedName>
    <definedName name="aaaa1" localSheetId="7" hidden="1">{#N/A,#N/A,FALSE,"Antony Financials";#N/A,#N/A,FALSE,"Cowboy Financials";#N/A,#N/A,FALSE,"Combined";#N/A,#N/A,FALSE,"Valuematrix";#N/A,#N/A,FALSE,"DCFAntony";#N/A,#N/A,FALSE,"DCFCowboy";#N/A,#N/A,FALSE,"DCFCombined"}</definedName>
    <definedName name="aaaa1" hidden="1">{#N/A,#N/A,FALSE,"Antony Financials";#N/A,#N/A,FALSE,"Cowboy Financials";#N/A,#N/A,FALSE,"Combined";#N/A,#N/A,FALSE,"Valuematrix";#N/A,#N/A,FALSE,"DCFAntony";#N/A,#N/A,FALSE,"DCFCowboy";#N/A,#N/A,FALSE,"DCFCombined"}</definedName>
    <definedName name="aaaaa" localSheetId="7" hidden="1">{#N/A,#N/A,FALSE,"REPORT"}</definedName>
    <definedName name="aaaaa" localSheetId="4" hidden="1">{#N/A,#N/A,FALSE,"EXPENSE"}</definedName>
    <definedName name="aaaaa" localSheetId="5" hidden="1">{#N/A,#N/A,FALSE,"EXPENSE"}</definedName>
    <definedName name="aaaaa" localSheetId="2" hidden="1">{#N/A,#N/A,FALSE,"EXPENSE"}</definedName>
    <definedName name="aaaaa" hidden="1">{#N/A,#N/A,FALSE,"EXPENSE"}</definedName>
    <definedName name="aaaaaa">#REF!</definedName>
    <definedName name="aaaaaaa">#REF!</definedName>
    <definedName name="aaaaaaaaaa"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aaaaaaaaa"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aaaaaaaaaa"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aaaaaaaaaa"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aaaaaaaaaaaa" localSheetId="7" hidden="1">{"SourcesUses",#N/A,TRUE,"CFMODEL";"TransOverview",#N/A,TRUE,"CFMODEL"}</definedName>
    <definedName name="aaaaaaaaaaaaa" hidden="1">{"SourcesUses",#N/A,TRUE,"CFMODEL";"TransOverview",#N/A,TRUE,"CFMODEL"}</definedName>
    <definedName name="aaaaaaaaaaaaaaa">#REF!</definedName>
    <definedName name="aaaaaaaaaaaaaaaaa"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aaaaaaaaaaaaaaaa"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aaaaaaaaaaaaaaaaaaaa" localSheetId="4" hidden="1">{#N/A,#N/A,FALSE,"EXPENSE"}</definedName>
    <definedName name="aaaaaaaaaaaaaaaaaaaaa" localSheetId="5" hidden="1">{#N/A,#N/A,FALSE,"EXPENSE"}</definedName>
    <definedName name="aaaaaaaaaaaaaaaaaaaaa" localSheetId="2" hidden="1">{#N/A,#N/A,FALSE,"EXPENSE"}</definedName>
    <definedName name="aaaaaaaaaaaaaaaaaaaaa" hidden="1">{#N/A,#N/A,FALSE,"EXPENSE"}</definedName>
    <definedName name="aaasb" localSheetId="7" hidden="1">{#N/A,#N/A,FALSE,"Pharm";#N/A,#N/A,FALSE,"WWCM"}</definedName>
    <definedName name="aaasb" hidden="1">{#N/A,#N/A,FALSE,"Pharm";#N/A,#N/A,FALSE,"WWCM"}</definedName>
    <definedName name="aab" localSheetId="7" hidden="1">{#N/A,#N/A,FALSE,"Pharm";#N/A,#N/A,FALSE,"WWCM"}</definedName>
    <definedName name="aab" hidden="1">{#N/A,#N/A,FALSE,"Pharm";#N/A,#N/A,FALSE,"WWCM"}</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localSheetId="7" hidden="1">{#N/A,#N/A,FALSE,"Projections";#N/A,#N/A,FALSE,"Multiples Valuation";#N/A,#N/A,FALSE,"LBO";#N/A,#N/A,FALSE,"Multiples_Sensitivity";#N/A,#N/A,FALSE,"Summary"}</definedName>
    <definedName name="aabb" hidden="1">{#N/A,#N/A,FALSE,"Projections";#N/A,#N/A,FALSE,"Multiples Valuation";#N/A,#N/A,FALSE,"LBO";#N/A,#N/A,FALSE,"Multiples_Sensitivity";#N/A,#N/A,FALSE,"Summary"}</definedName>
    <definedName name="aaddd" localSheetId="7" hidden="1">{#N/A,#N/A,FALSE,"REPORT"}</definedName>
    <definedName name="aaddd" hidden="1">{#N/A,#N/A,FALSE,"REPORT"}</definedName>
    <definedName name="Aantal_vervallen_termijnen">#REF!</definedName>
    <definedName name="aas" localSheetId="7" hidden="1">{#N/A,#N/A,FALSE,"1";#N/A,#N/A,FALSE,"2";#N/A,#N/A,FALSE,"16 - 17";#N/A,#N/A,FALSE,"18 - 19";#N/A,#N/A,FALSE,"26";#N/A,#N/A,FALSE,"27";#N/A,#N/A,FALSE,"28"}</definedName>
    <definedName name="aas" hidden="1">{#N/A,#N/A,FALSE,"1";#N/A,#N/A,FALSE,"2";#N/A,#N/A,FALSE,"16 - 17";#N/A,#N/A,FALSE,"18 - 19";#N/A,#N/A,FALSE,"26";#N/A,#N/A,FALSE,"27";#N/A,#N/A,FALSE,"28"}</definedName>
    <definedName name="aasdfafd" localSheetId="7" hidden="1">{"Eur Base Top",#N/A,FALSE,"Europe Base";"Eur Base Bottom",#N/A,FALSE,"Europe Base"}</definedName>
    <definedName name="aasdfafd" hidden="1">{"Eur Base Top",#N/A,FALSE,"Europe Base";"Eur Base Bottom",#N/A,FALSE,"Europe Base"}</definedName>
    <definedName name="aaxxx" localSheetId="7" hidden="1">{#N/A,#N/A,FALSE,"Hip.Bas";#N/A,#N/A,FALSE,"ventas";#N/A,#N/A,FALSE,"ingre-Año";#N/A,#N/A,FALSE,"ventas-Año";#N/A,#N/A,FALSE,"Costepro";#N/A,#N/A,FALSE,"inversion";#N/A,#N/A,FALSE,"personal";#N/A,#N/A,FALSE,"Gastos-V";#N/A,#N/A,FALSE,"Circulante";#N/A,#N/A,FALSE,"CONSOLI";#N/A,#N/A,FALSE,"Es-Fin";#N/A,#N/A,FALSE,"Margen-P"}</definedName>
    <definedName name="aaxxx" hidden="1">{#N/A,#N/A,FALSE,"Hip.Bas";#N/A,#N/A,FALSE,"ventas";#N/A,#N/A,FALSE,"ingre-Año";#N/A,#N/A,FALSE,"ventas-Año";#N/A,#N/A,FALSE,"Costepro";#N/A,#N/A,FALSE,"inversion";#N/A,#N/A,FALSE,"personal";#N/A,#N/A,FALSE,"Gastos-V";#N/A,#N/A,FALSE,"Circulante";#N/A,#N/A,FALSE,"CONSOLI";#N/A,#N/A,FALSE,"Es-Fin";#N/A,#N/A,FALSE,"Margen-P"}</definedName>
    <definedName name="abc" localSheetId="7" hidden="1">IF(NOT(ISERROR(otb*1)),otb*1,otb)</definedName>
    <definedName name="ABC" hidden="1">{#N/A,#N/A,FALSE,"Projections";#N/A,#N/A,FALSE,"Multiples Valuation";#N/A,#N/A,FALSE,"LBO";#N/A,#N/A,FALSE,"Multiples_Sensitivity";#N/A,#N/A,FALSE,"Summary"}</definedName>
    <definedName name="ABCBSE0" localSheetId="7">#REF!</definedName>
    <definedName name="ABCBSE0">#REF!</definedName>
    <definedName name="ABCBSE1" localSheetId="7">#REF!</definedName>
    <definedName name="ABCBSE1">#REF!</definedName>
    <definedName name="ABCBSE2" localSheetId="7">#REF!</definedName>
    <definedName name="ABCBSE2">#REF!</definedName>
    <definedName name="abcd" localSheetId="7" hidden="1">{#N/A,#N/A,FALSE,"Income";#N/A,#N/A,FALSE,"Cost of Goods Sold";#N/A,#N/A,FALSE,"Other Costs";#N/A,#N/A,FALSE,"Other Income";#N/A,#N/A,FALSE,"Taxes";#N/A,#N/A,FALSE,"Other Deductions";#N/A,#N/A,FALSE,"Compensation of Officers"}</definedName>
    <definedName name="abcd" hidden="1">{#N/A,#N/A,FALSE,"Income";#N/A,#N/A,FALSE,"Cost of Goods Sold";#N/A,#N/A,FALSE,"Other Costs";#N/A,#N/A,FALSE,"Other Income";#N/A,#N/A,FALSE,"Taxes";#N/A,#N/A,FALSE,"Other Deductions";#N/A,#N/A,FALSE,"Compensation of Officers"}</definedName>
    <definedName name="abcdef" hidden="1">{#N/A,#N/A,FALSE,"Sum6 (1)"}</definedName>
    <definedName name="abcdw" localSheetId="7" hidden="1">{#N/A,#N/A,FALSE,"Income";#N/A,#N/A,FALSE,"Cost of Goods Sold";#N/A,#N/A,FALSE,"Other Costs";#N/A,#N/A,FALSE,"Other Income";#N/A,#N/A,FALSE,"Taxes";#N/A,#N/A,FALSE,"Other Deductions";#N/A,#N/A,FALSE,"Compensation of Officers"}</definedName>
    <definedName name="abcdw" hidden="1">{#N/A,#N/A,FALSE,"Income";#N/A,#N/A,FALSE,"Cost of Goods Sold";#N/A,#N/A,FALSE,"Other Costs";#N/A,#N/A,FALSE,"Other Income";#N/A,#N/A,FALSE,"Taxes";#N/A,#N/A,FALSE,"Other Deductions";#N/A,#N/A,FALSE,"Compensation of Officers"}</definedName>
    <definedName name="abd" localSheetId="7" hidden="1">{#N/A,#N/A,FALSE,"Income";#N/A,#N/A,FALSE,"Cost of Goods Sold";#N/A,#N/A,FALSE,"Other Costs";#N/A,#N/A,FALSE,"Other Income";#N/A,#N/A,FALSE,"Taxes";#N/A,#N/A,FALSE,"Other Deductions";#N/A,#N/A,FALSE,"Compensation of Officers"}</definedName>
    <definedName name="ABD" hidden="1">{#N/A,#N/A,FALSE,"SIM95"}</definedName>
    <definedName name="ABJKL" localSheetId="7" hidden="1">{#N/A,#N/A,TRUE,"Income Statement US$";#N/A,#N/A,TRUE,"Assumptions";#N/A,#N/A,TRUE,"Vapor Generation";#N/A,#N/A,TRUE,"Gas Generation";#N/A,#N/A,TRUE,"Income Statement";#N/A,#N/A,TRUE,"Revenues";#N/A,#N/A,TRUE,"Fuel";#N/A,#N/A,TRUE,"Oper Costs";#N/A,#N/A,TRUE,"Depreciation";#N/A,#N/A,TRUE,"Other Costs";#N/A,#N/A,TRUE,"Cash Flow"}</definedName>
    <definedName name="ABJKL" hidden="1">{#N/A,#N/A,TRUE,"Income Statement US$";#N/A,#N/A,TRUE,"Assumptions";#N/A,#N/A,TRUE,"Vapor Generation";#N/A,#N/A,TRUE,"Gas Generation";#N/A,#N/A,TRUE,"Income Statement";#N/A,#N/A,TRUE,"Revenues";#N/A,#N/A,TRUE,"Fuel";#N/A,#N/A,TRUE,"Oper Costs";#N/A,#N/A,TRUE,"Depreciation";#N/A,#N/A,TRUE,"Other Costs";#N/A,#N/A,TRUE,"Cash Flow"}</definedName>
    <definedName name="abs" localSheetId="7" hidden="1">{#N/A,#N/A,FALSE,"SIM95"}</definedName>
    <definedName name="abs" hidden="1">{#N/A,#N/A,FALSE,"SIM95"}</definedName>
    <definedName name="ac">#REF!</definedName>
    <definedName name="Acadia" hidden="1">{"calspreads",#N/A,FALSE,"Sheet1";"curves",#N/A,FALSE,"Sheet1";"libor",#N/A,FALSE,"Sheet1"}</definedName>
    <definedName name="acb" localSheetId="7" hidden="1">{"MMERINO",#N/A,FALSE,"1) Income Statement (2)"}</definedName>
    <definedName name="acb" hidden="1">{"MMERINO",#N/A,FALSE,"1) Income Statement (2)"}</definedName>
    <definedName name="AccdMICP">#REF!</definedName>
    <definedName name="Acceleration_date">#REF!</definedName>
    <definedName name="Access_Button" hidden="1">"Grants_Summary_by_Employee_List"</definedName>
    <definedName name="AccessDatabase" hidden="1">"C:\DATA\Kevin\Kevin's Model.mdb"</definedName>
    <definedName name="AccessLink" localSheetId="7">#REF!</definedName>
    <definedName name="AccessLink">#REF!</definedName>
    <definedName name="ACCINV䂟ᄻȀༀ" localSheetId="7">#REF!</definedName>
    <definedName name="ACCINV䂟ᄻȀༀ">#REF!</definedName>
    <definedName name="ACCM" localSheetId="7">#REF!</definedName>
    <definedName name="ACCM">#REF!</definedName>
    <definedName name="ACCMAN" localSheetId="7">#REF!</definedName>
    <definedName name="ACCMAN">#REF!</definedName>
    <definedName name="ACCMANT">#REF!</definedName>
    <definedName name="Account">#REF!</definedName>
    <definedName name="Account_Breakdown">#REF!</definedName>
    <definedName name="account_codes_for_project">#REF!</definedName>
    <definedName name="Account_Descriptions" localSheetId="7">#REF!</definedName>
    <definedName name="Account_Descriptions">#REF!</definedName>
    <definedName name="ACCOUNTEDPERIODTYPE1" localSheetId="7">#REF!</definedName>
    <definedName name="ACCOUNTEDPERIODTYPE1">#REF!</definedName>
    <definedName name="AccountNumber">#REF!</definedName>
    <definedName name="Accounts" localSheetId="7">#REF!</definedName>
    <definedName name="Accounts">#REF!</definedName>
    <definedName name="accounts_payable" localSheetId="7">#REF!</definedName>
    <definedName name="accounts_payable">#REF!</definedName>
    <definedName name="accounts_receivable" localSheetId="7">#REF!</definedName>
    <definedName name="accounts_receivable">#REF!</definedName>
    <definedName name="AccProvUncoll" localSheetId="7">#REF!</definedName>
    <definedName name="AccProvUncoll">#REF!</definedName>
    <definedName name="AccrECRC">#REF!</definedName>
    <definedName name="AccrExp">#REF!</definedName>
    <definedName name="AccrExpSum">#REF!</definedName>
    <definedName name="AccrMICP">#REF!</definedName>
    <definedName name="ACCRU_LIAB">#REF!</definedName>
    <definedName name="Accrued" localSheetId="7" hidden="1">{#N/A,#N/A,FALSE,"Income";#N/A,#N/A,FALSE,"Cost of Goods Sold";#N/A,#N/A,FALSE,"Other Costs";#N/A,#N/A,FALSE,"Other Income";#N/A,#N/A,FALSE,"Taxes";#N/A,#N/A,FALSE,"Other Deductions";#N/A,#N/A,FALSE,"Compensation of Officers"}</definedName>
    <definedName name="Accrued" hidden="1">{#N/A,#N/A,FALSE,"Income";#N/A,#N/A,FALSE,"Cost of Goods Sold";#N/A,#N/A,FALSE,"Other Costs";#N/A,#N/A,FALSE,"Other Income";#N/A,#N/A,FALSE,"Taxes";#N/A,#N/A,FALSE,"Other Deductions";#N/A,#N/A,FALSE,"Compensation of Officers"}</definedName>
    <definedName name="ACCRUED_401K">#REF!</definedName>
    <definedName name="ACCRUED_LIAB">#REF!</definedName>
    <definedName name="ACCSEVADMIN">#REF!</definedName>
    <definedName name="accsevcic">#REF!</definedName>
    <definedName name="ACCSEVMED">#REF!</definedName>
    <definedName name="ACCSFromA5" localSheetId="7" hidden="1">INDEX(#REF!,,1)</definedName>
    <definedName name="ACCSFromA5" hidden="1">INDEX(#REF!,,1)</definedName>
    <definedName name="Acct" localSheetId="7">#REF!</definedName>
    <definedName name="ACCT">#REF!</definedName>
    <definedName name="Acct1186" localSheetId="7">#REF!</definedName>
    <definedName name="Acct1186">#REF!</definedName>
    <definedName name="acct1410">#REF!</definedName>
    <definedName name="acct2810">#REF!</definedName>
    <definedName name="AcctDesc">#REF!</definedName>
    <definedName name="ACCTS" localSheetId="7">#REF!</definedName>
    <definedName name="ACCTS">#REF!</definedName>
    <definedName name="ACCTTABLE" localSheetId="7">#REF!</definedName>
    <definedName name="ACCTTABLE">#REF!</definedName>
    <definedName name="ACCUMDEPRE" localSheetId="7">#REF!</definedName>
    <definedName name="ACCUMDEPRE">#REF!</definedName>
    <definedName name="accumulated_depreciation" localSheetId="7">#REF!</definedName>
    <definedName name="accumulated_depreciation">#REF!</definedName>
    <definedName name="ACE" localSheetId="7">#REF!</definedName>
    <definedName name="ACE">#REF!</definedName>
    <definedName name="acero">#REF!</definedName>
    <definedName name="ACHPayment">#REF!</definedName>
    <definedName name="Acquisitions" localSheetId="7" hidden="1">{"quarterlyfull",#N/A,FALSE,"Earnings model ";"Annualfull",#N/A,FALSE,"Earnings model "}</definedName>
    <definedName name="Acquisitions" hidden="1">{"quarterlyfull",#N/A,FALSE,"Earnings model ";"Annualfull",#N/A,FALSE,"Earnings model "}</definedName>
    <definedName name="ACROSS">#REF!</definedName>
    <definedName name="ACT">#REF!</definedName>
    <definedName name="ACT_CUR">#REF!</definedName>
    <definedName name="ACT_EIN">#REF!</definedName>
    <definedName name="ACT_TRANS" localSheetId="7">#REF!</definedName>
    <definedName name="ACT_TRANS">#REF!</definedName>
    <definedName name="ACT_YTD" localSheetId="7">#REF!</definedName>
    <definedName name="ACT_YTD">#REF!</definedName>
    <definedName name="ACTINT" localSheetId="7">#REF!</definedName>
    <definedName name="ACTINT">#REF!</definedName>
    <definedName name="Activity" localSheetId="7">#REF!</definedName>
    <definedName name="Activity">#REF!</definedName>
    <definedName name="Activo" localSheetId="7">#REF!</definedName>
    <definedName name="Activo">#REF!</definedName>
    <definedName name="Activo___Pasivo">#REF!</definedName>
    <definedName name="Activo_Depfinanciera">#REF!</definedName>
    <definedName name="Activo_Deptributaria">#REF!</definedName>
    <definedName name="Activo_DepUSGaap">#REF!</definedName>
    <definedName name="ActivoCons">#REF!,#REF!,#REF!,#REF!,#REF!,#REF!,#REF!,#REF!,#REF!,#REF!,#REF!,#REF!</definedName>
    <definedName name="ACTUAL" localSheetId="7">#REF!</definedName>
    <definedName name="ACTUAL">#REF!</definedName>
    <definedName name="Actual_BP_Range">#REF!</definedName>
    <definedName name="Actual_BP_Range_PRW">#REF!</definedName>
    <definedName name="Actual_Category">#REF!</definedName>
    <definedName name="Actual_Contrib_Range">#REF!</definedName>
    <definedName name="Actual_Contrib_Range_PRW">#REF!</definedName>
    <definedName name="ACTUAL_CUST">#REF!</definedName>
    <definedName name="Actual_Customers">#REF!</definedName>
    <definedName name="actual_direct_labor">#REF!</definedName>
    <definedName name="Actual_Expenses_Range">#REF!</definedName>
    <definedName name="Actual_Mths">#REF!</definedName>
    <definedName name="ACTUAL_SALES">#REF!</definedName>
    <definedName name="ACTUAL_vs._BUDGET___MONTH" localSheetId="7">#REF!</definedName>
    <definedName name="ACTUAL_vs._BUDGET___MONTH">#REF!</definedName>
    <definedName name="ACTUAL_vs._BUDGET___YTD" localSheetId="7">#REF!</definedName>
    <definedName name="ACTUAL_vs._BUDGET___YTD">#REF!</definedName>
    <definedName name="ACTUAL_vs._FORECAST___MONTH" localSheetId="7">#REF!</definedName>
    <definedName name="ACTUAL_vs._FORECAST___MONTH">#REF!</definedName>
    <definedName name="ACTUAL_vs._PRIOR_YEAR___MONTH">#REF!</definedName>
    <definedName name="ACTUAL_vs._PRIOR_YEAR___YTD">#REF!</definedName>
    <definedName name="ActualMaterial">#REF!</definedName>
    <definedName name="ACTUALS" localSheetId="7">#REF!</definedName>
    <definedName name="ACTUALS">#REF!</definedName>
    <definedName name="ACwvu.ALL." hidden="1">#REF!</definedName>
    <definedName name="ACwvu.Annual." hidden="1">#N/A</definedName>
    <definedName name="ACwvu.CAM._.RATES." hidden="1">#REF!</definedName>
    <definedName name="ACwvu.CAM._.RECOVERIES." hidden="1">#REF!</definedName>
    <definedName name="ACwvu.CAM._.RECOVERY." hidden="1">#REF!</definedName>
    <definedName name="ACwvu.CAM._.TABLE." hidden="1">#REF!</definedName>
    <definedName name="ACwvu.INSURANCE._.RECOVERIES." hidden="1">#REF!</definedName>
    <definedName name="ACwvu.LSMEET." hidden="1">#REF!</definedName>
    <definedName name="ACwvu.MARKETING._.REVENUE." hidden="1">#REF!</definedName>
    <definedName name="ACwvu.MINIMUM._.RENT." hidden="1">#REF!</definedName>
    <definedName name="ACwvu.OCCUPANCY." hidden="1">#REF!</definedName>
    <definedName name="ACwvu.OCCUPANCY._.ANALYSIS." hidden="1">#REF!</definedName>
    <definedName name="ACwvu.PERCENTAGE._.RENT." hidden="1">#REF!</definedName>
    <definedName name="ACwvu.print2." localSheetId="4" hidden="1">#REF!</definedName>
    <definedName name="ACwvu.print2." localSheetId="5" hidden="1">#REF!</definedName>
    <definedName name="ACwvu.print2." localSheetId="2" hidden="1">#REF!</definedName>
    <definedName name="ACwvu.print2." hidden="1">#REF!</definedName>
    <definedName name="ACwvu.print3." localSheetId="4" hidden="1">#REF!</definedName>
    <definedName name="ACwvu.print3." localSheetId="5" hidden="1">#REF!</definedName>
    <definedName name="ACwvu.print3." localSheetId="2" hidden="1">#REF!</definedName>
    <definedName name="ACwvu.print3." hidden="1">#REF!</definedName>
    <definedName name="ACwvu.Quarterly." hidden="1">#N/A</definedName>
    <definedName name="ACwvu.Quarterlycompare." hidden="1">#N/A</definedName>
    <definedName name="ACwvu.TAX._.RATES." hidden="1">#REF!</definedName>
    <definedName name="ACwvu.TAX._.RECOVERIES." hidden="1">#REF!</definedName>
    <definedName name="ACwvu.TAX._.RECOVERY." hidden="1">#REF!</definedName>
    <definedName name="ACwvu.WAT." hidden="1">#REF!</definedName>
    <definedName name="ad"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ad" hidden="1">{"summary",#N/A,TRUE,"Coal Inventory Summary";"view 1",#N/A,TRUE,"Coal Inv. By Station";"view 2",#N/A,TRUE,"Coal inv by sta 2";"view 3",#N/A,TRUE,"Coal inv by sta 3";"oil",#N/A,TRUE,"Oil Purchases"}</definedName>
    <definedName name="ADDITIONS" localSheetId="7">#REF!</definedName>
    <definedName name="ADDITIONS">#REF!</definedName>
    <definedName name="AdditiveUsage">#REF!</definedName>
    <definedName name="adf" localSheetId="7" hidden="1">{"standalone1",#N/A,FALSE,"DCFBase";"standalone2",#N/A,FALSE,"DCFBase"}</definedName>
    <definedName name="adf" hidden="1">{"standalone1",#N/A,FALSE,"DCFBase";"standalone2",#N/A,FALSE,"DCFBase"}</definedName>
    <definedName name="adfa" localSheetId="7" hidden="1">{#N/A,#N/A,FALSE,"UCSD"}</definedName>
    <definedName name="adfa" hidden="1">{#N/A,#N/A,FALSE,"UCSD"}</definedName>
    <definedName name="adfadasdf" localSheetId="7" hidden="1">{"Assumptions1",#N/A,FALSE,"Assumptions";"MergerPlans1","20yearamort",FALSE,"MergerPlans";"MergerPlans1","40yearamort",FALSE,"MergerPlans";"MergerPlans2",#N/A,FALSE,"MergerPlans";"inputs",#N/A,FALSE,"MergerPlans"}</definedName>
    <definedName name="adfadasdf" hidden="1">{"Assumptions1",#N/A,FALSE,"Assumptions";"MergerPlans1","20yearamort",FALSE,"MergerPlans";"MergerPlans1","40yearamort",FALSE,"MergerPlans";"MergerPlans2",#N/A,FALSE,"MergerPlans";"inputs",#N/A,FALSE,"MergerPlans"}</definedName>
    <definedName name="adfadfadfadf" localSheetId="4" hidden="1">{#N/A,#N/A,FALSE,"EXPENSE"}</definedName>
    <definedName name="adfadfadfadf" localSheetId="5" hidden="1">{#N/A,#N/A,FALSE,"EXPENSE"}</definedName>
    <definedName name="adfadfadfadf" localSheetId="2" hidden="1">{#N/A,#N/A,FALSE,"EXPENSE"}</definedName>
    <definedName name="adfadfadfadf" hidden="1">{#N/A,#N/A,FALSE,"EXPENSE"}</definedName>
    <definedName name="adfg" localSheetId="7" hidden="1">{#N/A,#N/A,TRUE,"Income Statement US$";#N/A,#N/A,TRUE,"Assumptions";#N/A,#N/A,TRUE,"Vapor Generation";#N/A,#N/A,TRUE,"Gas Generation";#N/A,#N/A,TRUE,"Income Statement";#N/A,#N/A,TRUE,"Revenues";#N/A,#N/A,TRUE,"Fuel";#N/A,#N/A,TRUE,"Oper Costs";#N/A,#N/A,TRUE,"Depreciation";#N/A,#N/A,TRUE,"Other Costs";#N/A,#N/A,TRUE,"Cash Flow"}</definedName>
    <definedName name="adfg" hidden="1">{#N/A,#N/A,TRUE,"Income Statement US$";#N/A,#N/A,TRUE,"Assumptions";#N/A,#N/A,TRUE,"Vapor Generation";#N/A,#N/A,TRUE,"Gas Generation";#N/A,#N/A,TRUE,"Income Statement";#N/A,#N/A,TRUE,"Revenues";#N/A,#N/A,TRUE,"Fuel";#N/A,#N/A,TRUE,"Oper Costs";#N/A,#N/A,TRUE,"Depreciation";#N/A,#N/A,TRUE,"Other Costs";#N/A,#N/A,TRUE,"Cash Flow"}</definedName>
    <definedName name="adfgasdysty" localSheetId="7" hidden="1">{#N/A,#N/A,FALSE,"REPORT"}</definedName>
    <definedName name="adfgasdysty" hidden="1">{#N/A,#N/A,FALSE,"REPORT"}</definedName>
    <definedName name="adfsfjfjky" localSheetId="7" hidden="1">{#N/A,#N/A,FALSE,"REPORT"}</definedName>
    <definedName name="adfsfjfjky" hidden="1">{#N/A,#N/A,FALSE,"REPORT"}</definedName>
    <definedName name="ADIT1">#REF!</definedName>
    <definedName name="ADIT2">#REF!</definedName>
    <definedName name="ADITFPC" localSheetId="7">#REF!</definedName>
    <definedName name="ADITFPC">#REF!</definedName>
    <definedName name="ADITPCH">#REF!</definedName>
    <definedName name="ADITPEC">#REF!</definedName>
    <definedName name="ADITPwr">#REF!</definedName>
    <definedName name="ADJ">#REF!</definedName>
    <definedName name="ADJBORDER" localSheetId="7">#REF!</definedName>
    <definedName name="ADJBORDER">#REF!</definedName>
    <definedName name="ADJRPT" localSheetId="7">#REF!</definedName>
    <definedName name="ADJRPT">#REF!</definedName>
    <definedName name="adjust" localSheetId="7" hidden="1">{"hughes",#N/A,FALSE,"Hughes";"hughes2",#N/A,FALSE,"Hughes (2)";"ray",#N/A,FALSE,"Raytheon";"trw",#N/A,FALSE,"TRW";"texas",#N/A,FALSE,"Texas Inst.";"rockwell",#N/A,FALSE,"Rockwell";"loral",#N/A,FALSE,"Loral";"nothrop",#N/A,FALSE,"Northrop";"boeing",#N/A,FALSE,"Boeing"}</definedName>
    <definedName name="adjust" hidden="1">{"hughes",#N/A,FALSE,"Hughes";"hughes2",#N/A,FALSE,"Hughes (2)";"ray",#N/A,FALSE,"Raytheon";"trw",#N/A,FALSE,"TRW";"texas",#N/A,FALSE,"Texas Inst.";"rockwell",#N/A,FALSE,"Rockwell";"loral",#N/A,FALSE,"Loral";"nothrop",#N/A,FALSE,"Northrop";"boeing",#N/A,FALSE,"Boeing"}</definedName>
    <definedName name="Adjust300000">#REF!</definedName>
    <definedName name="Adjust41100">#REF!</definedName>
    <definedName name="Adjust41300">#REF!</definedName>
    <definedName name="Adjust41500">#REF!</definedName>
    <definedName name="Adjust41700">#REF!</definedName>
    <definedName name="Adjust41900">#REF!</definedName>
    <definedName name="Adjust42100">#REF!</definedName>
    <definedName name="Adjust59750">#REF!</definedName>
    <definedName name="Adjust91000">#REF!</definedName>
    <definedName name="Adjust95001">#REF!</definedName>
    <definedName name="Adjust98004">#REF!</definedName>
    <definedName name="Adjust98374">#REF!</definedName>
    <definedName name="Adjust99000">#REF!</definedName>
    <definedName name="adjustment">#REF!</definedName>
    <definedName name="ADJUSTMENT_OF_DEPRECIATION_EXPENSE">#REF!</definedName>
    <definedName name="ADJUSTMENTS">#REF!</definedName>
    <definedName name="AdjustRow300300">#REF!</definedName>
    <definedName name="AdjustRow99001">#REF!</definedName>
    <definedName name="ADMIN">#REF!</definedName>
    <definedName name="Admin_LR">#REF!</definedName>
    <definedName name="ADopsterling" localSheetId="7" hidden="1">{#N/A,#N/A,FALSE,"Summary";#N/A,#N/A,FALSE,"CF";#N/A,#N/A,FALSE,"P&amp;L";#N/A,#N/A,FALSE,"BS";#N/A,#N/A,FALSE,"Returns";#N/A,#N/A,FALSE,"Assumptions";#N/A,#N/A,FALSE,"Analysis"}</definedName>
    <definedName name="ADopsterling" hidden="1">{#N/A,#N/A,FALSE,"Summary";#N/A,#N/A,FALSE,"CF";#N/A,#N/A,FALSE,"P&amp;L";#N/A,#N/A,FALSE,"BS";#N/A,#N/A,FALSE,"Returns";#N/A,#N/A,FALSE,"Assumptions";#N/A,#N/A,FALSE,"Analysis"}</definedName>
    <definedName name="ads" localSheetId="7" hidden="1">{"Title",#N/A,FALSE,"Title";"Info",#N/A,FALSE,"Title";"Contents",#N/A,FALSE,"Title";"Sec.1",#N/A,FALSE,"Title";"Output1",#N/A,FALSE,"Output";"Sec.2",#N/A,FALSE,"Title";"Graph1",#N/A,FALSE,"Output";"Graph2",#N/A,FALSE,"Output";"Sec.3",#N/A,FALSE,"Title";"Gap1",#N/A,FALSE,"Output";"Sec.4",#N/A,FALSE,"Title";"Model_all",#N/A,FALSE,"Autostrade S.p.A."}</definedName>
    <definedName name="ads" hidden="1">{"Title",#N/A,FALSE,"Title";"Info",#N/A,FALSE,"Title";"Contents",#N/A,FALSE,"Title";"Sec.1",#N/A,FALSE,"Title";"Output1",#N/A,FALSE,"Output";"Sec.2",#N/A,FALSE,"Title";"Graph1",#N/A,FALSE,"Output";"Graph2",#N/A,FALSE,"Output";"Sec.3",#N/A,FALSE,"Title";"Gap1",#N/A,FALSE,"Output";"Sec.4",#N/A,FALSE,"Title";"Model_all",#N/A,FALSE,"Autostrade S.p.A."}</definedName>
    <definedName name="adSDSAdsa" localSheetId="7" hidden="1">{#N/A,#N/A,FALSE,"R&amp;D Quick Calc";#N/A,#N/A,FALSE,"DOE Fee Schedule"}</definedName>
    <definedName name="adSDSAdsa" hidden="1">{#N/A,#N/A,FALSE,"R&amp;D Quick Calc";#N/A,#N/A,FALSE,"DOE Fee Schedule"}</definedName>
    <definedName name="adsf1" localSheetId="7" hidden="1">{"Title",#N/A,FALSE,"Title";"Info",#N/A,FALSE,"Title";"Contents",#N/A,FALSE,"Title";"Sec.1",#N/A,FALSE,"Title";"Output1",#N/A,FALSE,"Output";"Sec.2",#N/A,FALSE,"Title";"Graph1",#N/A,FALSE,"Output";"Graph2",#N/A,FALSE,"Output";"Sec.3",#N/A,FALSE,"Title";"Gap1",#N/A,FALSE,"Output";"Sec.4",#N/A,FALSE,"Title";"Model_all",#N/A,FALSE,"Autostrade S.p.A."}</definedName>
    <definedName name="adsf1" hidden="1">{"Title",#N/A,FALSE,"Title";"Info",#N/A,FALSE,"Title";"Contents",#N/A,FALSE,"Title";"Sec.1",#N/A,FALSE,"Title";"Output1",#N/A,FALSE,"Output";"Sec.2",#N/A,FALSE,"Title";"Graph1",#N/A,FALSE,"Output";"Graph2",#N/A,FALSE,"Output";"Sec.3",#N/A,FALSE,"Title";"Gap1",#N/A,FALSE,"Output";"Sec.4",#N/A,FALSE,"Title";"Model_all",#N/A,FALSE,"Autostrade S.p.A."}</definedName>
    <definedName name="adsfg" localSheetId="7" hidden="1">{"client cfbs",#N/A,FALSE,"Client"}</definedName>
    <definedName name="adsfg" hidden="1">{"client cfbs",#N/A,FALSE,"Client"}</definedName>
    <definedName name="adsfh" localSheetId="7" hidden="1">{"client cfbs",#N/A,FALSE,"Client"}</definedName>
    <definedName name="adsfh" hidden="1">{"client cfbs",#N/A,FALSE,"Client"}</definedName>
    <definedName name="advance" localSheetId="7">#REF!</definedName>
    <definedName name="advance">#REF!</definedName>
    <definedName name="advertising_sales_promotion" localSheetId="7">#REF!</definedName>
    <definedName name="advertising_sales_promotion">#REF!</definedName>
    <definedName name="AEC" localSheetId="7">#REF!</definedName>
    <definedName name="AEC">#REF!</definedName>
    <definedName name="AEG">#REF!</definedName>
    <definedName name="AEM" localSheetId="7" hidden="1">#REF!</definedName>
    <definedName name="AEM" hidden="1">#REF!</definedName>
    <definedName name="aertajyiukfjhdh" localSheetId="4" hidden="1">{#N/A,#N/A,FALSE,"ALLOC"}</definedName>
    <definedName name="aertajyiukfjhdh" localSheetId="5" hidden="1">{#N/A,#N/A,FALSE,"ALLOC"}</definedName>
    <definedName name="aertajyiukfjhdh" localSheetId="2" hidden="1">{#N/A,#N/A,FALSE,"ALLOC"}</definedName>
    <definedName name="aertajyiukfjhdh" hidden="1">{#N/A,#N/A,FALSE,"ALLOC"}</definedName>
    <definedName name="aewrawerasdfsdaf" localSheetId="4" hidden="1">{#N/A,#N/A,FALSE,"EXPENSE"}</definedName>
    <definedName name="aewrawerasdfsdaf" localSheetId="5" hidden="1">{#N/A,#N/A,FALSE,"EXPENSE"}</definedName>
    <definedName name="aewrawerasdfsdaf" localSheetId="2" hidden="1">{#N/A,#N/A,FALSE,"EXPENSE"}</definedName>
    <definedName name="aewrawerasdfsdaf" hidden="1">{#N/A,#N/A,FALSE,"EXPENSE"}</definedName>
    <definedName name="af" localSheetId="7">#REF!</definedName>
    <definedName name="af" hidden="1">{#N/A,#N/A,FALSE,"OpEx (PP)";#N/A,#N/A,FALSE,"Lease Comps (O)-BT";#N/A,#N/A,FALSE,"OpEx (CC)";#N/A,#N/A,FALSE,"Value (PP-Base)";#N/A,#N/A,FALSE,"Value (CC-Base)";#N/A,#N/A,FALSE,"Sales Comps (R)";#N/A,#N/A,FALSE,"Sales Comps (O)"}</definedName>
    <definedName name="afadasd" localSheetId="7" hidden="1">{"NA Is w Ratios",#N/A,FALSE,"North America";"PF CFlow NA",#N/A,FALSE,"North America";"NA DCF Matrix",#N/A,FALSE,"North America"}</definedName>
    <definedName name="afadasd" hidden="1">{"NA Is w Ratios",#N/A,FALSE,"North America";"PF CFlow NA",#N/A,FALSE,"North America";"NA DCF Matrix",#N/A,FALSE,"North America"}</definedName>
    <definedName name="afa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a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af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af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asd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asd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as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as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ADSFDAS" localSheetId="7" hidden="1">{#N/A,#N/A,FALSE,"REPORT"}</definedName>
    <definedName name="AFDADSFDAS" hidden="1">{#N/A,#N/A,FALSE,"REPORT"}</definedName>
    <definedName name="afdasdfaertgrthngbvc" localSheetId="4" hidden="1">{#N/A,#N/A,FALSE,"EXPENSE"}</definedName>
    <definedName name="afdasdfaertgrthngbvc" localSheetId="5" hidden="1">{#N/A,#N/A,FALSE,"EXPENSE"}</definedName>
    <definedName name="afdasdfaertgrthngbvc" localSheetId="2" hidden="1">{#N/A,#N/A,FALSE,"EXPENSE"}</definedName>
    <definedName name="afdasdfaertgrthngbvc" hidden="1">{#N/A,#N/A,FALSE,"EXPENSE"}</definedName>
    <definedName name="AFDC_Reversal_Variance" localSheetId="7">#REF!</definedName>
    <definedName name="AFDC_Reversal_Variance">#REF!</definedName>
    <definedName name="afd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d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dfs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dfs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E">#REF!</definedName>
    <definedName name="affasfas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fasfas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ffffff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ffffff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ffiliate">#REF!</definedName>
    <definedName name="afirpt" hidden="1">{#N/A,#N/A,TRUE,"TITLE";#N/A,#N/A,TRUE,"SCH 1";#N/A,#N/A,TRUE,"SCH 2";#N/A,#N/A,TRUE,"SCH 3";#N/A,#N/A,TRUE,"SCH3(A)"}</definedName>
    <definedName name="africa" localSheetId="7" hidden="1">{#N/A,#N/A,FALSE,"CNS";#N/A,#N/A,FALSE,"Serz";#N/A,#N/A,FALSE,"Ace"}</definedName>
    <definedName name="africa" hidden="1">{#N/A,#N/A,FALSE,"CNS";#N/A,#N/A,FALSE,"Serz";#N/A,#N/A,FALSE,"Ace"}</definedName>
    <definedName name="AFS_Pension">#REF!</definedName>
    <definedName name="AFS_Welfare">#REF!</definedName>
    <definedName name="aftreport" hidden="1">{#N/A,#N/A,TRUE,"TITLE";#N/A,#N/A,TRUE,"SCH 1";#N/A,#N/A,TRUE,"SCH 2";#N/A,#N/A,TRUE,"SCH 3";#N/A,#N/A,TRUE,"SCH3(A)"}</definedName>
    <definedName name="AFUDC" hidden="1">#REF!</definedName>
    <definedName name="AFUDCDEBT" localSheetId="7">#REF!</definedName>
    <definedName name="AFUDCDEBT">#REF!</definedName>
    <definedName name="AFUDCEquity">#REF!</definedName>
    <definedName name="afwerwerewf" localSheetId="4" hidden="1">{#N/A,#N/A,FALSE,"EXPENSE"}</definedName>
    <definedName name="afwerwerewf" localSheetId="5" hidden="1">{#N/A,#N/A,FALSE,"EXPENSE"}</definedName>
    <definedName name="afwerwerewf" localSheetId="2" hidden="1">{#N/A,#N/A,FALSE,"EXPENSE"}</definedName>
    <definedName name="afwerwerewf" hidden="1">{#N/A,#N/A,FALSE,"EXPENSE"}</definedName>
    <definedName name="AG_Util_AcumuladaReal2005">#REF!</definedName>
    <definedName name="AG_Util_AcumuladaReal2005a">#REF!</definedName>
    <definedName name="AG_Util_PptoAnual2005">#REF!</definedName>
    <definedName name="AG_Util_PptoAnual2005a">#REF!</definedName>
    <definedName name="AG_Util_PptoAnual2005Avance">#REF!</definedName>
    <definedName name="AG_Util_PptoAnual2005Avancea">#REF!</definedName>
    <definedName name="agafdhsdh" localSheetId="7" hidden="1">{#N/A,#N/A,FALSE,"REPORT"}</definedName>
    <definedName name="agafdhsdh" hidden="1">{#N/A,#N/A,FALSE,"REPORT"}</definedName>
    <definedName name="aging" localSheetId="7" hidden="1">{#N/A,#N/A,FALSE,"Aging Summary";#N/A,#N/A,FALSE,"Ratio Analysis";#N/A,#N/A,FALSE,"Test 120 Day Accts";#N/A,#N/A,FALSE,"Tickmarks"}</definedName>
    <definedName name="aging" hidden="1">{#N/A,#N/A,FALSE,"Aging Summary";#N/A,#N/A,FALSE,"Ratio Analysis";#N/A,#N/A,FALSE,"Test 120 Day Accts";#N/A,#N/A,FALSE,"Tickmarks"}</definedName>
    <definedName name="agng" localSheetId="7" hidden="1">{#N/A,#N/A,FALSE,"Aging Summary";#N/A,#N/A,FALSE,"Ratio Analysis";#N/A,#N/A,FALSE,"Test 120 Day Accts";#N/A,#N/A,FALSE,"Tickmarks"}</definedName>
    <definedName name="agng" hidden="1">{#N/A,#N/A,FALSE,"Aging Summary";#N/A,#N/A,FALSE,"Ratio Analysis";#N/A,#N/A,FALSE,"Test 120 Day Accts";#N/A,#N/A,FALSE,"Tickmarks"}</definedName>
    <definedName name="agsgaghgfj" localSheetId="7" hidden="1">{#N/A,#N/A,FALSE,"Pharm";#N/A,#N/A,FALSE,"WWCM"}</definedName>
    <definedName name="agsgaghgfj" hidden="1">{#N/A,#N/A,FALSE,"Pharm";#N/A,#N/A,FALSE,"WWCM"}</definedName>
    <definedName name="AGT">#REF!</definedName>
    <definedName name="AGUA" localSheetId="7">#REF!</definedName>
    <definedName name="AGUA">#REF!</definedName>
    <definedName name="AHeavy_b" localSheetId="7">#REF!</definedName>
    <definedName name="AHeavy_b">#REF!</definedName>
    <definedName name="AHeavy_m" localSheetId="7">#REF!</definedName>
    <definedName name="AHeavy_m">#REF!</definedName>
    <definedName name="AINT_BAL">#REF!</definedName>
    <definedName name="Aint_dollars" localSheetId="7">#REF!</definedName>
    <definedName name="Aint_dollars">#REF!</definedName>
    <definedName name="Aint1" localSheetId="7">#REF!</definedName>
    <definedName name="Aint1">#REF!</definedName>
    <definedName name="AircraftLeasing" localSheetId="7">#REF!</definedName>
    <definedName name="AircraftLeasing">#REF!</definedName>
    <definedName name="ALA_BOND">#REF!</definedName>
    <definedName name="alex" localSheetId="7" hidden="1">{#N/A,#N/A,FALSE,"REPORT"}</definedName>
    <definedName name="alex" hidden="1">{#N/A,#N/A,FALSE,"REPORT"}</definedName>
    <definedName name="alexan" localSheetId="7" hidden="1">{#N/A,#N/A,FALSE,"REPORT"}</definedName>
    <definedName name="alexan" hidden="1">{#N/A,#N/A,FALSE,"REPORT"}</definedName>
    <definedName name="ALI" localSheetId="7" hidden="1">{"'Feb 99'!$A$1:$G$30"}</definedName>
    <definedName name="ALI" hidden="1">{"'Feb 99'!$A$1:$G$30"}</definedName>
    <definedName name="ALight_b">#REF!</definedName>
    <definedName name="ALight_m">#REF!</definedName>
    <definedName name="ALKSDF" localSheetId="7" hidden="1">{"Q.2",#N/A,FALSE,"EARNRL";"Q.2",#N/A,FALSE,"tie_out"}</definedName>
    <definedName name="ALKSDF" hidden="1">{"Q.2",#N/A,FALSE,"EARNRL";"Q.2",#N/A,FALSE,"tie_out"}</definedName>
    <definedName name="ALL" localSheetId="7">#REF!</definedName>
    <definedName name="ALL">#REF!</definedName>
    <definedName name="All_Divisions" hidden="1">#REF!</definedName>
    <definedName name="AllBfnd">#REF!</definedName>
    <definedName name="ALLDETAIL" localSheetId="7">#REF!:#REF!</definedName>
    <definedName name="ALLDETAIL">#REF!:#REF!</definedName>
    <definedName name="ALLOC">#REF!</definedName>
    <definedName name="ALLOCATION">#REF!</definedName>
    <definedName name="Allocation_of_Earnings">#REF!</definedName>
    <definedName name="ALLOCATIONDATA">#REF!</definedName>
    <definedName name="ALLOCATORS">#REF!</definedName>
    <definedName name="ALLOCMAP">#REF!</definedName>
    <definedName name="ALLOCTABLE">#REF!</definedName>
    <definedName name="ALLOWFUNDS" localSheetId="7">#REF!</definedName>
    <definedName name="ALLOWFUNDS">#REF!</definedName>
    <definedName name="ALLOWOTHER" localSheetId="7">#REF!</definedName>
    <definedName name="ALLOWOTHER">#REF!</definedName>
    <definedName name="AlloyPriceList">#REF!</definedName>
    <definedName name="allthree" localSheetId="7">#REF!,#REF!,#REF!</definedName>
    <definedName name="allthree">#REF!,#REF!,#REF!</definedName>
    <definedName name="alltrialbalances">#REF!</definedName>
    <definedName name="alltrialbalances2">#REF!</definedName>
    <definedName name="allx" localSheetId="7" hidden="1">Allx3,Allx4,Allx5</definedName>
    <definedName name="allx" hidden="1">Allx3,Allx4,Allx5</definedName>
    <definedName name="Alt1_KW" localSheetId="7">#REF!</definedName>
    <definedName name="Alt1_KW">#REF!</definedName>
    <definedName name="Alt1_MMBtu" localSheetId="7">#REF!</definedName>
    <definedName name="Alt1_MMBtu">#REF!</definedName>
    <definedName name="Alt2_KW">#REF!</definedName>
    <definedName name="Alt2_MMBtu">#REF!</definedName>
    <definedName name="Alt3_KW">#REF!</definedName>
    <definedName name="Alt3_MMBtu">#REF!</definedName>
    <definedName name="Alt4_KW">#REF!</definedName>
    <definedName name="Alt4_MMBtu">#REF!</definedName>
    <definedName name="ALVHE" localSheetId="7" hidden="1">{#N/A,#N/A,FALSE,"Aging Summary";#N/A,#N/A,FALSE,"Ratio Analysis";#N/A,#N/A,FALSE,"Test 120 Day Accts";#N/A,#N/A,FALSE,"Tickmarks"}</definedName>
    <definedName name="ALVHE" hidden="1">{#N/A,#N/A,FALSE,"Aging Summary";#N/A,#N/A,FALSE,"Ratio Analysis";#N/A,#N/A,FALSE,"Test 120 Day Accts";#N/A,#N/A,FALSE,"Tickmarks"}</definedName>
    <definedName name="alyson"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alyson" hidden="1">{#N/A,#N/A,FALSE,"Australia";#N/A,#N/A,FALSE,"Austria";#N/A,#N/A,FALSE,"Belgium";#N/A,#N/A,FALSE,"Canada";#N/A,#N/A,FALSE,"France";#N/A,#N/A,FALSE,"Germany";#N/A,#N/A,FALSE,"Hong Kong";#N/A,#N/A,FALSE,"Italy";#N/A,#N/A,FALSE,"Japan";#N/A,#N/A,FALSE,"Korea";#N/A,#N/A,FALSE,"Mexico";#N/A,#N/A,FALSE,"Poland";#N/A,#N/A,FALSE,"Spain";#N/A,#N/A,FALSE,"Switzerland";#N/A,#N/A,FALSE,"UK"}</definedName>
    <definedName name="AMBURGEY">#REF!</definedName>
    <definedName name="AmntQryPushChemsAnions" localSheetId="7">#REF!</definedName>
    <definedName name="AmntQryPushChemsAnions">#REF!</definedName>
    <definedName name="AmntQryPushChemsCations" localSheetId="7">#REF!</definedName>
    <definedName name="AmntQryPushChemsCations">#REF!</definedName>
    <definedName name="AmntQryPushChemsColliods" localSheetId="7">#REF!</definedName>
    <definedName name="AmntQryPushChemsColliods">#REF!</definedName>
    <definedName name="AmntQryPushChemsGases">#REF!</definedName>
    <definedName name="AmntqryPushChemsH2S">#REF!</definedName>
    <definedName name="AmntQryPushChemspH">#REF!</definedName>
    <definedName name="AmntQryPushChemsSolids">#REF!</definedName>
    <definedName name="AmntqryPushChemsTemp">#REF!</definedName>
    <definedName name="AmntqryPushChemsTOC">#REF!</definedName>
    <definedName name="AMORT">#REF!</definedName>
    <definedName name="AMORT1">#REF!</definedName>
    <definedName name="AMORTDEBT">#REF!</definedName>
    <definedName name="AmortInt">#REF!</definedName>
    <definedName name="AMORTLOSS">#REF!</definedName>
    <definedName name="AmortNucFuel">#REF!</definedName>
    <definedName name="AmountBP">#REF!</definedName>
    <definedName name="AmountFP">#REF!</definedName>
    <definedName name="AMT" localSheetId="7">#REF!</definedName>
    <definedName name="AMT">#REF!</definedName>
    <definedName name="AMT_Half_Year">#REF!</definedName>
    <definedName name="AMT_Rates">#REF!</definedName>
    <definedName name="ANAL" localSheetId="7">#REF!</definedName>
    <definedName name="ANAL">#REF!</definedName>
    <definedName name="ANALYSIS" localSheetId="7">#REF!</definedName>
    <definedName name="ANALYSIS">#REF!</definedName>
    <definedName name="Analysis_Area" localSheetId="7">#REF!</definedName>
    <definedName name="Analysis_Area">#REF!</definedName>
    <definedName name="andy" localSheetId="7" hidden="1">{#N/A,#N/A,TRUE,"MAIN FT TERM";#N/A,#N/A,TRUE,"MCI  FT TERM ";#N/A,#N/A,TRUE,"OC12 EQV"}</definedName>
    <definedName name="andy" hidden="1">{#N/A,#N/A,TRUE,"MAIN FT TERM";#N/A,#N/A,TRUE,"MCI  FT TERM ";#N/A,#N/A,TRUE,"OC12 EQV"}</definedName>
    <definedName name="andy1" localSheetId="7" hidden="1">{#N/A,#N/A,TRUE,"MAIN FT TERM";#N/A,#N/A,TRUE,"MCI  FT TERM ";#N/A,#N/A,TRUE,"OC12 EQV"}</definedName>
    <definedName name="andy1" hidden="1">{#N/A,#N/A,TRUE,"MAIN FT TERM";#N/A,#N/A,TRUE,"MCI  FT TERM ";#N/A,#N/A,TRUE,"OC12 EQV"}</definedName>
    <definedName name="anek" localSheetId="7" hidden="1">{"Output",#N/A,FALSE,"Output"}</definedName>
    <definedName name="anek" hidden="1">{"Output",#N/A,FALSE,"Output"}</definedName>
    <definedName name="ANGC">#REF!</definedName>
    <definedName name="ANNFEB" localSheetId="7">#REF!</definedName>
    <definedName name="ANNFEB">#REF!</definedName>
    <definedName name="ANNINST">#REF!</definedName>
    <definedName name="ANNLBR">#REF!</definedName>
    <definedName name="ANNMAR" localSheetId="7">#REF!</definedName>
    <definedName name="ANNMAR">#REF!</definedName>
    <definedName name="ANNMAT" localSheetId="7">#REF!</definedName>
    <definedName name="ANNMAT">#REF!</definedName>
    <definedName name="Annualfields" localSheetId="7">#REF!</definedName>
    <definedName name="Annualfields">#REF!</definedName>
    <definedName name="anscount" hidden="1">1</definedName>
    <definedName name="anything" localSheetId="7" hidden="1">{#N/A,#N/A,FALSE,"Output";#N/A,#N/A,FALSE,"Cover Sheet";#N/A,#N/A,FALSE,"Current Mkt. Projections"}</definedName>
    <definedName name="anything" hidden="1">{#N/A,#N/A,FALSE,"Output";#N/A,#N/A,FALSE,"Cover Sheet";#N/A,#N/A,FALSE,"Current Mkt. Projections"}</definedName>
    <definedName name="anythingelse" hidden="1">{#N/A,#N/A,FALSE,"Aging Summary";#N/A,#N/A,FALSE,"Ratio Analysis";#N/A,#N/A,FALSE,"Test 120 Day Accts";#N/A,#N/A,FALSE,"Tickmarks"}</definedName>
    <definedName name="AOFE" localSheetId="7">#REF!</definedName>
    <definedName name="AOFE">#REF!</definedName>
    <definedName name="APA">#REF!</definedName>
    <definedName name="APADMIN">#REF!</definedName>
    <definedName name="aPg01a">#REF!</definedName>
    <definedName name="aPg02a">#REF!</definedName>
    <definedName name="aPg03a">#REF!</definedName>
    <definedName name="APMEDICAL">#REF!</definedName>
    <definedName name="APN">#REF!</definedName>
    <definedName name="app_server_replacement_cost">#REF!</definedName>
    <definedName name="application">#REF!</definedName>
    <definedName name="APPORT">#REF!</definedName>
    <definedName name="Approved" localSheetId="7">#REF!</definedName>
    <definedName name="Approved">#REF!</definedName>
    <definedName name="APPSUSERNAME1">#REF!</definedName>
    <definedName name="apr_MWH">#REF!</definedName>
    <definedName name="Apr_revs">#REF!</definedName>
    <definedName name="Apr_Total_Energy_Revenues">#REF!</definedName>
    <definedName name="Apr_Total_Production_Costs">#REF!</definedName>
    <definedName name="Apr_Y1" localSheetId="7">#REF!</definedName>
    <definedName name="Apr_Y1">#REF!</definedName>
    <definedName name="Apr_Y2">#REF!</definedName>
    <definedName name="Apr_Y3">#REF!</definedName>
    <definedName name="Apr00Daily">#REF!</definedName>
    <definedName name="Apr00Fwd1">#REF!</definedName>
    <definedName name="Apr00Fwd2">#REF!</definedName>
    <definedName name="Apr00Fwd3">#REF!</definedName>
    <definedName name="Apr00Options">#REF!</definedName>
    <definedName name="April" localSheetId="7">#REF!</definedName>
    <definedName name="April">#REF!</definedName>
    <definedName name="April_Cost">#REF!</definedName>
    <definedName name="April_Hours" localSheetId="7">#REF!</definedName>
    <definedName name="April_Hours">#REF!</definedName>
    <definedName name="April_Labor" localSheetId="7">#REF!</definedName>
    <definedName name="April_Labor">#REF!</definedName>
    <definedName name="April_M_S" localSheetId="7">#REF!</definedName>
    <definedName name="April_M_S">#REF!</definedName>
    <definedName name="April_recon">#REF!</definedName>
    <definedName name="Aprilx" hidden="1">{#N/A,#N/A,FALSE,"CGE Rate RS";#N/A,#N/A,FALSE,"CGE Rate ORH ";#N/A,#N/A,FALSE,"CGE Rate TD";#N/A,#N/A,FALSE,"CGE Rate DS";#N/A,#N/A,FALSE,"CGE Rate GSFL";#N/A,#N/A,FALSE,"CGE Rate EH";#N/A,#N/A,FALSE,"CGE Rate DM";#N/A,#N/A,FALSE,"CGE Rate DP";#N/A,#N/A,FALSE,"CGE Rate TS"}</definedName>
    <definedName name="APSEV" localSheetId="7">#REF!</definedName>
    <definedName name="APSEV">#REF!</definedName>
    <definedName name="APSEV1" localSheetId="7">#REF!</definedName>
    <definedName name="APSEV1">#REF!</definedName>
    <definedName name="aq">#REF!</definedName>
    <definedName name="Arab_Heavy_b">#REF!</definedName>
    <definedName name="Arab_Heavy_m">#REF!</definedName>
    <definedName name="Arab_Light_b">#REF!</definedName>
    <definedName name="Arab_Light_m">#REF!</definedName>
    <definedName name="ARAMSum">#REF!</definedName>
    <definedName name="ARANGE1">#REF!</definedName>
    <definedName name="ARO">#REF!</definedName>
    <definedName name="as" localSheetId="6" hidden="1">{#N/A,#N/A,FALSE,"Aging Summary";#N/A,#N/A,FALSE,"Ratio Analysis";#N/A,#N/A,FALSE,"Test 120 Day Accts";#N/A,#N/A,FALSE,"Tickmarks"}</definedName>
    <definedName name="as" localSheetId="7" hidden="1">{#N/A,#N/A,FALSE,"Aging Summary";#N/A,#N/A,FALSE,"Ratio Analysis";#N/A,#N/A,FALSE,"Test 120 Day Accts";#N/A,#N/A,FALSE,"Tickmarks"}</definedName>
    <definedName name="as" localSheetId="0" hidden="1">{#N/A,#N/A,FALSE,"Aging Summary";#N/A,#N/A,FALSE,"Ratio Analysis";#N/A,#N/A,FALSE,"Test 120 Day Accts";#N/A,#N/A,FALSE,"Tickmarks"}</definedName>
    <definedName name="as" localSheetId="4" hidden="1">{#N/A,#N/A,FALSE,"Aging Summary";#N/A,#N/A,FALSE,"Ratio Analysis";#N/A,#N/A,FALSE,"Test 120 Day Accts";#N/A,#N/A,FALSE,"Tickmarks"}</definedName>
    <definedName name="as" localSheetId="5" hidden="1">{#N/A,#N/A,FALSE,"Aging Summary";#N/A,#N/A,FALSE,"Ratio Analysis";#N/A,#N/A,FALSE,"Test 120 Day Accts";#N/A,#N/A,FALSE,"Tickmarks"}</definedName>
    <definedName name="as" localSheetId="2" hidden="1">{#N/A,#N/A,FALSE,"Aging Summary";#N/A,#N/A,FALSE,"Ratio Analysis";#N/A,#N/A,FALSE,"Test 120 Day Accts";#N/A,#N/A,FALSE,"Tickmarks"}</definedName>
    <definedName name="as" hidden="1">{#N/A,#N/A,FALSE,"Aging Summary";#N/A,#N/A,FALSE,"Ratio Analysis";#N/A,#N/A,FALSE,"Test 120 Day Accts";#N/A,#N/A,FALSE,"Tickmarks"}</definedName>
    <definedName name="AS2DocOpenMode" hidden="1">"AS2DocumentBrowse"</definedName>
    <definedName name="AS2DocOpenMode2" hidden="1">"AS2DocumentEdit"</definedName>
    <definedName name="AS2HasNoAutoHeaderFooter" hidden="1">" "</definedName>
    <definedName name="AS2NamedRange" hidden="1">7</definedName>
    <definedName name="AS2ReportLS" hidden="1">1</definedName>
    <definedName name="AS2StaticLS" localSheetId="7" hidden="1">#REF!</definedName>
    <definedName name="AS2StaticLS" hidden="1">#REF!</definedName>
    <definedName name="AS2SyncStepLS" hidden="1">0</definedName>
    <definedName name="AS2TaxWorkpaper" hidden="1">" "</definedName>
    <definedName name="AS2TickmarkLS" localSheetId="7" hidden="1">#REF!</definedName>
    <definedName name="AS2TickmarkLS" hidden="1">#REF!</definedName>
    <definedName name="AS2VersionLS" hidden="1">300</definedName>
    <definedName name="asas" localSheetId="7" hidden="1">{#N/A,#N/A,FALSE,"Pharm";#N/A,#N/A,FALSE,"WWCM"}</definedName>
    <definedName name="asas" hidden="1">{#N/A,#N/A,FALSE,"Pharm";#N/A,#N/A,FALSE,"WWCM"}</definedName>
    <definedName name="asawq"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sawq"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SD" localSheetId="7">#REF!</definedName>
    <definedName name="asd" hidden="1">{"balsheet",#N/A,FALSE,"A"}</definedName>
    <definedName name="asda">#REF!</definedName>
    <definedName name="asdafsdf" localSheetId="7" hidden="1">#REF!</definedName>
    <definedName name="asdafsdf" hidden="1">#REF!</definedName>
    <definedName name="asdasdfasdf" localSheetId="7" hidden="1">{"NA Top",#N/A,FALSE,"NA-ULV";"NA Bottom",#N/A,FALSE,"NA-ULV"}</definedName>
    <definedName name="asdasdfasdf" hidden="1">{"NA Top",#N/A,FALSE,"NA-ULV";"NA Bottom",#N/A,FALSE,"NA-ULV"}</definedName>
    <definedName name="asdasdxczvv" localSheetId="7" hidden="1">{"NA Top",#N/A,FALSE,"NA Model";"NA Bottom",#N/A,FALSE,"NA Model"}</definedName>
    <definedName name="asdasdxczvv" hidden="1">{"NA Top",#N/A,FALSE,"NA Model";"NA Bottom",#N/A,FALSE,"NA Model"}</definedName>
    <definedName name="asdasf" localSheetId="7" hidden="1">{#N/A,#N/A,FALSE,"Sheet1";#N/A,#N/A,FALSE,"Sheet2";#N/A,#N/A,FALSE,"Sheet3"}</definedName>
    <definedName name="asdasf" hidden="1">{#N/A,#N/A,FALSE,"Sheet1";#N/A,#N/A,FALSE,"Sheet2";#N/A,#N/A,FALSE,"Sheet3"}</definedName>
    <definedName name="asdb">#REF!</definedName>
    <definedName name="asdc">#REF!</definedName>
    <definedName name="asdd">#REF!</definedName>
    <definedName name="asde">#REF!</definedName>
    <definedName name="asdf" localSheetId="6">#REF!</definedName>
    <definedName name="asdf" localSheetId="7">#REF!</definedName>
    <definedName name="asdf" localSheetId="4" hidden="1">#REF!</definedName>
    <definedName name="asdf" localSheetId="5" hidden="1">#REF!</definedName>
    <definedName name="asdf" localSheetId="2" hidden="1">#REF!</definedName>
    <definedName name="asdf" hidden="1">#REF!</definedName>
    <definedName name="asdf5" hidden="1">#REF!</definedName>
    <definedName name="asdfa" localSheetId="7" hidden="1">{"ACL CAPEX",#N/A,FALSE,"Sheet1"}</definedName>
    <definedName name="asdfa" hidden="1">{"ACL CAPEX",#N/A,FALSE,"Sheet1"}</definedName>
    <definedName name="asdfafdsaasdf" localSheetId="7" hidden="1">{"a",#N/A,FALSE,"LBO - 100%, Sell C,CT 98......";"aa",#N/A,FALSE,"LBO - 100%, Sell C,CT 98......";"aaa",#N/A,FALSE,"LBO - 100%, Sell C,CT 98......";"aaaa",#N/A,FALSE,"LBO - 100%, Sell C,CT 98......";"aaaaa",#N/A,FALSE,"LBO - 100%, Sell C,CT 98......";"aaaaaa",#N/A,FALSE,"LBO - 100%, Sell C,CT 98......"}</definedName>
    <definedName name="asdfafdsaasdf" hidden="1">{"a",#N/A,FALSE,"LBO - 100%, Sell C,CT 98......";"aa",#N/A,FALSE,"LBO - 100%, Sell C,CT 98......";"aaa",#N/A,FALSE,"LBO - 100%, Sell C,CT 98......";"aaaa",#N/A,FALSE,"LBO - 100%, Sell C,CT 98......";"aaaaa",#N/A,FALSE,"LBO - 100%, Sell C,CT 98......";"aaaaaa",#N/A,FALSE,"LBO - 100%, Sell C,CT 98......"}</definedName>
    <definedName name="asdfasdf" localSheetId="7" hidden="1">{#N/A,#N/A,FALSE,"CreditStat";#N/A,#N/A,FALSE,"SPbrkup";#N/A,#N/A,FALSE,"MerSPsyn";#N/A,#N/A,FALSE,"MerSPwKCsyn";#N/A,#N/A,FALSE,"MerSPwKCsyn (2)";#N/A,#N/A,FALSE,"CreditStat (2)"}</definedName>
    <definedName name="asdfasdf" hidden="1">{#N/A,#N/A,FALSE,"CreditStat";#N/A,#N/A,FALSE,"SPbrkup";#N/A,#N/A,FALSE,"MerSPsyn";#N/A,#N/A,FALSE,"MerSPwKCsyn";#N/A,#N/A,FALSE,"MerSPwKCsyn (2)";#N/A,#N/A,FALSE,"CreditStat (2)"}</definedName>
    <definedName name="asdfasdfasfasd" localSheetId="7" hidden="1">{"Far East Top",#N/A,FALSE,"FE Model";"Far East Mid",#N/A,FALSE,"FE Model";"Far East Base",#N/A,FALSE,"FE Model"}</definedName>
    <definedName name="asdfasdfasfasd" hidden="1">{"Far East Top",#N/A,FALSE,"FE Model";"Far East Mid",#N/A,FALSE,"FE Model";"Far East Base",#N/A,FALSE,"FE Model"}</definedName>
    <definedName name="asdfasdfsa" localSheetId="7" hidden="1">{#N/A,#N/A,FALSE,"Oncogene"}</definedName>
    <definedName name="asdfasdfsa" hidden="1">{#N/A,#N/A,FALSE,"Oncogene"}</definedName>
    <definedName name="asdfasfasdfasdfsdfsdf" localSheetId="4" hidden="1">{#N/A,#N/A,FALSE,"EXPENSE"}</definedName>
    <definedName name="asdfasfasdfasdfsdfsdf" localSheetId="5" hidden="1">{#N/A,#N/A,FALSE,"EXPENSE"}</definedName>
    <definedName name="asdfasfasdfasdfsdfsdf" localSheetId="2" hidden="1">{#N/A,#N/A,FALSE,"EXPENSE"}</definedName>
    <definedName name="asdfasfasdfasdfsdfsdf" hidden="1">{#N/A,#N/A,FALSE,"EXPENSE"}</definedName>
    <definedName name="asdfdsfdc" localSheetId="7" hidden="1">{"Far East Top",#N/A,FALSE,"FE Model";"Far East Bottom",#N/A,FALSE,"FE Model"}</definedName>
    <definedName name="asdfdsfdc" hidden="1">{"Far East Top",#N/A,FALSE,"FE Model";"Far East Bottom",#N/A,FALSE,"FE Model"}</definedName>
    <definedName name="asdff" localSheetId="7" hidden="1">{"standalone1",#N/A,FALSE,"DCFBase";"standalone2",#N/A,FALSE,"DCFBase"}</definedName>
    <definedName name="asdff" hidden="1">{"standalone1",#N/A,FALSE,"DCFBase";"standalone2",#N/A,FALSE,"DCFBase"}</definedName>
    <definedName name="asdfg" localSheetId="7" hidden="1">{#N/A,#N/A,FALSE,"Pharm";#N/A,#N/A,FALSE,"WWCM"}</definedName>
    <definedName name="asdfg" hidden="1">{#N/A,#N/A,FALSE,"Pharm";#N/A,#N/A,FALSE,"WWCM"}</definedName>
    <definedName name="asdfsad" localSheetId="7" hidden="1">{#N/A,#N/A,FALSE,"Antony Financials";#N/A,#N/A,FALSE,"Cowboy Financials";#N/A,#N/A,FALSE,"Combined";#N/A,#N/A,FALSE,"Valuematrix";#N/A,#N/A,FALSE,"DCFAntony";#N/A,#N/A,FALSE,"DCFCowboy";#N/A,#N/A,FALSE,"DCFCombined"}</definedName>
    <definedName name="asdfsad" hidden="1">{#N/A,#N/A,FALSE,"Antony Financials";#N/A,#N/A,FALSE,"Cowboy Financials";#N/A,#N/A,FALSE,"Combined";#N/A,#N/A,FALSE,"Valuematrix";#N/A,#N/A,FALSE,"DCFAntony";#N/A,#N/A,FALSE,"DCFCowboy";#N/A,#N/A,FALSE,"DCFCombined"}</definedName>
    <definedName name="asdfsd" localSheetId="7" hidden="1">{"BUDISR",#N/A,FALSE,"Isr";"BUDUSA",#N/A,FALSE,"Isr";"BUDCONSO",#N/A,FALSE,"Isr";"CASHISR",#N/A,FALSE,"Isr";"CASHUSA",#N/A,FALSE,"Isr";"CASHCONSO",#N/A,FALSE,"Isr";"ISRPL",#N/A,FALSE,"Isr";"USPL",#N/A,FALSE,"Isr";"CONSOPL",#N/A,FALSE,"Isr"}</definedName>
    <definedName name="asdfsd" hidden="1">{"BUDISR",#N/A,FALSE,"Isr";"BUDUSA",#N/A,FALSE,"Isr";"BUDCONSO",#N/A,FALSE,"Isr";"CASHISR",#N/A,FALSE,"Isr";"CASHUSA",#N/A,FALSE,"Isr";"CASHCONSO",#N/A,FALSE,"Isr";"ISRPL",#N/A,FALSE,"Isr";"USPL",#N/A,FALSE,"Isr";"CONSOPL",#N/A,FALSE,"Isr"}</definedName>
    <definedName name="asdfsdfsadf" localSheetId="7" hidden="1">{#N/A,#N/A,FALSE,"Year To Date"}</definedName>
    <definedName name="asdfsdfsadf" hidden="1">{#N/A,#N/A,FALSE,"Year To Date"}</definedName>
    <definedName name="asdg">#REF!</definedName>
    <definedName name="asdgahdfhth" localSheetId="7" hidden="1">{#N/A,#N/A,FALSE,"REPORT"}</definedName>
    <definedName name="asdgahdfhth" hidden="1">{#N/A,#N/A,FALSE,"REPORT"}</definedName>
    <definedName name="asdgayery" localSheetId="7" hidden="1">{#N/A,#N/A,FALSE,"Pharm";#N/A,#N/A,FALSE,"WWCM"}</definedName>
    <definedName name="asdgayery" hidden="1">{#N/A,#N/A,FALSE,"Pharm";#N/A,#N/A,FALSE,"WWCM"}</definedName>
    <definedName name="asdgfdytyet" localSheetId="7" hidden="1">{#N/A,#N/A,FALSE,"REPORT"}</definedName>
    <definedName name="asdgfdytyet" hidden="1">{#N/A,#N/A,FALSE,"REPORT"}</definedName>
    <definedName name="asdgtryukuio" localSheetId="7" hidden="1">{#N/A,#N/A,FALSE,"REPORT"}</definedName>
    <definedName name="asdgtryukuio" hidden="1">{#N/A,#N/A,FALSE,"REPORT"}</definedName>
    <definedName name="asdh">#REF!</definedName>
    <definedName name="asdi">#REF!</definedName>
    <definedName name="asdjgkl" localSheetId="7" hidden="1">{#N/A,#N/A,FALSE,"Pharm";#N/A,#N/A,FALSE,"WWCM"}</definedName>
    <definedName name="asdjgkl" hidden="1">{#N/A,#N/A,FALSE,"Pharm";#N/A,#N/A,FALSE,"WWCM"}</definedName>
    <definedName name="asdk">#REF!</definedName>
    <definedName name="as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s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sfas" localSheetId="7" hidden="1">{0,0,"",0}</definedName>
    <definedName name="asfas" hidden="1">{0,0,"",0}</definedName>
    <definedName name="asfasdf" localSheetId="7" hidden="1">{"NA Is w Ratios",#N/A,FALSE,"North America";"PF CFlow NA",#N/A,FALSE,"North America";"NA DCF Matrix",#N/A,FALSE,"North America"}</definedName>
    <definedName name="asfasdf" hidden="1">{"NA Is w Ratios",#N/A,FALSE,"North America";"PF CFlow NA",#N/A,FALSE,"North America";"NA DCF Matrix",#N/A,FALSE,"North America"}</definedName>
    <definedName name="asfdasdf" localSheetId="7" hidden="1">{#N/A,#N/A,FALSE,"Sheet1";#N/A,#N/A,FALSE,"Sheet2";#N/A,#N/A,FALSE,"Sheet3"}</definedName>
    <definedName name="asfdasdf" hidden="1">{#N/A,#N/A,FALSE,"Sheet1";#N/A,#N/A,FALSE,"Sheet2";#N/A,#N/A,FALSE,"Sheet3"}</definedName>
    <definedName name="asfdas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sfdas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sffa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sffa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asffghujyki" localSheetId="7" hidden="1">{#N/A,#N/A,FALSE,"Pharm";#N/A,#N/A,FALSE,"WWCM"}</definedName>
    <definedName name="asffghujyki" hidden="1">{#N/A,#N/A,FALSE,"Pharm";#N/A,#N/A,FALSE,"WWCM"}</definedName>
    <definedName name="asfsdaf" localSheetId="7" hidden="1">{"IS w Ratios",#N/A,FALSE,"Europe";"PF CF Europe",#N/A,FALSE,"Europe";"DCF Eur Matrix",#N/A,FALSE,"Europe"}</definedName>
    <definedName name="asfsdaf" hidden="1">{"IS w Ratios",#N/A,FALSE,"Europe";"PF CF Europe",#N/A,FALSE,"Europe";"DCF Eur Matrix",#N/A,FALSE,"Europe"}</definedName>
    <definedName name="ashland" localSheetId="7" hidden="1">{#N/A,#N/A,FALSE,"R&amp;D Quick Calc";#N/A,#N/A,FALSE,"DOE Fee Schedule"}</definedName>
    <definedName name="ashland" hidden="1">{#N/A,#N/A,FALSE,"R&amp;D Quick Calc";#N/A,#N/A,FALSE,"DOE Fee Schedule"}</definedName>
    <definedName name="ASI_Range">#REF!</definedName>
    <definedName name="ask" localSheetId="7" hidden="1">#REF!</definedName>
    <definedName name="ask" hidden="1">#REF!</definedName>
    <definedName name="ass.all" localSheetId="7" hidden="1">{#N/A,#N/A,FALSE,"cpt"}</definedName>
    <definedName name="ass.all" hidden="1">{#N/A,#N/A,FALSE,"cpt"}</definedName>
    <definedName name="ASSA" localSheetId="7" hidden="1">{#N/A,#N/A,FALSE,"1";#N/A,#N/A,FALSE,"2";#N/A,#N/A,FALSE,"16 - 17";#N/A,#N/A,FALSE,"18 - 19";#N/A,#N/A,FALSE,"26";#N/A,#N/A,FALSE,"27";#N/A,#N/A,FALSE,"28"}</definedName>
    <definedName name="ASSA" hidden="1">{#N/A,#N/A,FALSE,"1";#N/A,#N/A,FALSE,"2";#N/A,#N/A,FALSE,"16 - 17";#N/A,#N/A,FALSE,"18 - 19";#N/A,#N/A,FALSE,"26";#N/A,#N/A,FALSE,"27";#N/A,#N/A,FALSE,"28"}</definedName>
    <definedName name="assembly">#REF!</definedName>
    <definedName name="AssemblyJR_LR">#REF!</definedName>
    <definedName name="AssemblySR_LR">#REF!</definedName>
    <definedName name="assertion" localSheetId="7">#REF!</definedName>
    <definedName name="assertion">#REF!</definedName>
    <definedName name="Asset" localSheetId="7">#REF!</definedName>
    <definedName name="Asset">#REF!</definedName>
    <definedName name="Asset_Depr_Class_Debt" localSheetId="7">#REF!</definedName>
    <definedName name="Asset_Depr_Class_Debt">#REF!</definedName>
    <definedName name="Asset_Depr_Class_Equity">#REF!</definedName>
    <definedName name="Asset_Depr_Class_Gross">#REF!</definedName>
    <definedName name="Asset_Retrieve">#REF!</definedName>
    <definedName name="asset_sale_detail">#REF!</definedName>
    <definedName name="Asset1" localSheetId="7" hidden="1">{#N/A,#N/A,FALSE,"Sheet1";#N/A,#N/A,FALSE,"OTHER";#N/A,#N/A,FALSE,"FMB";#N/A,#N/A,FALSE,"PCN";#N/A,#N/A,FALSE,"PCN2";#N/A,#N/A,FALSE,"CEI_Pref";#N/A,#N/A,FALSE,"CEI_FMB";#N/A,#N/A,FALSE,"CEI_PCN";#N/A,#N/A,FALSE,"CEI_PCN1";#N/A,#N/A,FALSE,"CEI_MED";#N/A,#N/A,FALSE,"CEI_MED1";#N/A,#N/A,FALSE,"TE_Other";#N/A,#N/A,FALSE,"TE_PCN";#N/A,#N/A,FALSE,"TE_MED";#N/A,#N/A,FALSE,"TE_MED1"}</definedName>
    <definedName name="Asset1" hidden="1">{#N/A,#N/A,FALSE,"Sheet1";#N/A,#N/A,FALSE,"OTHER";#N/A,#N/A,FALSE,"FMB";#N/A,#N/A,FALSE,"PCN";#N/A,#N/A,FALSE,"PCN2";#N/A,#N/A,FALSE,"CEI_Pref";#N/A,#N/A,FALSE,"CEI_FMB";#N/A,#N/A,FALSE,"CEI_PCN";#N/A,#N/A,FALSE,"CEI_PCN1";#N/A,#N/A,FALSE,"CEI_MED";#N/A,#N/A,FALSE,"CEI_MED1";#N/A,#N/A,FALSE,"TE_Other";#N/A,#N/A,FALSE,"TE_PCN";#N/A,#N/A,FALSE,"TE_MED";#N/A,#N/A,FALSE,"TE_MED1"}</definedName>
    <definedName name="AssetOne" localSheetId="7" hidden="1">{#N/A,#N/A,FALSE,"Sheet1";#N/A,#N/A,FALSE,"OTHER";#N/A,#N/A,FALSE,"FMB";#N/A,#N/A,FALSE,"PCN";#N/A,#N/A,FALSE,"PCN2";#N/A,#N/A,FALSE,"CEI_Pref";#N/A,#N/A,FALSE,"CEI_FMB";#N/A,#N/A,FALSE,"CEI_PCN";#N/A,#N/A,FALSE,"CEI_PCN1";#N/A,#N/A,FALSE,"CEI_MED";#N/A,#N/A,FALSE,"CEI_MED1";#N/A,#N/A,FALSE,"TE_Other";#N/A,#N/A,FALSE,"TE_PCN";#N/A,#N/A,FALSE,"TE_MED";#N/A,#N/A,FALSE,"TE_MED1"}</definedName>
    <definedName name="AssetOne" hidden="1">{#N/A,#N/A,FALSE,"Sheet1";#N/A,#N/A,FALSE,"OTHER";#N/A,#N/A,FALSE,"FMB";#N/A,#N/A,FALSE,"PCN";#N/A,#N/A,FALSE,"PCN2";#N/A,#N/A,FALSE,"CEI_Pref";#N/A,#N/A,FALSE,"CEI_FMB";#N/A,#N/A,FALSE,"CEI_PCN";#N/A,#N/A,FALSE,"CEI_PCN1";#N/A,#N/A,FALSE,"CEI_MED";#N/A,#N/A,FALSE,"CEI_MED1";#N/A,#N/A,FALSE,"TE_Other";#N/A,#N/A,FALSE,"TE_PCN";#N/A,#N/A,FALSE,"TE_MED";#N/A,#N/A,FALSE,"TE_MED1"}</definedName>
    <definedName name="ASSETS">#REF!</definedName>
    <definedName name="ASSOC">#REF!</definedName>
    <definedName name="ASSOCMRR">#REF!</definedName>
    <definedName name="AsSoldExcRev" hidden="1">{#N/A,#N/A,FALSE,"Sum6 (1)"}</definedName>
    <definedName name="Assumptions" localSheetId="7" hidden="1">{"mgmt forecast",#N/A,FALSE,"Mgmt Forecast";"dcf table",#N/A,FALSE,"Mgmt Forecast";"sensitivity",#N/A,FALSE,"Mgmt Forecast";"table inputs",#N/A,FALSE,"Mgmt Forecast";"calculations",#N/A,FALSE,"Mgmt Forecast"}</definedName>
    <definedName name="Assumptions" hidden="1">{"mgmt forecast",#N/A,FALSE,"Mgmt Forecast";"dcf table",#N/A,FALSE,"Mgmt Forecast";"sensitivity",#N/A,FALSE,"Mgmt Forecast";"table inputs",#N/A,FALSE,"Mgmt Forecast";"calculations",#N/A,FALSE,"Mgmt Forecast"}</definedName>
    <definedName name="Assumptios2"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ssumptios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SSY_2009">#REF!</definedName>
    <definedName name="AST" localSheetId="7">#REF!</definedName>
    <definedName name="AST">#REF!</definedName>
    <definedName name="ASwaptionTrades" localSheetId="7">#REF!</definedName>
    <definedName name="ASwaptionTrades">#REF!</definedName>
    <definedName name="at" localSheetId="7" hidden="1">#REF!,#REF!,#REF!,#REF!</definedName>
    <definedName name="at" hidden="1">#REF!,#REF!</definedName>
    <definedName name="ATH\" localSheetId="7" hidden="1">{#N/A,#N/A,FALSE,"Sheet1";#N/A,#N/A,FALSE,"Sheet2";#N/A,#N/A,FALSE,"Sheet3"}</definedName>
    <definedName name="ATH\" hidden="1">{#N/A,#N/A,FALSE,"Sheet1";#N/A,#N/A,FALSE,"Sheet2";#N/A,#N/A,FALSE,"Sheet3"}</definedName>
    <definedName name="ATrades" localSheetId="7">#REF!</definedName>
    <definedName name="ATrades">#REF!</definedName>
    <definedName name="att" localSheetId="7" hidden="1">{#N/A,#N/A,FALSE,"COVER PAGE";#N/A,#N/A,FALSE,"Page 2";#N/A,#N/A,FALSE,"Page 2";#N/A,#N/A,FALSE,"Page 4";#N/A,#N/A,FALSE,"Page5";#N/A,#N/A,FALSE,"Page 6";#N/A,#N/A,FALSE,"Page 7";#N/A,#N/A,FALSE,"Page 8";#N/A,#N/A,FALSE,"Page 10";#N/A,#N/A,FALSE,"Long-Term OCF Mult.";#N/A,#N/A,FALSE,"PCS Comp";#N/A,#N/A,FALSE,"OCS-CAPEX";#N/A,#N/A,FALSE,"Blank"}</definedName>
    <definedName name="att" hidden="1">{#N/A,#N/A,FALSE,"COVER PAGE";#N/A,#N/A,FALSE,"Page 2";#N/A,#N/A,FALSE,"Page 2";#N/A,#N/A,FALSE,"Page 4";#N/A,#N/A,FALSE,"Page5";#N/A,#N/A,FALSE,"Page 6";#N/A,#N/A,FALSE,"Page 7";#N/A,#N/A,FALSE,"Page 8";#N/A,#N/A,FALSE,"Page 10";#N/A,#N/A,FALSE,"Long-Term OCF Mult.";#N/A,#N/A,FALSE,"PCS Comp";#N/A,#N/A,FALSE,"OCS-CAPEX";#N/A,#N/A,FALSE,"Blank"}</definedName>
    <definedName name="Attach3" hidden="1">{"Grant",#N/A,FALSE,"Grant";"GP Developer",#N/A,FALSE,"GP &amp; Dev Loans";"Operating Analysis",#N/A,FALSE,"Operations";"Tax Credit",#N/A,FALSE,"Tax Credits";"Tax Credit Analysis",#N/A,FALSE,"TC Analysis"}</definedName>
    <definedName name="Attachment_C" localSheetId="7">#REF!</definedName>
    <definedName name="Attachment_C">#REF!</definedName>
    <definedName name="Attachment_F" localSheetId="7">#REF!</definedName>
    <definedName name="Attachment_F">#REF!</definedName>
    <definedName name="ATXQAVersion" hidden="1">2</definedName>
    <definedName name="auart08up" hidden="1">{"Page 1",#N/A,FALSE,"Sheet1";"Page 2",#N/A,FALSE,"Sheet1"}</definedName>
    <definedName name="AucSO2" localSheetId="7">#REF!</definedName>
    <definedName name="AucSO2">#REF!</definedName>
    <definedName name="AUDIT" localSheetId="7">#REF!</definedName>
    <definedName name="AUDIT">#REF!</definedName>
    <definedName name="Aug" localSheetId="7">#REF!</definedName>
    <definedName name="Aug">#REF!</definedName>
    <definedName name="AUG_1">#REF!</definedName>
    <definedName name="AUG_2">#REF!</definedName>
    <definedName name="AUG_3">#REF!</definedName>
    <definedName name="Aug_Act">#REF!</definedName>
    <definedName name="Aug_Lables">#REF!</definedName>
    <definedName name="aug_MWH" localSheetId="7">#REF!</definedName>
    <definedName name="aug_MWH">#REF!</definedName>
    <definedName name="Aug_revs">#REF!</definedName>
    <definedName name="Aug_Total_Energy_Revenues">#REF!</definedName>
    <definedName name="Aug_Total_Production_Costs">#REF!</definedName>
    <definedName name="Aug_Y1" localSheetId="7">#REF!</definedName>
    <definedName name="Aug_Y1">#REF!</definedName>
    <definedName name="Aug_Y2">#REF!</definedName>
    <definedName name="Aug_Y3">#REF!</definedName>
    <definedName name="August" localSheetId="7">#REF!</definedName>
    <definedName name="August">#REF!</definedName>
    <definedName name="August_Cost">#REF!</definedName>
    <definedName name="August_Hours" localSheetId="7">#REF!</definedName>
    <definedName name="August_Hours">#REF!</definedName>
    <definedName name="August_Labor" localSheetId="7">#REF!</definedName>
    <definedName name="August_Labor">#REF!</definedName>
    <definedName name="August_M_S" localSheetId="7">#REF!</definedName>
    <definedName name="August_M_S">#REF!</definedName>
    <definedName name="August_recon">#REF!</definedName>
    <definedName name="AUS_BOND">#REF!</definedName>
    <definedName name="AUSTRALIA">#REF!</definedName>
    <definedName name="AUSTRIA">#REF!</definedName>
    <definedName name="Auto" localSheetId="7" hidden="1">{#N/A,#N/A,FALSE,"Aging Summary";#N/A,#N/A,FALSE,"Ratio Analysis";#N/A,#N/A,FALSE,"Test 120 Day Accts";#N/A,#N/A,FALSE,"Tickmarks"}</definedName>
    <definedName name="Auto" hidden="1">{#N/A,#N/A,FALSE,"Aging Summary";#N/A,#N/A,FALSE,"Ratio Analysis";#N/A,#N/A,FALSE,"Test 120 Day Accts";#N/A,#N/A,FALSE,"Tickmarks"}</definedName>
    <definedName name="auto_cap" localSheetId="7">#REF!</definedName>
    <definedName name="auto_cap">#REF!</definedName>
    <definedName name="auto_cms_con">#REF!</definedName>
    <definedName name="auto_cms_issue">#REF!</definedName>
    <definedName name="auto_cms_ratio">#REF!</definedName>
    <definedName name="auto_lcp_issue">#REF!</definedName>
    <definedName name="auto_ltd_con">#REF!</definedName>
    <definedName name="auto_ltd_issue">#REF!</definedName>
    <definedName name="auto_ltd_ratio">#REF!</definedName>
    <definedName name="auto_pfs_con">#REF!</definedName>
    <definedName name="auto_pfs_issue">#REF!</definedName>
    <definedName name="auto_pfs_ratio">#REF!</definedName>
    <definedName name="autofin_condition">#REF!</definedName>
    <definedName name="av">#REF!</definedName>
    <definedName name="AVA">#REF!</definedName>
    <definedName name="AvA_YTD" localSheetId="7">#REF!</definedName>
    <definedName name="AvA_YTD">#REF!</definedName>
    <definedName name="avamonth" localSheetId="7">#REF!</definedName>
    <definedName name="avamonth">#REF!</definedName>
    <definedName name="avaqtr" localSheetId="7">#REF!</definedName>
    <definedName name="avaqtr">#REF!</definedName>
    <definedName name="AVB" localSheetId="7">#REF!</definedName>
    <definedName name="AVB">#REF!</definedName>
    <definedName name="AvB_YTD" localSheetId="7">#REF!</definedName>
    <definedName name="AvB_YTD">#REF!</definedName>
    <definedName name="avbmonth" localSheetId="7">#REF!</definedName>
    <definedName name="avbmonth">#REF!</definedName>
    <definedName name="AVD_COST" localSheetId="7">#REF!</definedName>
    <definedName name="AVD_COST">#REF!</definedName>
    <definedName name="AVERY">#REF!</definedName>
    <definedName name="AvF_month" localSheetId="7">#REF!</definedName>
    <definedName name="AvF_month">#REF!</definedName>
    <definedName name="AVG" localSheetId="7">#REF!</definedName>
    <definedName name="AVG">#REF!</definedName>
    <definedName name="Avg_Calc_Accrual" localSheetId="7">#REF!</definedName>
    <definedName name="Avg_Calc_Accrual">#REF!</definedName>
    <definedName name="AvgHv">#REF!</definedName>
    <definedName name="AVSACURRYR" localSheetId="7">#REF!</definedName>
    <definedName name="AVSACURRYR">#REF!</definedName>
    <definedName name="AVSBCURRMO">#REF!</definedName>
    <definedName name="awerwaerwerfw" localSheetId="4" hidden="1">{#N/A,#N/A,FALSE,"ALLOC"}</definedName>
    <definedName name="awerwaerwerfw" localSheetId="5" hidden="1">{#N/A,#N/A,FALSE,"ALLOC"}</definedName>
    <definedName name="awerwaerwerfw" localSheetId="2" hidden="1">{#N/A,#N/A,FALSE,"ALLOC"}</definedName>
    <definedName name="awerwaerwerfw" hidden="1">{#N/A,#N/A,FALSE,"ALLOC"}</definedName>
    <definedName name="AX" localSheetId="7" hidden="1">{#N/A,#N/A,FALSE,"Pharm";#N/A,#N/A,FALSE,"WWCM"}</definedName>
    <definedName name="AX" hidden="1">{#N/A,#N/A,FALSE,"Pharm";#N/A,#N/A,FALSE,"WWCM"}</definedName>
    <definedName name="ayman" localSheetId="7" hidden="1">{#N/A,#N/A,FALSE,"1";#N/A,#N/A,FALSE,"2";#N/A,#N/A,FALSE,"16 - 17";#N/A,#N/A,FALSE,"18 - 19";#N/A,#N/A,FALSE,"26";#N/A,#N/A,FALSE,"27";#N/A,#N/A,FALSE,"28"}</definedName>
    <definedName name="ayman" hidden="1">{#N/A,#N/A,FALSE,"1";#N/A,#N/A,FALSE,"2";#N/A,#N/A,FALSE,"16 - 17";#N/A,#N/A,FALSE,"18 - 19";#N/A,#N/A,FALSE,"26";#N/A,#N/A,FALSE,"27";#N/A,#N/A,FALSE,"28"}</definedName>
    <definedName name="ayman1" localSheetId="7" hidden="1">{#N/A,#N/A,FALSE,"Pharm";#N/A,#N/A,FALSE,"WWCM"}</definedName>
    <definedName name="ayman1" hidden="1">{#N/A,#N/A,FALSE,"Pharm";#N/A,#N/A,FALSE,"WWCM"}</definedName>
    <definedName name="ayman2" localSheetId="7" hidden="1">{#N/A,#N/A,FALSE,"Pharm";#N/A,#N/A,FALSE,"WWCM"}</definedName>
    <definedName name="ayman2" hidden="1">{#N/A,#N/A,FALSE,"Pharm";#N/A,#N/A,FALSE,"WWCM"}</definedName>
    <definedName name="ayman7" localSheetId="7" hidden="1">{#N/A,#N/A,FALSE,"REPORT"}</definedName>
    <definedName name="ayman7" hidden="1">{#N/A,#N/A,FALSE,"REPORT"}</definedName>
    <definedName name="ayman8" localSheetId="7" hidden="1">{#N/A,#N/A,FALSE,"REPORT"}</definedName>
    <definedName name="ayman8" hidden="1">{#N/A,#N/A,FALSE,"REPORT"}</definedName>
    <definedName name="az" localSheetId="7" hidden="1">{#N/A,#N/A,FALSE,"Pharm";#N/A,#N/A,FALSE,"WWCM"}</definedName>
    <definedName name="az" hidden="1">{#N/A,#N/A,FALSE,"Pharm";#N/A,#N/A,FALSE,"WWCM"}</definedName>
    <definedName name="azeazr" localSheetId="7" hidden="1">{#N/A,#N/A,FALSE,"Sales Graph";#N/A,#N/A,FALSE,"BUC Graph";#N/A,#N/A,FALSE,"P&amp;L - YTD"}</definedName>
    <definedName name="azeazr" hidden="1">{#N/A,#N/A,FALSE,"Sales Graph";#N/A,#N/A,FALSE,"BUC Graph";#N/A,#N/A,FALSE,"P&amp;L - YTD"}</definedName>
    <definedName name="azerety" localSheetId="7" hidden="1">{#N/A,#N/A,FALSE,"Pharm";#N/A,#N/A,FALSE,"WWCM"}</definedName>
    <definedName name="azerety" hidden="1">{#N/A,#N/A,FALSE,"Pharm";#N/A,#N/A,FALSE,"WWCM"}</definedName>
    <definedName name="b" localSheetId="7">#REF!</definedName>
    <definedName name="b" hidden="1">{#N/A,#N/A,FALSE,"Projections";#N/A,#N/A,FALSE,"AccrDil";#N/A,#N/A,FALSE,"PurchPriMult";#N/A,#N/A,FALSE,"Mults7_13";#N/A,#N/A,FALSE,"Mkt Mults";#N/A,#N/A,FALSE,"Acq Mults";#N/A,#N/A,FALSE,"StockPrices";#N/A,#N/A,FALSE,"Prem Paid";#N/A,#N/A,FALSE,"DCF";#N/A,#N/A,FALSE,"AUTO";#N/A,#N/A,FALSE,"Relative Trading";#N/A,#N/A,FALSE,"Mkt Val";#N/A,#N/A,FALSE,"Acq Val"}</definedName>
    <definedName name="B_1" localSheetId="7">#REF!</definedName>
    <definedName name="B_1">#REF!</definedName>
    <definedName name="B_MTR">6</definedName>
    <definedName name="B_S">#REF!</definedName>
    <definedName name="B1_Nonqual">#REF!</definedName>
    <definedName name="B107_Nonqual">#REF!</definedName>
    <definedName name="B1241935">#REF!</definedName>
    <definedName name="B1441050">#REF!</definedName>
    <definedName name="B1540001">#REF!</definedName>
    <definedName name="B1861904">#REF!</definedName>
    <definedName name="B1861905">#REF!</definedName>
    <definedName name="B1861914">#REF!</definedName>
    <definedName name="B18660EN">#REF!</definedName>
    <definedName name="B2_Nonqual">#REF!</definedName>
    <definedName name="B207_Nonqual">#REF!</definedName>
    <definedName name="B2281300">#REF!</definedName>
    <definedName name="B2282200">#REF!</definedName>
    <definedName name="B2282600">#REF!</definedName>
    <definedName name="B2283150">#REF!</definedName>
    <definedName name="B2283160">#REF!</definedName>
    <definedName name="B2283510">#REF!</definedName>
    <definedName name="B2283520">#REF!</definedName>
    <definedName name="B2283540" localSheetId="7">#REF!</definedName>
    <definedName name="B2283540">#REF!</definedName>
    <definedName name="B2283550" localSheetId="7">#REF!</definedName>
    <definedName name="B2283550">#REF!</definedName>
    <definedName name="B2284004" localSheetId="7">#REF!</definedName>
    <definedName name="B2284004">#REF!</definedName>
    <definedName name="B2284005">#REF!</definedName>
    <definedName name="B2284006">#REF!</definedName>
    <definedName name="B2284021">#REF!</definedName>
    <definedName name="B2284022">#REF!</definedName>
    <definedName name="B2284023">#REF!</definedName>
    <definedName name="B2284101">#REF!</definedName>
    <definedName name="B2284400">#REF!</definedName>
    <definedName name="B2284405">#REF!</definedName>
    <definedName name="B2284406">#REF!</definedName>
    <definedName name="B2284701">#REF!</definedName>
    <definedName name="B2284800">#REF!</definedName>
    <definedName name="B2284900">#REF!</definedName>
    <definedName name="B2320103">#REF!</definedName>
    <definedName name="B2372099">#REF!</definedName>
    <definedName name="B2425037">#REF!</definedName>
    <definedName name="B2425075">#REF!</definedName>
    <definedName name="B2425076">#REF!</definedName>
    <definedName name="babo" localSheetId="7" hidden="1">{#N/A,#N/A,FALSE,"R&amp;D Quick Calc";#N/A,#N/A,FALSE,"DOE Fee Schedule"}</definedName>
    <definedName name="babo" hidden="1">{#N/A,#N/A,FALSE,"R&amp;D Quick Calc";#N/A,#N/A,FALSE,"DOE Fee Schedule"}</definedName>
    <definedName name="bad_debt" localSheetId="7">#REF!</definedName>
    <definedName name="bad_debt">#REF!</definedName>
    <definedName name="Bad_Debt_Data">#REF!</definedName>
    <definedName name="BAD_DEBT_EXPENSE" localSheetId="7">#REF!</definedName>
    <definedName name="BAD_DEBT_EXPENSE">#REF!</definedName>
    <definedName name="Bal_Sheet_Chilquinta_5year" localSheetId="7">#REF!</definedName>
    <definedName name="Bal_Sheet_Chilquinta_5year">#REF!</definedName>
    <definedName name="Bal_Sheet_Chilquinta_Budget" localSheetId="7">#REF!</definedName>
    <definedName name="Bal_Sheet_Chilquinta_Budget">#REF!</definedName>
    <definedName name="Bal_Sheet_Inversiones_5year">#REF!</definedName>
    <definedName name="Bal_Sheet_Inversiones_Budget">#REF!</definedName>
    <definedName name="BALANC_US" localSheetId="7">#REF!</definedName>
    <definedName name="BALANC_US">#REF!</definedName>
    <definedName name="BALANCE" localSheetId="7">#REF!</definedName>
    <definedName name="BALANCE">#REF!</definedName>
    <definedName name="Balance_dolar" localSheetId="7">#REF!</definedName>
    <definedName name="Balance_dolar">#REF!</definedName>
    <definedName name="Balance_for_Sch_M">#REF!</definedName>
    <definedName name="Balance_Pesos">#REF!</definedName>
    <definedName name="BALANCE_SHEET">#REF!</definedName>
    <definedName name="Balance_sheet_10_years">#REF!</definedName>
    <definedName name="balance_sheet_accounts">#REF!</definedName>
    <definedName name="Balance_Sheet_Analysis">#REF!</definedName>
    <definedName name="Balance_Sheet_Analysis_CE">#REF!</definedName>
    <definedName name="Balance1" localSheetId="7">#REF!</definedName>
    <definedName name="Balance1">#REF!</definedName>
    <definedName name="Balance1a" localSheetId="7">#REF!</definedName>
    <definedName name="Balance1a">#REF!</definedName>
    <definedName name="Balance2" localSheetId="7">#REF!</definedName>
    <definedName name="Balance2">#REF!</definedName>
    <definedName name="Balance2a">#REF!</definedName>
    <definedName name="Balances">#REF!</definedName>
    <definedName name="BalanceSheet">#REF!</definedName>
    <definedName name="Ballast_Laden">#REF!</definedName>
    <definedName name="balsheet" localSheetId="7">#REF!</definedName>
    <definedName name="balsheet">#REF!</definedName>
    <definedName name="BalSheet_detail" localSheetId="7">#REF!</definedName>
    <definedName name="BalSheet_detail">#REF!</definedName>
    <definedName name="BalType" hidden="1">TRUE</definedName>
    <definedName name="BANK" localSheetId="7">#REF!</definedName>
    <definedName name="BANK">#REF!</definedName>
    <definedName name="Bank_Nonqual">#REF!</definedName>
    <definedName name="BANK_Qual">#REF!</definedName>
    <definedName name="basa" hidden="1">#REF!</definedName>
    <definedName name="base" localSheetId="7">#REF!</definedName>
    <definedName name="base">#REF!</definedName>
    <definedName name="base_450.1">#REF!</definedName>
    <definedName name="base_450.10">#REF!</definedName>
    <definedName name="base_450.20">#REF!</definedName>
    <definedName name="base_451.10">#REF!</definedName>
    <definedName name="base_454.10">#REF!</definedName>
    <definedName name="base_454.11">#REF!</definedName>
    <definedName name="base_454.20">#REF!</definedName>
    <definedName name="base_454.30">#REF!</definedName>
    <definedName name="base_454.40">#REF!</definedName>
    <definedName name="base_454.50">#REF!</definedName>
    <definedName name="base_454.51">#REF!</definedName>
    <definedName name="base_454.70">#REF!</definedName>
    <definedName name="base_454.71">#REF!</definedName>
    <definedName name="base_454.72">#REF!</definedName>
    <definedName name="base_455.00">#REF!</definedName>
    <definedName name="base_456.00">#REF!</definedName>
    <definedName name="base_456.10">#REF!</definedName>
    <definedName name="base_456.15">#REF!</definedName>
    <definedName name="base_456.16">#REF!</definedName>
    <definedName name="base_456.20">#REF!</definedName>
    <definedName name="base_456.21">#REF!</definedName>
    <definedName name="base_456.22">#REF!</definedName>
    <definedName name="base_456.30">#REF!</definedName>
    <definedName name="base_456.61">#REF!</definedName>
    <definedName name="base_456.63">#REF!</definedName>
    <definedName name="base_456.80">#REF!</definedName>
    <definedName name="base_456.90">#REF!</definedName>
    <definedName name="base_456.91">#REF!</definedName>
    <definedName name="base_amount">#REF!</definedName>
    <definedName name="base_Apr">#REF!</definedName>
    <definedName name="base_Aug">#REF!</definedName>
    <definedName name="base_capacity">#REF!</definedName>
    <definedName name="Base_Chg_Data">#REF!</definedName>
    <definedName name="BASE_CRS" localSheetId="7">#REF!</definedName>
    <definedName name="BASE_CRS">#REF!</definedName>
    <definedName name="base_Dec">#REF!</definedName>
    <definedName name="base_Feb">#REF!</definedName>
    <definedName name="base_Jan">#REF!</definedName>
    <definedName name="base_Jul">#REF!</definedName>
    <definedName name="base_Jun">#REF!</definedName>
    <definedName name="base_Mar">#REF!</definedName>
    <definedName name="base_May">#REF!</definedName>
    <definedName name="base_Nov">#REF!</definedName>
    <definedName name="base_Oct">#REF!</definedName>
    <definedName name="Base_Period">#REF!</definedName>
    <definedName name="base_Sep" localSheetId="7">#REF!</definedName>
    <definedName name="base_Sep">#REF!</definedName>
    <definedName name="base_Year">#REF!</definedName>
    <definedName name="Base1">#REF!</definedName>
    <definedName name="Base10">#REF!</definedName>
    <definedName name="Base11">#REF!</definedName>
    <definedName name="Base12">#REF!</definedName>
    <definedName name="Base2">#REF!</definedName>
    <definedName name="Base3">#REF!</definedName>
    <definedName name="Base4">#REF!</definedName>
    <definedName name="Base5">#REF!</definedName>
    <definedName name="Base6">#REF!</definedName>
    <definedName name="Base7">#REF!</definedName>
    <definedName name="Base8">#REF!</definedName>
    <definedName name="Base9">#REF!</definedName>
    <definedName name="BaseCOD">#REF!</definedName>
    <definedName name="baseCurrency">#REF!</definedName>
    <definedName name="BaseDatos" localSheetId="7">#REF!</definedName>
    <definedName name="BaseDatos">#REF!</definedName>
    <definedName name="BaseFuelCurrent">#REF!</definedName>
    <definedName name="BaseFuelProposed">#REF!</definedName>
    <definedName name="BasePeriod">#REF!</definedName>
    <definedName name="BaseYear">#REF!</definedName>
    <definedName name="BASIS" localSheetId="7">#REF!</definedName>
    <definedName name="BASIS">#REF!</definedName>
    <definedName name="bayshore" hidden="1">{"'DifWind VIII'!$C$19:$E$24"}</definedName>
    <definedName name="BB" localSheetId="7">#REF!</definedName>
    <definedName name="bb" hidden="1">{#N/A,#N/A,FALSE,"Assessment";#N/A,#N/A,FALSE,"Staffing";#N/A,#N/A,FALSE,"Hires";#N/A,#N/A,FALSE,"Assumptions"}</definedName>
    <definedName name="BB_Year" localSheetId="7">#REF!</definedName>
    <definedName name="BB_Year">#REF!</definedName>
    <definedName name="bbb" localSheetId="7" hidden="1">{#N/A,#N/A,FALSE,"Income Statement";#N/A,#N/A,FALSE,"Balance Sheet";#N/A,#N/A,FALSE,"Cash Flows"}</definedName>
    <definedName name="bbb" hidden="1">{#N/A,#N/A,FALSE,"Assessment";#N/A,#N/A,FALSE,"Staffing";#N/A,#N/A,FALSE,"Hires";#N/A,#N/A,FALSE,"Assumptions"}</definedName>
    <definedName name="bbbb" localSheetId="7" hidden="1">{#N/A,#N/A,FALSE,"Aging Summary";#N/A,#N/A,FALSE,"Ratio Analysis";#N/A,#N/A,FALSE,"Test 120 Day Accts";#N/A,#N/A,FALSE,"Tickmarks"}</definedName>
    <definedName name="bbbb" hidden="1">{#N/A,#N/A,FALSE,"Aging Summary";#N/A,#N/A,FALSE,"Ratio Analysis";#N/A,#N/A,FALSE,"Test 120 Day Accts";#N/A,#N/A,FALSE,"Tickmarks"}</definedName>
    <definedName name="bbbbb" localSheetId="7" hidden="1">{#N/A,#N/A,FALSE,"Pharm";#N/A,#N/A,FALSE,"WWCM"}</definedName>
    <definedName name="bbbbb" hidden="1">{#N/A,#N/A,FALSE,"Assessment";#N/A,#N/A,FALSE,"Staffing";#N/A,#N/A,FALSE,"Hires";#N/A,#N/A,FALSE,"Assumptions"}</definedName>
    <definedName name="BBBBBB" localSheetId="7" hidden="1">{#N/A,#N/A,FALSE,"REPORT"}</definedName>
    <definedName name="BBBBBB" hidden="1">{#N/A,#N/A,FALSE,"REPORT"}</definedName>
    <definedName name="BBBBBBBBB" localSheetId="7" hidden="1">{#N/A,#N/A,FALSE,"REPORT"}</definedName>
    <definedName name="BBBBBBBBB" hidden="1">{#N/A,#N/A,FALSE,"REPORT"}</definedName>
    <definedName name="bbbbbbbbbbbbb" localSheetId="7" hidden="1">{#N/A,#N/A,FALSE,"Pharm";#N/A,#N/A,FALSE,"WWCM"}</definedName>
    <definedName name="bbbbbbbbbbbbb" hidden="1">{#N/A,#N/A,FALSE,"Pharm";#N/A,#N/A,FALSE,"WWCM"}</definedName>
    <definedName name="bbbbbbbbbbbbbbbbbbbbbbbbb">#REF!</definedName>
    <definedName name="BBH">#REF!</definedName>
    <definedName name="BC" localSheetId="7">#REF!</definedName>
    <definedName name="BC">#REF!</definedName>
    <definedName name="BCAP_Period" localSheetId="7">#REF!</definedName>
    <definedName name="BCAP_Period">#REF!</definedName>
    <definedName name="bcbcbcbcc"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D">#REF!</definedName>
    <definedName name="BCU1_2" localSheetId="7">#REF!</definedName>
    <definedName name="BCU1_2">#REF!</definedName>
    <definedName name="BD" localSheetId="7" hidden="1">{#N/A,#N/A,TRUE,"Merger Synergies";#N/A,#N/A,TRUE,"SC-merger";#N/A,#N/A,TRUE,"Canada Routing Grid 2";#N/A,#N/A,TRUE,"iomexico";#N/A,#N/A,TRUE,"stacey august merger";#N/A,#N/A,TRUE,"Stacey1999";"mergersynergies",#N/A,TRUE,"Tail Circuits";"mergersynergies",#N/A,TRUE,"SATELLITE"}</definedName>
    <definedName name="BD" hidden="1">{#N/A,#N/A,TRUE,"Merger Synergies";#N/A,#N/A,TRUE,"SC-merger";#N/A,#N/A,TRUE,"Canada Routing Grid 2";#N/A,#N/A,TRUE,"iomexico";#N/A,#N/A,TRUE,"stacey august merger";#N/A,#N/A,TRUE,"Stacey1999";"mergersynergies",#N/A,TRUE,"Tail Circuits";"mergersynergies",#N/A,TRUE,"SATELLITE"}</definedName>
    <definedName name="BD_TRANS" localSheetId="7">#REF!</definedName>
    <definedName name="BD_TRANS">#REF!</definedName>
    <definedName name="BdClsgDt2">#REF!</definedName>
    <definedName name="BDE0">#REF!</definedName>
    <definedName name="Bear" localSheetId="7"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arr" localSheetId="7"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g_Bal">#REF!</definedName>
    <definedName name="BegBal">#REF!</definedName>
    <definedName name="Begin" localSheetId="7">#REF!</definedName>
    <definedName name="Begin">#REF!</definedName>
    <definedName name="begin_51810">#REF!</definedName>
    <definedName name="begin_51860">#REF!</definedName>
    <definedName name="begin_canister">#REF!</definedName>
    <definedName name="BEGINNING">#REF!</definedName>
    <definedName name="Beginning_Balance">#REF!</definedName>
    <definedName name="BEL_BOND">#REF!</definedName>
    <definedName name="BELGIUM">#REF!</definedName>
    <definedName name="benci" localSheetId="7" hidden="1">#REF!</definedName>
    <definedName name="benci" hidden="1">#REF!</definedName>
    <definedName name="benefit" localSheetId="7" hidden="1">{#N/A,#N/A,FALSE,"R&amp;D Quick Calc";#N/A,#N/A,FALSE,"DOE Fee Schedule"}</definedName>
    <definedName name="benefit" hidden="1">{#N/A,#N/A,FALSE,"R&amp;D Quick Calc";#N/A,#N/A,FALSE,"DOE Fee Schedule"}</definedName>
    <definedName name="Benefits_Rate">#REF!</definedName>
    <definedName name="berry" localSheetId="7" hidden="1">{#N/A,#N/A,FALSE,"Taxblinc";#N/A,#N/A,FALSE,"Rsvsacls"}</definedName>
    <definedName name="berry" hidden="1">{#N/A,#N/A,FALSE,"Taxblinc";#N/A,#N/A,FALSE,"Rsvsacls"}</definedName>
    <definedName name="BEx0017DGUEDPCFJUPUZOOLJCS2B" hidden="1">#REF!</definedName>
    <definedName name="BEx001CNWHJ5RULCSFM36ZCGJ1UH" hidden="1">#REF!</definedName>
    <definedName name="BEx0041RNVGGN8SKGQTWHTVAGKBV" hidden="1">#REF!</definedName>
    <definedName name="BEx004791UAJIJSN57OT7YBLNP82" localSheetId="7" hidden="1">#REF!</definedName>
    <definedName name="BEx004791UAJIJSN57OT7YBLNP82" hidden="1">#REF!</definedName>
    <definedName name="BEx005JQD0MW6LZYUTRWVUCFLFJT" localSheetId="7" hidden="1">#REF!</definedName>
    <definedName name="BEx005JQD0MW6LZYUTRWVUCFLFJT" hidden="1">#REF!</definedName>
    <definedName name="BEx008P2NVFDLBHL7IZ5WTMVOQ1F" localSheetId="7" hidden="1">#REF!</definedName>
    <definedName name="BEx008P2NVFDLBHL7IZ5WTMVOQ1F" hidden="1">#REF!</definedName>
    <definedName name="BEx009G00IN0JUIAQ4WE9NHTMQE2" hidden="1">#REF!</definedName>
    <definedName name="BEx00ASNMRG4E08XJAZ9F9TKU8XE" hidden="1">#REF!</definedName>
    <definedName name="BEx00DXTY2JDVGWQKV8H7FG4SV30" hidden="1">#REF!</definedName>
    <definedName name="BEx00GHLTYRH5N2S6P78YW1CD30N" hidden="1">#REF!</definedName>
    <definedName name="BEx00J6L4N3WDFUWI1GNCD89U2A5" hidden="1">#REF!</definedName>
    <definedName name="BEx00JC31DY11L45SEU4B10BIN6W" localSheetId="7" hidden="1">#REF!</definedName>
    <definedName name="BEx00JC31DY11L45SEU4B10BIN6W" hidden="1">#REF!</definedName>
    <definedName name="BEx00KZHZBHP3TDV1YMX4B19B95O" localSheetId="7" hidden="1">#REF!</definedName>
    <definedName name="BEx00KZHZBHP3TDV1YMX4B19B95O" hidden="1">#REF!</definedName>
    <definedName name="BEx00MBY8XXUOHIZ4LHXHPD7WYD5" localSheetId="7" hidden="1">#REF!</definedName>
    <definedName name="BEx00MBY8XXUOHIZ4LHXHPD7WYD5" hidden="1">#REF!</definedName>
    <definedName name="BEx00U9SHQ0NHO9GPJITAMG5T4E9" hidden="1">#REF!</definedName>
    <definedName name="BEx00VX80CNMU81UY1BLRRZJO5F9" localSheetId="7" hidden="1">#REF!</definedName>
    <definedName name="BEx00VX80CNMU81UY1BLRRZJO5F9" hidden="1">#REF!</definedName>
    <definedName name="BEx01049R9ZE3WM0TJWIDL7I2AO5" hidden="1">#REF!</definedName>
    <definedName name="BEx01HY6E3GJ66ABU5ABN26V6Q13" localSheetId="7" hidden="1">#REF!</definedName>
    <definedName name="BEx01HY6E3GJ66ABU5ABN26V6Q13" hidden="1">#REF!</definedName>
    <definedName name="BEx01PW5YQKEGAR8JDDI5OARYXDF" localSheetId="7" hidden="1">#REF!</definedName>
    <definedName name="BEx01PW5YQKEGAR8JDDI5OARYXDF" hidden="1">#REF!</definedName>
    <definedName name="BEx01T1EVAEW9BLAP4L6II4G6OC4" hidden="1">#REF!</definedName>
    <definedName name="BEx01X35DZBL50I19K4ZSW4F1ESH" hidden="1">#REF!</definedName>
    <definedName name="BEx01XJ94SHJ1YQ7ORPW0RQGKI2H" localSheetId="7" hidden="1">#REF!</definedName>
    <definedName name="BEx01XJ94SHJ1YQ7ORPW0RQGKI2H" hidden="1">#REF!</definedName>
    <definedName name="BEx02Q08R9G839Q4RFGG9026C7PX" localSheetId="7" hidden="1">#REF!</definedName>
    <definedName name="BEx02Q08R9G839Q4RFGG9026C7PX" hidden="1">#REF!</definedName>
    <definedName name="BEx02SEL3Z1QWGAHXDPUA9WLTTPS" localSheetId="7" hidden="1">#REF!</definedName>
    <definedName name="BEx02SEL3Z1QWGAHXDPUA9WLTTPS" hidden="1">#REF!</definedName>
    <definedName name="BEx02Y3KJZH5BGDM9QEZ1PVVI114" hidden="1">#REF!</definedName>
    <definedName name="BEx0313GRLLASDTVPW5DHTXHE74M" hidden="1">#REF!</definedName>
    <definedName name="BEx040GNGACOQI5MY5X2NE42ZWDU" hidden="1">#REF!</definedName>
    <definedName name="BEx1F0SOZ3H5XUHXD7O01TCR8T6J" localSheetId="7" hidden="1">#REF!</definedName>
    <definedName name="BEx1F0SOZ3H5XUHXD7O01TCR8T6J" hidden="1">#REF!</definedName>
    <definedName name="BEx1F9HL824UCNCVZ2U62J4KZCX8" localSheetId="7" hidden="1">#REF!</definedName>
    <definedName name="BEx1F9HL824UCNCVZ2U62J4KZCX8" hidden="1">#REF!</definedName>
    <definedName name="BEx1FEVSJKTI1Q1Z874QZVFSJSVA" localSheetId="7"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6AYR6UICWMEXZ9CKFWW4TYA" hidden="1">#REF!</definedName>
    <definedName name="BEx1GACQL91IG43LSU6M1F2TWPZN" hidden="1">#REF!</definedName>
    <definedName name="BEx1GB92OWY6P3B3Z6EYFUUWMITG" hidden="1">#REF!</definedName>
    <definedName name="BEx1GVMRHFXUP6XYYY9NR12PV5TF" localSheetId="7" hidden="1">#REF!</definedName>
    <definedName name="BEx1GVMRHFXUP6XYYY9NR12PV5TF" hidden="1">#REF!</definedName>
    <definedName name="BEx1H6KIT7BHUH6MDDWC935V9N47" localSheetId="7" hidden="1">#REF!</definedName>
    <definedName name="BEx1H6KIT7BHUH6MDDWC935V9N47" hidden="1">#REF!</definedName>
    <definedName name="BEx1HDGOOJ3SKHYMWUZJ1P0RQZ9N" localSheetId="7" hidden="1">#REF!</definedName>
    <definedName name="BEx1HDGOOJ3SKHYMWUZJ1P0RQZ9N" hidden="1">#REF!</definedName>
    <definedName name="BEx1HDM5ZXSJG6JQEMSFV52PZ10V" hidden="1">#REF!</definedName>
    <definedName name="BEx1HETBBZVN5F43LKOFMC4QB0CR" hidden="1">#REF!</definedName>
    <definedName name="BEx1HGM2TBFL6UBVA6E4PKNSPI96" hidden="1">#REF!</definedName>
    <definedName name="BEx1HGWNWPLNXICOTP90TKQVVE4E" localSheetId="7" hidden="1">#REF!</definedName>
    <definedName name="BEx1HGWNWPLNXICOTP90TKQVVE4E" hidden="1">#REF!</definedName>
    <definedName name="BEx1HIPLJZABY0EMUOTZN0EQMDPU" localSheetId="7" hidden="1">#REF!</definedName>
    <definedName name="BEx1HIPLJZABY0EMUOTZN0EQMDPU" hidden="1">#REF!</definedName>
    <definedName name="BEx1HO94JIRX219MPWMB5E5XZ04X" localSheetId="7" hidden="1">#REF!</definedName>
    <definedName name="BEx1HO94JIRX219MPWMB5E5XZ04X" hidden="1">#REF!</definedName>
    <definedName name="BEx1HQNF6KHM21E3XLW0NMSSEI9S" hidden="1">#REF!</definedName>
    <definedName name="BEx1HSLNWIW4S97ZBYY7I7M5YVH4" hidden="1">#REF!</definedName>
    <definedName name="BEx1I38LBZSH2UZJIZXAE5XOUU55" hidden="1">#REF!</definedName>
    <definedName name="BEx1I3JD4YQJJGMIIUA0TYBB555E" localSheetId="7" hidden="1">#REF!</definedName>
    <definedName name="BEx1I3JD4YQJJGMIIUA0TYBB555E" hidden="1">#REF!</definedName>
    <definedName name="BEx1I4QKTILCKZUSOJCVZN7SNHL5" localSheetId="7" hidden="1">#REF!</definedName>
    <definedName name="BEx1I4QKTILCKZUSOJCVZN7SNHL5" hidden="1">#REF!</definedName>
    <definedName name="BEx1IE0ZP7RIFM9FI24S9I6AAJ14" localSheetId="7" hidden="1">#REF!</definedName>
    <definedName name="BEx1IE0ZP7RIFM9FI24S9I6AAJ14" hidden="1">#REF!</definedName>
    <definedName name="BEx1IE10WQRROKJSGPALLBTWPSKZ" hidden="1">#REF!</definedName>
    <definedName name="BEx1IGQ5B697MNDOE06MVSR0H58E" hidden="1">#REF!</definedName>
    <definedName name="BEx1IKRPW8MLB9Y485M1TL2IT9SH" hidden="1">#REF!</definedName>
    <definedName name="BEx1J0CSSHDJGBJUHVOEMCF2P4DL" hidden="1">#REF!</definedName>
    <definedName name="BEx1J4ZYFC89TZI3SPSVC80SP4SN"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2KDT3UAZC8C6R4L9XZ4RQWO" hidden="1">#REF!</definedName>
    <definedName name="BEx1KCWQ445PDI0YUBIXZBK5EWCP" hidden="1">#REF!</definedName>
    <definedName name="BEx1KGY9QEHZ9QSARMQUTQKRK4UX" localSheetId="7" hidden="1">#REF!</definedName>
    <definedName name="BEx1KGY9QEHZ9QSARMQUTQKRK4UX" hidden="1">#REF!</definedName>
    <definedName name="BEx1KJY5OEZ74SIYZH6FRLDDK9WG" localSheetId="7" hidden="1">#REF!</definedName>
    <definedName name="BEx1KJY5OEZ74SIYZH6FRLDDK9WG" hidden="1">#REF!</definedName>
    <definedName name="BEx1KKP1ELIF2UII2FWVGL7M1X7J" localSheetId="7" hidden="1">#REF!</definedName>
    <definedName name="BEx1KKP1ELIF2UII2FWVGL7M1X7J" hidden="1">#REF!</definedName>
    <definedName name="BEx1KN8VCYHSDIMNN0WK27IGDB01" hidden="1">#REF!</definedName>
    <definedName name="BEx1KT3BPNKCJEIXFSUXU3ZLKMJF" hidden="1">#REF!</definedName>
    <definedName name="BEx1KUVWMB0QCWA3RBE4CADFVRIS" hidden="1">#REF!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3JJGKF1YALMTNWMK99YH9FT" hidden="1">#REF!</definedName>
    <definedName name="BEx1M4LA3IXAI9Q4RJILMSILIA0G" localSheetId="7" hidden="1">#REF!</definedName>
    <definedName name="BEx1M4LA3IXAI9Q4RJILMSILIA0G" hidden="1">#REF!</definedName>
    <definedName name="BEx1M51HHDYGIT8PON7U8ICL2S95" localSheetId="7" hidden="1">#REF!</definedName>
    <definedName name="BEx1M51HHDYGIT8PON7U8ICL2S95" hidden="1">#REF!</definedName>
    <definedName name="BEx1MEBZTWO6XAWNC9Z6T7VUC26Q" hidden="1">#REF!</definedName>
    <definedName name="BEx1MMQ3H3E9MBH330J6MD3EP8AD" hidden="1">#REF!</definedName>
    <definedName name="BEx1MTRKKVCHOZ0YGID6HZ49LJTO" localSheetId="7" hidden="1">#REF!</definedName>
    <definedName name="BEx1MTRKKVCHOZ0YGID6HZ49LJTO" hidden="1">#REF!</definedName>
    <definedName name="BEx1N0IFWPSL686RSLZTZA4KIY2A" hidden="1">#REF!</definedName>
    <definedName name="BEx1N3CUJ3UX61X38ZAJVPEN4KMC" localSheetId="7" hidden="1">#REF!</definedName>
    <definedName name="BEx1N3CUJ3UX61X38ZAJVPEN4KMC" hidden="1">#REF!</definedName>
    <definedName name="BEx1N6NJDCO4T2L4X2M90ZBID9OF" localSheetId="7" hidden="1">#REF!</definedName>
    <definedName name="BEx1N6NJDCO4T2L4X2M90ZBID9OF" hidden="1">#REF!</definedName>
    <definedName name="BEx1NFCG8AI9NXWO5ROKI6DYZP77" hidden="1">#REF!</definedName>
    <definedName name="BEx1NM34KQTO1LDNSAFD1L82UZFG" localSheetId="7" hidden="1">#REF!</definedName>
    <definedName name="BEx1NM34KQTO1LDNSAFD1L82UZFG" hidden="1">#REF!</definedName>
    <definedName name="BEx1NO6TXZVOGCUWCCRTXRXWW0XL" localSheetId="7" hidden="1">#REF!</definedName>
    <definedName name="BEx1NO6TXZVOGCUWCCRTXRXWW0XL" hidden="1">#REF!</definedName>
    <definedName name="BEx1NS8EU5P9FQV3S0WRTXI5L361" localSheetId="7" hidden="1">#REF!</definedName>
    <definedName name="BEx1NS8EU5P9FQV3S0WRTXI5L361" hidden="1">#REF!</definedName>
    <definedName name="BEx1NT4RIIP1DMELF4Z1FL5857FC" hidden="1">#REF!</definedName>
    <definedName name="BEx1NUBX5VUYZFKQH69FN6BTLWCR" localSheetId="7" hidden="1">#REF!</definedName>
    <definedName name="BEx1NUBX5VUYZFKQH69FN6BTLWCR" hidden="1">#REF!</definedName>
    <definedName name="BEx1NZ4K1L8UON80Y2A4RASKWGNP" localSheetId="7" hidden="1">#REF!</definedName>
    <definedName name="BEx1NZ4K1L8UON80Y2A4RASKWGNP" hidden="1">#REF!</definedName>
    <definedName name="BEx1O0XA02OXBEY6AAS94L6P1KSR" hidden="1">#REF!</definedName>
    <definedName name="BEx1O1DDX2LV2XMMUB7264I3T9J6" localSheetId="7" hidden="1">#REF!</definedName>
    <definedName name="BEx1O1DDX2LV2XMMUB7264I3T9J6" hidden="1">#REF!</definedName>
    <definedName name="BEx1OIGDVZVW6DXWC9MMY5LI4SNR" localSheetId="7" hidden="1">#REF!</definedName>
    <definedName name="BEx1OIGDVZVW6DXWC9MMY5LI4SNR" hidden="1">#REF!</definedName>
    <definedName name="BEx1OLAZ915OGYWP0QP1QQWDLCRX" localSheetId="7"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4S5Y4X1AG5YL9DS164978PB" hidden="1">#REF!</definedName>
    <definedName name="BEx1P7S1J4TKGVJ43C2Q2R3M9WRB" localSheetId="7" hidden="1">#REF!</definedName>
    <definedName name="BEx1P7S1J4TKGVJ43C2Q2R3M9WRB" hidden="1">#REF!</definedName>
    <definedName name="BEx1PA11BLPVZM8RC5BL46WX8YB5" localSheetId="7" hidden="1">#REF!</definedName>
    <definedName name="BEx1PA11BLPVZM8RC5BL46WX8YB5" hidden="1">#REF!</definedName>
    <definedName name="BEx1PBZ4BEFIPGMQXT9T8S4PZ2IM" localSheetId="7" hidden="1">#REF!</definedName>
    <definedName name="BEx1PBZ4BEFIPGMQXT9T8S4PZ2IM" hidden="1">#REF!</definedName>
    <definedName name="BEx1PLF2CFSXBZPVI6CJ534EIJDN" hidden="1">#REF!</definedName>
    <definedName name="BEx1PMWZB2DO6EM9BKLUICZJ65HD" hidden="1">#REF!</definedName>
    <definedName name="BEx1PR415U01RF514LC24LSXZ46E" hidden="1">#REF!</definedName>
    <definedName name="BEx1PXUPD5XRUU2SPVGZCRNTWS98" hidden="1">#REF!</definedName>
    <definedName name="BEx1QA54J2A4I7IBQR19BTY28ZMR" localSheetId="7" hidden="1">#REF!</definedName>
    <definedName name="BEx1QA54J2A4I7IBQR19BTY28ZMR" hidden="1">#REF!</definedName>
    <definedName name="BEx1QIU02UKQDRQO4JFJQTQPA9M2" hidden="1">#REF!</definedName>
    <definedName name="BEx1QMQAHG3KQUK59DVM68SWKZIZ" localSheetId="7" hidden="1">#REF!</definedName>
    <definedName name="BEx1QMQAHG3KQUK59DVM68SWKZIZ" hidden="1">#REF!</definedName>
    <definedName name="BEx1QOTTD8A7ZISZKTC3BOOVKWEN" hidden="1">#REF!</definedName>
    <definedName name="BEx1R02C8KNH9YXA8P430NC2J4P0" hidden="1">#REF!</definedName>
    <definedName name="BEx1R740GNEE01IEU3FAQODYA8Q6" localSheetId="7" hidden="1">#REF!</definedName>
    <definedName name="BEx1R740GNEE01IEU3FAQODYA8Q6" hidden="1">#REF!</definedName>
    <definedName name="BEx1R9YFKJCMSEST8OVCAO5E47FO" localSheetId="7" hidden="1">#REF!</definedName>
    <definedName name="BEx1R9YFKJCMSEST8OVCAO5E47FO" hidden="1">#REF!</definedName>
    <definedName name="BEx1RBGC06B3T52OIC0EQ1KGVP1I" localSheetId="7" hidden="1">#REF!</definedName>
    <definedName name="BEx1RBGC06B3T52OIC0EQ1KGVP1I" hidden="1">#REF!</definedName>
    <definedName name="BEx1RRC7X4NI1CU4EO5XYE2GVARJ" hidden="1">#REF!</definedName>
    <definedName name="BEx1RZA1NCGT832L7EMR7GMF588W" hidden="1">#REF!</definedName>
    <definedName name="BEx1S0MOOGSSYT24R5GZFG5GMGFR" hidden="1">#REF!</definedName>
    <definedName name="BEx1S0XGIPUSZQUCSGWSK10GKW7Y" localSheetId="7" hidden="1">#REF!</definedName>
    <definedName name="BEx1S0XGIPUSZQUCSGWSK10GKW7Y" hidden="1">#REF!</definedName>
    <definedName name="BEx1S5VFNKIXHTTCWSV60UC50EZ8" localSheetId="7" hidden="1">#REF!</definedName>
    <definedName name="BEx1S5VFNKIXHTTCWSV60UC50EZ8" hidden="1">#REF!</definedName>
    <definedName name="BEx1SK3U02H0RGKEYXW7ZMCEOF3V" localSheetId="7" hidden="1">#REF!</definedName>
    <definedName name="BEx1SK3U02H0RGKEYXW7ZMCEOF3V" hidden="1">#REF!</definedName>
    <definedName name="BEx1SSNEZINBJT29QVS62VS1THT4" hidden="1">#REF!</definedName>
    <definedName name="BEx1SVNCHNANBJIDIQVB8AFK4HAN" hidden="1">#REF!</definedName>
    <definedName name="BEx1T3W3SP6TFEC76SXRT2SAHF1A" hidden="1">#REF!</definedName>
    <definedName name="BEx1T7SCX7KK0ROG334AKM67Y8WU" hidden="1">#REF!</definedName>
    <definedName name="BEx1TCA21GP6VKF8G9CG7BXWY4PI" localSheetId="7" hidden="1">#REF!</definedName>
    <definedName name="BEx1TCA21GP6VKF8G9CG7BXWY4PI" hidden="1">#REF!</definedName>
    <definedName name="BEx1TJ0WLS9O7KNSGIPWTYHDYI1D" localSheetId="7" hidden="1">#REF!</definedName>
    <definedName name="BEx1TJ0WLS9O7KNSGIPWTYHDYI1D" hidden="1">#REF!</definedName>
    <definedName name="BEx1TNTKITTEKOJ5Q0RUF0799ZGD" hidden="1">#REF!</definedName>
    <definedName name="BEx1TTNV1BALLS6BQFQG06ZFRRU3" localSheetId="7" hidden="1">#REF!</definedName>
    <definedName name="BEx1TTNV1BALLS6BQFQG06ZFRRU3" hidden="1">#REF!</definedName>
    <definedName name="BEx1U15M7LVVFZENH830B2BGWC04" localSheetId="7" hidden="1">#REF!</definedName>
    <definedName name="BEx1U15M7LVVFZENH830B2BGWC04" hidden="1">#REF!</definedName>
    <definedName name="BEx1U7WFO8OZKB1EBF4H386JW91L" localSheetId="7" hidden="1">#REF!</definedName>
    <definedName name="BEx1U7WFO8OZKB1EBF4H386JW91L" hidden="1">#REF!</definedName>
    <definedName name="BEx1U87938YR9N6HYI24KVBKLOS3" hidden="1">#REF!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V67SEV778NVW68J8W5SND1J7" hidden="1">#REF!</definedName>
    <definedName name="BEx1VIY9SQLRESD11CC4PHYT0XSG" hidden="1">#REF!</definedName>
    <definedName name="BEx1VP8V4U8ULV6BP61BQCQ5Z1Q2" hidden="1">#REF!</definedName>
    <definedName name="BEx1VQQSB5BKTBE7EAFXSN31CNVX" hidden="1">#REF!</definedName>
    <definedName name="BEx1W5QAQXQSEJTZPTJNAQLAQVN7" localSheetId="7" hidden="1">#REF!</definedName>
    <definedName name="BEx1W5QAQXQSEJTZPTJNAQLAQVN7" hidden="1">#REF!</definedName>
    <definedName name="BEx1W8FDLOFGE28JXY6J54MICRMP" hidden="1">#REF!</definedName>
    <definedName name="BEx1WC67EH10SC38QWX3WEA5KH3A" localSheetId="7" hidden="1">#REF!</definedName>
    <definedName name="BEx1WC67EH10SC38QWX3WEA5KH3A" hidden="1">#REF!</definedName>
    <definedName name="BEx1WDO53ZG95BCDDJH20QVTZIEM" hidden="1">#REF!</definedName>
    <definedName name="BEx1WGYTKZZIPM1577W5FEYKFH3V" localSheetId="7" hidden="1">#REF!</definedName>
    <definedName name="BEx1WGYTKZZIPM1577W5FEYKFH3V" hidden="1">#REF!</definedName>
    <definedName name="BEx1WHPURIV3D3PTJJ359H1OP7ZV" localSheetId="7" hidden="1">#REF!</definedName>
    <definedName name="BEx1WHPURIV3D3PTJJ359H1OP7ZV" hidden="1">#REF!</definedName>
    <definedName name="BEx1WLWY2CR1WRD694JJSWSDFAIR" localSheetId="7" hidden="1">#REF!</definedName>
    <definedName name="BEx1WLWY2CR1WRD694JJSWSDFAIR" hidden="1">#REF!</definedName>
    <definedName name="BEx1WMD1LWPWRIK6GGAJRJAHJM8I" hidden="1">#REF!</definedName>
    <definedName name="BEx1WOM0XISJB8U17INDZH8L5F1P" hidden="1">#REF!</definedName>
    <definedName name="BEx1WR0D41MR174LBF3P9E3K0J51" hidden="1">#REF!</definedName>
    <definedName name="BEx1WU09CIHOI0L84XXCKC501H1F" hidden="1">#REF!</definedName>
    <definedName name="BEx1WUB1FAS5PHU33TJ60SUHR618" localSheetId="7" hidden="1">#REF!</definedName>
    <definedName name="BEx1WUB1FAS5PHU33TJ60SUHR618" hidden="1">#REF!</definedName>
    <definedName name="BEx1WX04G0INSPPG9NTNR3DYR6PZ" localSheetId="7" hidden="1">#REF!</definedName>
    <definedName name="BEx1WX04G0INSPPG9NTNR3DYR6PZ" hidden="1">#REF!</definedName>
    <definedName name="BEx1X3LHU9DPG01VWX2IF65TRATF" localSheetId="7" hidden="1">#REF!</definedName>
    <definedName name="BEx1X3LHU9DPG01VWX2IF65TRATF" hidden="1">#REF!</definedName>
    <definedName name="BEx1X3QU07GK7I7KLROCFBELK7NH" hidden="1">#REF!</definedName>
    <definedName name="BEx1XIFJ0ZM8WKJMU4543ZUJ19CN" localSheetId="7" hidden="1">#REF!</definedName>
    <definedName name="BEx1XIFJ0ZM8WKJMU4543ZUJ19CN" hidden="1">#REF!</definedName>
    <definedName name="BEx1XK8AAMO0AH0Z1OUKW30CA7EQ" localSheetId="7" hidden="1">#REF!</definedName>
    <definedName name="BEx1XK8AAMO0AH0Z1OUKW30CA7EQ" hidden="1">#REF!</definedName>
    <definedName name="BEx1XL4MZ7C80495GHQRWOBS16PQ" localSheetId="7" hidden="1">#REF!</definedName>
    <definedName name="BEx1XL4MZ7C80495GHQRWOBS16PQ" hidden="1">#REF!</definedName>
    <definedName name="BEx1XN86QZPXEC2550TP8XT6SWZX" hidden="1">#REF!</definedName>
    <definedName name="BEx1Y2IGS2K95E1M51PEF9KJZ0KB" localSheetId="7" hidden="1">#REF!</definedName>
    <definedName name="BEx1Y2IGS2K95E1M51PEF9KJZ0KB" hidden="1">#REF!</definedName>
    <definedName name="BEx1Y3PKK83X2FN9SAALFHOWKMRQ" localSheetId="7" hidden="1">#REF!</definedName>
    <definedName name="BEx1Y3PKK83X2FN9SAALFHOWKMRQ" hidden="1">#REF!</definedName>
    <definedName name="BEx1Y3PM4JZFJ5JPZVEJ20KBOYP6" localSheetId="7" hidden="1">#REF!</definedName>
    <definedName name="BEx1Y3PM4JZFJ5JPZVEJ20KBOYP6" hidden="1">#REF!</definedName>
    <definedName name="BEx1YKHSW5HDSZLEI6ETN0XC509V" hidden="1">#REF!</definedName>
    <definedName name="BEx1YL3DJ7Y4AZ01ERCOGW0FJ26T" localSheetId="7" hidden="1">#REF!</definedName>
    <definedName name="BEx1YL3DJ7Y4AZ01ERCOGW0FJ26T" hidden="1">#REF!</definedName>
    <definedName name="BEx1Z2RYHSVD1H37817SN93VMURZ" localSheetId="7" hidden="1">#REF!</definedName>
    <definedName name="BEx1Z2RYHSVD1H37817SN93VMURZ" hidden="1">#REF!</definedName>
    <definedName name="BEx3AMAKWI6458B67VKZO56MCNJW" localSheetId="7" hidden="1">#REF!</definedName>
    <definedName name="BEx3AMAKWI6458B67VKZO56MCNJW" hidden="1">#REF!</definedName>
    <definedName name="BEx3AOOVM42G82TNF53W0EKXLUSI" hidden="1">#REF!</definedName>
    <definedName name="BEx3ARDZITZYY5HYO110UUIZ2XBB" hidden="1">#REF!</definedName>
    <definedName name="BEx3AZH9W4SUFCAHNDOQ728R9V4L" hidden="1">#REF!</definedName>
    <definedName name="BEx3B3Z593WWQLR5QRABDA9TO1V9"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5ACPKV4XIAY0LO077TCRNLJ" hidden="1">#REF!</definedName>
    <definedName name="BEx3CBKXPIN2XM7QJNI7O0MB70AR" hidden="1">#REF!</definedName>
    <definedName name="BEx3CCS3VNR1KW2R7DKSQFZ17QW0" localSheetId="7" hidden="1">#REF!</definedName>
    <definedName name="BEx3CCS3VNR1KW2R7DKSQFZ17QW0" hidden="1">#REF!</definedName>
    <definedName name="BEx3CKFCCPZZ6ROLAT5C1DZNIC1U" localSheetId="7" hidden="1">#REF!</definedName>
    <definedName name="BEx3CKFCCPZZ6ROLAT5C1DZNIC1U" hidden="1">#REF!</definedName>
    <definedName name="BEx3CO0SVO4WLH0DO43DCHYDTH1P" localSheetId="7" hidden="1">#REF!</definedName>
    <definedName name="BEx3CO0SVO4WLH0DO43DCHYDTH1P" hidden="1">#REF!</definedName>
    <definedName name="BEx3D35KVB55GTY44YX4O9YGEVQI" hidden="1">#REF!</definedName>
    <definedName name="BEx3D9G6QTSPF9UYI4X0XY0VE896" localSheetId="7" hidden="1">#REF!</definedName>
    <definedName name="BEx3D9G6QTSPF9UYI4X0XY0VE896" hidden="1">#REF!</definedName>
    <definedName name="BEx3DCQU9PBRXIMLO62KS5RLH447" localSheetId="7" hidden="1">#REF!</definedName>
    <definedName name="BEx3DCQU9PBRXIMLO62KS5RLH447" hidden="1">#REF!</definedName>
    <definedName name="BEx3DJN26UV3XPW6UVX9CFHKEVUN" localSheetId="7" hidden="1">#REF!</definedName>
    <definedName name="BEx3DJN26UV3XPW6UVX9CFHKEVUN" hidden="1">#REF!</definedName>
    <definedName name="BEx3DS6F8CJBMR0DV9R3161WJ486" hidden="1">#REF!</definedName>
    <definedName name="BEx3DXFCO2EH4OOXDHWIC7HGZZ1Y" hidden="1">#REF!</definedName>
    <definedName name="BEx3E22INXU2VKWET4AVSBR8WAD6" hidden="1">#REF!</definedName>
    <definedName name="BEx3EF99FD6QNNCNOKDEE67JHTUJ" localSheetId="7" hidden="1">#REF!</definedName>
    <definedName name="BEx3EF99FD6QNNCNOKDEE67JHTUJ" hidden="1">#REF!</definedName>
    <definedName name="BEx3EHCSERZ2O2OAG8Y95UPG2IY9" localSheetId="7" hidden="1">#REF!</definedName>
    <definedName name="BEx3EHCSERZ2O2OAG8Y95UPG2IY9" hidden="1">#REF!</definedName>
    <definedName name="BEx3EJR3TCJDYS7ZXNDS5N9KTGIK" localSheetId="7" hidden="1">#REF!</definedName>
    <definedName name="BEx3EJR3TCJDYS7ZXNDS5N9KTGIK" hidden="1">#REF!</definedName>
    <definedName name="BEx3ELJTTBS6P05CNISMGOJOA60V" hidden="1">#REF!</definedName>
    <definedName name="BEx3EQSLJBDDJRHNX19PBFCKNY2I" hidden="1">#REF!</definedName>
    <definedName name="BEx3EQY1DLE7G1BN4GY27QI7C7L8" hidden="1">#REF!</definedName>
    <definedName name="BEx3EUUAX947Q5N6MY6W0KSNY78Y" localSheetId="7" hidden="1">#REF!</definedName>
    <definedName name="BEx3EUUAX947Q5N6MY6W0KSNY78Y" hidden="1">#REF!</definedName>
    <definedName name="BEx3F9DJ320VMOV45G75YMORAWYX" localSheetId="7" hidden="1">#REF!</definedName>
    <definedName name="BEx3F9DJ320VMOV45G75YMORAWYX" hidden="1">#REF!</definedName>
    <definedName name="BEx3FG4DPAPTA9PM2Q6BMWI6BIHV" hidden="1">#REF!</definedName>
    <definedName name="BEx3FHMD1P5XBCH23ZKIFO6ZTCNB" localSheetId="7" hidden="1">#REF!</definedName>
    <definedName name="BEx3FHMD1P5XBCH23ZKIFO6ZTCNB" hidden="1">#REF!</definedName>
    <definedName name="BEx3FI2G3YYIACQHXNXEA15M8ZK5" localSheetId="7" hidden="1">#REF!</definedName>
    <definedName name="BEx3FI2G3YYIACQHXNXEA15M8ZK5" hidden="1">#REF!</definedName>
    <definedName name="BEx3FJ9MHSLDK8W91GO85FX1GX57" localSheetId="7"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8FY85SUKO01ZJQZYO51EA75" hidden="1">#REF!</definedName>
    <definedName name="BEx3GCXR6IAS0B6WJ03GJVH7CO52" localSheetId="7" hidden="1">#REF!</definedName>
    <definedName name="BEx3GCXR6IAS0B6WJ03GJVH7CO52" hidden="1">#REF!</definedName>
    <definedName name="BEx3GDZH5KHUU0C7RY1PDVGKTH8E" hidden="1">#REF!</definedName>
    <definedName name="BEx3GEVV18SEQDI1JGY7EN6D1GT1" localSheetId="7" hidden="1">#REF!</definedName>
    <definedName name="BEx3GEVV18SEQDI1JGY7EN6D1GT1" hidden="1">#REF!</definedName>
    <definedName name="BEx3GKFH64MKQX61S7DYTZ15JCPY" localSheetId="7" hidden="1">#REF!</definedName>
    <definedName name="BEx3GKFH64MKQX61S7DYTZ15JCPY" hidden="1">#REF!</definedName>
    <definedName name="BEx3GM87MR09RKE5TC58X81P6V99" localSheetId="7" hidden="1">#REF!</definedName>
    <definedName name="BEx3GM87MR09RKE5TC58X81P6V99" hidden="1">#REF!</definedName>
    <definedName name="BEx3GMJ1Y6UU02DLRL0QXCEKDA6C" hidden="1">#REF!</definedName>
    <definedName name="BEx3GN4LY0135CBDIN1TU2UEODGF" hidden="1">#REF!</definedName>
    <definedName name="BEx3GPDH2AH4QKT4OOSN563XUHBD" hidden="1">#REF!</definedName>
    <definedName name="BEx3GPZ24IBZ5JHRGFETV5SCIWCW" hidden="1">#REF!</definedName>
    <definedName name="BEx3GQ9V1DONRHIKU8HGIPUP1EGT" hidden="1">#REF!</definedName>
    <definedName name="BEx3H5UX2GZFZZT657YR76RHW5I6" localSheetId="7" hidden="1">#REF!</definedName>
    <definedName name="BEx3H5UX2GZFZZT657YR76RHW5I6" hidden="1">#REF!</definedName>
    <definedName name="BEx3HMSEFOP6DBM4R97XA6B7NFG6" localSheetId="7" hidden="1">#REF!</definedName>
    <definedName name="BEx3HMSEFOP6DBM4R97XA6B7NFG6" hidden="1">#REF!</definedName>
    <definedName name="BEx3HMSFJL3W0FZLZ4O4P6TJTAA3" localSheetId="7" hidden="1">#REF!</definedName>
    <definedName name="BEx3HMSFJL3W0FZLZ4O4P6TJTAA3" hidden="1">#REF!</definedName>
    <definedName name="BEx3HR4XZXZUOEMTFJTXIQIZWS1K" hidden="1">#REF!</definedName>
    <definedName name="BEx3HWJ5SQSD2CVCQNR183X44FR8" hidden="1">#REF!</definedName>
    <definedName name="BEx3I09YVXO0G4X7KGSA4WGORM35" hidden="1">#REF!</definedName>
    <definedName name="BEx3ICF1GY8HQEBIU9S43PDJ90BX" hidden="1">#REF!</definedName>
    <definedName name="BEx3IMLPLFDY04Z6ON69TCWA33TL" hidden="1">#REF!</definedName>
    <definedName name="BEx3IMR701AM27I3QEVB6LSPJ03B" localSheetId="7" hidden="1">#REF!</definedName>
    <definedName name="BEx3IMR701AM27I3QEVB6LSPJ03B" hidden="1">#REF!</definedName>
    <definedName name="BEx3IWN8YPN2XHSCISQB9608ZLOD" hidden="1">#REF!</definedName>
    <definedName name="BEx3IYAH2DEBFWO8F94H4MXE3RLY" localSheetId="7" hidden="1">#REF!</definedName>
    <definedName name="BEx3IYAH2DEBFWO8F94H4MXE3RLY" hidden="1">#REF!</definedName>
    <definedName name="BEx3IZXXSYEW50379N2EAFWO8DZV" localSheetId="7" hidden="1">#REF!</definedName>
    <definedName name="BEx3IZXXSYEW50379N2EAFWO8DZV" hidden="1">#REF!</definedName>
    <definedName name="BEx3J1VZVGTKT4ATPO9O5JCSFTTR" localSheetId="7" hidden="1">#REF!</definedName>
    <definedName name="BEx3J1VZVGTKT4ATPO9O5JCSFTTR" hidden="1">#REF!</definedName>
    <definedName name="BEx3J2XUDDF0SSPYVBJC3N2BVRNR" hidden="1">#REF!</definedName>
    <definedName name="BEx3JC2TY7JNAAC3L7QHVPQXLGQ8" localSheetId="7" hidden="1">#REF!</definedName>
    <definedName name="BEx3JC2TY7JNAAC3L7QHVPQXLGQ8" hidden="1">#REF!</definedName>
    <definedName name="BEx3JWB8EIB42E4QPNP0F6ZKJHSM" hidden="1">#REF!</definedName>
    <definedName name="BEx3JX23SYDIGOGM4Y0CQFBW8ZBV" localSheetId="7" hidden="1">#REF!</definedName>
    <definedName name="BEx3JX23SYDIGOGM4Y0CQFBW8ZBV" hidden="1">#REF!</definedName>
    <definedName name="BEx3JXCXCVBZJGV5VEG9MJEI01AL" localSheetId="7" hidden="1">#REF!</definedName>
    <definedName name="BEx3JXCXCVBZJGV5VEG9MJEI01AL" hidden="1">#REF!</definedName>
    <definedName name="BEx3JYK2N7X59TPJSKYZ77ENY8SS" localSheetId="7" hidden="1">#REF!</definedName>
    <definedName name="BEx3JYK2N7X59TPJSKYZ77ENY8SS" hidden="1">#REF!</definedName>
    <definedName name="BEx3JZAXL8KNT6BS2DKSBQW8WFTT" hidden="1">#REF!</definedName>
    <definedName name="BEx3K4EII7GU1CG0BN7UL15M6J8Z" localSheetId="7" hidden="1">#REF!</definedName>
    <definedName name="BEx3K4EII7GU1CG0BN7UL15M6J8Z" hidden="1">#REF!</definedName>
    <definedName name="BEx3K4ZXQUQ2KYZF74B84SO48XMW" localSheetId="7" hidden="1">#REF!</definedName>
    <definedName name="BEx3K4ZXQUQ2KYZF74B84SO48XMW" hidden="1">#REF!</definedName>
    <definedName name="BEx3KEFXUCVNVPH7KSEGAZYX13B5" localSheetId="7"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9WT886UPC0M8AH5Y82YAB1H" hidden="1">#REF!</definedName>
    <definedName name="BEx3LBK2TFZXKBHQ7E765LXVKSM6" localSheetId="7" hidden="1">#REF!</definedName>
    <definedName name="BEx3LBK2TFZXKBHQ7E765LXVKSM6" hidden="1">#REF!</definedName>
    <definedName name="BEx3LM1PR4Y7KINKMTMKR984GX8Q" localSheetId="7" hidden="1">#REF!</definedName>
    <definedName name="BEx3LM1PR4Y7KINKMTMKR984GX8Q" hidden="1">#REF!</definedName>
    <definedName name="BEx3LPCEZ1C0XEKNCM3YT09JWCUO" localSheetId="7" hidden="1">#REF!</definedName>
    <definedName name="BEx3LPCEZ1C0XEKNCM3YT09JWCUO" hidden="1">#REF!</definedName>
    <definedName name="BEx3LRQPBEYUQ8NMLL8AOZ2SXLOI" hidden="1">#REF!</definedName>
    <definedName name="BEx3M1MR1K1NQD03H74BFWOK4MWQ" localSheetId="7" hidden="1">#REF!</definedName>
    <definedName name="BEx3M1MR1K1NQD03H74BFWOK4MWQ" hidden="1">#REF!</definedName>
    <definedName name="BEx3M4H77MYUKOOD31H9F80NMVK8" localSheetId="7" hidden="1">#REF!</definedName>
    <definedName name="BEx3M4H77MYUKOOD31H9F80NMVK8" hidden="1">#REF!</definedName>
    <definedName name="BEx3M9VFX329PZWYC4DMZ6P3W9R2" localSheetId="7" hidden="1">#REF!</definedName>
    <definedName name="BEx3M9VFX329PZWYC4DMZ6P3W9R2" hidden="1">#REF!</definedName>
    <definedName name="BEx3MCQ0VEBV0CZXDS505L38EQ8N" hidden="1">#REF!</definedName>
    <definedName name="BEx3MEYV5LQY0BAL7V3CFAFVOM3T" hidden="1">#REF!</definedName>
    <definedName name="BEx3MREOFWJQEYMCMBL7ZE06NBN6" hidden="1">#REF!</definedName>
    <definedName name="BEx3MW1VHR8JIAS5J58XQ0CC4L8U" hidden="1">#REF!</definedName>
    <definedName name="BEx3N51IHA88UXRPEENI44P0KP7U" hidden="1">#REF!</definedName>
    <definedName name="BEx3N7FW0O3BI5FG5H3TN8ESSC61" hidden="1">#REF!</definedName>
    <definedName name="BEx3N7VYL8CCBFTRFOA6W3BWAQJ0" hidden="1">#REF!</definedName>
    <definedName name="BEx3NKXF7GYXHBK75UI6MDRUSU0J" localSheetId="7" hidden="1">#REF!</definedName>
    <definedName name="BEx3NKXF7GYXHBK75UI6MDRUSU0J" hidden="1">#REF!</definedName>
    <definedName name="BEx3NLIZ7PHF2XE59ECZ3MD04ZG1" localSheetId="7" hidden="1">#REF!</definedName>
    <definedName name="BEx3NLIZ7PHF2XE59ECZ3MD04ZG1" hidden="1">#REF!</definedName>
    <definedName name="BEx3NMQ4BVC94728AUM7CCX7UHTU" localSheetId="7"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K5349EJ2XRYXV7W13YG9FSL" hidden="1">#REF!</definedName>
    <definedName name="BEx3OQQGCBJ2CIX3KDZVJ401Y8KT" localSheetId="7" hidden="1">#REF!</definedName>
    <definedName name="BEx3OQQGCBJ2CIX3KDZVJ401Y8KT" hidden="1">#REF!</definedName>
    <definedName name="BEx3ORSBUXAF21MKEY90YJV9AY9A" localSheetId="7" hidden="1">#REF!</definedName>
    <definedName name="BEx3ORSBUXAF21MKEY90YJV9AY9A" hidden="1">#REF!</definedName>
    <definedName name="BEx3OSDPC76YELEXOE4HPHR08Z63" hidden="1">#REF!</definedName>
    <definedName name="BEx3OV8BH6PYNZT7C246LOAU9SVX" localSheetId="7" hidden="1">#REF!</definedName>
    <definedName name="BEx3OV8BH6PYNZT7C246LOAU9SVX" hidden="1">#REF!</definedName>
    <definedName name="BEx3OXRYJZUEY6E72UJU0PHLMYAR" localSheetId="7" hidden="1">#REF!</definedName>
    <definedName name="BEx3OXRYJZUEY6E72UJU0PHLMYAR" hidden="1">#REF!</definedName>
    <definedName name="BEx3P54EFPJ9XERKXPZGLNSLQXCN" hidden="1">#REF!</definedName>
    <definedName name="BEx3P59TTRSGQY888P5C1O7M2PQT" localSheetId="7" hidden="1">#REF!</definedName>
    <definedName name="BEx3P59TTRSGQY888P5C1O7M2PQT" hidden="1">#REF!</definedName>
    <definedName name="BEx3PDNRRNKD5GOUBUQFXAHIXLD9" localSheetId="7" hidden="1">#REF!</definedName>
    <definedName name="BEx3PDNRRNKD5GOUBUQFXAHIXLD9" hidden="1">#REF!</definedName>
    <definedName name="BEx3PDT8GNPWLLN02IH1XPV90XYK" localSheetId="7" hidden="1">#REF!</definedName>
    <definedName name="BEx3PDT8GNPWLLN02IH1XPV90XYK" hidden="1">#REF!</definedName>
    <definedName name="BEx3PH99MLZU1LB38QDL3NELDJBG" hidden="1">#REF!</definedName>
    <definedName name="BEx3PKEMDW8KZEP11IL927C5O7I2" localSheetId="7" hidden="1">#REF!</definedName>
    <definedName name="BEx3PKEMDW8KZEP11IL927C5O7I2" hidden="1">#REF!</definedName>
    <definedName name="BEx3PKJZ1Z7L9S6KV8KXVS6B2FX4" localSheetId="7" hidden="1">#REF!</definedName>
    <definedName name="BEx3PKJZ1Z7L9S6KV8KXVS6B2FX4" hidden="1">#REF!</definedName>
    <definedName name="BEx3PMNG53Z5HY138H99QOMTX8W3" localSheetId="7" hidden="1">#REF!</definedName>
    <definedName name="BEx3PMNG53Z5HY138H99QOMTX8W3" hidden="1">#REF!</definedName>
    <definedName name="BEx3PP1RRSFZ8UC0JC9R91W6LNKW" hidden="1">#REF!</definedName>
    <definedName name="BEx3PPNDD7L6SUISGSI2D375NSCH" hidden="1">#REF!</definedName>
    <definedName name="BEx3PQZZ6L9TOCDKNGIDPO8Y2G54" hidden="1">#REF!</definedName>
    <definedName name="BEx3PVXYZC8WB9ZJE7OCKUXZ46EA" localSheetId="7" hidden="1">#REF!</definedName>
    <definedName name="BEx3PVXYZC8WB9ZJE7OCKUXZ46EA" hidden="1">#REF!</definedName>
    <definedName name="BEx3Q0VWPU5EQECK7MQ47TYJ3SWW" localSheetId="7" hidden="1">#REF!</definedName>
    <definedName name="BEx3Q0VWPU5EQECK7MQ47TYJ3SWW" hidden="1">#REF!</definedName>
    <definedName name="BEx3Q3QHHJB3PUJIXDIL8G6EHCRE" hidden="1">#REF!</definedName>
    <definedName name="BEx3Q7BZ9PUXK2RLIOFSIS9AHU1B" localSheetId="7" hidden="1">#REF!</definedName>
    <definedName name="BEx3Q7BZ9PUXK2RLIOFSIS9AHU1B" hidden="1">#REF!</definedName>
    <definedName name="BEx3Q8J42S9VU6EAN2Y28MR6DF88" localSheetId="7" hidden="1">#REF!</definedName>
    <definedName name="BEx3Q8J42S9VU6EAN2Y28MR6DF88" hidden="1">#REF!</definedName>
    <definedName name="BEx3Q9QA35ZVN9VVHN81BBIVN881" hidden="1">#REF!</definedName>
    <definedName name="BEx3QD0XYUEL1G6J200V2STCORG5" hidden="1">#REF!</definedName>
    <definedName name="BEx3QEDFOYFY5NBTININ5W4RLD4Q" localSheetId="7" hidden="1">#REF!</definedName>
    <definedName name="BEx3QEDFOYFY5NBTININ5W4RLD4Q" hidden="1">#REF!</definedName>
    <definedName name="BEx3QH2K40ZZFYJES4QCRY78Q560" hidden="1">#REF!</definedName>
    <definedName name="BEx3QIKJ3U962US1Q564NZDLU8LD" localSheetId="7" hidden="1">#REF!</definedName>
    <definedName name="BEx3QIKJ3U962US1Q564NZDLU8LD" hidden="1">#REF!</definedName>
    <definedName name="BEx3QPBBXUU2C5VUMSH3E47KLC6N" localSheetId="7" hidden="1">#REF!</definedName>
    <definedName name="BEx3QPBBXUU2C5VUMSH3E47KLC6N" hidden="1">#REF!</definedName>
    <definedName name="BEx3QPRGOARDI8GQ3VPTR1AD6GWB" localSheetId="7" hidden="1">#REF!</definedName>
    <definedName name="BEx3QPRGOARDI8GQ3VPTR1AD6GWB"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SFBB83TAKX7N3F394TT3RW4" hidden="1">#REF!</definedName>
    <definedName name="BEx3RV4E1WT43SZBUN09RTB8EK1O" localSheetId="7" hidden="1">#REF!</definedName>
    <definedName name="BEx3RV4E1WT43SZBUN09RTB8EK1O" hidden="1">#REF!</definedName>
    <definedName name="BEx3RXYU0QLFXSFTM5EB20GD03W5" localSheetId="7" hidden="1">#REF!</definedName>
    <definedName name="BEx3RXYU0QLFXSFTM5EB20GD03W5" hidden="1">#REF!</definedName>
    <definedName name="BEx3RYKLC3QQO3XTUN7BEW2AQL98" localSheetId="7" hidden="1">#REF!</definedName>
    <definedName name="BEx3RYKLC3QQO3XTUN7BEW2AQL98" hidden="1">#REF!</definedName>
    <definedName name="BEx3S2WS9SQVXJB7FNQ3YSKOCF8Y" hidden="1">#REF!</definedName>
    <definedName name="BEx3S2WXUEQA8PLX4U6G9LJB63ZN" hidden="1">#REF!</definedName>
    <definedName name="BEx3SICJ45BYT6FHBER86PJT25FC" localSheetId="7" hidden="1">#REF!</definedName>
    <definedName name="BEx3SICJ45BYT6FHBER86PJT25FC" hidden="1">#REF!</definedName>
    <definedName name="BEx3SL1NUYCLQWKW8EFSFZGONHKE" hidden="1">#REF!</definedName>
    <definedName name="BEx3SMUCMJVGQ2H4EHQI5ZFHEF0P" localSheetId="7" hidden="1">#REF!</definedName>
    <definedName name="BEx3SMUCMJVGQ2H4EHQI5ZFHEF0P" hidden="1">#REF!</definedName>
    <definedName name="BEx3SN56F03CPDRDA7LZ763V0N4I" localSheetId="7" hidden="1">#REF!</definedName>
    <definedName name="BEx3SN56F03CPDRDA7LZ763V0N4I" hidden="1">#REF!</definedName>
    <definedName name="BEx3SPE6N1ORXPRCDL3JPZD73Z9F" localSheetId="7" hidden="1">#REF!</definedName>
    <definedName name="BEx3SPE6N1ORXPRCDL3JPZD73Z9F" hidden="1">#REF!</definedName>
    <definedName name="BEx3ST4Y5OZXSIK7V846SMFT5B23" hidden="1">#REF!</definedName>
    <definedName name="BEx3SUXPU9PIMZSVONWQR9FXAAJO" localSheetId="7" hidden="1">#REF!</definedName>
    <definedName name="BEx3SUXPU9PIMZSVONWQR9FXAAJO" hidden="1">#REF!</definedName>
    <definedName name="BEx3SWQG9ED1M1Q5D63K0HZ15GQG" hidden="1">#REF!</definedName>
    <definedName name="BEx3T29ZTULQE0OMSMWUMZDU9ZZ0" localSheetId="7" hidden="1">#REF!</definedName>
    <definedName name="BEx3T29ZTULQE0OMSMWUMZDU9ZZ0" hidden="1">#REF!</definedName>
    <definedName name="BEx3T5Q4BJNYOQ0ONNB7SGHXPS81" localSheetId="7" hidden="1">#REF!</definedName>
    <definedName name="BEx3T5Q4BJNYOQ0ONNB7SGHXPS81" hidden="1">#REF!</definedName>
    <definedName name="BEx3T6MJ1QDJ929WMUDVZ0O3UW0Y" localSheetId="7" hidden="1">#REF!</definedName>
    <definedName name="BEx3T6MJ1QDJ929WMUDVZ0O3UW0Y" hidden="1">#REF!</definedName>
    <definedName name="BEx3TEPSM88IET8PDLKKCHMFEMFM" hidden="1">#REF!</definedName>
    <definedName name="BEx3TFM6DMVF4XC5PV0D3TXMAHCW" localSheetId="7" hidden="1">#REF!</definedName>
    <definedName name="BEx3TFM6DMVF4XC5PV0D3TXMAHCW" hidden="1">#REF!</definedName>
    <definedName name="BEx3TO09F9SV99SJXCUC1B49RVCJ" hidden="1">#REF!</definedName>
    <definedName name="BEx3TPCSI16OAB2L9M9IULQMQ9J9" localSheetId="7" hidden="1">#REF!</definedName>
    <definedName name="BEx3TPCSI16OAB2L9M9IULQMQ9J9" hidden="1">#REF!</definedName>
    <definedName name="BEx3U64YUOZ419BAJS2W78UMATAW" localSheetId="7" hidden="1">#REF!</definedName>
    <definedName name="BEx3U64YUOZ419BAJS2W78UMATAW" hidden="1">#REF!</definedName>
    <definedName name="BEx3U76US8GO6HBBG7JDWAKFA0OK" localSheetId="7" hidden="1">#REF!</definedName>
    <definedName name="BEx3U76US8GO6HBBG7JDWAKFA0OK" hidden="1">#REF!</definedName>
    <definedName name="BEx3U94WCEA5DKMWBEX1GU0LKYG2" localSheetId="7" hidden="1">#REF!</definedName>
    <definedName name="BEx3U94WCEA5DKMWBEX1GU0LKYG2" hidden="1">#REF!</definedName>
    <definedName name="BEx3U9VZ8SQVYS6ZA038J7AP7ZGW" localSheetId="7" hidden="1">#REF!</definedName>
    <definedName name="BEx3U9VZ8SQVYS6ZA038J7AP7ZGW" hidden="1">#REF!</definedName>
    <definedName name="BEx3UIQ5WRJBGNTFCCLOR4N7B1OQ" localSheetId="7" hidden="1">#REF!</definedName>
    <definedName name="BEx3UIQ5WRJBGNTFCCLOR4N7B1OQ" hidden="1">#REF!</definedName>
    <definedName name="BEx3UJBQWUJW9KX0PXKZ4TRHMR71" hidden="1">#REF!</definedName>
    <definedName name="BEx3UJMIX2NUSSWGMSI25A5DM4CH" localSheetId="7" hidden="1">#REF!</definedName>
    <definedName name="BEx3UJMIX2NUSSWGMSI25A5DM4CH" hidden="1">#REF!</definedName>
    <definedName name="BEx3UKOCOQG7S1YQ436S997K1KWV" localSheetId="7" hidden="1">#REF!</definedName>
    <definedName name="BEx3UKOCOQG7S1YQ436S997K1KWV" hidden="1">#REF!</definedName>
    <definedName name="BEx3UYM19VIXLA0EU7LB9NHA77PB" localSheetId="7" hidden="1">#REF!</definedName>
    <definedName name="BEx3UYM19VIXLA0EU7LB9NHA77PB" hidden="1">#REF!</definedName>
    <definedName name="BEx3V6EJO8BG91O9M5DVBLNPDBKG" hidden="1">#REF!</definedName>
    <definedName name="BEx3VML7CG70HPISMVYIUEN3711Q" localSheetId="7" hidden="1">#REF!</definedName>
    <definedName name="BEx3VML7CG70HPISMVYIUEN3711Q" hidden="1">#REF!</definedName>
    <definedName name="BEx56ZID5H04P9AIYLP1OASFGV56" localSheetId="7" hidden="1">#REF!</definedName>
    <definedName name="BEx56ZID5H04P9AIYLP1OASFGV56" hidden="1">#REF!</definedName>
    <definedName name="BEx57IE57HCV3EMTBJL9032D1WMF" localSheetId="7" hidden="1">#REF!</definedName>
    <definedName name="BEx57IE57HCV3EMTBJL9032D1WMF" hidden="1">#REF!</definedName>
    <definedName name="BEx5802QAJKNHFBFPTR0PSRHQPJE" hidden="1">#REF!</definedName>
    <definedName name="BEx587EYSS57E3PI8DT973HLJM9E" localSheetId="7" hidden="1">#REF!</definedName>
    <definedName name="BEx587EYSS57E3PI8DT973HLJM9E" hidden="1">#REF!</definedName>
    <definedName name="BEx587KFQ3VKCOCY1SA5F24PQGUI" localSheetId="7" hidden="1">#REF!</definedName>
    <definedName name="BEx587KFQ3VKCOCY1SA5F24PQGUI" hidden="1">#REF!</definedName>
    <definedName name="BEx58O780PQ05NF0Z1SKKRB3N099" localSheetId="7" hidden="1">#REF!</definedName>
    <definedName name="BEx58O780PQ05NF0Z1SKKRB3N099" hidden="1">#REF!</definedName>
    <definedName name="BEx58XHO7ZULLF2EUD7YIS0MGQJ5" hidden="1">#REF!</definedName>
    <definedName name="BEx58ZW0HAIGIPEX9CVA1PQQTR6X" hidden="1">#REF!</definedName>
    <definedName name="BEx591ZJ14LAJI4Q8DU3CQQBHZDV" hidden="1">#REF!</definedName>
    <definedName name="BEx59BA1KH3RG6K1LHL7YS2VB79N" localSheetId="7" hidden="1">#REF!</definedName>
    <definedName name="BEx59BA1KH3RG6K1LHL7YS2VB79N" hidden="1">#REF!</definedName>
    <definedName name="BEx59E9WABJP2TN71QAIKK79HPK9" localSheetId="7" hidden="1">#REF!</definedName>
    <definedName name="BEx59E9WABJP2TN71QAIKK79HPK9" hidden="1">#REF!</definedName>
    <definedName name="BEx59P7MAPNU129ZTC5H3EH892G1" localSheetId="7" hidden="1">#REF!</definedName>
    <definedName name="BEx59P7MAPNU129ZTC5H3EH892G1" hidden="1">#REF!</definedName>
    <definedName name="BEx59WPJZYWUOEGJHPOVM5ETCM6G" hidden="1">#REF!</definedName>
    <definedName name="BEx5A11WZRQSIE089QE119AOX9ZG" localSheetId="7" hidden="1">#REF!</definedName>
    <definedName name="BEx5A11WZRQSIE089QE119AOX9ZG" hidden="1">#REF!</definedName>
    <definedName name="BEx5A53I4OI80LV9DRIR9EFD2XUD" hidden="1">#REF!</definedName>
    <definedName name="BEx5A7CIGCOTHJKHGUBDZG91JGPZ" localSheetId="7" hidden="1">#REF!</definedName>
    <definedName name="BEx5A7CIGCOTHJKHGUBDZG91JGPZ" hidden="1">#REF!</definedName>
    <definedName name="BEx5A8UFLT2SWVSG5COFA9B8P376" localSheetId="7" hidden="1">#REF!</definedName>
    <definedName name="BEx5A8UFLT2SWVSG5COFA9B8P376" hidden="1">#REF!</definedName>
    <definedName name="BEx5ACAHJPLAS35SPSXQ88PJYGPI" hidden="1">#REF!</definedName>
    <definedName name="BEx5AFFTN3IXIBHDKM0FYC4OFL1S" localSheetId="7" hidden="1">#REF!</definedName>
    <definedName name="BEx5AFFTN3IXIBHDKM0FYC4OFL1S" hidden="1">#REF!</definedName>
    <definedName name="BEx5ANDOOW91YBCYUL4H4JOJKCSS" hidden="1">#REF!</definedName>
    <definedName name="BEx5ANTXOD8I83S727QWBBTELBRG" localSheetId="7" hidden="1">#REF!</definedName>
    <definedName name="BEx5ANTXOD8I83S727QWBBTELBRG" hidden="1">#REF!</definedName>
    <definedName name="BEx5AOFIO8KVRHIZ1RII337AA8ML" localSheetId="7" hidden="1">#REF!</definedName>
    <definedName name="BEx5AOFIO8KVRHIZ1RII337AA8ML" hidden="1">#REF!</definedName>
    <definedName name="BEx5APRZ66L5BWHFE8E4YYNEDTI4" localSheetId="7" hidden="1">#REF!</definedName>
    <definedName name="BEx5APRZ66L5BWHFE8E4YYNEDTI4" hidden="1">#REF!</definedName>
    <definedName name="BEx5ARQ6V82KDMN77WT0B1AK7B5S" hidden="1">#REF!</definedName>
    <definedName name="BEx5AUVDSQ35VO4BD9AKKGBM5S7D" localSheetId="7" hidden="1">#REF!</definedName>
    <definedName name="BEx5AUVDSQ35VO4BD9AKKGBM5S7D" hidden="1">#REF!</definedName>
    <definedName name="BEx5AZTIZGWL7GA8M6J06KEACMQ8" localSheetId="7" hidden="1">#REF!</definedName>
    <definedName name="BEx5AZTIZGWL7GA8M6J06KEACMQ8" hidden="1">#REF!</definedName>
    <definedName name="BEx5B4RHHX0J1BF2FZKEA0SPP29O" localSheetId="7" hidden="1">#REF!</definedName>
    <definedName name="BEx5B4RHHX0J1BF2FZKEA0SPP29O" hidden="1">#REF!</definedName>
    <definedName name="BEx5B5YMSWP0OVI5CIQRP5V18D0C" hidden="1">#REF!</definedName>
    <definedName name="BEx5B825RW35M5H0UB2IZGGRS4ER" hidden="1">#REF!</definedName>
    <definedName name="BEx5B9PEN2RIYG8RFBTF4XCL8HR7"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QN48A0P0HALA6YWGQLFIY7R" hidden="1">#REF!</definedName>
    <definedName name="BEx5BYFMZ80TDDN2EZO8CF39AIAC" localSheetId="7" hidden="1">#REF!</definedName>
    <definedName name="BEx5BYFMZ80TDDN2EZO8CF39AIAC" hidden="1">#REF!</definedName>
    <definedName name="BEx5C2BWFW6SHZBFDEISKGXHZCQW" localSheetId="7" hidden="1">#REF!</definedName>
    <definedName name="BEx5C2BWFW6SHZBFDEISKGXHZCQW" hidden="1">#REF!</definedName>
    <definedName name="BEx5C49ZFH8TO9ZU55729C3F7XG7" localSheetId="7"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NR9ZYFH7VDST1YKR6JOAOVD" hidden="1">#REF!</definedName>
    <definedName name="BEx5CPEKNSJORIPFQC2E1LTRYY8L" localSheetId="7" hidden="1">#REF!</definedName>
    <definedName name="BEx5CPEKNSJORIPFQC2E1LTRYY8L" hidden="1">#REF!</definedName>
    <definedName name="BEx5CQR6PPHZ1S1UI8J4XM1TRDYC" hidden="1">#REF!</definedName>
    <definedName name="BEx5CSUOL05D8PAM2TRDA9VRJT1O" localSheetId="7" hidden="1">#REF!</definedName>
    <definedName name="BEx5CSUOL05D8PAM2TRDA9VRJT1O" hidden="1">#REF!</definedName>
    <definedName name="BEx5CUNFOO4YDFJ22HCMI2QKIGKM" localSheetId="7" hidden="1">#REF!</definedName>
    <definedName name="BEx5CUNFOO4YDFJ22HCMI2QKIGKM" hidden="1">#REF!</definedName>
    <definedName name="BEx5D8L47OF0WHBPFWXGZINZWUBZ" localSheetId="7"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6R3QL89S89OSOLB22D4LTKC" hidden="1">#REF!</definedName>
    <definedName name="BEx5E7SSNVU0DJL2R4CL3885KCC1" hidden="1">#REF!</definedName>
    <definedName name="BEx5ELQL9B0VR6UT18KP11DHOTFX" hidden="1">#REF!</definedName>
    <definedName name="BEx5ER4TJTFPN7IB1MNEB1ZFR5M6" hidden="1">#REF!</definedName>
    <definedName name="BEx5ETOEX6CDREWVAM3AC8IXPL6M" hidden="1">#REF!</definedName>
    <definedName name="BEx5EZ2ORDJQSTT4KQMZALOFR80B" hidden="1">#REF!</definedName>
    <definedName name="BEx5F6V72QTCK7O39Y59R0EVM6CW" localSheetId="7" hidden="1">#REF!</definedName>
    <definedName name="BEx5F6V72QTCK7O39Y59R0EVM6CW" hidden="1">#REF!</definedName>
    <definedName name="BEx5FGLQVACD5F5YZG4DGSCHCGO2" localSheetId="7" hidden="1">#REF!</definedName>
    <definedName name="BEx5FGLQVACD5F5YZG4DGSCHCGO2" hidden="1">#REF!</definedName>
    <definedName name="BEx5FGR7YST9UWW32VFER0W4LEF2" hidden="1">#REF!</definedName>
    <definedName name="BEx5FLJWHLW3BTZILDPN5NMA449V" localSheetId="7" hidden="1">#REF!</definedName>
    <definedName name="BEx5FLJWHLW3BTZILDPN5NMA449V" hidden="1">#REF!</definedName>
    <definedName name="BEx5FNI2O10YN2SI1NO4X5GP3GTF" localSheetId="7" hidden="1">#REF!</definedName>
    <definedName name="BEx5FNI2O10YN2SI1NO4X5GP3GTF" hidden="1">#REF!</definedName>
    <definedName name="BEx5FO8YRFSZCG3L608EHIHIHFY4" localSheetId="7" hidden="1">#REF!</definedName>
    <definedName name="BEx5FO8YRFSZCG3L608EHIHIHFY4" hidden="1">#REF!</definedName>
    <definedName name="BEx5FQNA6V4CNYSH013K45RI4BCV" hidden="1">#REF!</definedName>
    <definedName name="BEx5FSW55LVAZI956T9XU4KIBELE" hidden="1">#REF!</definedName>
    <definedName name="BEx5FTCEIIRM9OOPXK6PB2KJSLTA" hidden="1">#REF!</definedName>
    <definedName name="BEx5FVQPPEU32CPNV9RRQ9MNLLVE" localSheetId="7" hidden="1">#REF!</definedName>
    <definedName name="BEx5FVQPPEU32CPNV9RRQ9MNLLVE" hidden="1">#REF!</definedName>
    <definedName name="BEx5FXJF4WO6NP0XWLBMENBDXHOA" localSheetId="7" hidden="1">#REF!</definedName>
    <definedName name="BEx5FXJF4WO6NP0XWLBMENBDXHOA" hidden="1">#REF!</definedName>
    <definedName name="BEx5G08KGMG5X2AQKDGPFYG5GH94" localSheetId="7" hidden="1">#REF!</definedName>
    <definedName name="BEx5G08KGMG5X2AQKDGPFYG5GH94" hidden="1">#REF!</definedName>
    <definedName name="BEx5G0DUZ944AZUGWOVAMP3MA38L"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8H70AOIQNK90C2VU5BAF8TV" hidden="1">#REF!</definedName>
    <definedName name="BEx5GE66YNPSS5MSPTBXLYLNUHSJ" hidden="1">#REF!</definedName>
    <definedName name="BEx5GID9MVBUPFFT9M8K8B5MO9NV" localSheetId="7" hidden="1">#REF!</definedName>
    <definedName name="BEx5GID9MVBUPFFT9M8K8B5MO9NV" hidden="1">#REF!</definedName>
    <definedName name="BEx5GL2CVWMY3S947ALVPBQG1W21" hidden="1">#REF!</definedName>
    <definedName name="BEx5GM47S3VY7UIMNH8GJKHCYI8Y" localSheetId="7" hidden="1">#REF!</definedName>
    <definedName name="BEx5GM47S3VY7UIMNH8GJKHCYI8Y" hidden="1">#REF!</definedName>
    <definedName name="BEx5GN0EWA9SCQDPQ7NTUQH82QVK" localSheetId="7" hidden="1">#REF!</definedName>
    <definedName name="BEx5GN0EWA9SCQDPQ7NTUQH82QVK" hidden="1">#REF!</definedName>
    <definedName name="BEx5GNBCU4WZ74I0UXFL9ZG2XSGJ" localSheetId="7" hidden="1">#REF!</definedName>
    <definedName name="BEx5GNBCU4WZ74I0UXFL9ZG2XSGJ" hidden="1">#REF!</definedName>
    <definedName name="BEx5GO293B4PH4V8RZ1TQSU28TAT" hidden="1">#REF!</definedName>
    <definedName name="BEx5GT5PB17R2GKX3F4H7WWN4M94" hidden="1">#REF!</definedName>
    <definedName name="BEx5GUCTYC7QCWGWU5BTO7Y7HDZX" localSheetId="7" hidden="1">#REF!</definedName>
    <definedName name="BEx5GUCTYC7QCWGWU5BTO7Y7HDZX" hidden="1">#REF!</definedName>
    <definedName name="BEx5GYUPJULJQ624TEESYFG1NFOH" localSheetId="7" hidden="1">#REF!</definedName>
    <definedName name="BEx5GYUPJULJQ624TEESYFG1NFOH" hidden="1">#REF!</definedName>
    <definedName name="BEx5GZR2KDETMC7ZPNE1YU6YELWI" hidden="1">#REF!</definedName>
    <definedName name="BEx5H0NEE0AIN5E2UHJ9J9ISU9N1" localSheetId="7" hidden="1">#REF!</definedName>
    <definedName name="BEx5H0NEE0AIN5E2UHJ9J9ISU9N1" hidden="1">#REF!</definedName>
    <definedName name="BEx5H1UJSEUQM2K8QHQXO5THVHSO" localSheetId="7" hidden="1">#REF!</definedName>
    <definedName name="BEx5H1UJSEUQM2K8QHQXO5THVHSO" hidden="1">#REF!</definedName>
    <definedName name="BEx5H2WFSII73OJ41QGRAZ28JO53" hidden="1">#REF!</definedName>
    <definedName name="BEx5HAOT9XWUF7XIFRZZS8B9F5TZ" localSheetId="7" hidden="1">#REF!</definedName>
    <definedName name="BEx5HAOT9XWUF7XIFRZZS8B9F5TZ" hidden="1">#REF!</definedName>
    <definedName name="BEx5HE4XRF9BUY04MENWY9CHHN5H" localSheetId="7" hidden="1">#REF!</definedName>
    <definedName name="BEx5HE4XRF9BUY04MENWY9CHHN5H" hidden="1">#REF!</definedName>
    <definedName name="BEx5HFHMABAT0H9KKS754X4T304E" localSheetId="7"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3B4OHOD6SAPLK3PZDRO1GYC" hidden="1">#REF!</definedName>
    <definedName name="BEx5I4CZWURJPJZH95QO8E7MXFWV" hidden="1">#REF!</definedName>
    <definedName name="BEx5I8PBP4LIXDGID5BP0THLO0AQ" localSheetId="7" hidden="1">#REF!</definedName>
    <definedName name="BEx5I8PBP4LIXDGID5BP0THLO0AQ" hidden="1">#REF!</definedName>
    <definedName name="BEx5I8USVUB3JP4S9OXGMZVMOQXR" localSheetId="7" hidden="1">#REF!</definedName>
    <definedName name="BEx5I8USVUB3JP4S9OXGMZVMOQXR" hidden="1">#REF!</definedName>
    <definedName name="BEx5I9GDQSYIAL65UQNDMNFQCS9Y" localSheetId="7" hidden="1">#REF!</definedName>
    <definedName name="BEx5I9GDQSYIAL65UQNDMNFQCS9Y" hidden="1">#REF!</definedName>
    <definedName name="BEx5IBUPG9AWNW5PK7JGRGEJ4OLM" hidden="1">#REF!</definedName>
    <definedName name="BEx5IC06RVN8BSAEPREVKHKLCJ2L" hidden="1">#REF!</definedName>
    <definedName name="BEx5J0FFP1KS4NGY20AEJI8VREEA" hidden="1">#REF!</definedName>
    <definedName name="BEx5JENVO7X0TBQGRMGKRTMFB470" hidden="1">#REF!</definedName>
    <definedName name="BEx5JF3ZXLDIS8VNKDCY7ZI7H1CI" localSheetId="7" hidden="1">#REF!</definedName>
    <definedName name="BEx5JF3ZXLDIS8VNKDCY7ZI7H1CI" hidden="1">#REF!</definedName>
    <definedName name="BEx5JHCZJ8G6OOOW6EF3GABXKH6F" localSheetId="7" hidden="1">#REF!</definedName>
    <definedName name="BEx5JHCZJ8G6OOOW6EF3GABXKH6F" hidden="1">#REF!</definedName>
    <definedName name="BEx5JJB6W446THXQCRUKD3I7RKLP" localSheetId="7" hidden="1">#REF!</definedName>
    <definedName name="BEx5JJB6W446THXQCRUKD3I7RKLP" hidden="1">#REF!</definedName>
    <definedName name="BEx5JJWTMI37U3RDEJOYLO93RJ6Z" hidden="1">#REF!</definedName>
    <definedName name="BEx5JNCT8Z7XSSPD5EMNAJELCU2V" hidden="1">#REF!</definedName>
    <definedName name="BEx5JP02DZ97IB62ITCKG1MMWBKN" hidden="1">#REF!</definedName>
    <definedName name="BEx5JQCNT9Y4RM306CHC8IPY3HBZ" localSheetId="7" hidden="1">#REF!</definedName>
    <definedName name="BEx5JQCNT9Y4RM306CHC8IPY3HBZ" hidden="1">#REF!</definedName>
    <definedName name="BEx5JR91NO6ECBKQUI7KBAUHVWQY" hidden="1">#REF!</definedName>
    <definedName name="BEx5JTHW7OW4QTNV5XZ3NC20LDLF" hidden="1">#REF!</definedName>
    <definedName name="BEx5K08PYKE6JOKBYIB006TX619P" localSheetId="7" hidden="1">#REF!</definedName>
    <definedName name="BEx5K08PYKE6JOKBYIB006TX619P" hidden="1">#REF!</definedName>
    <definedName name="BEx5K1AKPNBF18M8BS3MHI13PF7R" hidden="1">#REF!</definedName>
    <definedName name="BEx5K21HQCDNYPG2QWFOVS99PE4A" hidden="1">#REF!</definedName>
    <definedName name="BEx5K51DSERT1TR7B4A29R41W4NX" localSheetId="7" hidden="1">#REF!</definedName>
    <definedName name="BEx5K51DSERT1TR7B4A29R41W4NX" hidden="1">#REF!</definedName>
    <definedName name="BEx5KCJ4JCAHU2E4LCLVKFWL64CX" hidden="1">#REF!</definedName>
    <definedName name="BEx5KM9PJMIQFJSBANJO5FVW3Z28" hidden="1">#REF!</definedName>
    <definedName name="BEx5KOO1FHA4BJJBZGOZKTK8PRRN" hidden="1">#REF!</definedName>
    <definedName name="BEx5KRIL3PFC9PIM7NQWA09TEQWG" hidden="1">#REF!</definedName>
    <definedName name="BEx5KUYMX4MXQ1NECNS97MYF9CZ9" localSheetId="7" hidden="1">#REF!</definedName>
    <definedName name="BEx5KUYMX4MXQ1NECNS97MYF9CZ9" hidden="1">#REF!</definedName>
    <definedName name="BEx5KYER580I4T7WTLMUN7NLNP5K" localSheetId="7" hidden="1">#REF!</definedName>
    <definedName name="BEx5KYER580I4T7WTLMUN7NLNP5K" hidden="1">#REF!</definedName>
    <definedName name="BEx5L4UMV9BN0YBJWEUH2Y7RP5UK" localSheetId="7" hidden="1">#REF!</definedName>
    <definedName name="BEx5L4UMV9BN0YBJWEUH2Y7RP5UK" hidden="1">#REF!</definedName>
    <definedName name="BEx5LHLB3M6K4ZKY2F42QBZT30ZH" hidden="1">#REF!</definedName>
    <definedName name="BEx5LNFM23R8SWMEY205XDUXCLD8" hidden="1">#REF!</definedName>
    <definedName name="BEx5LRMNU3HXIE1BUMDHRU31F7JJ" localSheetId="7" hidden="1">#REF!</definedName>
    <definedName name="BEx5LRMNU3HXIE1BUMDHRU31F7JJ" hidden="1">#REF!</definedName>
    <definedName name="BEx5LSJ1LPUAX3ENSPECWPG4J7D1" localSheetId="7" hidden="1">#REF!</definedName>
    <definedName name="BEx5LSJ1LPUAX3ENSPECWPG4J7D1" hidden="1">#REF!</definedName>
    <definedName name="BEx5LTKQ8RQWJE4BC88OP928893U" localSheetId="7" hidden="1">#REF!</definedName>
    <definedName name="BEx5LTKQ8RQWJE4BC88OP928893U" hidden="1">#REF!</definedName>
    <definedName name="BEx5LWQ2YRWKLHNPUOX7A77685LZ" hidden="1">#REF!</definedName>
    <definedName name="BEx5LYO5AGM9ICPKZBV7EN03XYO9" hidden="1">#REF!</definedName>
    <definedName name="BEx5M7T5JER9G2MLDH3G50GCW8PO" hidden="1">#REF!</definedName>
    <definedName name="BEx5MAIGJD3C3AO0RGLKRTEZBVUE" hidden="1">#REF!</definedName>
    <definedName name="BEx5MB9BR71LZDG7XXQ2EO58JC5F" localSheetId="7" hidden="1">#REF!</definedName>
    <definedName name="BEx5MB9BR71LZDG7XXQ2EO58JC5F" hidden="1">#REF!</definedName>
    <definedName name="BEx5MJSWQ04VS8WFHCZXYA7ZWU81" hidden="1">#REF!</definedName>
    <definedName name="BEx5MLQZM68YQSKARVWTTPINFQ2C" localSheetId="7" hidden="1">#REF!</definedName>
    <definedName name="BEx5MLQZM68YQSKARVWTTPINFQ2C" hidden="1">#REF!</definedName>
    <definedName name="BEx5MVXTKNBXHNWTL43C670E4KXC" localSheetId="7" hidden="1">#REF!</definedName>
    <definedName name="BEx5MVXTKNBXHNWTL43C670E4KXC" hidden="1">#REF!</definedName>
    <definedName name="BEx5N4XI4PWB1W9PMZ4O5R0HWTYD" localSheetId="7" hidden="1">#REF!</definedName>
    <definedName name="BEx5N4XI4PWB1W9PMZ4O5R0HWTYD" hidden="1">#REF!</definedName>
    <definedName name="BEx5N7RVZ5QM2GI48WHB88J2ICXY" hidden="1">#REF!</definedName>
    <definedName name="BEx5NA68N6FJFX9UJXK4M14U487F" hidden="1">#REF!</definedName>
    <definedName name="BEx5NF9O709BIAROWFGANKOOU8Y4" hidden="1">#REF!</definedName>
    <definedName name="BEx5NIKBG2GDJOYGE3WCXKU7YY51" hidden="1">#REF!</definedName>
    <definedName name="BEx5NUEM24ZED9VYADF1LHA31YNV" hidden="1">#REF!</definedName>
    <definedName name="BEx5NV06L5J5IMKGOMGKGJ4PBZCD" localSheetId="7" hidden="1">#REF!</definedName>
    <definedName name="BEx5NV06L5J5IMKGOMGKGJ4PBZCD" hidden="1">#REF!</definedName>
    <definedName name="BEx5NVG9JSQEXMPLYF68C5SYSM2J" localSheetId="7" hidden="1">#REF!</definedName>
    <definedName name="BEx5NVG9JSQEXMPLYF68C5SYSM2J" hidden="1">#REF!</definedName>
    <definedName name="BEx5NZSSQ6PY99ZX2D7Q9IGOR34W" localSheetId="7"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HXI4R617RH4NY6VKOI4ZRA2" hidden="1">#REF!</definedName>
    <definedName name="BEx5OL87PVSZSDHUK8KZBXSXHK2L" hidden="1">#REF!</definedName>
    <definedName name="BEx5OP9Y43F99O2IT69MKCCXGL61" localSheetId="7" hidden="1">#REF!</definedName>
    <definedName name="BEx5OP9Y43F99O2IT69MKCCXGL61" hidden="1">#REF!</definedName>
    <definedName name="BEx5OXIKDIYQDT89AL1I005KPLFQ" hidden="1">#REF!</definedName>
    <definedName name="BEx5P4UV76X4H110Y6YU5ACU50MM" localSheetId="7" hidden="1">#REF!</definedName>
    <definedName name="BEx5P4UV76X4H110Y6YU5ACU50MM" hidden="1">#REF!</definedName>
    <definedName name="BEx5P9Y9RDXNUAJ6CZ2LHMM8IM7T" localSheetId="7" hidden="1">#REF!</definedName>
    <definedName name="BEx5P9Y9RDXNUAJ6CZ2LHMM8IM7T" hidden="1">#REF!</definedName>
    <definedName name="BEx5PHG040UB6SAJGMT6H4JLV2O8" hidden="1">#REF!</definedName>
    <definedName name="BEx5PHWB2C0D5QLP3BZIP3UO7DIZ" localSheetId="7" hidden="1">#REF!</definedName>
    <definedName name="BEx5PHWB2C0D5QLP3BZIP3UO7DIZ" hidden="1">#REF!</definedName>
    <definedName name="BEx5PJP02W68K2E46L5C5YBSNU6T" localSheetId="7" hidden="1">#REF!</definedName>
    <definedName name="BEx5PJP02W68K2E46L5C5YBSNU6T" hidden="1">#REF!</definedName>
    <definedName name="BEx5PLCA8DOMAU315YCS5275L2HS" localSheetId="7" hidden="1">#REF!</definedName>
    <definedName name="BEx5PLCA8DOMAU315YCS5275L2HS" hidden="1">#REF!</definedName>
    <definedName name="BEx5PRXMZ5M65Z732WNNGV564C2J" hidden="1">#REF!</definedName>
    <definedName name="BEx5PYJ1M7KNW4566RAPKTK159HP" hidden="1">#REF!</definedName>
    <definedName name="BEx5QGT6ZJDVW73MNRC6IUML0GKF" hidden="1">#REF!</definedName>
    <definedName name="BEx5QPSW4IPLH50WSR87HRER05RF" localSheetId="7" hidden="1">#REF!</definedName>
    <definedName name="BEx5QPSW4IPLH50WSR87HRER05RF" hidden="1">#REF!</definedName>
    <definedName name="BEx73V0EP8EMNRC3EZJJKKVKWQVB" localSheetId="7" hidden="1">#REF!</definedName>
    <definedName name="BEx73V0EP8EMNRC3EZJJKKVKWQVB" hidden="1">#REF!</definedName>
    <definedName name="BEx741WJHIJVXUX131SBXTVW8D71" localSheetId="7" hidden="1">#REF!</definedName>
    <definedName name="BEx741WJHIJVXUX131SBXTVW8D71" hidden="1">#REF!</definedName>
    <definedName name="BEx743PAFF4GPPEUVZDDN1E64UAW" localSheetId="7" hidden="1">#REF!</definedName>
    <definedName name="BEx743PAFF4GPPEUVZDDN1E64UAW" hidden="1">#REF!</definedName>
    <definedName name="BEx746ZZ73QHTXKD87X7R3HKC2KM" hidden="1">#REF!</definedName>
    <definedName name="BEx74ESIB9Y8KGETIERMKU5PLCQR" localSheetId="7" hidden="1">#REF!</definedName>
    <definedName name="BEx74ESIB9Y8KGETIERMKU5PLCQR" hidden="1">#REF!</definedName>
    <definedName name="BEx74IZJLRUQ03RCK06W91H2260J" hidden="1">#REF!</definedName>
    <definedName name="BEx74Q6H3O7133AWQXWC21MI2UFT" localSheetId="7" hidden="1">#REF!</definedName>
    <definedName name="BEx74Q6H3O7133AWQXWC21MI2UFT" hidden="1">#REF!</definedName>
    <definedName name="BEx74W6BJ8ENO3J25WNM5H5APKA3" localSheetId="7" hidden="1">#REF!</definedName>
    <definedName name="BEx74W6BJ8ENO3J25WNM5H5APKA3" hidden="1">#REF!</definedName>
    <definedName name="BEx755GRRD9BL27YHLH5QWIYLWB7" localSheetId="7" hidden="1">#REF!</definedName>
    <definedName name="BEx755GRRD9BL27YHLH5QWIYLWB7" hidden="1">#REF!</definedName>
    <definedName name="BEx757V4HY4OAGXYAJGM7RJQE3NM" hidden="1">#REF!</definedName>
    <definedName name="BEx759D1D5SXS5ELLZVBI0SXYUNF" localSheetId="7" hidden="1">#REF!</definedName>
    <definedName name="BEx759D1D5SXS5ELLZVBI0SXYUNF" hidden="1">#REF!</definedName>
    <definedName name="BEx75BGL4B587TM29E78APZYJUTT" hidden="1">#REF!</definedName>
    <definedName name="BEx75GJZSZHUDN6OOAGQYFUDA2LP" localSheetId="7" hidden="1">#REF!</definedName>
    <definedName name="BEx75GJZSZHUDN6OOAGQYFUDA2LP" hidden="1">#REF!</definedName>
    <definedName name="BEx75HGCCV5K4UCJWYV8EV9AG5YT" localSheetId="7" hidden="1">#REF!</definedName>
    <definedName name="BEx75HGCCV5K4UCJWYV8EV9AG5YT" hidden="1">#REF!</definedName>
    <definedName name="BEx75MJT47XEWZSLZAG6IUOQKXIX" hidden="1">#REF!</definedName>
    <definedName name="BEx75PZT8TY5P13U978NVBUXKHT4" localSheetId="7" hidden="1">#REF!</definedName>
    <definedName name="BEx75PZT8TY5P13U978NVBUXKHT4" hidden="1">#REF!</definedName>
    <definedName name="BEx75T55F7GML8V1DMWL26WRT006" localSheetId="7" hidden="1">#REF!</definedName>
    <definedName name="BEx75T55F7GML8V1DMWL26WRT006" hidden="1">#REF!</definedName>
    <definedName name="BEx75VJGR07JY6UUWURQ4PJ29UKC" localSheetId="7" hidden="1">#REF!</definedName>
    <definedName name="BEx75VJGR07JY6UUWURQ4PJ29UKC" hidden="1">#REF!</definedName>
    <definedName name="BEx765A28KL05DU9PG2REPK40UX3" hidden="1">#REF!</definedName>
    <definedName name="BEx76ORCWGONQBYYQ7C9KDAHJSKZ" localSheetId="7" hidden="1">#REF!</definedName>
    <definedName name="BEx76ORCWGONQBYYQ7C9KDAHJSKZ" hidden="1">#REF!</definedName>
    <definedName name="BEx76V1XKGBEDZIV9DV1A2YV1JOI" hidden="1">#REF!</definedName>
    <definedName name="BEx7741OUGLA0WJQLQRUJSL4DE00" localSheetId="7" hidden="1">#REF!</definedName>
    <definedName name="BEx7741OUGLA0WJQLQRUJSL4DE00" hidden="1">#REF!</definedName>
    <definedName name="BEx774N83DXLJZ54Q42PWIJZ2DN1" localSheetId="7" hidden="1">#REF!</definedName>
    <definedName name="BEx774N83DXLJZ54Q42PWIJZ2DN1" hidden="1">#REF!</definedName>
    <definedName name="BEx779QNIY3061ZV9BR462WKEGRW" localSheetId="7" hidden="1">#REF!</definedName>
    <definedName name="BEx779QNIY3061ZV9BR462WKEGRW" hidden="1">#REF!</definedName>
    <definedName name="BEx77G19QU9A95CNHE6QMVSQR2T3" hidden="1">#REF!</definedName>
    <definedName name="BEx77OQ625E4LSEXLQEMAZHPDMMC" hidden="1">#REF!</definedName>
    <definedName name="BEx77P0S3GVMS7BJUL9OWUGJ1B02" localSheetId="7" hidden="1">#REF!</definedName>
    <definedName name="BEx77P0S3GVMS7BJUL9OWUGJ1B02" hidden="1">#REF!</definedName>
    <definedName name="BEx77PH1IQAKETR3MOZ532WYY1XV" localSheetId="7" hidden="1">#REF!</definedName>
    <definedName name="BEx77PH1IQAKETR3MOZ532WYY1XV" hidden="1">#REF!</definedName>
    <definedName name="BEx77QDESURI6WW5582YXSK3A972" localSheetId="7"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6UTX8Q4N1PMLJWXDXK0UQ83" hidden="1">#REF!</definedName>
    <definedName name="BEx7881ZZBWHRAX6W2GY19J8MGEQ" hidden="1">#REF!</definedName>
    <definedName name="BEx78A5IYYCMR88AXOWEFKVY8371" hidden="1">#REF!</definedName>
    <definedName name="BEx78A5JAWI6EMCWJ7AJWGAH8AMJ" hidden="1">#REF!</definedName>
    <definedName name="BEx78HHRIWDLHQX2LG0HWFRYEL1T" localSheetId="7" hidden="1">#REF!</definedName>
    <definedName name="BEx78HHRIWDLHQX2LG0HWFRYEL1T" hidden="1">#REF!</definedName>
    <definedName name="BEx78NSKC3OQCQ4WQAIZ6JURE7GW" hidden="1">#REF!</definedName>
    <definedName name="BEx78OOPYID4QYC9KQ8TPDG220E4" hidden="1">#REF!</definedName>
    <definedName name="BEx78QMXZ2P1ZB3HJ9O50DWHCMXR" localSheetId="7" hidden="1">#REF!</definedName>
    <definedName name="BEx78QMXZ2P1ZB3HJ9O50DWHCMXR" hidden="1">#REF!</definedName>
    <definedName name="BEx78SFO5VR28677DWZEMDN7G86X" localSheetId="7" hidden="1">#REF!</definedName>
    <definedName name="BEx78SFO5VR28677DWZEMDN7G86X" hidden="1">#REF!</definedName>
    <definedName name="BEx78SFOYH1Z0ZDTO47W2M60TW6K" localSheetId="7" hidden="1">#REF!</definedName>
    <definedName name="BEx78SFOYH1Z0ZDTO47W2M60TW6K" hidden="1">#REF!</definedName>
    <definedName name="BEx79HRD8NL9EMUOALME68ALFZYA" hidden="1">#REF!</definedName>
    <definedName name="BEx79JK3E6JO8MX4O35A5G8NZCC8" localSheetId="7" hidden="1">#REF!</definedName>
    <definedName name="BEx79JK3E6JO8MX4O35A5G8NZCC8" hidden="1">#REF!</definedName>
    <definedName name="BEx79OCP4HQ6XP8EWNGEUDLOZBBS" localSheetId="7" hidden="1">#REF!</definedName>
    <definedName name="BEx79OCP4HQ6XP8EWNGEUDLOZBBS" hidden="1">#REF!</definedName>
    <definedName name="BEx79SEAYKUZB0H4LYBCD6WWJBG2" localSheetId="7" hidden="1">#REF!</definedName>
    <definedName name="BEx79SEAYKUZB0H4LYBCD6WWJBG2" hidden="1">#REF!</definedName>
    <definedName name="BEx79SJRHTLS9PYM69O9BWW1FMJK" hidden="1">#REF!</definedName>
    <definedName name="BEx79TQXPVVEOJG3NS60RVBLWE5X" hidden="1">#REF!</definedName>
    <definedName name="BEx79YJJLBELICW9F9FRYSCQ101L" hidden="1">#REF!</definedName>
    <definedName name="BEx79YOUHTDD16ZGGUBH3JDBW1VZ" hidden="1">#REF!</definedName>
    <definedName name="BEx79YUC7B0V77FSBGIRCY1BR4VK" localSheetId="7" hidden="1">#REF!</definedName>
    <definedName name="BEx79YUC7B0V77FSBGIRCY1BR4VK" hidden="1">#REF!</definedName>
    <definedName name="BEx7A06T3RC2891FUX05G3QPRAUE" localSheetId="7" hidden="1">#REF!</definedName>
    <definedName name="BEx7A06T3RC2891FUX05G3QPRAUE" hidden="1">#REF!</definedName>
    <definedName name="BEx7A9S3JA1X7FH4CFSQLTZC4691" localSheetId="7" hidden="1">#REF!</definedName>
    <definedName name="BEx7A9S3JA1X7FH4CFSQLTZC4691" hidden="1">#REF!</definedName>
    <definedName name="BEx7ABA2C9IWH5VSLVLLLCY62161" hidden="1">#REF!</definedName>
    <definedName name="BEx7AE4LPLX8N85BYB0WCO5S7ZPV" hidden="1">#REF!</definedName>
    <definedName name="BEx7AQV3PGI9EVX19Y61TNZWQD3Z" hidden="1">#REF!</definedName>
    <definedName name="BEx7ASD1I654MEDCO6GGWA95PXSC" localSheetId="7" hidden="1">#REF!</definedName>
    <definedName name="BEx7ASD1I654MEDCO6GGWA95PXSC" hidden="1">#REF!</definedName>
    <definedName name="BEx7ASYMO87QTI4OGS8RP4M3OLYE" hidden="1">#REF!</definedName>
    <definedName name="BEx7AVCX9S5RJP3NSZ4QM4E6ERDT" localSheetId="7" hidden="1">#REF!</definedName>
    <definedName name="BEx7AVCX9S5RJP3NSZ4QM4E6ERDT" hidden="1">#REF!</definedName>
    <definedName name="BEx7AVYIGP0930MV5JEBWRYCJN68" localSheetId="7" hidden="1">#REF!</definedName>
    <definedName name="BEx7AVYIGP0930MV5JEBWRYCJN68" hidden="1">#REF!</definedName>
    <definedName name="BEx7B11YDBMRZG7EYCKJUO3H1Y6F" hidden="1">#REF!</definedName>
    <definedName name="BEx7B3LKPGMDIE1WTF5ZO95GA2PN" hidden="1">#REF!</definedName>
    <definedName name="BEx7B6LH6917TXOSAAQ6U7HVF018" localSheetId="7" hidden="1">#REF!</definedName>
    <definedName name="BEx7B6LH6917TXOSAAQ6U7HVF018" hidden="1">#REF!</definedName>
    <definedName name="BEx7BIQJ5XHOJHZUAVG3KLP0T1HX" hidden="1">#REF!</definedName>
    <definedName name="BEx7BPXFZXJ79FQ0E8AQE21PGVHA" localSheetId="7" hidden="1">#REF!</definedName>
    <definedName name="BEx7BPXFZXJ79FQ0E8AQE21PGVHA" hidden="1">#REF!</definedName>
    <definedName name="BEx7C04AM39DQMC1TIX7CFZ2ADHX" localSheetId="7" hidden="1">#REF!</definedName>
    <definedName name="BEx7C04AM39DQMC1TIX7CFZ2ADHX" hidden="1">#REF!</definedName>
    <definedName name="BEx7C40F0PQURHPI6YQ39NFIR86Z" localSheetId="7"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D4D7DAI5BN4L7AHWYB979CQ" hidden="1">#REF!</definedName>
    <definedName name="BEx7DGF13H2074LRWFZQ45PZ6JPX" localSheetId="7" hidden="1">#REF!</definedName>
    <definedName name="BEx7DGF13H2074LRWFZQ45PZ6JPX" hidden="1">#REF!</definedName>
    <definedName name="BEx7DKWUXEDIISSX4GDD4YYT887F" localSheetId="7" hidden="1">#REF!</definedName>
    <definedName name="BEx7DKWUXEDIISSX4GDD4YYT887F" hidden="1">#REF!</definedName>
    <definedName name="BEx7DMUYR2HC26WW7AOB1TULERMB" localSheetId="7" hidden="1">#REF!</definedName>
    <definedName name="BEx7DMUYR2HC26WW7AOB1TULERMB" hidden="1">#REF!</definedName>
    <definedName name="BEx7DVJTRV44IMJIBFXELE67SZ7S" hidden="1">#REF!</definedName>
    <definedName name="BEx7DVUMFCI5INHMVFIJ44RTTSTT" hidden="1">#REF!</definedName>
    <definedName name="BEx7DXHVQ3XRVZ2H7QO8TYMIA4P9" hidden="1">#REF!</definedName>
    <definedName name="BEx7E2QT2U8THYOKBPXONB1B47WH" localSheetId="7" hidden="1">#REF!</definedName>
    <definedName name="BEx7E2QT2U8THYOKBPXONB1B47WH" hidden="1">#REF!</definedName>
    <definedName name="BEx7E5QP7W6UKO74F5Y0VJ741HS5" localSheetId="7" hidden="1">#REF!</definedName>
    <definedName name="BEx7E5QP7W6UKO74F5Y0VJ741HS5" hidden="1">#REF!</definedName>
    <definedName name="BEx7E6N29HGH3I47AFB2DCS6MVS6" localSheetId="7"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STI3BX4CAC7Z6M2LQRR171G" hidden="1">#REF!</definedName>
    <definedName name="BEx7ETV6L1TM7JSXJIGK3FC6RVZW" hidden="1">#REF!</definedName>
    <definedName name="BEx7EWK9GUVV6FXWYIGH0TAI4V2O" hidden="1">#REF!</definedName>
    <definedName name="BEx7EYYLHMBYQTH6I377FCQS7CSX" hidden="1">#REF!</definedName>
    <definedName name="BEx7F3GG2FI10JUMINUOIYICFVD9" hidden="1">#REF!</definedName>
    <definedName name="BEx7F4NMGGTZWR8S7710RWGFG8W2" hidden="1">#REF!</definedName>
    <definedName name="BEx7FBJRLJUZKK1FVSCNP0F4GBYT" hidden="1">#REF!</definedName>
    <definedName name="BEx7FCLG1RYI2SNOU1Y2GQZNZSWA" localSheetId="7" hidden="1">#REF!</definedName>
    <definedName name="BEx7FCLG1RYI2SNOU1Y2GQZNZSWA" hidden="1">#REF!</definedName>
    <definedName name="BEx7FEJOQNYA7A6O7YB4SBB1KK73" hidden="1">#REF!</definedName>
    <definedName name="BEx7FIL87TXQSUJ03S7NBB9S4HA5" hidden="1">#REF!</definedName>
    <definedName name="BEx7FN32ZGWOAA4TTH79KINTDWR9" localSheetId="7" hidden="1">#REF!</definedName>
    <definedName name="BEx7FN32ZGWOAA4TTH79KINTDWR9" hidden="1">#REF!</definedName>
    <definedName name="BEx7FTOFOYQLDCCOJY1H3JHICFOI" hidden="1">#REF!</definedName>
    <definedName name="BEx7FVMORQ1N6SIECWJVJWT23E6Y" hidden="1">#REF!</definedName>
    <definedName name="BEx7FZ2NBD60FXGNYS120WYBTXA3" hidden="1">#REF!</definedName>
    <definedName name="BEx7G82CKM3NIY1PHNFK28M09PCH" localSheetId="7" hidden="1">#REF!</definedName>
    <definedName name="BEx7G82CKM3NIY1PHNFK28M09PCH" hidden="1">#REF!</definedName>
    <definedName name="BEx7GMG8RQ2YB3WVSLKZZZKKRMV0" hidden="1">#REF!</definedName>
    <definedName name="BEx7GQCIM1W1OR8EP7JKRMYGFHW2" hidden="1">#REF!</definedName>
    <definedName name="BEx7GR3ENYWRXXS5IT0UMEGOLGUH" localSheetId="7" hidden="1">#REF!</definedName>
    <definedName name="BEx7GR3ENYWRXXS5IT0UMEGOLGUH" hidden="1">#REF!</definedName>
    <definedName name="BEx7GSAL6P7TASL8MB63RFST1LJL" localSheetId="7" hidden="1">#REF!</definedName>
    <definedName name="BEx7GSAL6P7TASL8MB63RFST1LJL" hidden="1">#REF!</definedName>
    <definedName name="BEx7GSLEAEDT83F2LWWOC5ZLL5JW" hidden="1">#REF!</definedName>
    <definedName name="BEx7H0JD6I5I8WQLLWOYWY5YWPQE" localSheetId="7" hidden="1">#REF!</definedName>
    <definedName name="BEx7H0JD6I5I8WQLLWOYWY5YWPQE" hidden="1">#REF!</definedName>
    <definedName name="BEx7H14XCXH7WEXEY1HVO53A6AGH" localSheetId="7" hidden="1">#REF!</definedName>
    <definedName name="BEx7H14XCXH7WEXEY1HVO53A6AGH" hidden="1">#REF!</definedName>
    <definedName name="BEx7H6ZA84EDCYX9HQKE2VH03R77" hidden="1">#REF!</definedName>
    <definedName name="BEx7H7A3IND3XX895B1NI519TC8J" hidden="1">#REF!</definedName>
    <definedName name="BEx7HFTIA8AC8BR8HKIN81VE1SGW" localSheetId="7" hidden="1">#REF!</definedName>
    <definedName name="BEx7HFTIA8AC8BR8HKIN81VE1SGW" hidden="1">#REF!</definedName>
    <definedName name="BEx7HGVBEF4LEIF6RC14N3PSU461" localSheetId="7" hidden="1">#REF!</definedName>
    <definedName name="BEx7HGVBEF4LEIF6RC14N3PSU461" hidden="1">#REF!</definedName>
    <definedName name="BEx7HHRP6OIBN749NAR4JO512P36" hidden="1">#REF!</definedName>
    <definedName name="BEx7HQ5T9FZ42QWS09UO4DT42Y0R" localSheetId="7" hidden="1">#REF!</definedName>
    <definedName name="BEx7HQ5T9FZ42QWS09UO4DT42Y0R" hidden="1">#REF!</definedName>
    <definedName name="BEx7HRCZE3CVGON1HV07MT5MNDZ3" localSheetId="7" hidden="1">#REF!</definedName>
    <definedName name="BEx7HRCZE3CVGON1HV07MT5MNDZ3" hidden="1">#REF!</definedName>
    <definedName name="BEx7HWGE2CANG5M17X4C8YNC3N8F" localSheetId="7" hidden="1">#REF!</definedName>
    <definedName name="BEx7HWGE2CANG5M17X4C8YNC3N8F" hidden="1">#REF!</definedName>
    <definedName name="BEx7I1JU8CXO6QOMJQQNMZSTBFJ1" hidden="1">#REF!</definedName>
    <definedName name="BEx7I8FZ96C5JAHXS18ZV0912LZP" hidden="1">#REF!</definedName>
    <definedName name="BEx7IBVYN47SFZIA0K4MDKQZNN9V" hidden="1">#REF!</definedName>
    <definedName name="BEx7IJTYZHWYWQ1TQVKRC67VVT77" hidden="1">#REF!</definedName>
    <definedName name="BEx7IV2IJ5WT7UC0UG7WP0WF2JZI" localSheetId="7" hidden="1">#REF!</definedName>
    <definedName name="BEx7IV2IJ5WT7UC0UG7WP0WF2JZI" hidden="1">#REF!</definedName>
    <definedName name="BEx7IWV99LM4FB1AXIXRNLT7DZJM" hidden="1">#REF!</definedName>
    <definedName name="BEx7IXGU74GE5E4S6W4Z13AR092Y" localSheetId="7" hidden="1">#REF!</definedName>
    <definedName name="BEx7IXGU74GE5E4S6W4Z13AR092Y" hidden="1">#REF!</definedName>
    <definedName name="BEx7J4YL8Q3BI1MLH16YYQ18IJRD" localSheetId="7" hidden="1">#REF!</definedName>
    <definedName name="BEx7J4YL8Q3BI1MLH16YYQ18IJRD" hidden="1">#REF!</definedName>
    <definedName name="BEx7J9B4EOP8JPRQCUQJTYF4X0D6" hidden="1">#REF!</definedName>
    <definedName name="BEx7JH3HGBPI07OHZ5LFYK0UFZQR" localSheetId="7" hidden="1">#REF!</definedName>
    <definedName name="BEx7JH3HGBPI07OHZ5LFYK0UFZQR" hidden="1">#REF!</definedName>
    <definedName name="BEx7JIASMDQGHIMIM1YQIZHLWLZJ" localSheetId="7" hidden="1">#REF!</definedName>
    <definedName name="BEx7JIASMDQGHIMIM1YQIZHLWLZJ" hidden="1">#REF!</definedName>
    <definedName name="BEx7JV194190CNM6WWGQ3UBJ3CHH" localSheetId="7" hidden="1">#REF!</definedName>
    <definedName name="BEx7JV194190CNM6WWGQ3UBJ3CHH" hidden="1">#REF!</definedName>
    <definedName name="BEx7K0VL25LF11UTEBHWBIQ4JLM9" hidden="1">#REF!</definedName>
    <definedName name="BEx7K7GZ607XQOGB81A1HINBTGOZ" localSheetId="7" hidden="1">#REF!</definedName>
    <definedName name="BEx7K7GZ607XQOGB81A1HINBTGOZ" hidden="1">#REF!</definedName>
    <definedName name="BEx7KEYPBDXSNROH8M6CDCBN6B50" localSheetId="7" hidden="1">#REF!</definedName>
    <definedName name="BEx7KEYPBDXSNROH8M6CDCBN6B50" hidden="1">#REF!</definedName>
    <definedName name="BEx7KSAS8BZT6H8OQCZ5DNSTMO07" localSheetId="7"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3DZH58ZUVXJY3QMJYM4KE2N" hidden="1">#REF!</definedName>
    <definedName name="BEx7L5C6U8MP6IZ67BD649WQYJEK" localSheetId="7" hidden="1">#REF!</definedName>
    <definedName name="BEx7L5C6U8MP6IZ67BD649WQYJEK" hidden="1">#REF!</definedName>
    <definedName name="BEx7L8HEYEVTATR0OG5JJO647KNI" localSheetId="7" hidden="1">#REF!</definedName>
    <definedName name="BEx7L8HEYEVTATR0OG5JJO647KNI" hidden="1">#REF!</definedName>
    <definedName name="BEx7L8XOV64OMS15ZFURFEUXLMWF" localSheetId="7" hidden="1">#REF!</definedName>
    <definedName name="BEx7L8XOV64OMS15ZFURFEUXLMWF" hidden="1">#REF!</definedName>
    <definedName name="BEx7LJVFQACL9F4DRS9YZQ9R2N30" hidden="1">#REF!</definedName>
    <definedName name="BEx7MAUI1JJFDIJGDW4RWY5384LY" hidden="1">#REF!</definedName>
    <definedName name="BEx7MJOUL7Q0OLGGS61LFFA8KW9R" hidden="1">#REF!</definedName>
    <definedName name="BEx7MJZO3UKAMJ53UWOJ5ZD4GGMQ" hidden="1">#REF!</definedName>
    <definedName name="BEx7MT4MFNXIVQGAT6D971GZW7CA" hidden="1">#REF!</definedName>
    <definedName name="BEx7NI062THZAM6I8AJWTFJL91CS" hidden="1">#REF!</definedName>
    <definedName name="BEx8ZY6UFM571XUE82FQZRNOKP90" hidden="1">#REF!</definedName>
    <definedName name="BEx904S75BPRYMHF0083JF7ES4NG" localSheetId="7" hidden="1">#REF!</definedName>
    <definedName name="BEx904S75BPRYMHF0083JF7ES4NG" hidden="1">#REF!</definedName>
    <definedName name="BEx90CVJHW2G83ZSI8F4ZSPTFSPI" hidden="1">#REF!</definedName>
    <definedName name="BEx90HDD4RWF7JZGA8GCGG7D63MG" localSheetId="7" hidden="1">#REF!</definedName>
    <definedName name="BEx90HDD4RWF7JZGA8GCGG7D63MG" hidden="1">#REF!</definedName>
    <definedName name="BEx90VGH5H09ON2QXYC9WIIEU98T" localSheetId="7" hidden="1">#REF!</definedName>
    <definedName name="BEx90VGH5H09ON2QXYC9WIIEU98T" hidden="1">#REF!</definedName>
    <definedName name="BEx9175B70QXYAU5A8DJPGZQ46L9" localSheetId="7"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1YKG5M0ZZDVWNGF80SPL8GUP" hidden="1">#REF!</definedName>
    <definedName name="BEx921PNZ46VORG2VRMWREWIC0SE" localSheetId="7" hidden="1">#REF!</definedName>
    <definedName name="BEx921PNZ46VORG2VRMWREWIC0SE" hidden="1">#REF!</definedName>
    <definedName name="BEx92DJXEXVC627QL1HYSV2VSHSS" hidden="1">#REF!</definedName>
    <definedName name="BEx92DPEKL5WM5A3CN8674JI0PR3" localSheetId="7" hidden="1">#REF!</definedName>
    <definedName name="BEx92DPEKL5WM5A3CN8674JI0PR3" hidden="1">#REF!</definedName>
    <definedName name="BEx92ER2RMY93TZK0D9L9T3H0GI5" localSheetId="7" hidden="1">#REF!</definedName>
    <definedName name="BEx92ER2RMY93TZK0D9L9T3H0GI5" hidden="1">#REF!</definedName>
    <definedName name="BEx92FI04PJT4LI23KKIHRXWJDTT" localSheetId="7"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5VHGQGAJAXJKSPCC6GC2KIE" hidden="1">#REF!</definedName>
    <definedName name="BEx93B9OULL2YGC896XXYAAJSTRK" localSheetId="7" hidden="1">#REF!</definedName>
    <definedName name="BEx93B9OULL2YGC896XXYAAJSTRK" hidden="1">#REF!</definedName>
    <definedName name="BEx93EF2OPUY92WSYH0W2RMHNX2M" hidden="1">#REF!</definedName>
    <definedName name="BEx93FRKF99NRT3LH99UTIH7AAYF" localSheetId="7" hidden="1">#REF!</definedName>
    <definedName name="BEx93FRKF99NRT3LH99UTIH7AAYF" hidden="1">#REF!</definedName>
    <definedName name="BEx93M7FSHP50OG34A4W8W8DF12U" localSheetId="7" hidden="1">#REF!</definedName>
    <definedName name="BEx93M7FSHP50OG34A4W8W8DF12U" hidden="1">#REF!</definedName>
    <definedName name="BEx93OLWY2O3PRA74U41VG5RXT4Q" localSheetId="7"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E8CBMGM9YP8Z0W8OWHAAZH1" hidden="1">#REF!</definedName>
    <definedName name="BEx94GXG30CIVB6ZQN3X3IK6BZXQ" localSheetId="7" hidden="1">#REF!</definedName>
    <definedName name="BEx94GXG30CIVB6ZQN3X3IK6BZXQ" hidden="1">#REF!</definedName>
    <definedName name="BEx94HZ5LURYM9ST744ALV6ZCKYP" localSheetId="7" hidden="1">#REF!</definedName>
    <definedName name="BEx94HZ5LURYM9ST744ALV6ZCKYP" hidden="1">#REF!</definedName>
    <definedName name="BEx94IQ75E90YUMWJ9N591LR7DQQ" localSheetId="7"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ZBPVBQBIU0LCXSH93UZK4VU" hidden="1">#REF!</definedName>
    <definedName name="BEx9602K2GHNBUEUVT9ONRQU1GMD" localSheetId="7" hidden="1">#REF!</definedName>
    <definedName name="BEx9602K2GHNBUEUVT9ONRQU1GMD" hidden="1">#REF!</definedName>
    <definedName name="BEx962BL3Y4LA53EBYI64ZYMZE8U" localSheetId="7" hidden="1">#REF!</definedName>
    <definedName name="BEx962BL3Y4LA53EBYI64ZYMZE8U" hidden="1">#REF!</definedName>
    <definedName name="BEx96KR21O7H9R29TN0S45Y3QPUK" localSheetId="7" hidden="1">#REF!</definedName>
    <definedName name="BEx96KR21O7H9R29TN0S45Y3QPUK" hidden="1">#REF!</definedName>
    <definedName name="BEx96SUFKHHFE8XQ6UUO6ILDOXHO" hidden="1">#REF!</definedName>
    <definedName name="BEx96T57RBQ7SWNNIS039SVY9HWR" hidden="1">#REF!</definedName>
    <definedName name="BEx96UN4YWXBDEZ1U1ZUIPP41Z7I" hidden="1">#REF!</definedName>
    <definedName name="BEx9706NFOGJWDFFOFDUAFC8NNTP" hidden="1">#REF!</definedName>
    <definedName name="BEx970MYCPJ6DQ44TKLOIGZO5LHH" localSheetId="7" hidden="1">#REF!</definedName>
    <definedName name="BEx970MYCPJ6DQ44TKLOIGZO5LHH" hidden="1">#REF!</definedName>
    <definedName name="BEx978KSD61YJH3S9DGO050R2EHA" localSheetId="7" hidden="1">#REF!</definedName>
    <definedName name="BEx978KSD61YJH3S9DGO050R2EHA" hidden="1">#REF!</definedName>
    <definedName name="BEx97H9O1NAKAPK4MX4PKO34ICL5" localSheetId="7"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VNKX2YTX72ZDZV78KL4CC6G" hidden="1">#REF!</definedName>
    <definedName name="BEx97YNGGDFIXHTMGFL2IHAQX9MI" hidden="1">#REF!</definedName>
    <definedName name="BEx981HW73BUZWT14TBTZHC0ZTJ4" hidden="1">#REF!</definedName>
    <definedName name="BEx9871KU0N99P0900EAK69VFYT2" hidden="1">#REF!</definedName>
    <definedName name="BEx98IFKNJFGZFLID1YTRFEG1SXY" hidden="1">#REF!</definedName>
    <definedName name="BEx98VRNNWE3KEIGJGIA1JPIMSQM" hidden="1">#REF!</definedName>
    <definedName name="BEx9915UVD4G7RA3IMLFZ0LG3UA2" hidden="1">#REF!</definedName>
    <definedName name="BEx992CZON8AO7U7V88VN1JBO0MG" hidden="1">#REF!</definedName>
    <definedName name="BEx9952469XMFGSPXL7CMXHPJF90" hidden="1">#REF!</definedName>
    <definedName name="BEx99995OO0X4HC0IQDAISYRWAJG" hidden="1">#REF!</definedName>
    <definedName name="BEx99B77I7TUSHRR4HIZ9FU2EIUT" localSheetId="7" hidden="1">#REF!</definedName>
    <definedName name="BEx99B77I7TUSHRR4HIZ9FU2EIUT" hidden="1">#REF!</definedName>
    <definedName name="BEx99Q6PH5F3OQKCCAAO75PYDEFN" localSheetId="7" hidden="1">#REF!</definedName>
    <definedName name="BEx99Q6PH5F3OQKCCAAO75PYDEFN" hidden="1">#REF!</definedName>
    <definedName name="BEx99W16M0GADHCQAX22153QO3YC" localSheetId="7" hidden="1">#REF!</definedName>
    <definedName name="BEx99W16M0GADHCQAX22153QO3YC" hidden="1">#REF!</definedName>
    <definedName name="BEx99WBYT2D6UUC1PT7A40ENYID4" hidden="1">#REF!</definedName>
    <definedName name="BEx99XOGHOM28CNCYKQWYGL56W2S" hidden="1">#REF!</definedName>
    <definedName name="BEx99YFJ8JDPEEEQRABGIA0M020Y" hidden="1">#REF!</definedName>
    <definedName name="BEx99ZRZ4I7FHDPGRAT5VW7NVBPU" localSheetId="7" hidden="1">#REF!</definedName>
    <definedName name="BEx99ZRZ4I7FHDPGRAT5VW7NVBPU" hidden="1">#REF!</definedName>
    <definedName name="BEx9ADPRQZSMQBC5ZVK9Y67PRZBV" hidden="1">#REF!</definedName>
    <definedName name="BEx9AKR8L63G6MDIH6Q9KN4ZE13W" localSheetId="7" hidden="1">#REF!</definedName>
    <definedName name="BEx9AKR8L63G6MDIH6Q9KN4ZE13W" hidden="1">#REF!</definedName>
    <definedName name="BEx9AKWPNM58M88D1ZL7PKKW6ES3" hidden="1">#REF!</definedName>
    <definedName name="BEx9ARY7F2Q2JQT63RW0CEZQ1WDB" hidden="1">#REF!</definedName>
    <definedName name="BEx9AT5E3ZSHKSOL35O38L8HF9TH" localSheetId="7" hidden="1">#REF!</definedName>
    <definedName name="BEx9AT5E3ZSHKSOL35O38L8HF9TH" hidden="1">#REF!</definedName>
    <definedName name="BEx9AV8W1FAWF5BHATYEN47X12JN" localSheetId="7" hidden="1">#REF!</definedName>
    <definedName name="BEx9AV8W1FAWF5BHATYEN47X12JN" hidden="1">#REF!</definedName>
    <definedName name="BEx9B1UANMJCQDHLEMLWD0NBJT0H" localSheetId="7" hidden="1">#REF!</definedName>
    <definedName name="BEx9B1UANMJCQDHLEMLWD0NBJT0H"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AOGUISRQKRB42IUZNSUS3RS" hidden="1">#REF!</definedName>
    <definedName name="BEx9BCBV86NAOTMCAYGOG2K426CC" hidden="1">#REF!</definedName>
    <definedName name="BEx9BYSYW7QCPXS2NAVLFAU5Y2Z2" localSheetId="7" hidden="1">#REF!</definedName>
    <definedName name="BEx9BYSYW7QCPXS2NAVLFAU5Y2Z2" hidden="1">#REF!</definedName>
    <definedName name="BEx9C17AHM4NMY8G3WK6YQ0T0WDU" hidden="1">#REF!</definedName>
    <definedName name="BEx9C590HJ2O31IWJB73C1HR74AI" localSheetId="7" hidden="1">#REF!</definedName>
    <definedName name="BEx9C590HJ2O31IWJB73C1HR74AI" hidden="1">#REF!</definedName>
    <definedName name="BEx9CCQRMYYOGIOYTOM73VKDIPS1" localSheetId="7" hidden="1">#REF!</definedName>
    <definedName name="BEx9CCQRMYYOGIOYTOM73VKDIPS1" hidden="1">#REF!</definedName>
    <definedName name="BEx9CH35AO2QYH8NDOHIU0OAP21W" localSheetId="7" hidden="1">#REF!</definedName>
    <definedName name="BEx9CH35AO2QYH8NDOHIU0OAP21W" hidden="1">#REF!</definedName>
    <definedName name="BEx9CJHG02ADUIJ0WCG5FYLWETIN" hidden="1">#REF!</definedName>
    <definedName name="BEx9CMMSQA4LXHX5RGGTAJ9WVHTY" hidden="1">#REF!</definedName>
    <definedName name="BEx9CTDJ6OYUCCHJVREB4QE71EVB" hidden="1">#REF!</definedName>
    <definedName name="BEx9CVH1RDQAL7BEG3IX41LP3VUC" localSheetId="7" hidden="1">#REF!</definedName>
    <definedName name="BEx9CVH1RDQAL7BEG3IX41LP3VUC" hidden="1">#REF!</definedName>
    <definedName name="BEx9D1BC9FT19KY0INAABNDBAMR1" localSheetId="7" hidden="1">#REF!</definedName>
    <definedName name="BEx9D1BC9FT19KY0INAABNDBAMR1" hidden="1">#REF!</definedName>
    <definedName name="BEx9DGLRBAA81DUUOT35XR05XLKG" hidden="1">#REF!</definedName>
    <definedName name="BEx9DIZXF9X0GE90ROFYKV6K3PM9" hidden="1">#REF!</definedName>
    <definedName name="BEx9DN6ZMF18Q39MPMXSDJTZQNJ3" localSheetId="7" hidden="1">#REF!</definedName>
    <definedName name="BEx9DN6ZMF18Q39MPMXSDJTZQNJ3" hidden="1">#REF!</definedName>
    <definedName name="BEx9DUU8DALPSCW66GTMQRPXZ6GL" localSheetId="7" hidden="1">#REF!</definedName>
    <definedName name="BEx9DUU8DALPSCW66GTMQRPXZ6GL" hidden="1">#REF!</definedName>
    <definedName name="BEx9E08EK253W8SNA7NOGR32IG6U" hidden="1">#REF!</definedName>
    <definedName name="BEx9E14TDNSEMI784W0OTIEQMWN6" localSheetId="7" hidden="1">#REF!</definedName>
    <definedName name="BEx9E14TDNSEMI784W0OTIEQMWN6" hidden="1">#REF!</definedName>
    <definedName name="BEx9E2BZ2B1R41FMGJCJ7JLGLUAJ" localSheetId="7" hidden="1">#REF!</definedName>
    <definedName name="BEx9E2BZ2B1R41FMGJCJ7JLGLUAJ" hidden="1">#REF!</definedName>
    <definedName name="BEx9E2S1LDHWNY3YCSQ6AY2CX2VH" hidden="1">#REF!</definedName>
    <definedName name="BEx9E80SK9IY6J45Y8EVRM8DG9GO" hidden="1">#REF!</definedName>
    <definedName name="BEx9EEGVFGD9P2J88ICA4KVPXY9N" hidden="1">#REF!</definedName>
    <definedName name="BEx9EG9KBJ77M8LEOR9ITOKN5KXY" localSheetId="7" hidden="1">#REF!</definedName>
    <definedName name="BEx9EG9KBJ77M8LEOR9ITOKN5KXY" hidden="1">#REF!</definedName>
    <definedName name="BEx9EHGQHOBSWB60JAPUOVE46FK0" hidden="1">#REF!</definedName>
    <definedName name="BEx9EMK6HAJJMVYZTN5AUIV7O1E6" localSheetId="7" hidden="1">#REF!</definedName>
    <definedName name="BEx9EMK6HAJJMVYZTN5AUIV7O1E6" hidden="1">#REF!</definedName>
    <definedName name="BEx9EQLVZHYQ1TPX7WH3SOWXCZLE" localSheetId="7" hidden="1">#REF!</definedName>
    <definedName name="BEx9EQLVZHYQ1TPX7WH3SOWXCZLE" hidden="1">#REF!</definedName>
    <definedName name="BEx9ETLU0EK5LGEM1QCNYN2S8O5F" localSheetId="7" hidden="1">#REF!</definedName>
    <definedName name="BEx9ETLU0EK5LGEM1QCNYN2S8O5F" hidden="1">#REF!</definedName>
    <definedName name="BEx9ETR4ILVDAUECKNLYE4JBQWXZ" localSheetId="7" hidden="1">#REF!</definedName>
    <definedName name="BEx9ETR4ILVDAUECKNLYE4JBQWXZ" hidden="1">#REF!</definedName>
    <definedName name="BEx9F0Y2ESUNE3U7TQDLMPE9BO67" localSheetId="7" hidden="1">#REF!</definedName>
    <definedName name="BEx9F0Y2ESUNE3U7TQDLMPE9BO67" hidden="1">#REF!</definedName>
    <definedName name="BEx9F5W18ZGFOKGRE8PR6T1MO6GT" localSheetId="7" hidden="1">#REF!</definedName>
    <definedName name="BEx9F5W18ZGFOKGRE8PR6T1MO6GT" hidden="1">#REF!</definedName>
    <definedName name="BEx9F78N4HY0XFGBQ4UJRD52L1EI" localSheetId="7" hidden="1">#REF!</definedName>
    <definedName name="BEx9F78N4HY0XFGBQ4UJRD52L1EI" hidden="1">#REF!</definedName>
    <definedName name="BEx9FF16LOQP5QIR4UHW5EIFGQB8" hidden="1">#REF!</definedName>
    <definedName name="BEx9FJTSRCZ3ZXT3QVBJT5NF8T7V" hidden="1">#REF!</definedName>
    <definedName name="BEx9FLRVEKHKYUC14ZMVEXYYH8R8" hidden="1">#REF!</definedName>
    <definedName name="BEx9FRBEEYPS5HLS3XT34AKZN94G" localSheetId="7" hidden="1">#REF!</definedName>
    <definedName name="BEx9FRBEEYPS5HLS3XT34AKZN94G" hidden="1">#REF!</definedName>
    <definedName name="BEx9G17GB2V3PQ50QQFW2NROEZT9" hidden="1">#REF!</definedName>
    <definedName name="BEx9G892CF6SM99J007LDYZPPYNL" hidden="1">#REF!</definedName>
    <definedName name="BEx9GDY4D8ZPQJCYFIMYM0V0C51Y" localSheetId="7" hidden="1">#REF!</definedName>
    <definedName name="BEx9GDY4D8ZPQJCYFIMYM0V0C51Y" hidden="1">#REF!</definedName>
    <definedName name="BEx9GGY04V0ZWI6O9KZH4KSBB389" localSheetId="7" hidden="1">#REF!</definedName>
    <definedName name="BEx9GGY04V0ZWI6O9KZH4KSBB389" hidden="1">#REF!</definedName>
    <definedName name="BEx9GJCC7BWX156MTPY59VC5JN0O" hidden="1">#REF!</definedName>
    <definedName name="BEx9GNOPB6OZ2RH3FCDNJR38RJOS" localSheetId="7" hidden="1">#REF!</definedName>
    <definedName name="BEx9GNOPB6OZ2RH3FCDNJR38RJOS" hidden="1">#REF!</definedName>
    <definedName name="BEx9GNU701BD7YSS9TFG6GMA2Z8A" hidden="1">#REF!</definedName>
    <definedName name="BEx9GUQALUWCD30UKUQGSWW8KBQ7" localSheetId="7" hidden="1">#REF!</definedName>
    <definedName name="BEx9GUQALUWCD30UKUQGSWW8KBQ7" hidden="1">#REF!</definedName>
    <definedName name="BEx9GY6BVFQGCLMOWVT6PIC9WP5X" localSheetId="7" hidden="1">#REF!</definedName>
    <definedName name="BEx9GY6BVFQGCLMOWVT6PIC9WP5X" hidden="1">#REF!</definedName>
    <definedName name="BEx9GZ2P3FDHKXEBXX2VS0BG2NP2" localSheetId="7"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H9V5D52IFWEZD3I221Z2VYVD" hidden="1">#REF!</definedName>
    <definedName name="BEx9HQHV4N00R3PBTH3QTYPDU3WQ" hidden="1">#REF!</definedName>
    <definedName name="BEx9I8XIG7E5NB48QQHXP23FIN60" localSheetId="7" hidden="1">#REF!</definedName>
    <definedName name="BEx9I8XIG7E5NB48QQHXP23FIN60" hidden="1">#REF!</definedName>
    <definedName name="BEx9IKBJ8AK9QFTG52FQL4IIKKRQ" localSheetId="7" hidden="1">#REF!</definedName>
    <definedName name="BEx9IKBJ8AK9QFTG52FQL4IIKKRQ" hidden="1">#REF!</definedName>
    <definedName name="BEx9IQ0I1H2B5FIK89IRHY2GVAVT" localSheetId="7" hidden="1">#REF!</definedName>
    <definedName name="BEx9IQ0I1H2B5FIK89IRHY2GVAVT" hidden="1">#REF!</definedName>
    <definedName name="BEx9IQRF01ATLVK0YE60ARKQJ68L" hidden="1">#REF!</definedName>
    <definedName name="BEx9IT5QNZWKM6YQ5WER0DC2PMMU" hidden="1">#REF!</definedName>
    <definedName name="BEx9IW5MFLXTVCJHVUZTUH93AXOS" hidden="1">#REF!</definedName>
    <definedName name="BEx9IWGEHBU4OEJZOSO8N10FDPBJ" hidden="1">#REF!</definedName>
    <definedName name="BEx9IX1ZRFUE85ATW4NGTSACFIOO" hidden="1">#REF!</definedName>
    <definedName name="BEx9IXCSPSZC80YZUPRCYTG326KV" localSheetId="7" hidden="1">#REF!</definedName>
    <definedName name="BEx9IXCSPSZC80YZUPRCYTG326KV" hidden="1">#REF!</definedName>
    <definedName name="BEx9IZR39NHDGOM97H4E6F81RTQW" localSheetId="7" hidden="1">#REF!</definedName>
    <definedName name="BEx9IZR39NHDGOM97H4E6F81RTQW" hidden="1">#REF!</definedName>
    <definedName name="BEx9J1EJIB9UVZKMZ7QHB9U6VVOO" hidden="1">#REF!</definedName>
    <definedName name="BEx9J6CH5E7YZPER7HXEIOIKGPCA" localSheetId="7" hidden="1">#REF!</definedName>
    <definedName name="BEx9J6CH5E7YZPER7HXEIOIKGPCA" hidden="1">#REF!</definedName>
    <definedName name="BEx9J9N656QDP4ODGH8NRXBQHYV2" localSheetId="7" hidden="1">#REF!</definedName>
    <definedName name="BEx9J9N656QDP4ODGH8NRXBQHYV2" hidden="1">#REF!</definedName>
    <definedName name="BEx9JJTZKVUJAVPTRE0RAVTEH41G" localSheetId="7" hidden="1">#REF!</definedName>
    <definedName name="BEx9JJTZKVUJAVPTRE0RAVTEH41G" hidden="1">#REF!</definedName>
    <definedName name="BEx9JLBYK239B3F841C7YG1GT7ST" hidden="1">#REF!</definedName>
    <definedName name="BExAVIMUG4FIAVGG8X08L2LOML7N" hidden="1">#REF!</definedName>
    <definedName name="BExAW4IIW5D0MDY6TJ3G4FOLPYIR" hidden="1">#REF!</definedName>
    <definedName name="BExAW90C2TETZY1SDUHWBF5C7TGZ" hidden="1">#REF!</definedName>
    <definedName name="BExAX2TU15VIP65OGKSZD41PMO4N" hidden="1">#REF!</definedName>
    <definedName name="BExAX410NB4F2XOB84OR2197H8M5" localSheetId="7" hidden="1">#REF!</definedName>
    <definedName name="BExAX410NB4F2XOB84OR2197H8M5" hidden="1">#REF!</definedName>
    <definedName name="BExAX8TNG8LQ5Q4904SAYQIPGBSV" localSheetId="7" hidden="1">#REF!</definedName>
    <definedName name="BExAX8TNG8LQ5Q4904SAYQIPGBSV" hidden="1">#REF!</definedName>
    <definedName name="BExAXEDC2IXZ6Z8R5OUFS8OGJR89" hidden="1">#REF!</definedName>
    <definedName name="BExAXI9K2PJQH4QLETR7MGS2BNZZ" hidden="1">#REF!</definedName>
    <definedName name="BExAXL3ZT02BUZOGSRNS6WGCOV7K" hidden="1">#REF!</definedName>
    <definedName name="BExAXL40LDNIK611AYB1QPTYW9XW" hidden="1">#REF!</definedName>
    <definedName name="BExAXUPA7GC8C2GWR8XCFQE0YMUQ" localSheetId="7" hidden="1">#REF!</definedName>
    <definedName name="BExAXUPA7GC8C2GWR8XCFQE0YMUQ" hidden="1">#REF!</definedName>
    <definedName name="BExAY0EAT2LXR5MFGM0DLIB45PLO" localSheetId="7" hidden="1">#REF!</definedName>
    <definedName name="BExAY0EAT2LXR5MFGM0DLIB45PLO" hidden="1">#REF!</definedName>
    <definedName name="BExAY9DZDS6RN4F7LPICOBGZ4AF5" hidden="1">#REF!</definedName>
    <definedName name="BExAY9ZJT64UBNSHPOGOXOER0FA5" hidden="1">#REF!</definedName>
    <definedName name="BExAYE6LNIEBR9DSNI5JGNITGKIT" localSheetId="7" hidden="1">#REF!</definedName>
    <definedName name="BExAYE6LNIEBR9DSNI5JGNITGKIT" hidden="1">#REF!</definedName>
    <definedName name="BExAYHMLXGGO25P8HYB2S75DEB4F" localSheetId="7" hidden="1">#REF!</definedName>
    <definedName name="BExAYHMLXGGO25P8HYB2S75DEB4F" hidden="1">#REF!</definedName>
    <definedName name="BExAYKXAUWGDOPG952TEJ2UKZKWN" localSheetId="7" hidden="1">#REF!</definedName>
    <definedName name="BExAYKXAUWGDOPG952TEJ2UKZKWN" hidden="1">#REF!</definedName>
    <definedName name="BExAYOO9DKXP4BYOJNDXGK1R2ZSV" hidden="1">#REF!</definedName>
    <definedName name="BExAYP9TDTI2MBP6EYE0H39CPMXN" localSheetId="7" hidden="1">#REF!</definedName>
    <definedName name="BExAYP9TDTI2MBP6EYE0H39CPMXN" hidden="1">#REF!</definedName>
    <definedName name="BExAYPPWJPWDKU59O051WMGB7O0J" localSheetId="7" hidden="1">#REF!</definedName>
    <definedName name="BExAYPPWJPWDKU59O051WMGB7O0J" hidden="1">#REF!</definedName>
    <definedName name="BExAYR2JZCJBUH6F1LZC2A7JIVRJ" localSheetId="7" hidden="1">#REF!</definedName>
    <definedName name="BExAYR2JZCJBUH6F1LZC2A7JIVRJ" hidden="1">#REF!</definedName>
    <definedName name="BExAYTGVRD3DLKO75RFPMBKCIWB8" hidden="1">#REF!</definedName>
    <definedName name="BExAYVKDXJJ761HTFFUOH6P2CSF7" hidden="1">#REF!</definedName>
    <definedName name="BExAYY9H9COOT46HJLPVDLTO12UL" localSheetId="7" hidden="1">#REF!</definedName>
    <definedName name="BExAYY9H9COOT46HJLPVDLTO12UL" hidden="1">#REF!</definedName>
    <definedName name="BExAZ4PDFLRYP9I3H1MI17169OYA" localSheetId="7" hidden="1">#REF!</definedName>
    <definedName name="BExAZ4PDFLRYP9I3H1MI17169OYA" hidden="1">#REF!</definedName>
    <definedName name="BExAZ621WKOR0ZQ9IWL9LGC98ZSE" localSheetId="7" hidden="1">#REF!</definedName>
    <definedName name="BExAZ621WKOR0ZQ9IWL9LGC98ZSE" hidden="1">#REF!</definedName>
    <definedName name="BExAZCNEGB4JYHC8CZ51KTN890US" hidden="1">#REF!</definedName>
    <definedName name="BExAZFCI302YFYRDJYQDWQQL0Q0O" hidden="1">#REF!</definedName>
    <definedName name="BExAZFSLFAVOPV0B2VG8GT0XSPDO" hidden="1">#REF!</definedName>
    <definedName name="BExAZLHLST9OP89R1HJMC1POQG8H" hidden="1">#REF!</definedName>
    <definedName name="BExAZMDYMIAA7RX1BMCKU1VLBRGY" hidden="1">#REF!</definedName>
    <definedName name="BExAZNFTTSXASHLBAG5O0MNFU583" hidden="1">#REF!</definedName>
    <definedName name="BExAZNL6BHI8DCQWXOX4I2P839UX" localSheetId="7" hidden="1">#REF!</definedName>
    <definedName name="BExAZNL6BHI8DCQWXOX4I2P839UX" hidden="1">#REF!</definedName>
    <definedName name="BExAZRMWSONMCG9KDUM4KAQ7BONM" localSheetId="7" hidden="1">#REF!</definedName>
    <definedName name="BExAZRMWSONMCG9KDUM4KAQ7BONM" hidden="1">#REF!</definedName>
    <definedName name="BExAZTFG4SJRG4TW6JXRF7N08JFI" localSheetId="7"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OASZZC08FMDYX9HRSM9OXEF" hidden="1">#REF!</definedName>
    <definedName name="BExB0WE4PI3NOBXXVO9CTEN4DIU2" localSheetId="7" hidden="1">#REF!</definedName>
    <definedName name="BExB0WE4PI3NOBXXVO9CTEN4DIU2" hidden="1">#REF!</definedName>
    <definedName name="BExB10QNIVITUYS55OAEKK3VLJFE" localSheetId="7" hidden="1">#REF!</definedName>
    <definedName name="BExB10QNIVITUYS55OAEKK3VLJFE" hidden="1">#REF!</definedName>
    <definedName name="BExB12OPX4FIWY3UUQ7N9MXBTXY2" hidden="1">#REF!</definedName>
    <definedName name="BExB12ZHTPYICL0A8RA5MRDZPYAX" hidden="1">#REF!</definedName>
    <definedName name="BExB15ZDRY4CIJ911DONP0KCY9KU" localSheetId="7" hidden="1">#REF!</definedName>
    <definedName name="BExB15ZDRY4CIJ911DONP0KCY9KU" hidden="1">#REF!</definedName>
    <definedName name="BExB16VQY0O0RLZYJFU3OFEONVTE" localSheetId="7" hidden="1">#REF!</definedName>
    <definedName name="BExB16VQY0O0RLZYJFU3OFEONVTE" hidden="1">#REF!</definedName>
    <definedName name="BExB1D6DDDMV7AOB9S4XD45OPKJ3" hidden="1">#REF!</definedName>
    <definedName name="BExB1FKN9YUYJ7B8ZJSMRSJ6ONT6" hidden="1">#REF!</definedName>
    <definedName name="BExB1FKNY2UO4W5FUGFHJOA2WFGG" localSheetId="7" hidden="1">#REF!</definedName>
    <definedName name="BExB1FKNY2UO4W5FUGFHJOA2WFGG" hidden="1">#REF!</definedName>
    <definedName name="BExB1GMD0PIDGTFBGQOPRWQSP9I4" localSheetId="7" hidden="1">#REF!</definedName>
    <definedName name="BExB1GMD0PIDGTFBGQOPRWQSP9I4" hidden="1">#REF!</definedName>
    <definedName name="BExB1HIQKUZGEBQ2MPH0TPTAZKIT" hidden="1">#REF!</definedName>
    <definedName name="BExB1I4BK3AB6GEEFY7ZAOON31BO" hidden="1">#REF!</definedName>
    <definedName name="BExB1OEUPVVL8JN5UKIZN13J1UKX" localSheetId="7" hidden="1">#REF!</definedName>
    <definedName name="BExB1OEUPVVL8JN5UKIZN13J1UKX" hidden="1">#REF!</definedName>
    <definedName name="BExB1Q29OO6LNFNT1EQLA3KYE7MX" localSheetId="7" hidden="1">#REF!</definedName>
    <definedName name="BExB1Q29OO6LNFNT1EQLA3KYE7MX" hidden="1">#REF!</definedName>
    <definedName name="BExB1TNRV5EBWZEHYLHI76T0FVA7" localSheetId="7" hidden="1">#REF!</definedName>
    <definedName name="BExB1TNRV5EBWZEHYLHI76T0FVA7" hidden="1">#REF!</definedName>
    <definedName name="BExB1UENFKIO27UN311RA6Q7UZX5" hidden="1">#REF!</definedName>
    <definedName name="BExB1WI6M8I0EEP1ANUQZCFY24EV" localSheetId="7" hidden="1">#REF!</definedName>
    <definedName name="BExB1WI6M8I0EEP1ANUQZCFY24EV" hidden="1">#REF!</definedName>
    <definedName name="BExB203OWC9QZA3BYOKQ18L4FUJE" localSheetId="7" hidden="1">#REF!</definedName>
    <definedName name="BExB203OWC9QZA3BYOKQ18L4FUJE" hidden="1">#REF!</definedName>
    <definedName name="BExB2CJHTU7C591BR4WRL5L2F2K6" localSheetId="7" hidden="1">#REF!</definedName>
    <definedName name="BExB2CJHTU7C591BR4WRL5L2F2K6" hidden="1">#REF!</definedName>
    <definedName name="BExB2K1AV4PGNS1O6C7D7AO411AX" hidden="1">#REF!</definedName>
    <definedName name="BExB2MFJXUK5Q7GR23C6WYYX3AIB" hidden="1">#REF!</definedName>
    <definedName name="BExB2O2UYHKI324YE324E1N7FVIB" hidden="1">#REF!</definedName>
    <definedName name="BExB2Q0VJ0MU2URO3JOVUAVHEI3V" hidden="1">#REF!</definedName>
    <definedName name="BExB2V4G4W3DIHZU05TOOTUR2SQF" hidden="1">#REF!</definedName>
    <definedName name="BExB30IP1DNKNQ6PZ5ERUGR5MK4Z" localSheetId="7" hidden="1">#REF!</definedName>
    <definedName name="BExB30IP1DNKNQ6PZ5ERUGR5MK4Z" hidden="1">#REF!</definedName>
    <definedName name="BExB35M4M9VQF0DHGYBEA3KV711P" hidden="1">#REF!</definedName>
    <definedName name="BExB406HXCZGNSDPPO8VOG1110ZG" hidden="1">#REF!</definedName>
    <definedName name="BExB442RX0T3L6HUL6X5T21CENW6" localSheetId="7" hidden="1">#REF!</definedName>
    <definedName name="BExB442RX0T3L6HUL6X5T21CENW6" hidden="1">#REF!</definedName>
    <definedName name="BExB4ADD0L7417CII901XTFKXD1J" localSheetId="7" hidden="1">#REF!</definedName>
    <definedName name="BExB4ADD0L7417CII901XTFKXD1J" hidden="1">#REF!</definedName>
    <definedName name="BExB4B9PTN6T4CSKH6U5OZ3JFDD8" hidden="1">#REF!</definedName>
    <definedName name="BExB4DO1V1NL2AVK5YE1RSL5RYHL" localSheetId="7" hidden="1">#REF!</definedName>
    <definedName name="BExB4DO1V1NL2AVK5YE1RSL5RYHL" hidden="1">#REF!</definedName>
    <definedName name="BExB4DYU06HCGRIPBSWRCXK804UM" localSheetId="7" hidden="1">#REF!</definedName>
    <definedName name="BExB4DYU06HCGRIPBSWRCXK804UM" hidden="1">#REF!</definedName>
    <definedName name="BExB4Q3POSGHNGOUQCYVAAUHNTZD" localSheetId="7" hidden="1">#REF!</definedName>
    <definedName name="BExB4Q3POSGHNGOUQCYVAAUHNTZD" hidden="1">#REF!</definedName>
    <definedName name="BExB4R5JZFW6A1CMY56N51JV2U9K" hidden="1">#REF!</definedName>
    <definedName name="BExB4Z3EZBGYYI33U0KQ8NEIH8PY" localSheetId="7" hidden="1">#REF!</definedName>
    <definedName name="BExB4Z3EZBGYYI33U0KQ8NEIH8PY" hidden="1">#REF!</definedName>
    <definedName name="BExB50QTMSNU2O23N8JNO2PRFA5W" localSheetId="7" hidden="1">#REF!</definedName>
    <definedName name="BExB50QTMSNU2O23N8JNO2PRFA5W" hidden="1">#REF!</definedName>
    <definedName name="BExB541CBB1D8CTY30SOY75V64NO" hidden="1">#REF!</definedName>
    <definedName name="BExB55368XW7UX657ZSPC6BFE92S" localSheetId="7" hidden="1">#REF!</definedName>
    <definedName name="BExB55368XW7UX657ZSPC6BFE92S" hidden="1">#REF!</definedName>
    <definedName name="BExB57MZEPL2SA2ONPK66YFLZWJU" localSheetId="7" hidden="1">#REF!</definedName>
    <definedName name="BExB57MZEPL2SA2ONPK66YFLZWJU" hidden="1">#REF!</definedName>
    <definedName name="BExB5833OAOJ22VK1YK47FHUSVK2" localSheetId="7" hidden="1">#REF!</definedName>
    <definedName name="BExB5833OAOJ22VK1YK47FHUSVK2" hidden="1">#REF!</definedName>
    <definedName name="BExB58JDIHS42JZT9DJJMKA8QFCO" hidden="1">#REF!</definedName>
    <definedName name="BExB58U4MACFE13ZG4U05PXOMEWL" hidden="1">#REF!</definedName>
    <definedName name="BExB58U5FQC5JWV9CGC83HLLZUZI" hidden="1">#REF!</definedName>
    <definedName name="BExB5EDO9XUKHF74X3HAU2WPPHZH" hidden="1">#REF!</definedName>
    <definedName name="BExB5G6EH68AYEP1UT0GHUEL3SLN" hidden="1">#REF!</definedName>
    <definedName name="BExB5QO30WI9WES28Y2RINNXRHWC" hidden="1">#REF!</definedName>
    <definedName name="BExB5QYVEZWFE5DQVHAM760EV05X" localSheetId="7" hidden="1">#REF!</definedName>
    <definedName name="BExB5QYVEZWFE5DQVHAM760EV05X" hidden="1">#REF!</definedName>
    <definedName name="BExB5U9IRH14EMOE0YGIE3WIVLFS" localSheetId="7" hidden="1">#REF!</definedName>
    <definedName name="BExB5U9IRH14EMOE0YGIE3WIVLFS" hidden="1">#REF!</definedName>
    <definedName name="BExB5VWYMOV6BAIH7XUBBVPU7MMD" localSheetId="7" hidden="1">#REF!</definedName>
    <definedName name="BExB5VWYMOV6BAIH7XUBBVPU7MMD" hidden="1">#REF!</definedName>
    <definedName name="BExB610DZWIJP1B72U9QM42COH2B" hidden="1">#REF!</definedName>
    <definedName name="BExB6692ZQP36NHHWV7TLSTYCP8G" hidden="1">#REF!</definedName>
    <definedName name="BExB6C3FUAKK9ML5T767NMWGA9YB" localSheetId="7" hidden="1">#REF!</definedName>
    <definedName name="BExB6C3FUAKK9ML5T767NMWGA9YB" hidden="1">#REF!</definedName>
    <definedName name="BExB6C8X6JYRLKZKK17VE3QUNL3D" localSheetId="7" hidden="1">#REF!</definedName>
    <definedName name="BExB6C8X6JYRLKZKK17VE3QUNL3D" hidden="1">#REF!</definedName>
    <definedName name="BExB6CZTE0PWILZ6X0SQ2FCCSK0D" hidden="1">#REF!</definedName>
    <definedName name="BExB6HN3QRFPXM71MDUK21BKM7PF" localSheetId="7" hidden="1">#REF!</definedName>
    <definedName name="BExB6HN3QRFPXM71MDUK21BKM7PF" hidden="1">#REF!</definedName>
    <definedName name="BExB6IZMHCZ3LB7N73KD90YB1HBZ" localSheetId="7" hidden="1">#REF!</definedName>
    <definedName name="BExB6IZMHCZ3LB7N73KD90YB1HBZ" hidden="1">#REF!</definedName>
    <definedName name="BExB6MAAJFTOUXVUCES4SBU7J8HF" localSheetId="7" hidden="1">#REF!</definedName>
    <definedName name="BExB6MAAJFTOUXVUCES4SBU7J8HF" hidden="1">#REF!</definedName>
    <definedName name="BExB6Q6JKBMO3M4WX8XUD0JET6HB" hidden="1">#REF!</definedName>
    <definedName name="BExB719SGNX4Y8NE6JEXC555K596" localSheetId="7" hidden="1">#REF!</definedName>
    <definedName name="BExB719SGNX4Y8NE6JEXC555K596" hidden="1">#REF!</definedName>
    <definedName name="BExB7265DCHKS7V2OWRBXCZTEIW9" localSheetId="7" hidden="1">#REF!</definedName>
    <definedName name="BExB7265DCHKS7V2OWRBXCZTEIW9" hidden="1">#REF!</definedName>
    <definedName name="BExB74F088Z5LM9SEUAESIZUQ3X8" hidden="1">#REF!</definedName>
    <definedName name="BExB74PS5P9G0P09Y6DZSCX0FLTJ" localSheetId="7" hidden="1">#REF!</definedName>
    <definedName name="BExB74PS5P9G0P09Y6DZSCX0FLTJ" hidden="1">#REF!</definedName>
    <definedName name="BExB78RH79J0MIF7H8CAZ0CFE88Q" localSheetId="7" hidden="1">#REF!</definedName>
    <definedName name="BExB78RH79J0MIF7H8CAZ0CFE88Q" hidden="1">#REF!</definedName>
    <definedName name="BExB7ELT09HGDVO5BJC1ZY9D09GZ" localSheetId="7" hidden="1">#REF!</definedName>
    <definedName name="BExB7ELT09HGDVO5BJC1ZY9D09GZ" hidden="1">#REF!</definedName>
    <definedName name="BExB806PAXX70XUTA3ZI7OORD78R" hidden="1">#REF!</definedName>
    <definedName name="BExB842Y4KK1ZOMRSBWU5G6C0IC2" hidden="1">#REF!</definedName>
    <definedName name="BExB84ZB2QVJM5JPNK87KLUBDF24" hidden="1">#REF!</definedName>
    <definedName name="BExB8HF4UBVZKQCSRFRUQL2EE6VL" hidden="1">#REF!</definedName>
    <definedName name="BExB8HKHKZ1ORJZUYGG2M4VSCC39" hidden="1">#REF!</definedName>
    <definedName name="BExB8QPH8DC5BESEVPSMBCWVN6PO" hidden="1">#REF!</definedName>
    <definedName name="BExB8U5N0D85YR8APKN3PPKG0FWP" hidden="1">#REF!</definedName>
    <definedName name="BExB9DHI5I2TJ2LXYPM98EE81L27" hidden="1">#REF!</definedName>
    <definedName name="BExB9Q2MZZHBGW8QQKVEYIMJBPIE" hidden="1">#REF!</definedName>
    <definedName name="BExB9S66MFUL9J891R547MSVIVV1" hidden="1">#REF!</definedName>
    <definedName name="BExB9VMBTYBK64E8Y5GABWBE8ZQQ" localSheetId="7" hidden="1">#REF!</definedName>
    <definedName name="BExB9VMBTYBK64E8Y5GABWBE8ZQQ" hidden="1">#REF!</definedName>
    <definedName name="BExBA09HIILYC91SLDAVL0P69S1S" localSheetId="7" hidden="1">#REF!</definedName>
    <definedName name="BExBA09HIILYC91SLDAVL0P69S1S" hidden="1">#REF!</definedName>
    <definedName name="BExBA10L5L9DB1YZC28CQ8FN8BQW" localSheetId="7" hidden="1">#REF!</definedName>
    <definedName name="BExBA10L5L9DB1YZC28CQ8FN8BQW"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GQYIBV77JKN346FU4VT1MB4" hidden="1">#REF!</definedName>
    <definedName name="BExBAI8X0FKDQJ6YZJQDTTG4ZCWY" localSheetId="7" hidden="1">#REF!</definedName>
    <definedName name="BExBAI8X0FKDQJ6YZJQDTTG4ZCWY" hidden="1">#REF!</definedName>
    <definedName name="BExBAKN7XIBAXCF9PCNVS038PCQO" localSheetId="7" hidden="1">#REF!</definedName>
    <definedName name="BExBAKN7XIBAXCF9PCNVS038PCQO" hidden="1">#REF!</definedName>
    <definedName name="BExBAKXZ7PBW3DDKKA5MWC1ZUC7O" localSheetId="7" hidden="1">#REF!</definedName>
    <definedName name="BExBAKXZ7PBW3DDKKA5MWC1ZUC7O" hidden="1">#REF!</definedName>
    <definedName name="BExBAO8NLXZXHO6KCIECSFCH3RR0" hidden="1">#REF!</definedName>
    <definedName name="BExBAOOT1KBSIEISN1ADL4RMY879" hidden="1">#REF!</definedName>
    <definedName name="BExBATS6QTKFZ3S66DBSAAJJ1257" hidden="1">#REF!</definedName>
    <definedName name="BExBAVKX8Q09370X1GCZWJ4E91YJ" localSheetId="7" hidden="1">#REF!</definedName>
    <definedName name="BExBAVKX8Q09370X1GCZWJ4E91YJ" hidden="1">#REF!</definedName>
    <definedName name="BExBAX2X2ENJYO4QTR5VAIQ86L7B" localSheetId="7" hidden="1">#REF!</definedName>
    <definedName name="BExBAX2X2ENJYO4QTR5VAIQ86L7B" hidden="1">#REF!</definedName>
    <definedName name="BExBAZ13D3F1DVJQ6YJ8JGUYEYJE" localSheetId="7" hidden="1">#REF!</definedName>
    <definedName name="BExBAZ13D3F1DVJQ6YJ8JGUYEYJE" hidden="1">#REF!</definedName>
    <definedName name="BExBB44ICNGTCOHNIRQ19Y9KEG14" hidden="1">#REF!</definedName>
    <definedName name="BExBB9D9GNURCRZN3NR6UY375OX5" hidden="1">#REF!</definedName>
    <definedName name="BExBBJ9BWME32GCDTD4GDSQBG1SE" hidden="1">#REF!</definedName>
    <definedName name="BExBBTG649R9I0CT042JLL8LXV18" localSheetId="7" hidden="1">#REF!</definedName>
    <definedName name="BExBBTG649R9I0CT042JLL8LXV18" hidden="1">#REF!</definedName>
    <definedName name="BExBBUCJQRR74Q7GPWDEZXYK2KJL" localSheetId="7" hidden="1">#REF!</definedName>
    <definedName name="BExBBUCJQRR74Q7GPWDEZXYK2KJL" hidden="1">#REF!</definedName>
    <definedName name="BExBBV8XVMD9CKZY711T0BN7H3PM" localSheetId="7" hidden="1">#REF!</definedName>
    <definedName name="BExBBV8XVMD9CKZY711T0BN7H3PM" hidden="1">#REF!</definedName>
    <definedName name="BExBC6S9JZS9ZX6V7SBKDJ5R3CGN" hidden="1">#REF!</definedName>
    <definedName name="BExBC78HXWXHO3XAB6E8NVTBGLJS" localSheetId="7" hidden="1">#REF!</definedName>
    <definedName name="BExBC78HXWXHO3XAB6E8NVTBGLJS" hidden="1">#REF!</definedName>
    <definedName name="BExBCDTV7GTBOTIE9EFJ36EX4FKM" hidden="1">#REF!</definedName>
    <definedName name="BExBCK4H2CF3XDL7AH3W254CWF4R" hidden="1">#REF!</definedName>
    <definedName name="BExBCKKJTIRKC1RZJRTK65HHLX4W" localSheetId="7" hidden="1">#REF!</definedName>
    <definedName name="BExBCKKJTIRKC1RZJRTK65HHLX4W" hidden="1">#REF!</definedName>
    <definedName name="BExBCLMEPAN3XXX174TU8SS0627Q" localSheetId="7" hidden="1">#REF!</definedName>
    <definedName name="BExBCLMEPAN3XXX174TU8SS0627Q" hidden="1">#REF!</definedName>
    <definedName name="BExBCMTEH63P6H1CKWQH2DGVNSVX" hidden="1">#REF!</definedName>
    <definedName name="BExBCRBEYR2KZ8FAQFZ2NHY13WIY" localSheetId="7" hidden="1">#REF!</definedName>
    <definedName name="BExBCRBEYR2KZ8FAQFZ2NHY13WIY" hidden="1">#REF!</definedName>
    <definedName name="BExBCZUU1UR90PQUCOSYNFQQTXI1" hidden="1">#REF!</definedName>
    <definedName name="BExBD1CR31JE4TBZEMZ6ZNRFIDNP" hidden="1">#REF!</definedName>
    <definedName name="BExBD4I559NXSV6J07Q343TKYMVJ" localSheetId="7" hidden="1">#REF!</definedName>
    <definedName name="BExBD4I559NXSV6J07Q343TKYMVJ" hidden="1">#REF!</definedName>
    <definedName name="BExBDBZQLTX3OGFYGULQFK5WEZU5" localSheetId="7" hidden="1">#REF!</definedName>
    <definedName name="BExBDBZQLTX3OGFYGULQFK5WEZU5" hidden="1">#REF!</definedName>
    <definedName name="BExBDJS9TUEU8Z84IV59E5V4T8K6" localSheetId="7" hidden="1">#REF!</definedName>
    <definedName name="BExBDJS9TUEU8Z84IV59E5V4T8K6" hidden="1">#REF!</definedName>
    <definedName name="BExBDKOMSVH4XMH52CFJ3F028I9R" hidden="1">#REF!</definedName>
    <definedName name="BExBDSRXVZQ0W5WXQMP5XD00GRRL" hidden="1">#REF!</definedName>
    <definedName name="BExBDTDIHS3IA85P49E3FM64KE4B" hidden="1">#REF!</definedName>
    <definedName name="BExBDUVGK3E1J4JY9ZYTS7V14BLY" localSheetId="7" hidden="1">#REF!</definedName>
    <definedName name="BExBDUVGK3E1J4JY9ZYTS7V14BLY" hidden="1">#REF!</definedName>
    <definedName name="BExBDWDG2GXBTEGBOQMQLB38QUEV" hidden="1">#REF!</definedName>
    <definedName name="BExBDZITI2UCDSH0V24NITQG9SFA" hidden="1">#REF!</definedName>
    <definedName name="BExBE162OSBKD30I7T1DKKPT3I9I" localSheetId="7" hidden="1">#REF!</definedName>
    <definedName name="BExBE162OSBKD30I7T1DKKPT3I9I" hidden="1">#REF!</definedName>
    <definedName name="BExBE4M6YL512JJD7QCT5NHC893P" hidden="1">#REF!</definedName>
    <definedName name="BExBE5YPUY1T7N7DHMMIGGXK8TMP" localSheetId="7" hidden="1">#REF!</definedName>
    <definedName name="BExBE5YPUY1T7N7DHMMIGGXK8TMP" hidden="1">#REF!</definedName>
    <definedName name="BExBEBNP91BVPMXJAKHSC9DQVYZ6" localSheetId="7" hidden="1">#REF!</definedName>
    <definedName name="BExBEBNP91BVPMXJAKHSC9DQVYZ6" hidden="1">#REF!</definedName>
    <definedName name="BExBEC9ATLQZF86W1M3APSM4HEOH" localSheetId="7" hidden="1">#REF!</definedName>
    <definedName name="BExBEC9ATLQZF86W1M3APSM4HEOH" hidden="1">#REF!</definedName>
    <definedName name="BExBEYFQJE9YK12A6JBMRFKEC7RN" hidden="1">#REF!</definedName>
    <definedName name="BExBF0U1PNBWLGLVVPNYEZHKB0ON" hidden="1">#REF!</definedName>
    <definedName name="BExBF3TXJTJ52WTH5JS1IEEUKRWA" hidden="1">#REF!</definedName>
    <definedName name="BExBG1ED81J2O4A2S5F5Y3BPHMCR" localSheetId="7" hidden="1">#REF!</definedName>
    <definedName name="BExBG1ED81J2O4A2S5F5Y3BPHMCR" hidden="1">#REF!</definedName>
    <definedName name="BExCRLIHS7466WFJ3RPIUGGXYESZ" localSheetId="7" hidden="1">#REF!</definedName>
    <definedName name="BExCRLIHS7466WFJ3RPIUGGXYESZ" hidden="1">#REF!</definedName>
    <definedName name="BExCROIFDQP6GEN1GZNTC0JUNTOZ" hidden="1">#REF!</definedName>
    <definedName name="BExCRRIBGG57IJ1DUG0GCSPL72DO" hidden="1">#REF!</definedName>
    <definedName name="BExCRUI6U6VPAXOJD9K7PA3E3DD1" localSheetId="7" hidden="1">#REF!</definedName>
    <definedName name="BExCRUI6U6VPAXOJD9K7PA3E3DD1" hidden="1">#REF!</definedName>
    <definedName name="BExCS078RE3CUATM8A8NCC0WWHGC" hidden="1">#REF!</definedName>
    <definedName name="BExCS1EDDUEAEWHVYXHIP9I1WCJH" localSheetId="7" hidden="1">#REF!</definedName>
    <definedName name="BExCS1EDDUEAEWHVYXHIP9I1WCJH" hidden="1">#REF!</definedName>
    <definedName name="BExCS6SLRCBH006GNRE27HFRHP40" localSheetId="7" hidden="1">#REF!</definedName>
    <definedName name="BExCS6SLRCBH006GNRE27HFRHP40" hidden="1">#REF!</definedName>
    <definedName name="BExCS7ZPMHFJ4UJDAL8CQOLSZ13B" localSheetId="7"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ZG9G2SOKYYBCQF48XUIYCJ" hidden="1">#REF!</definedName>
    <definedName name="BExCSMOFTXSUEC1T46LR1UPYRCX5" localSheetId="7" hidden="1">#REF!</definedName>
    <definedName name="BExCSMOFTXSUEC1T46LR1UPYRCX5" hidden="1">#REF!</definedName>
    <definedName name="BExCSSDG3TM6TPKS19E9QYJEELZ6" localSheetId="7" hidden="1">#REF!</definedName>
    <definedName name="BExCSSDG3TM6TPKS19E9QYJEELZ6" hidden="1">#REF!</definedName>
    <definedName name="BExCSWV9Q2EYWFUMUFBRR18PPRL3" localSheetId="7" hidden="1">#REF!</definedName>
    <definedName name="BExCSWV9Q2EYWFUMUFBRR18PPRL3" hidden="1">#REF!</definedName>
    <definedName name="BExCSZV7U67UWXL2HKJNM5W1E4OO" hidden="1">#REF!</definedName>
    <definedName name="BExCT4NSDT61OCH04Y2QIFIOP75H" hidden="1">#REF!</definedName>
    <definedName name="BExCTKJP0KZ9EDRAC1BW0B9MNH7C" hidden="1">#REF!</definedName>
    <definedName name="BExCTW8G3VCZ55S09HTUGXKB1P2M" hidden="1">#REF!</definedName>
    <definedName name="BExCTWJ8OSM0GI6V9HRGVFMVJA46" hidden="1">#REF!</definedName>
    <definedName name="BExCTYS2KX0QANOLT8LGZ9WV3S3T" localSheetId="7" hidden="1">#REF!</definedName>
    <definedName name="BExCTYS2KX0QANOLT8LGZ9WV3S3T" hidden="1">#REF!</definedName>
    <definedName name="BExCTZZ9JNES4EDHW97NP0EGQALX" localSheetId="7" hidden="1">#REF!</definedName>
    <definedName name="BExCTZZ9JNES4EDHW97NP0EGQALX" hidden="1">#REF!</definedName>
    <definedName name="BExCU0A1V6NMZQ9ASYJ8QIVQ5UR2" localSheetId="7" hidden="1">#REF!</definedName>
    <definedName name="BExCU0A1V6NMZQ9ASYJ8QIVQ5UR2" hidden="1">#REF!</definedName>
    <definedName name="BExCU16FAFHSYEENQXBNLERR7V3K" hidden="1">#REF!</definedName>
    <definedName name="BExCU2834920JBHSPCRC4UF80OLL" localSheetId="7" hidden="1">#REF!</definedName>
    <definedName name="BExCU2834920JBHSPCRC4UF80OLL" hidden="1">#REF!</definedName>
    <definedName name="BExCU8O54I3P3WRYWY1CRP3S78QY" localSheetId="7" hidden="1">#REF!</definedName>
    <definedName name="BExCU8O54I3P3WRYWY1CRP3S78QY" hidden="1">#REF!</definedName>
    <definedName name="BExCUAWZUA8JTGPHFG641B43KJ0S" localSheetId="7" hidden="1">#REF!</definedName>
    <definedName name="BExCUAWZUA8JTGPHFG641B43KJ0S" hidden="1">#REF!</definedName>
    <definedName name="BExCUD5ZGCOD4VTXJ1R5AY82WAOF" hidden="1">#REF!</definedName>
    <definedName name="BExCUD60H1UMM2E28QIX022PMAO3" hidden="1">#REF!</definedName>
    <definedName name="BExCUDRJO23YOKT8GPWOVQ4XEHF5" localSheetId="7" hidden="1">#REF!</definedName>
    <definedName name="BExCUDRJO23YOKT8GPWOVQ4XEHF5" hidden="1">#REF!</definedName>
    <definedName name="BExCUPAWHM0P4BSKFZ5SJKV1ERM7" hidden="1">#REF!</definedName>
    <definedName name="BExCUPAXFR16YMWL30ME3F3BSRDZ" localSheetId="7" hidden="1">#REF!</definedName>
    <definedName name="BExCUPAXFR16YMWL30ME3F3BSRDZ" hidden="1">#REF!</definedName>
    <definedName name="BExCUR94DHCE47PUUWEMT5QZOYR2" localSheetId="7" hidden="1">#REF!</definedName>
    <definedName name="BExCUR94DHCE47PUUWEMT5QZOYR2" hidden="1">#REF!</definedName>
    <definedName name="BExCUW1Q2AR1JX2Z1B9CGJ6H60GY" hidden="1">#REF!</definedName>
    <definedName name="BExCUW1RF5RHW7OK9J4GFUGR30IK" hidden="1">#REF!</definedName>
    <definedName name="BExCV634L7SVHGB0UDDTRRQ2Q72H" localSheetId="7" hidden="1">#REF!</definedName>
    <definedName name="BExCV634L7SVHGB0UDDTRRQ2Q72H" hidden="1">#REF!</definedName>
    <definedName name="BExCV634V153E9BUYZSHSD59SJRI" localSheetId="7" hidden="1">#REF!</definedName>
    <definedName name="BExCV634V153E9BUYZSHSD59SJRI" hidden="1">#REF!</definedName>
    <definedName name="BExCVBXG4TTE2ERW52ZA09FBTDH2" hidden="1">#REF!</definedName>
    <definedName name="BExCVBXGSXT9FWJRG62PX9S1RK83" localSheetId="7" hidden="1">#REF!</definedName>
    <definedName name="BExCVBXGSXT9FWJRG62PX9S1RK83" hidden="1">#REF!</definedName>
    <definedName name="BExCVHBNLOHNFS0JAV3I1XGPNH9W" localSheetId="7" hidden="1">#REF!</definedName>
    <definedName name="BExCVHBNLOHNFS0JAV3I1XGPNH9W" hidden="1">#REF!</definedName>
    <definedName name="BExCVI86R31A2IOZIEBY1FJLVILD" localSheetId="7" hidden="1">#REF!</definedName>
    <definedName name="BExCVI86R31A2IOZIEBY1FJLVILD" hidden="1">#REF!</definedName>
    <definedName name="BExCVKGZXE0I9EIXKBZVSGSEY2RR" hidden="1">#REF!</definedName>
    <definedName name="BExCVKH0KFLY4D0IVRFGVTJYRXFX" hidden="1">#REF!</definedName>
    <definedName name="BExCVV44WY5807WGMTGKPW0GT256" localSheetId="7" hidden="1">#REF!</definedName>
    <definedName name="BExCVV44WY5807WGMTGKPW0GT256" hidden="1">#REF!</definedName>
    <definedName name="BExCVWLXVAKW0MGL9EAXK4DRRB6T" hidden="1">#REF!</definedName>
    <definedName name="BExCVZ5PN4V6MRBZ04PZJW3GEF8S" localSheetId="7" hidden="1">#REF!</definedName>
    <definedName name="BExCVZ5PN4V6MRBZ04PZJW3GEF8S" hidden="1">#REF!</definedName>
    <definedName name="BExCW13R0GWJYGXZBNCPAHQN4NR2" localSheetId="7" hidden="1">#REF!</definedName>
    <definedName name="BExCW13R0GWJYGXZBNCPAHQN4NR2" hidden="1">#REF!</definedName>
    <definedName name="BExCW9Y5HWU4RJTNX74O6L24VGCK" localSheetId="7" hidden="1">#REF!</definedName>
    <definedName name="BExCW9Y5HWU4RJTNX74O6L24VGCK" hidden="1">#REF!</definedName>
    <definedName name="BExCWOMO7U6ZJ4SP60OSLDCGFPS8" localSheetId="7" hidden="1">#REF!</definedName>
    <definedName name="BExCWOMO7U6ZJ4SP60OSLDCGFPS8" hidden="1">#REF!</definedName>
    <definedName name="BExCWPDPESGZS07QGBLSBWDNVJLZ" localSheetId="7" hidden="1">#REF!</definedName>
    <definedName name="BExCWPDPESGZS07QGBLSBWDNVJLZ" hidden="1">#REF!</definedName>
    <definedName name="BExCWQ4MDCPORLD2LAUWKVY12BN1" localSheetId="7" hidden="1">#REF!</definedName>
    <definedName name="BExCWQ4MDCPORLD2LAUWKVY12BN1" hidden="1">#REF!</definedName>
    <definedName name="BExCWTVKHIVCRHF8GC39KI58YM5K" localSheetId="7" hidden="1">#REF!</definedName>
    <definedName name="BExCWTVKHIVCRHF8GC39KI58YM5K" hidden="1">#REF!</definedName>
    <definedName name="BExCWX69ER7R6C6VGOZAPRGXJR2R" hidden="1">#REF!</definedName>
    <definedName name="BExCX2KGRZBRVLZNM8SUSIE6A0RL" localSheetId="7" hidden="1">#REF!</definedName>
    <definedName name="BExCX2KGRZBRVLZNM8SUSIE6A0RL" hidden="1">#REF!</definedName>
    <definedName name="BExCX3X451T70LZ1VF95L7W4Y4TM" localSheetId="7" hidden="1">#REF!</definedName>
    <definedName name="BExCX3X451T70LZ1VF95L7W4Y4TM" hidden="1">#REF!</definedName>
    <definedName name="BExCX4NZ2N1OUGXM7EV0U7VULJMM" localSheetId="7" hidden="1">#REF!</definedName>
    <definedName name="BExCX4NZ2N1OUGXM7EV0U7VULJMM" hidden="1">#REF!</definedName>
    <definedName name="BExCXAYLA3TMOHIRCEXCXXUSNOKZ" hidden="1">#REF!</definedName>
    <definedName name="BExCXC0EIRZGKHGFWVH6BZGZKSL5" hidden="1">#REF!</definedName>
    <definedName name="BExCXILMURGYMAH6N5LF5DV6K3GM" localSheetId="7" hidden="1">#REF!</definedName>
    <definedName name="BExCXILMURGYMAH6N5LF5DV6K3GM" hidden="1">#REF!</definedName>
    <definedName name="BExCXQUFBMXQ1650735H48B1AZT3" localSheetId="7" hidden="1">#REF!</definedName>
    <definedName name="BExCXQUFBMXQ1650735H48B1AZT3" hidden="1">#REF!</definedName>
    <definedName name="BExCY2DQO9VLA77Q7EG3T0XNXX4F" localSheetId="7" hidden="1">#REF!</definedName>
    <definedName name="BExCY2DQO9VLA77Q7EG3T0XNXX4F" hidden="1">#REF!</definedName>
    <definedName name="BExCY46I26JWSZ6B6FVZGKVU48XO" hidden="1">#REF!</definedName>
    <definedName name="BExCY4H9JMPB090TG2SILY28IPCR" hidden="1">#REF!</definedName>
    <definedName name="BExCY6VMJ68MX3C981R5Q0BX5791" localSheetId="7" hidden="1">#REF!</definedName>
    <definedName name="BExCY6VMJ68MX3C981R5Q0BX5791" hidden="1">#REF!</definedName>
    <definedName name="BExCYAH2SAZCPW6XCB7V7PMMCAWO" localSheetId="7" hidden="1">#REF!</definedName>
    <definedName name="BExCYAH2SAZCPW6XCB7V7PMMCAWO" hidden="1">#REF!</definedName>
    <definedName name="BExCYJBB52X8B3AREHCC1L5QNPX7" localSheetId="7" hidden="1">#REF!</definedName>
    <definedName name="BExCYJBB52X8B3AREHCC1L5QNPX7" hidden="1">#REF!</definedName>
    <definedName name="BExCYK7MZ56O5XIV8T5XIE9VBQXN" hidden="1">#REF!</definedName>
    <definedName name="BExCYPRC5HJE6N2XQTHCT6NXGP8N" localSheetId="7" hidden="1">#REF!</definedName>
    <definedName name="BExCYPRC5HJE6N2XQTHCT6NXGP8N" hidden="1">#REF!</definedName>
    <definedName name="BExCYUK0I3UEXZNFDW71G6Z6D8XR" localSheetId="7" hidden="1">#REF!</definedName>
    <definedName name="BExCYUK0I3UEXZNFDW71G6Z6D8XR" hidden="1">#REF!</definedName>
    <definedName name="BExCZBHJ4ZDFD4N4ZS7VAL7FA7P7" hidden="1">#REF!</definedName>
    <definedName name="BExCZEC2K18MRMGNDARE5915BT0O" localSheetId="7" hidden="1">#REF!</definedName>
    <definedName name="BExCZEC2K18MRMGNDARE5915BT0O" hidden="1">#REF!</definedName>
    <definedName name="BExCZFZCXMLY5DWESYJ9NGTJYQ8M" localSheetId="7" hidden="1">#REF!</definedName>
    <definedName name="BExCZFZCXMLY5DWESYJ9NGTJYQ8M" hidden="1">#REF!</definedName>
    <definedName name="BExCZJ4P8WS0BDT31WDXI0ROE7D6" localSheetId="7" hidden="1">#REF!</definedName>
    <definedName name="BExCZJ4P8WS0BDT31WDXI0ROE7D6" hidden="1">#REF!</definedName>
    <definedName name="BExCZKH6NI0EE02L995IFVBD1J59" hidden="1">#REF!</definedName>
    <definedName name="BExCZUD9FEOJBKDJ51Z3JON9LKJ8" hidden="1">#REF!</definedName>
    <definedName name="BExD0508DAALLU00PHFPBC8SRRKT" hidden="1">#REF!</definedName>
    <definedName name="BExD06SXR2OPV4282WTX6ARRQ4JS" hidden="1">#REF!</definedName>
    <definedName name="BExD0HALIN0JR4JTPGDEVAEE5EX5" localSheetId="7" hidden="1">#REF!</definedName>
    <definedName name="BExD0HALIN0JR4JTPGDEVAEE5EX5" hidden="1">#REF!</definedName>
    <definedName name="BExD0LCCDPG16YLY5WQSZF1XI5DA" localSheetId="7" hidden="1">#REF!</definedName>
    <definedName name="BExD0LCCDPG16YLY5WQSZF1XI5DA" hidden="1">#REF!</definedName>
    <definedName name="BExD0RMWSB4TRECEHTH6NN4K9DFZ" localSheetId="7" hidden="1">#REF!</definedName>
    <definedName name="BExD0RMWSB4TRECEHTH6NN4K9DFZ" hidden="1">#REF!</definedName>
    <definedName name="BExD0U6KG10QGVDI1XSHK0J10A2V" hidden="1">#REF!</definedName>
    <definedName name="BExD0WQ71JYMUDXQTQEITA6DXV3F" hidden="1">#REF!</definedName>
    <definedName name="BExD13RUIBGRXDL4QDZ305UKUR12" localSheetId="7" hidden="1">#REF!</definedName>
    <definedName name="BExD13RUIBGRXDL4QDZ305UKUR12" hidden="1">#REF!</definedName>
    <definedName name="BExD14DETV5R4OOTMAXD5NAKWRO3" localSheetId="7" hidden="1">#REF!</definedName>
    <definedName name="BExD14DETV5R4OOTMAXD5NAKWRO3" hidden="1">#REF!</definedName>
    <definedName name="BExD189NLCZ0MV1E8GXPW23W160D" hidden="1">#REF!</definedName>
    <definedName name="BExD1BF0SV007XD97J1BRLI15B3K" localSheetId="7" hidden="1">#REF!</definedName>
    <definedName name="BExD1BF0SV007XD97J1BRLI15B3K" hidden="1">#REF!</definedName>
    <definedName name="BExD1IRAJ1WRI1GJ0VHQNDRRIHLO" localSheetId="7" hidden="1">#REF!</definedName>
    <definedName name="BExD1IRAJ1WRI1GJ0VHQNDRRIHLO" hidden="1">#REF!</definedName>
    <definedName name="BExD1OAU9OXQAZA4D70HP72CU6GB" localSheetId="7" hidden="1">#REF!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MRMSOCW29ZLJ226FVCE2K34" hidden="1">#REF!</definedName>
    <definedName name="BExD2RK9LE7I985N677G3WNH5DIV" hidden="1">#REF!</definedName>
    <definedName name="BExD363H2VGFIQUCE6LS4AC5J0ZT" localSheetId="7" hidden="1">#REF!</definedName>
    <definedName name="BExD363H2VGFIQUCE6LS4AC5J0ZT" hidden="1">#REF!</definedName>
    <definedName name="BExD37W7YUULHO5DGYRP7KYM65NC" hidden="1">#REF!</definedName>
    <definedName name="BExD3A588E939V61P1XEW0FI5Q0S" localSheetId="7" hidden="1">#REF!</definedName>
    <definedName name="BExD3A588E939V61P1XEW0FI5Q0S" hidden="1">#REF!</definedName>
    <definedName name="BExD3CJJDKVR9M18XI3WDZH80WL6" localSheetId="7" hidden="1">#REF!</definedName>
    <definedName name="BExD3CJJDKVR9M18XI3WDZH80WL6" hidden="1">#REF!</definedName>
    <definedName name="BExD3ESD9WYJIB3TRDPJ1CKXRAVL" localSheetId="7" hidden="1">#REF!</definedName>
    <definedName name="BExD3ESD9WYJIB3TRDPJ1CKXRAVL" hidden="1">#REF!</definedName>
    <definedName name="BExD3F368X5S25MWSUNIV57RDB57" hidden="1">#REF!</definedName>
    <definedName name="BExD3GVVW3IBVIYKH8053762F1SJ" hidden="1">#REF!</definedName>
    <definedName name="BExD3IJ5IT335SOSNV9L85WKAOSI" hidden="1">#REF!</definedName>
    <definedName name="BExD3KBVUY57GMMQTOFEU6S6G1AY" hidden="1">#REF!</definedName>
    <definedName name="BExD3NMR7AW2Z6V8SC79VQR37NA6" hidden="1">#REF!</definedName>
    <definedName name="BExD3PKTT0MHJPK56ADYPFIYXKO7" hidden="1">#REF!</definedName>
    <definedName name="BExD3QXA2UQ2W4N7NYLUEOG40BZB" localSheetId="7" hidden="1">#REF!</definedName>
    <definedName name="BExD3QXA2UQ2W4N7NYLUEOG40BZB" hidden="1">#REF!</definedName>
    <definedName name="BExD3U2N041TEJ7GCN005UTPHNXY" localSheetId="7" hidden="1">#REF!</definedName>
    <definedName name="BExD3U2N041TEJ7GCN005UTPHNXY" hidden="1">#REF!</definedName>
    <definedName name="BExD3XITQVZRGLPASP6C14AO70XQ" localSheetId="7" hidden="1">#REF!</definedName>
    <definedName name="BExD3XITQVZRGLPASP6C14AO70XQ" hidden="1">#REF!</definedName>
    <definedName name="BExD40O0CFTNJFOFMMM1KH0P7BUI" hidden="1">#REF!</definedName>
    <definedName name="BExD47UZN79E7UZ1PF13H1AL03VT" hidden="1">#REF!</definedName>
    <definedName name="BExD4B5OJKUPJMFR7AZJGR6UVR3E" hidden="1">#REF!</definedName>
    <definedName name="BExD4BR9HJ3MWWZ5KLVZWX9FJAUS" localSheetId="7" hidden="1">#REF!</definedName>
    <definedName name="BExD4BR9HJ3MWWZ5KLVZWX9FJAUS" hidden="1">#REF!</definedName>
    <definedName name="BExD4F1WTKT3H0N9MF4H1LX7MBSY" localSheetId="7" hidden="1">#REF!</definedName>
    <definedName name="BExD4F1WTKT3H0N9MF4H1LX7MBSY" hidden="1">#REF!</definedName>
    <definedName name="BExD4H5GQWXBS6LUL3TSP36DVO38" localSheetId="7" hidden="1">#REF!</definedName>
    <definedName name="BExD4H5GQWXBS6LUL3TSP36DVO38" hidden="1">#REF!</definedName>
    <definedName name="BExD4JJSS3QDBLABCJCHD45SRNPI" hidden="1">#REF!</definedName>
    <definedName name="BExD4R1I0MKF033I5LPUYIMTZ6E8" hidden="1">#REF!</definedName>
    <definedName name="BExD4RHMHOHG2WM6HI950PSP13F8" hidden="1">#REF!</definedName>
    <definedName name="BExD50MT3M6XZLNUP9JL93EG6D9R" localSheetId="7" hidden="1">#REF!</definedName>
    <definedName name="BExD50MT3M6XZLNUP9JL93EG6D9R" hidden="1">#REF!</definedName>
    <definedName name="BExD5EV7KDSVF1CJT38M4IBPFLPY" localSheetId="7" hidden="1">#REF!</definedName>
    <definedName name="BExD5EV7KDSVF1CJT38M4IBPFLPY" hidden="1">#REF!</definedName>
    <definedName name="BExD5FRK547OESJRYAW574DZEZ7J" localSheetId="7" hidden="1">#REF!</definedName>
    <definedName name="BExD5FRK547OESJRYAW574DZEZ7J" hidden="1">#REF!</definedName>
    <definedName name="BExD5I5X2YA2YNCTCDSMEL4CWF4N" hidden="1">#REF!</definedName>
    <definedName name="BExD5P7D7B3TCMJQY4TM56KCPB73" hidden="1">#REF!</definedName>
    <definedName name="BExD5QUSRFJWRQ1ZM50WYLCF74DF" localSheetId="7" hidden="1">#REF!</definedName>
    <definedName name="BExD5QUSRFJWRQ1ZM50WYLCF74DF" hidden="1">#REF!</definedName>
    <definedName name="BExD5SSUIF6AJQHBHK8PNMFBPRYB" localSheetId="7" hidden="1">#REF!</definedName>
    <definedName name="BExD5SSUIF6AJQHBHK8PNMFBPRYB" hidden="1">#REF!</definedName>
    <definedName name="BExD61HQ02N2RFR9G02UXBJNEN8U" localSheetId="7" hidden="1">#REF!</definedName>
    <definedName name="BExD61HQ02N2RFR9G02UXBJNEN8U" hidden="1">#REF!</definedName>
    <definedName name="BExD623C9LRX18BE0W2V6SZLQUXX" hidden="1">#REF!</definedName>
    <definedName name="BExD6BZF6UGC8YXEZJ8URJDY0HUJ" hidden="1">#REF!</definedName>
    <definedName name="BExD6CQA7UMJBXV7AIFAIHUF2ICX" localSheetId="7" hidden="1">#REF!</definedName>
    <definedName name="BExD6CQA7UMJBXV7AIFAIHUF2ICX" hidden="1">#REF!</definedName>
    <definedName name="BExD6FKVK8WJWNYPVENR7Q8Q30PK" localSheetId="7" hidden="1">#REF!</definedName>
    <definedName name="BExD6FKVK8WJWNYPVENR7Q8Q30PK" hidden="1">#REF!</definedName>
    <definedName name="BExD6GMP0LK8WKVWMIT1NNH8CHLF" localSheetId="7" hidden="1">#REF!</definedName>
    <definedName name="BExD6GMP0LK8WKVWMIT1NNH8CHLF" hidden="1">#REF!</definedName>
    <definedName name="BExD6H2TE0WWAUIWVSSCLPZ6B88N" hidden="1">#REF!</definedName>
    <definedName name="BExD6SM46LU9YJYB1FFDLZ8HKPRE" hidden="1">#REF!</definedName>
    <definedName name="BExD6XV0BDU8LPQPWSKHU0XX0UPR" hidden="1">#REF!</definedName>
    <definedName name="BExD71LTOE015TV5RSAHM8NT8GVW" localSheetId="7" hidden="1">#REF!</definedName>
    <definedName name="BExD71LTOE015TV5RSAHM8NT8GVW" hidden="1">#REF!</definedName>
    <definedName name="BExD73USXVADC7EHGHVTQNCT06ZA" localSheetId="7" hidden="1">#REF!</definedName>
    <definedName name="BExD73USXVADC7EHGHVTQNCT06ZA" hidden="1">#REF!</definedName>
    <definedName name="BExD7CE8ZR0EL3ZQP0AYQ5XQUH9L" hidden="1">#REF!</definedName>
    <definedName name="BExD7GAIGULTB3YHM1OS9RBQOTEC" localSheetId="7" hidden="1">#REF!</definedName>
    <definedName name="BExD7GAIGULTB3YHM1OS9RBQOTEC" hidden="1">#REF!</definedName>
    <definedName name="BExD7GAIHX094KROB46WFTL2XBWL" hidden="1">#REF!</definedName>
    <definedName name="BExD7IE1DHIS52UFDCTSKPJQNRD5" localSheetId="7" hidden="1">#REF!</definedName>
    <definedName name="BExD7IE1DHIS52UFDCTSKPJQNRD5" hidden="1">#REF!</definedName>
    <definedName name="BExD7IUBGUWHYC9UNZ1IY5XFYKQN" localSheetId="7" hidden="1">#REF!</definedName>
    <definedName name="BExD7IUBGUWHYC9UNZ1IY5XFYKQN" hidden="1">#REF!</definedName>
    <definedName name="BExD7IZMKM0QIFE7EV1NYL6EZVJZ" hidden="1">#REF!</definedName>
    <definedName name="BExD7JQOJ35HGL8U2OCEI2P2JT7I" localSheetId="7" hidden="1">#REF!</definedName>
    <definedName name="BExD7JQOJ35HGL8U2OCEI2P2JT7I" hidden="1">#REF!</definedName>
    <definedName name="BExD7KSDKNDNH95NDT3S7GM3MUU2" localSheetId="7" hidden="1">#REF!</definedName>
    <definedName name="BExD7KSDKNDNH95NDT3S7GM3MUU2" hidden="1">#REF!</definedName>
    <definedName name="BExD7L8MGPH3ERKVSTOZYRBPXRTM" localSheetId="7" hidden="1">#REF!</definedName>
    <definedName name="BExD7L8MGPH3ERKVSTOZYRBPXRTM" hidden="1">#REF!</definedName>
    <definedName name="BExD7SVOH5J3ZVHK9KI2N1XE0CC3" hidden="1">#REF!</definedName>
    <definedName name="BExD7V4PCVR1ACVPOJXKJ4CSROIX" hidden="1">#REF!</definedName>
    <definedName name="BExD7XDJDHHIZC0FV24WR8VJUTOM" localSheetId="7" hidden="1">#REF!</definedName>
    <definedName name="BExD7XDJDHHIZC0FV24WR8VJUTOM" hidden="1">#REF!</definedName>
    <definedName name="BExD819S39VUTMASCBMYI883THJ3" hidden="1">#REF!</definedName>
    <definedName name="BExD82X19JXUYEMN25WONA89XHLG" localSheetId="7" hidden="1">#REF!</definedName>
    <definedName name="BExD82X19JXUYEMN25WONA89XHLG" hidden="1">#REF!</definedName>
    <definedName name="BExD87PTC00HAR18TRRRGNNYPWSV" localSheetId="7" hidden="1">#REF!</definedName>
    <definedName name="BExD87PTC00HAR18TRRRGNNYPWSV" hidden="1">#REF!</definedName>
    <definedName name="BExD8CYKX2WGEDSW6KFP6MND1PM0" hidden="1">#REF!</definedName>
    <definedName name="BExD8H5MGJFMK4HK6DOAGTFYV6JT" hidden="1">#REF!</definedName>
    <definedName name="BExD8H5O087KQVWIVPUUID5VMGMS" localSheetId="7" hidden="1">#REF!</definedName>
    <definedName name="BExD8H5O087KQVWIVPUUID5VMGMS" hidden="1">#REF!</definedName>
    <definedName name="BExD8KWFYVMYYY2YJ34JT4QNLLTE" hidden="1">#REF!</definedName>
    <definedName name="BExD8OCLZMFN5K3VZYI4Q4ITVKUA" localSheetId="7" hidden="1">#REF!</definedName>
    <definedName name="BExD8OCLZMFN5K3VZYI4Q4ITVKUA" hidden="1">#REF!</definedName>
    <definedName name="BExD90XRKS0VALFB63QXBE2EK2OG" localSheetId="7" hidden="1">#REF!</definedName>
    <definedName name="BExD90XRKS0VALFB63QXBE2EK2OG" hidden="1">#REF!</definedName>
    <definedName name="BExD93C1R6LC0631ECHVFYH0R0PD" localSheetId="7" hidden="1">#REF!</definedName>
    <definedName name="BExD93C1R6LC0631ECHVFYH0R0PD" hidden="1">#REF!</definedName>
    <definedName name="BExD97TXIO0COVNN4OH3DEJ33YLM" hidden="1">#REF!</definedName>
    <definedName name="BExD99RZ1RFIMK6O1ZHSPJ68X9Y5" hidden="1">#REF!</definedName>
    <definedName name="BExD9IMBI0P6S6QRAXHE26HMK86D" hidden="1">#REF!</definedName>
    <definedName name="BExD9L0ID3VSOU609GKWYTA5BFMA" localSheetId="7" hidden="1">#REF!</definedName>
    <definedName name="BExD9L0ID3VSOU609GKWYTA5BFMA" hidden="1">#REF!</definedName>
    <definedName name="BExD9M7SEMG0JK2FUTTZXWIEBTKB" localSheetId="7" hidden="1">#REF!</definedName>
    <definedName name="BExD9M7SEMG0JK2FUTTZXWIEBTKB" hidden="1">#REF!</definedName>
    <definedName name="BExD9MNYBYB1AICQL5165G472IE2" localSheetId="7"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YBHU9ADLXI8VRC7F608RVGM" hidden="1">#REF!</definedName>
    <definedName name="BExDB2YNAPP1FIZKT19E1G9S7JZ3" hidden="1">#REF!</definedName>
    <definedName name="BExDB39GNDHCPPB7U2PZQO5TJ1OI" hidden="1">#REF!</definedName>
    <definedName name="BExDBDR1XR0FV0CYUCB2OJ7CJCZU" localSheetId="7" hidden="1">#REF!</definedName>
    <definedName name="BExDBDR1XR0FV0CYUCB2OJ7CJCZU" hidden="1">#REF!</definedName>
    <definedName name="BExDBECNFJKO0HIOIKTWDCSWP755" hidden="1">#REF!</definedName>
    <definedName name="BExDBI8WRY61SHXKAT4UFXLB15E8" hidden="1">#REF!</definedName>
    <definedName name="BExDBZBW3EHQF6J0XXIT3ZMXPL8C" hidden="1">#REF!</definedName>
    <definedName name="BExDC7F818VN0S18ID7XRCRVYPJ4" localSheetId="7" hidden="1">#REF!</definedName>
    <definedName name="BExDC7F818VN0S18ID7XRCRVYPJ4" hidden="1">#REF!</definedName>
    <definedName name="BExDCL7K96PC9VZYB70ZW3QPVIJE" localSheetId="7" hidden="1">#REF!</definedName>
    <definedName name="BExDCL7K96PC9VZYB70ZW3QPVIJE" hidden="1">#REF!</definedName>
    <definedName name="BExDCMPIHH27EAXTDLP095HYA29X" hidden="1">#REF!</definedName>
    <definedName name="BExDCP3UZ3C2O4C1F7KMU0Z9U32N" localSheetId="7" hidden="1">#REF!</definedName>
    <definedName name="BExDCP3UZ3C2O4C1F7KMU0Z9U32N" hidden="1">#REF!</definedName>
    <definedName name="BExENRJDC2MGQRJ6EHLAWX5I4SRS" hidden="1">#REF!</definedName>
    <definedName name="BExEOBX3WECDMYCV9RLN49APTXMM" localSheetId="7" hidden="1">#REF!</definedName>
    <definedName name="BExEOBX3WECDMYCV9RLN49APTXMM" hidden="1">#REF!</definedName>
    <definedName name="BExEP4E4F36662JDI0TOD85OP7X9" localSheetId="7" hidden="1">#REF!</definedName>
    <definedName name="BExEP4E4F36662JDI0TOD85OP7X9" hidden="1">#REF!</definedName>
    <definedName name="BExEP7388TKNL6FEJW00XN7FHEUG" hidden="1">#REF!</definedName>
    <definedName name="BExEPN4E1KREE7KA116IYQURUG7J" localSheetId="7" hidden="1">#REF!</definedName>
    <definedName name="BExEPN4E1KREE7KA116IYQURUG7J" hidden="1">#REF!</definedName>
    <definedName name="BExEPN9VIYI0FVL0HLZQXJFO6TT0" localSheetId="7" hidden="1">#REF!</definedName>
    <definedName name="BExEPN9VIYI0FVL0HLZQXJFO6TT0" hidden="1">#REF!</definedName>
    <definedName name="BExEPYT6VDSMR8MU2341Q5GM2Y9V" localSheetId="7"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73QE34MW57L1HFXSTB7QEG" hidden="1">#REF!</definedName>
    <definedName name="BExEQDXZALJLD4OBF74IKZBR13SR" localSheetId="7" hidden="1">#REF!</definedName>
    <definedName name="BExEQDXZALJLD4OBF74IKZBR13SR" hidden="1">#REF!</definedName>
    <definedName name="BExEQFLE2RPWGMWQAI4JMKUEFRPT" localSheetId="7" hidden="1">#REF!</definedName>
    <definedName name="BExEQFLE2RPWGMWQAI4JMKUEFRPT" hidden="1">#REF!</definedName>
    <definedName name="BExEQK3A4A5SKSZO2PDL35CJTX8M" localSheetId="7" hidden="1">#REF!</definedName>
    <definedName name="BExEQK3A4A5SKSZO2PDL35CJTX8M" hidden="1">#REF!</definedName>
    <definedName name="BExEQOQEOIPQFA3661WZXOFUJCIB" hidden="1">#REF!</definedName>
    <definedName name="BExEQTZAP8R69U31W4LKGTKKGKQE" hidden="1">#REF!</definedName>
    <definedName name="BExER2O72H1F9WV6S1J04C15PXX7" hidden="1">#REF!</definedName>
    <definedName name="BExERCETL5ZVXSS6EENB85QCSRYG" hidden="1">#REF!</definedName>
    <definedName name="BExERIUTB21WQ9WVQXUCDCGSH23E" hidden="1">#REF!</definedName>
    <definedName name="BExERRUIKIOATPZ9U4HQ0V52RJAU" localSheetId="7" hidden="1">#REF!</definedName>
    <definedName name="BExERRUIKIOATPZ9U4HQ0V52RJAU" hidden="1">#REF!</definedName>
    <definedName name="BExERSANFNM1O7T65PC5MJ301YET" localSheetId="7" hidden="1">#REF!</definedName>
    <definedName name="BExERSANFNM1O7T65PC5MJ301YET" hidden="1">#REF!</definedName>
    <definedName name="BExERSLFEDXNMOLAZ2VOI6VVJCBW" hidden="1">#REF!</definedName>
    <definedName name="BExERWCEBKQRYWRQLYJ4UCMMKTHG" localSheetId="7" hidden="1">#REF!</definedName>
    <definedName name="BExERWCEBKQRYWRQLYJ4UCMMKTHG" hidden="1">#REF!</definedName>
    <definedName name="BExERWSHS5678NWP0NM8J09K2OGY" hidden="1">#REF!</definedName>
    <definedName name="BExES44RHHDL3V7FLV6M20834WF1" localSheetId="7" hidden="1">#REF!</definedName>
    <definedName name="BExES44RHHDL3V7FLV6M20834WF1" hidden="1">#REF!</definedName>
    <definedName name="BExES4A7VE2X3RYYTVRLKZD4I7WU" localSheetId="7" hidden="1">#REF!</definedName>
    <definedName name="BExES4A7VE2X3RYYTVRLKZD4I7WU" hidden="1">#REF!</definedName>
    <definedName name="BExES6ZC8R7PHJ21OVJFLIR7DY30" localSheetId="7" hidden="1">#REF!</definedName>
    <definedName name="BExES6ZC8R7PHJ21OVJFLIR7DY30" hidden="1">#REF!</definedName>
    <definedName name="BExESCZ3HB75T4DB2TME7NST3PDW"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QFFLH766OHX0PD3NEIK0DIF" hidden="1">#REF!</definedName>
    <definedName name="BExETR0YRMOR63E6DHLEHV9QVVON" localSheetId="7" hidden="1">#REF!</definedName>
    <definedName name="BExETR0YRMOR63E6DHLEHV9QVVON" hidden="1">#REF!</definedName>
    <definedName name="BExETVDCXGPYA4OP2UI1URTJ60TK" hidden="1">#REF!</definedName>
    <definedName name="BExETVTGY38YXYYF7N73OYN6FYY3" localSheetId="7" hidden="1">#REF!</definedName>
    <definedName name="BExETVTGY38YXYYF7N73OYN6FYY3" hidden="1">#REF!</definedName>
    <definedName name="BExEUM6Y5MUDV2WYYY9ICV8796JQ" hidden="1">#REF!</definedName>
    <definedName name="BExEUNE4T242Y59C6MS28MXEUGCP" localSheetId="7" hidden="1">#REF!</definedName>
    <definedName name="BExEUNE4T242Y59C6MS28MXEUGCP" hidden="1">#REF!</definedName>
    <definedName name="BExEUTOOSAR1CJ6S2O9NTTQMWXNZ" hidden="1">#REF!</definedName>
    <definedName name="BExEV2TP7NA3ZR6RJGH5ER370OUM" localSheetId="7" hidden="1">#REF!</definedName>
    <definedName name="BExEV2TP7NA3ZR6RJGH5ER370OUM" hidden="1">#REF!</definedName>
    <definedName name="BExEV69USLNYO2QRJRC0J92XUF00" localSheetId="7" hidden="1">#REF!</definedName>
    <definedName name="BExEV69USLNYO2QRJRC0J92XUF00" hidden="1">#REF!</definedName>
    <definedName name="BExEV6KNTQOCFD7GV726XQEVQ7R6" localSheetId="7" hidden="1">#REF!</definedName>
    <definedName name="BExEV6KNTQOCFD7GV726XQEVQ7R6" hidden="1">#REF!</definedName>
    <definedName name="BExEV6VGM4POO9QT9KH3QA3VYCWM" hidden="1">#REF!</definedName>
    <definedName name="BExEV8DE9XPI7FA4WN7KEV9FVF1L" hidden="1">#REF!</definedName>
    <definedName name="BExEVAM8BLTWVS6IMVJWDOZBQK9R" hidden="1">#REF!</definedName>
    <definedName name="BExEVET98G3FU6QBF9LHYWSAMV0O" localSheetId="7" hidden="1">#REF!</definedName>
    <definedName name="BExEVET98G3FU6QBF9LHYWSAMV0O" hidden="1">#REF!</definedName>
    <definedName name="BExEVL3UZ22W55ZRF3F0J21PKQLX" hidden="1">#REF!</definedName>
    <definedName name="BExEVNCUT0PDUYNJH7G6BSEWZOT2" localSheetId="7" hidden="1">#REF!</definedName>
    <definedName name="BExEVNCUT0PDUYNJH7G6BSEWZOT2" hidden="1">#REF!</definedName>
    <definedName name="BExEVPGF4V5J0WQRZKUM8F9TTKZJ" localSheetId="7" hidden="1">#REF!</definedName>
    <definedName name="BExEVPGF4V5J0WQRZKUM8F9TTKZJ" hidden="1">#REF!</definedName>
    <definedName name="BExEVPWH8S9GER9M14SPIT6XZ8SG" localSheetId="7" hidden="1">#REF!</definedName>
    <definedName name="BExEVPWH8S9GER9M14SPIT6XZ8SG" hidden="1">#REF!</definedName>
    <definedName name="BExEVTSQM98HG6CMX8UHBFMBSINB" hidden="1">#REF!</definedName>
    <definedName name="BExEVVLIEVWYRF2UUC1H0H5QU1CP" hidden="1">#REF!</definedName>
    <definedName name="BExEVWCKO8T84GW9Z3X47915XKSH" hidden="1">#REF!</definedName>
    <definedName name="BExEVX8YKCGGQAF2N997SY1C9EBL" hidden="1">#REF!</definedName>
    <definedName name="BExEVZHRQ83OO4XL5TSXFHWU3YOT" hidden="1">#REF!</definedName>
    <definedName name="BExEVZSJWMZ5L2ZE7AZC57CXKW6T" hidden="1">#REF!</definedName>
    <definedName name="BExEW0JL1GFFCXMDGW54CI7Y8FZN" hidden="1">#REF!</definedName>
    <definedName name="BExEW6357VV6LVZCWOOM0R3T78QK" hidden="1">#REF!</definedName>
    <definedName name="BExEW68M9WL8214QH9C7VCK7BN08" localSheetId="7" hidden="1">#REF!</definedName>
    <definedName name="BExEW68M9WL8214QH9C7VCK7BN08" hidden="1">#REF!</definedName>
    <definedName name="BExEW8C5DDB2V1NGSVAYZQGSYSIJ" localSheetId="7" hidden="1">#REF!</definedName>
    <definedName name="BExEW8C5DDB2V1NGSVAYZQGSYSIJ" hidden="1">#REF!</definedName>
    <definedName name="BExEW8HFKH6F47KIHYBDRUEFZ2ZZ" localSheetId="7" hidden="1">#REF!</definedName>
    <definedName name="BExEW8HFKH6F47KIHYBDRUEFZ2ZZ" hidden="1">#REF!</definedName>
    <definedName name="BExEWHXF5F2E8FN7TRI5U2ZY0T0P" hidden="1">#REF!</definedName>
    <definedName name="BExEWLO75K95C6IRKHXSP7VP81T4" localSheetId="7" hidden="1">#REF!</definedName>
    <definedName name="BExEWLO75K95C6IRKHXSP7VP81T4" hidden="1">#REF!</definedName>
    <definedName name="BExEWNBGQS1U2LW3W84T4LSJ9K00" localSheetId="7" hidden="1">#REF!</definedName>
    <definedName name="BExEWNBGQS1U2LW3W84T4LSJ9K00" hidden="1">#REF!</definedName>
    <definedName name="BExEWO7STL7HNZSTY8VQBPTX1WK6" localSheetId="7" hidden="1">#REF!</definedName>
    <definedName name="BExEWO7STL7HNZSTY8VQBPTX1WK6" hidden="1">#REF!</definedName>
    <definedName name="BExEWQ0M1N3KMKTDJ73H10QSG4W1" hidden="1">#REF!</definedName>
    <definedName name="BExEX85F3OSW8NSCYGYPS9372Z1Q" hidden="1">#REF!</definedName>
    <definedName name="BExEX9HWY2G6928ZVVVQF77QCM2C" hidden="1">#REF!</definedName>
    <definedName name="BExEXBQWAYKMVBRJRHB8PFCSYFVN" hidden="1">#REF!</definedName>
    <definedName name="BExEXCY2AWYTVCDBVP9OEWT89OLB" hidden="1">#REF!</definedName>
    <definedName name="BExEXRBZ0DI9E2UFLLKYWGN66B61" hidden="1">#REF!</definedName>
    <definedName name="BExEY067KMBNYP9WMRGOH8ITDBLD" hidden="1">#REF!</definedName>
    <definedName name="BExEYGCSYH6XC1X89ZT8VJVQ6THP" hidden="1">#REF!</definedName>
    <definedName name="BExEYLG9FL9V1JPPNZ3FUDNSEJ4V" localSheetId="7" hidden="1">#REF!</definedName>
    <definedName name="BExEYLG9FL9V1JPPNZ3FUDNSEJ4V" hidden="1">#REF!</definedName>
    <definedName name="BExEYOW8C1B3OUUCIGEC7L8OOW1Z" localSheetId="7" hidden="1">#REF!</definedName>
    <definedName name="BExEYOW8C1B3OUUCIGEC7L8OOW1Z" hidden="1">#REF!</definedName>
    <definedName name="BExEYQOZJ45SYJTME2EF11XF2YW8" localSheetId="7" hidden="1">#REF!</definedName>
    <definedName name="BExEYQOZJ45SYJTME2EF11XF2YW8" hidden="1">#REF!</definedName>
    <definedName name="BExEYUQJXZT6N5HJH8ACJF6SRWEE" hidden="1">#REF!</definedName>
    <definedName name="BExEYVHM7COM2XBAZH71USCAT6K9" hidden="1">#REF!</definedName>
    <definedName name="BExEYW8O56SE67A8CIT413PPQFWN" hidden="1">#REF!</definedName>
    <definedName name="BExEYXQGOT90CC2QXVUDAMIS2SD6" hidden="1">#REF!</definedName>
    <definedName name="BExEYY17N22FDMK6IA4HQRCTNPYL" hidden="1">#REF!</definedName>
    <definedName name="BExEZ1S6VZCG01ZPLBSS9Z1SBOJ2" localSheetId="7" hidden="1">#REF!</definedName>
    <definedName name="BExEZ1S6VZCG01ZPLBSS9Z1SBOJ2" hidden="1">#REF!</definedName>
    <definedName name="BExEZFPZKLS4GGKV39NX0GL8AK7B" hidden="1">#REF!</definedName>
    <definedName name="BExEZGBFNJR8DLPN0V11AU22L6WY" localSheetId="7" hidden="1">#REF!</definedName>
    <definedName name="BExEZGBFNJR8DLPN0V11AU22L6WY" hidden="1">#REF!</definedName>
    <definedName name="BExEZQYJW81F362CWKW5HLAAM45I" hidden="1">#REF!</definedName>
    <definedName name="BExEZSWLMZZ2RK34GSJ9Q3NPCFT2" hidden="1">#REF!</definedName>
    <definedName name="BExF02Y3V3QEPO2XLDSK47APK9XJ" localSheetId="7" hidden="1">#REF!</definedName>
    <definedName name="BExF02Y3V3QEPO2XLDSK47APK9XJ" hidden="1">#REF!</definedName>
    <definedName name="BExF09OS91RT7N7IW8JLMZ121ZP3" localSheetId="7" hidden="1">#REF!</definedName>
    <definedName name="BExF09OS91RT7N7IW8JLMZ121ZP3" hidden="1">#REF!</definedName>
    <definedName name="BExF0L2TP18E48BYIVEYR9BGX4HR" hidden="1">#REF!</definedName>
    <definedName name="BExF0LOEHV42P2DV7QL8O7HOQ3N9" localSheetId="7" hidden="1">#REF!</definedName>
    <definedName name="BExF0LOEHV42P2DV7QL8O7HOQ3N9" hidden="1">#REF!</definedName>
    <definedName name="BExF0QH116YF95UAL83HSM0C2X7Y" hidden="1">#REF!</definedName>
    <definedName name="BExF0WRM9VO25RLSO03ZOCE8H7K5" localSheetId="7" hidden="1">#REF!</definedName>
    <definedName name="BExF0WRM9VO25RLSO03ZOCE8H7K5" hidden="1">#REF!</definedName>
    <definedName name="BExF0ZRI7W4RSLIDLHTSM0AWXO3S" localSheetId="7" hidden="1">#REF!</definedName>
    <definedName name="BExF0ZRI7W4RSLIDLHTSM0AWXO3S" hidden="1">#REF!</definedName>
    <definedName name="BExF19CT3MMZZ2T5EWMDNG3UOJ01" localSheetId="7"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00VK438ANZMJEAPZ2RQDB8U" hidden="1">#REF!</definedName>
    <definedName name="BExF21OBXGVA9D1CPMHVJHL599BC" hidden="1">#REF!</definedName>
    <definedName name="BExF28PXA9VBW4OZ74OITX6LHR12" hidden="1">#REF!</definedName>
    <definedName name="BExF2CWZN6E87RGTBMD4YQI2QT7R" localSheetId="7" hidden="1">#REF!</definedName>
    <definedName name="BExF2CWZN6E87RGTBMD4YQI2QT7R" hidden="1">#REF!</definedName>
    <definedName name="BExF2DYO1WQ7GMXSTAQRDBW1NSFG" localSheetId="7" hidden="1">#REF!</definedName>
    <definedName name="BExF2DYO1WQ7GMXSTAQRDBW1NSFG" hidden="1">#REF!</definedName>
    <definedName name="BExF2LR83KWDOSK9ACAROCGMTQ8X" hidden="1">#REF!</definedName>
    <definedName name="BExF2MSWNUY9Z6BZJQZ538PPTION" localSheetId="7" hidden="1">#REF!</definedName>
    <definedName name="BExF2MSWNUY9Z6BZJQZ538PPTION" hidden="1">#REF!</definedName>
    <definedName name="BExF2QUMUE0SAOXYKURIADNUWFK6" localSheetId="7" hidden="1">#REF!</definedName>
    <definedName name="BExF2QUMUE0SAOXYKURIADNUWFK6" hidden="1">#REF!</definedName>
    <definedName name="BExF2QZYWHTYGUTTXR15CKCV3LS7" localSheetId="7" hidden="1">#REF!</definedName>
    <definedName name="BExF2QZYWHTYGUTTXR15CKCV3LS7" hidden="1">#REF!</definedName>
    <definedName name="BExF2T8Y6TSJ74RMSZOA9CEH4OZ6" hidden="1">#REF!</definedName>
    <definedName name="BExF31N3YM4F37EOOY8M8VI1KXN8" hidden="1">#REF!</definedName>
    <definedName name="BExF33FTAHDRHB66P3B85U2VL7KH" hidden="1">#REF!</definedName>
    <definedName name="BExF37C1YKBT79Z9SOJAG5MXQGTU" hidden="1">#REF!</definedName>
    <definedName name="BExF3A6HPA6DGYALZNHHJPMCUYZR" hidden="1">#REF!</definedName>
    <definedName name="BExF3AS2T7GFVNU9JPBXWUQH845Y" hidden="1">#REF!</definedName>
    <definedName name="BExF3GBMLCA5ZT2251N0N3CRN11O" hidden="1">#REF!</definedName>
    <definedName name="BExF3I9T44X7DV9HHV51DVDDPPZG" localSheetId="7" hidden="1">#REF!</definedName>
    <definedName name="BExF3I9T44X7DV9HHV51DVDDPPZG" hidden="1">#REF!</definedName>
    <definedName name="BExF3JMFX5DILOIFUDIO1HZUK875" localSheetId="7" hidden="1">#REF!</definedName>
    <definedName name="BExF3JMFX5DILOIFUDIO1HZUK875" hidden="1">#REF!</definedName>
    <definedName name="BExF3NTC4BGZEM6B87TCFX277QCS" localSheetId="7"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RET913530OJZJYWUA4LCSLF" hidden="1">#REF!</definedName>
    <definedName name="BExF42SSBVPMLK2UB3B7FPEIY9TU" localSheetId="7" hidden="1">#REF!</definedName>
    <definedName name="BExF42SSBVPMLK2UB3B7FPEIY9TU" hidden="1">#REF!</definedName>
    <definedName name="BExF4HXSWB50BKYPWA0HTT8W56H6" localSheetId="7" hidden="1">#REF!</definedName>
    <definedName name="BExF4HXSWB50BKYPWA0HTT8W56H6" hidden="1">#REF!</definedName>
    <definedName name="BExF4KHF04IWW4LQ95FHQPFE4Y9K" localSheetId="7"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9NQHJ39J7AF8B91RVX0H3P6" hidden="1">#REF!</definedName>
    <definedName name="BExF5A3UZV4KS8FZY9VQCMX16TLE" localSheetId="7" hidden="1">#REF!</definedName>
    <definedName name="BExF5A3UZV4KS8FZY9VQCMX16TLE" hidden="1">#REF!</definedName>
    <definedName name="BExF5D96JEPDW6LV89G2REZJ1ES7" localSheetId="7" hidden="1">#REF!</definedName>
    <definedName name="BExF5D96JEPDW6LV89G2REZJ1ES7" hidden="1">#REF!</definedName>
    <definedName name="BExF5HR2GFV7O8LKG9SJ4BY78LYA" localSheetId="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5FFOHNFLM63A7M0XSPHOAGY" hidden="1">#REF!</definedName>
    <definedName name="BExF67O951CF8UJF3KBDNR0E83C1" localSheetId="7" hidden="1">#REF!</definedName>
    <definedName name="BExF67O951CF8UJF3KBDNR0E83C1" hidden="1">#REF!</definedName>
    <definedName name="BExF6EV7I35NVMIJGYTB6E24YVPA" localSheetId="7" hidden="1">#REF!</definedName>
    <definedName name="BExF6EV7I35NVMIJGYTB6E24YVPA" hidden="1">#REF!</definedName>
    <definedName name="BExF6FGUF393KTMBT40S5BYAFG00" localSheetId="7" hidden="1">#REF!</definedName>
    <definedName name="BExF6FGUF393KTMBT40S5BYAFG00" hidden="1">#REF!</definedName>
    <definedName name="BExF6GNYXWY8A0SY4PW1B6KJMMTM" hidden="1">#REF!</definedName>
    <definedName name="BExF6IB8K74Z0AFT05GPOKKZW7C9" hidden="1">#REF!</definedName>
    <definedName name="BExF6JNWE4H8L694Y8Z1VCZ9EMVP" hidden="1">#REF!</definedName>
    <definedName name="BExF6NUXJI11W2IAZNAM1QWC0459" localSheetId="7" hidden="1">#REF!</definedName>
    <definedName name="BExF6NUXJI11W2IAZNAM1QWC0459" hidden="1">#REF!</definedName>
    <definedName name="BExF6RR76KNVIXGJOVFO8GDILKGZ" localSheetId="7" hidden="1">#REF!</definedName>
    <definedName name="BExF6RR76KNVIXGJOVFO8GDILKGZ" hidden="1">#REF!</definedName>
    <definedName name="BExF6ZE8D5CMPJPRWT6S4HM56LPF" localSheetId="7" hidden="1">#REF!</definedName>
    <definedName name="BExF6ZE8D5CMPJPRWT6S4HM56LPF" hidden="1">#REF!</definedName>
    <definedName name="BExF71SL7S5BDGRZ694893ZZ2ZTI" hidden="1">#REF!</definedName>
    <definedName name="BExF76FV8SF7AJK7B35AL7VTZF6D" localSheetId="7" hidden="1">#REF!</definedName>
    <definedName name="BExF76FV8SF7AJK7B35AL7VTZF6D" hidden="1">#REF!</definedName>
    <definedName name="BExF7EOIMC1OYL1N7835KGOI0FIZ" localSheetId="7" hidden="1">#REF!</definedName>
    <definedName name="BExF7EOIMC1OYL1N7835KGOI0FIZ" hidden="1">#REF!</definedName>
    <definedName name="BExF7FVNFEHQQH5MIO6AIUWSERR7" hidden="1">#REF!</definedName>
    <definedName name="BExF7K88K7ASGV6RAOAGH52G04VR" localSheetId="7" hidden="1">#REF!</definedName>
    <definedName name="BExF7K88K7ASGV6RAOAGH52G04VR" hidden="1">#REF!</definedName>
    <definedName name="BExF7MRUDZOHRFLEUHOPHVAPHTG1" localSheetId="7" hidden="1">#REF!</definedName>
    <definedName name="BExF7MRUDZOHRFLEUHOPHVAPHTG1" hidden="1">#REF!</definedName>
    <definedName name="BExF7OVDRP3LHNAF2CX4V84CKKIR" localSheetId="7" hidden="1">#REF!</definedName>
    <definedName name="BExF7OVDRP3LHNAF2CX4V84CKKIR" hidden="1">#REF!</definedName>
    <definedName name="BExF7QO41X2A2SL8UXDNP99GY7U9" hidden="1">#REF!</definedName>
    <definedName name="BExF7RV9JQHNUU59Z7TLWW2ARAN8" hidden="1">#REF!</definedName>
    <definedName name="BExF81GI8B8WBHXFTET68A9358BR" localSheetId="7" hidden="1">#REF!</definedName>
    <definedName name="BExF81GI8B8WBHXFTET68A9358BR" hidden="1">#REF!</definedName>
    <definedName name="BExF84R8ZH2K4C0CYI1IVFH8WUYD" hidden="1">#REF!</definedName>
    <definedName name="BExF9CTA0UGH0U2JUPUJKMEEI1Z2" hidden="1">#REF!</definedName>
    <definedName name="BExGKNC6UCNO0YTOPVJZMQ34IVMH" hidden="1">#REF!</definedName>
    <definedName name="BExGKT17Q7NLLXEVPD5JH5USNBZN" hidden="1">#REF!</definedName>
    <definedName name="BExGL97US0Y3KXXASUTVR26XLT70" localSheetId="7" hidden="1">#REF!</definedName>
    <definedName name="BExGL97US0Y3KXXASUTVR26XLT70" hidden="1">#REF!</definedName>
    <definedName name="BExGLBBDCI1GIG0PMRK6XZDB0G3H" localSheetId="7" hidden="1">#REF!</definedName>
    <definedName name="BExGLBBDCI1GIG0PMRK6XZDB0G3H" hidden="1">#REF!</definedName>
    <definedName name="BExGLC7R4C33RO0PID97ZPPVCW4M" localSheetId="7"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4DZ65OAQP7MA4LN6QMYZOFF" hidden="1">#REF!</definedName>
    <definedName name="BExGMADQOYEIZ20PH6QHM1CUKWLF" hidden="1">#REF!</definedName>
    <definedName name="BExGMCXCWEC9XNUOEMZ61TMI6CUO" hidden="1">#REF!</definedName>
    <definedName name="BExGMEFBL47KYW564WF1RQ6VY453" hidden="1">#REF!</definedName>
    <definedName name="BExGMJDGIH0MEPC2TUSFUCY2ROTB" localSheetId="7" hidden="1">#REF!</definedName>
    <definedName name="BExGMJDGIH0MEPC2TUSFUCY2ROTB" hidden="1">#REF!</definedName>
    <definedName name="BExGMKPW2HPKN0M0XKF3AZ8YP0D6" localSheetId="7" hidden="1">#REF!</definedName>
    <definedName name="BExGMKPW2HPKN0M0XKF3AZ8YP0D6" hidden="1">#REF!</definedName>
    <definedName name="BExGMP2F175LGL6QVSJGP6GKYHHA" localSheetId="7" hidden="1">#REF!</definedName>
    <definedName name="BExGMP2F175LGL6QVSJGP6GKYHHA" hidden="1">#REF!</definedName>
    <definedName name="BExGMPIIP8GKML2VVA8OEFL43NCS" hidden="1">#REF!</definedName>
    <definedName name="BExGMQ43XN1P7YC8OIBAMXLIX8S3" hidden="1">#REF!</definedName>
    <definedName name="BExGMZ3SRIXLXMWBVOXXV3M4U4YL" hidden="1">#REF!</definedName>
    <definedName name="BExGMZ3UBN48IXU1ZEFYECEMZ1IM" hidden="1">#REF!</definedName>
    <definedName name="BExGN0LRKAPMAKXJTDAKS7Q1MV6S" hidden="1">#REF!</definedName>
    <definedName name="BExGN4I0QATXNZCLZJM1KH1OIJQH" localSheetId="7" hidden="1">#REF!</definedName>
    <definedName name="BExGN4I0QATXNZCLZJM1KH1OIJQH" hidden="1">#REF!</definedName>
    <definedName name="BExGN9FZ2RWCMSY1YOBJKZMNIM9R" localSheetId="7" hidden="1">#REF!</definedName>
    <definedName name="BExGN9FZ2RWCMSY1YOBJKZMNIM9R" hidden="1">#REF!</definedName>
    <definedName name="BExGNCFW1HJRE2CBZ65J7JB4DCF3" hidden="1">#REF!</definedName>
    <definedName name="BExGNDSIMTHOCXXG6QOGR6DA8SGG" localSheetId="7" hidden="1">#REF!</definedName>
    <definedName name="BExGNDSIMTHOCXXG6QOGR6DA8SGG" hidden="1">#REF!</definedName>
    <definedName name="BExGNN2YQ9BDAZXT2GLCSAPXKIM7" localSheetId="7" hidden="1">#REF!</definedName>
    <definedName name="BExGNN2YQ9BDAZXT2GLCSAPXKIM7" hidden="1">#REF!</definedName>
    <definedName name="BExGNOKWX1XBNDMJI9P6T9FUJ9FQ" localSheetId="7" hidden="1">#REF!</definedName>
    <definedName name="BExGNOKWX1XBNDMJI9P6T9FUJ9FQ" hidden="1">#REF!</definedName>
    <definedName name="BExGNPBUQ4MFVXFVD9LJPL5PZU68" hidden="1">#REF!</definedName>
    <definedName name="BExGNSS0CKRPKHO25R3TDBEL2NHX" localSheetId="7" hidden="1">#REF!</definedName>
    <definedName name="BExGNSS0CKRPKHO25R3TDBEL2NHX" hidden="1">#REF!</definedName>
    <definedName name="BExGNYH0MO8NOVS85L15G0RWX4GW" localSheetId="7" hidden="1">#REF!</definedName>
    <definedName name="BExGNYH0MO8NOVS85L15G0RWX4GW" hidden="1">#REF!</definedName>
    <definedName name="BExGNZO44DEG8CGIDYSEGDUQ531R" localSheetId="7" hidden="1">#REF!</definedName>
    <definedName name="BExGNZO44DEG8CGIDYSEGDUQ531R" hidden="1">#REF!</definedName>
    <definedName name="BExGO2O0V6UYDY26AX8OSN72F77N" hidden="1">#REF!</definedName>
    <definedName name="BExGO2YUBOVLYHY1QSIHRE1KLAFV" hidden="1">#REF!</definedName>
    <definedName name="BExGO34AR3EHZ52E2EB36K60EMA8" hidden="1">#REF!</definedName>
    <definedName name="BExGO3V7ECJIIZYQU47Y2PTNTCOZ"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E7C2HSW9M6L6R25H0Z4JEKM" hidden="1">#REF!</definedName>
    <definedName name="BExGOHSTJD8TX869RJ1UJNKJE4BD" localSheetId="7" hidden="1">#REF!</definedName>
    <definedName name="BExGOHSTJD8TX869RJ1UJNKJE4BD" hidden="1">#REF!</definedName>
    <definedName name="BExGOI3M84PCOV0FSX0APR834A9T" hidden="1">#REF!</definedName>
    <definedName name="BExGOL903YF63SRYHHD7UNE2B0E7" hidden="1">#REF!</definedName>
    <definedName name="BExGOROWSCEN1I6IXZVXWNFSY76K" hidden="1">#REF!</definedName>
    <definedName name="BExGOT6UXUX5FVTAYL9SOBZ1D0II" localSheetId="7" hidden="1">#REF!</definedName>
    <definedName name="BExGOT6UXUX5FVTAYL9SOBZ1D0II" hidden="1">#REF!</definedName>
    <definedName name="BExGOXJDHUDPDT8I8IVGVW9J0R5Q" localSheetId="7" hidden="1">#REF!</definedName>
    <definedName name="BExGOXJDHUDPDT8I8IVGVW9J0R5Q" hidden="1">#REF!</definedName>
    <definedName name="BExGPB0QWZQYZ4O1B28QZMIZK4R5" hidden="1">#REF!</definedName>
    <definedName name="BExGPHGT5KDOCMV2EFS4OVKTWBRD" localSheetId="7" hidden="1">#REF!</definedName>
    <definedName name="BExGPHGT5KDOCMV2EFS4OVKTWBRD" hidden="1">#REF!</definedName>
    <definedName name="BExGPID72Y4Y619LWASUQZKZHJNC" localSheetId="7" hidden="1">#REF!</definedName>
    <definedName name="BExGPID72Y4Y619LWASUQZKZHJNC" hidden="1">#REF!</definedName>
    <definedName name="BExGPPENQIANVGLVQJ77DK5JPRTB" localSheetId="7"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NKON4USXX87UCB2S0Y60MJH" hidden="1">#REF!</definedName>
    <definedName name="BExGQOX5SC3QE5GND2P8HAHC7ZN6" hidden="1">#REF!</definedName>
    <definedName name="BExGQP2M90PWKZU8RDMLC9SJN90J" hidden="1">#REF!</definedName>
    <definedName name="BExGQPO7ENFEQC0NC6MC9OZR2LHY" localSheetId="7" hidden="1">#REF!</definedName>
    <definedName name="BExGQPO7ENFEQC0NC6MC9OZR2LHY" hidden="1">#REF!</definedName>
    <definedName name="BExGQRM9NCME1AQA8RNH8GRKBEY8" hidden="1">#REF!</definedName>
    <definedName name="BExGQX0H4EZMXBJTKJJE4ICJWN5O" localSheetId="7" hidden="1">#REF!</definedName>
    <definedName name="BExGQX0H4EZMXBJTKJJE4ICJWN5O" hidden="1">#REF!</definedName>
    <definedName name="BExGR23WEFG8G3CHQC5Q2M1VP9Q0" hidden="1">#REF!</definedName>
    <definedName name="BExGR4CW3WRIID17GGX4MI9ZDHFE" localSheetId="7" hidden="1">#REF!</definedName>
    <definedName name="BExGR4CW3WRIID17GGX4MI9ZDHFE" hidden="1">#REF!</definedName>
    <definedName name="BExGR65GJX27MU2OL6NI5PB8XVB4" localSheetId="7" hidden="1">#REF!</definedName>
    <definedName name="BExGR65GJX27MU2OL6NI5PB8XVB4" hidden="1">#REF!</definedName>
    <definedName name="BExGR6LQ97HETGS3CT96L4IK0JSH" localSheetId="7" hidden="1">#REF!</definedName>
    <definedName name="BExGR6LQ97HETGS3CT96L4IK0JSH" hidden="1">#REF!</definedName>
    <definedName name="BExGR7CT3OV0H8V6P8FZV56VUC6O" hidden="1">#REF!</definedName>
    <definedName name="BExGR9ATP2LVT7B9OCPSLJ11H9SX" hidden="1">#REF!</definedName>
    <definedName name="BExGRHZROC86IFGNDBDWZNBH5Q2V" hidden="1">#REF!</definedName>
    <definedName name="BExGRUKVVKDL8483WI70VN2QZDGD" localSheetId="7" hidden="1">#REF!</definedName>
    <definedName name="BExGRUKVVKDL8483WI70VN2QZDGD" hidden="1">#REF!</definedName>
    <definedName name="BExGRWOG8H774BWL55XHDM510RIO" hidden="1">#REF!</definedName>
    <definedName name="BExGS2IWR5DUNJ1U9PAKIV8CMBNI" localSheetId="7" hidden="1">#REF!</definedName>
    <definedName name="BExGS2IWR5DUNJ1U9PAKIV8CMBNI" hidden="1">#REF!</definedName>
    <definedName name="BExGS69P9FFTEOPDS0MWFKF45G47" localSheetId="7" hidden="1">#REF!</definedName>
    <definedName name="BExGS69P9FFTEOPDS0MWFKF45G47" hidden="1">#REF!</definedName>
    <definedName name="BExGS6F1JFHM5MUJ1RFO50WP6D05" localSheetId="7" hidden="1">#REF!</definedName>
    <definedName name="BExGS6F1JFHM5MUJ1RFO50WP6D05" hidden="1">#REF!</definedName>
    <definedName name="BExGSA5YB5ZGE4NHDVCZ55TQAJTL" hidden="1">#REF!</definedName>
    <definedName name="BExGSCEUCQQVDEEKWJ677QTGUVTE" hidden="1">#REF!</definedName>
    <definedName name="BExGSIEM727QSRTKERB74MLZO3WH" hidden="1">#REF!</definedName>
    <definedName name="BExGSQY65LH1PCKKM5WHDW83F35O" hidden="1">#REF!</definedName>
    <definedName name="BExGSYW1GKISF0PMUAK3XJK9PEW9" hidden="1">#REF!</definedName>
    <definedName name="BExGT0DZJB6LSF6L693UUB9EY1VQ" hidden="1">#REF!</definedName>
    <definedName name="BExGT6ZCHZC2K6QIRSLBWYH6IK8G" hidden="1">#REF!</definedName>
    <definedName name="BExGTGVFIF8HOQXR54SK065A8M4K" localSheetId="7" hidden="1">#REF!</definedName>
    <definedName name="BExGTGVFIF8HOQXR54SK065A8M4K" hidden="1">#REF!</definedName>
    <definedName name="BExGTIYX3OWPIINOGY1E4QQYSKHP" localSheetId="7" hidden="1">#REF!</definedName>
    <definedName name="BExGTIYX3OWPIINOGY1E4QQYSKHP" hidden="1">#REF!</definedName>
    <definedName name="BExGTKGUN0KUU3C0RL2LK98D8MEK" localSheetId="7"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OMP41WW2SRP0W4QUFV8KLYZ" hidden="1">#REF!</definedName>
    <definedName name="BExGUQF9N9FKI7S0H30WUAEB5LPD" hidden="1">#REF!</definedName>
    <definedName name="BExGUQVJE1MV019H8EUN9O73RXA9" hidden="1">#REF!</definedName>
    <definedName name="BExGUR6BA03XPBK60SQUW197GJ5X" localSheetId="7" hidden="1">#REF!</definedName>
    <definedName name="BExGUR6BA03XPBK60SQUW197GJ5X" hidden="1">#REF!</definedName>
    <definedName name="BExGUVIP60TA4B7X2PFGMBFUSKGX" localSheetId="7" hidden="1">#REF!</definedName>
    <definedName name="BExGUVIP60TA4B7X2PFGMBFUSKGX" hidden="1">#REF!</definedName>
    <definedName name="BExGUZKF06F209XL1IZWVJEQ82EE" localSheetId="7" hidden="1">#REF!</definedName>
    <definedName name="BExGUZKF06F209XL1IZWVJEQ82EE" hidden="1">#REF!</definedName>
    <definedName name="BExGV2EVT380QHD4AP2RL9MR8L5L" hidden="1">#REF!</definedName>
    <definedName name="BExGVBK1K34V8TRHBXTX7YL948G2" hidden="1">#REF!</definedName>
    <definedName name="BExGVFWDKW8LO48OL2ZZUGFJFDDA" hidden="1">#REF!</definedName>
    <definedName name="BExGVKE90UVNX4SV1VXMC6YSH6OS" localSheetId="7" hidden="1">#REF!</definedName>
    <definedName name="BExGVKE90UVNX4SV1VXMC6YSH6OS" hidden="1">#REF!</definedName>
    <definedName name="BExGVV6OOLDQ3TXZK51TTF3YX0WN" localSheetId="7" hidden="1">#REF!</definedName>
    <definedName name="BExGVV6OOLDQ3TXZK51TTF3YX0WN" hidden="1">#REF!</definedName>
    <definedName name="BExGVYS4GVCJSN8UQ2O3UUTPR5AY" localSheetId="7" hidden="1">#REF!</definedName>
    <definedName name="BExGVYS4GVCJSN8UQ2O3UUTPR5AY" hidden="1">#REF!</definedName>
    <definedName name="BExGW0KVOL93Z29HD7AAKNQ59I24" hidden="1">#REF!</definedName>
    <definedName name="BExGW0KVS7U0C87XFZ78QW991IEV" localSheetId="7" hidden="1">#REF!</definedName>
    <definedName name="BExGW0KVS7U0C87XFZ78QW991IEV" hidden="1">#REF!</definedName>
    <definedName name="BExGW2Z7AMPG6H9EXA9ML6EZVGGA" localSheetId="7" hidden="1">#REF!</definedName>
    <definedName name="BExGW2Z7AMPG6H9EXA9ML6EZVGGA" hidden="1">#REF!</definedName>
    <definedName name="BExGWABG5VT5XO1A196RK61AXA8C" localSheetId="7" hidden="1">#REF!</definedName>
    <definedName name="BExGWABG5VT5XO1A196RK61AXA8C" hidden="1">#REF!</definedName>
    <definedName name="BExGWEO0JDG84NYLEAV5NSOAGMJZ" hidden="1">#REF!</definedName>
    <definedName name="BExGWIESFOCIUCQ0PT1WDC55RLVM" hidden="1">#REF!</definedName>
    <definedName name="BExGWLEOC70Z8QAJTPT2PDHTNM4L" hidden="1">#REF!</definedName>
    <definedName name="BExGWNCXLCRTLBVMTXYJ5PHQI6SS" hidden="1">#REF!</definedName>
    <definedName name="BExGX453OMLZPGJF63K8PNB8EDJJ" hidden="1">#REF!</definedName>
    <definedName name="BExGX6U988MCFIGDA1282F92U9AA" localSheetId="7" hidden="1">#REF!</definedName>
    <definedName name="BExGX6U988MCFIGDA1282F92U9AA" hidden="1">#REF!</definedName>
    <definedName name="BExGX7FTB1CKAT5HUW6H531FIY6I" localSheetId="7" hidden="1">#REF!</definedName>
    <definedName name="BExGX7FTB1CKAT5HUW6H531FIY6I" hidden="1">#REF!</definedName>
    <definedName name="BExGX9DVACJQIZ4GH6YAD2A7F70O" localSheetId="7" hidden="1">#REF!</definedName>
    <definedName name="BExGX9DVACJQIZ4GH6YAD2A7F70O" hidden="1">#REF!</definedName>
    <definedName name="BExGXDVP2S2Y8Z8Q43I78RCIK3DD" hidden="1">#REF!</definedName>
    <definedName name="BExGXJ9W5JU7TT9S0BKL5Y6VVB39" hidden="1">#REF!</definedName>
    <definedName name="BExGXQGVELUHEDSBNLEGTLOGNVS5" hidden="1">#REF!</definedName>
    <definedName name="BExGXWB73RJ4BASBQTQ8EY0EC1EB" localSheetId="7" hidden="1">#REF!</definedName>
    <definedName name="BExGXWB73RJ4BASBQTQ8EY0EC1EB" hidden="1">#REF!</definedName>
    <definedName name="BExGXZ0ABB43C7SMRKZHWOSU9EQX" localSheetId="7" hidden="1">#REF!</definedName>
    <definedName name="BExGXZ0ABB43C7SMRKZHWOSU9EQX" hidden="1">#REF!</definedName>
    <definedName name="BExGY0T0UPBWF73OV2QYIOSP1VVJ" hidden="1">#REF!</definedName>
    <definedName name="BExGY6SU3SYVCJ3AG2ITY59SAZ5A" localSheetId="7" hidden="1">#REF!</definedName>
    <definedName name="BExGY6SU3SYVCJ3AG2ITY59SAZ5A" hidden="1">#REF!</definedName>
    <definedName name="BExGY6YA4P5KMY2VHT0DYK3YTFAX" localSheetId="7" hidden="1">#REF!</definedName>
    <definedName name="BExGY6YA4P5KMY2VHT0DYK3YTFAX" hidden="1">#REF!</definedName>
    <definedName name="BExGY8G88PVVRYHPHRPJZFSX6HSC" localSheetId="7"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HAGH0IZT9WAS43U752U84WI" hidden="1">#REF!</definedName>
    <definedName name="BExGYOS6TV2C72PLRFU8RP1I58GY" localSheetId="7" hidden="1">#REF!</definedName>
    <definedName name="BExGYOS6TV2C72PLRFU8RP1I58GY" hidden="1">#REF!</definedName>
    <definedName name="BExGYXXCM53K2H84S4WZTHTHZPHE" hidden="1">#REF!</definedName>
    <definedName name="BExGYY2PBI68I55GPNKXV5RYR1WF" hidden="1">#REF!</definedName>
    <definedName name="BExGZ0MC1XT4VWABFT1UK2UMI0CP" hidden="1">#REF!</definedName>
    <definedName name="BExGZ7NXZ0IBS44C2NZ9VMD6T6K2" localSheetId="7" hidden="1">#REF!</definedName>
    <definedName name="BExGZ7NXZ0IBS44C2NZ9VMD6T6K2" hidden="1">#REF!</definedName>
    <definedName name="BExGZJ78ZWZCVHZ3BKEKFJZ6MAEO" localSheetId="7" hidden="1">#REF!</definedName>
    <definedName name="BExGZJ78ZWZCVHZ3BKEKFJZ6MAEO" hidden="1">#REF!</definedName>
    <definedName name="BExGZOLH2QV73J3M9IWDDPA62TP4" localSheetId="7" hidden="1">#REF!</definedName>
    <definedName name="BExGZOLH2QV73J3M9IWDDPA62TP4" hidden="1">#REF!</definedName>
    <definedName name="BExGZP1PWGFKVVVN4YDIS22DZPCR" hidden="1">#REF!</definedName>
    <definedName name="BExGZSN96MC2HMMYQ3BMZ50490SJ" hidden="1">#REF!</definedName>
    <definedName name="BExGZYXS0GTA29TRAW6KAUBGG6D4" hidden="1">#REF!</definedName>
    <definedName name="BExH00L21GZX5YJJGVMOAWBERLP5" localSheetId="7" hidden="1">#REF!</definedName>
    <definedName name="BExH00L21GZX5YJJGVMOAWBERLP5" hidden="1">#REF!</definedName>
    <definedName name="BExH02ZD6VAY1KQLAQYBBI6WWIZB" localSheetId="7" hidden="1">#REF!</definedName>
    <definedName name="BExH02ZD6VAY1KQLAQYBBI6WWIZB" hidden="1">#REF!</definedName>
    <definedName name="BExH07XC83E8WXF2O7EJTNS1DOZD" hidden="1">#REF!</definedName>
    <definedName name="BExH08Z6LQCGGSGSAILMHX4X7JMD" localSheetId="7" hidden="1">#REF!</definedName>
    <definedName name="BExH08Z6LQCGGSGSAILMHX4X7JMD" hidden="1">#REF!</definedName>
    <definedName name="BExH0KT9Z8HEVRRQRGQ8YHXRLIJA" localSheetId="7" hidden="1">#REF!</definedName>
    <definedName name="BExH0KT9Z8HEVRRQRGQ8YHXRLIJA" hidden="1">#REF!</definedName>
    <definedName name="BExH0KTA6PC3C1H961G6G3WB4ROD" hidden="1">#REF!</definedName>
    <definedName name="BExH0M0FDN12YBOCKL3XL2Z7T7Y8" localSheetId="7" hidden="1">#REF!</definedName>
    <definedName name="BExH0M0FDN12YBOCKL3XL2Z7T7Y8" hidden="1">#REF!</definedName>
    <definedName name="BExH0O9G06YPZ5TN9RYT326I1CP2" localSheetId="7" hidden="1">#REF!</definedName>
    <definedName name="BExH0O9G06YPZ5TN9RYT326I1CP2" hidden="1">#REF!</definedName>
    <definedName name="BExH0WNJAKTJRCKMTX8O4KNMIIJM" localSheetId="7" hidden="1">#REF!</definedName>
    <definedName name="BExH0WNJAKTJRCKMTX8O4KNMIIJM" hidden="1">#REF!</definedName>
    <definedName name="BExH0Y5JGUO7Z6TD8HXAB8MDIXSA" hidden="1">#REF!</definedName>
    <definedName name="BExH12Y4WX542WI3ZEM15AK4UM9J" localSheetId="7" hidden="1">#REF!</definedName>
    <definedName name="BExH12Y4WX542WI3ZEM15AK4UM9J" hidden="1">#REF!</definedName>
    <definedName name="BExH1AFVY3DFB10LXJXXA05EU6X8" hidden="1">#REF!</definedName>
    <definedName name="BExH1FDTQXR9QQ31WDB7OPXU7MPT" localSheetId="7" hidden="1">#REF!</definedName>
    <definedName name="BExH1FDTQXR9QQ31WDB7OPXU7MPT" hidden="1">#REF!</definedName>
    <definedName name="BExH1FOMEUIJNIDJAUY0ZQFBJSY9" localSheetId="7" hidden="1">#REF!</definedName>
    <definedName name="BExH1FOMEUIJNIDJAUY0ZQFBJSY9" hidden="1">#REF!</definedName>
    <definedName name="BExH1H6L941YPRCKP12CHWVJS0J4" localSheetId="7" hidden="1">#REF!</definedName>
    <definedName name="BExH1H6L941YPRCKP12CHWVJS0J4" hidden="1">#REF!</definedName>
    <definedName name="BExH1JFFHEBFX9BWJMNIA3N66R3Z" hidden="1">#REF!</definedName>
    <definedName name="BExH1NRXNXU0WLQASP81I62087ON" hidden="1">#REF!</definedName>
    <definedName name="BExH1QMD1UU8X5NZERDZ7OIP3IBI" hidden="1">#REF!</definedName>
    <definedName name="BExH1Z0GIUSVTF2H1G1I3PDGBNK2" localSheetId="7" hidden="1">#REF!</definedName>
    <definedName name="BExH1Z0GIUSVTF2H1G1I3PDGBNK2" hidden="1">#REF!</definedName>
    <definedName name="BExH225UTM6S9FW4MUDZS7F1PQSH" localSheetId="7" hidden="1">#REF!</definedName>
    <definedName name="BExH225UTM6S9FW4MUDZS7F1PQSH" hidden="1">#REF!</definedName>
    <definedName name="BExH23271RF7AYZ542KHQTH68GQ7" localSheetId="7" hidden="1">#REF!</definedName>
    <definedName name="BExH23271RF7AYZ542KHQTH68GQ7" hidden="1">#REF!</definedName>
    <definedName name="BExH2GJQR4JALNB314RY0LDI49VH" hidden="1">#REF!</definedName>
    <definedName name="BExH2JZR49T7644JFVE7B3N7RZM9" hidden="1">#REF!</definedName>
    <definedName name="BExH2UHF0QTJG107MULYB16WBJM9" hidden="1">#REF!</definedName>
    <definedName name="BExH2VU17ZSQ6UMFZ9FOP753TT9E" hidden="1">#REF!</definedName>
    <definedName name="BExH2WKXV8X5S2GSBBTWGI0NLNAH" localSheetId="7" hidden="1">#REF!</definedName>
    <definedName name="BExH2WKXV8X5S2GSBBTWGI0NLNAH" hidden="1">#REF!</definedName>
    <definedName name="BExH2XS1UFYFGU0S0EBXX90W2WE8" localSheetId="7" hidden="1">#REF!</definedName>
    <definedName name="BExH2XS1UFYFGU0S0EBXX90W2WE8" hidden="1">#REF!</definedName>
    <definedName name="BExH2XS2TND9SB0GC295R4FP6K5Y" localSheetId="7" hidden="1">#REF!</definedName>
    <definedName name="BExH2XS2TND9SB0GC295R4FP6K5Y" hidden="1">#REF!</definedName>
    <definedName name="BExH2ZA0SZ4SSITL50NA8LZ3OEX6" hidden="1">#REF!</definedName>
    <definedName name="BExH31Z3JNVJPESWKXHILGXZHP2M" hidden="1">#REF!</definedName>
    <definedName name="BExH3BPW245WVGA1K1DGTL1XWDCH" hidden="1">#REF!</definedName>
    <definedName name="BExH3E9HZ3QJCDZW7WI7YACFQCHE" localSheetId="7" hidden="1">#REF!</definedName>
    <definedName name="BExH3E9HZ3QJCDZW7WI7YACFQCHE" hidden="1">#REF!</definedName>
    <definedName name="BExH3IRB6764RQ5HBYRLH6XCT29X" localSheetId="7" hidden="1">#REF!</definedName>
    <definedName name="BExH3IRB6764RQ5HBYRLH6XCT29X" hidden="1">#REF!</definedName>
    <definedName name="BExH4HTPYPQ91XIJ8IWIMHWOB0RA" hidden="1">#REF!</definedName>
    <definedName name="BExIG2U8V6RSB47SXLCQG3Q68YRO" localSheetId="7" hidden="1">#REF!</definedName>
    <definedName name="BExIG2U8V6RSB47SXLCQG3Q68YRO" hidden="1">#REF!</definedName>
    <definedName name="BExIG9FMY6OOSODNTWQJ2F28Y2FK" hidden="1">#REF!</definedName>
    <definedName name="BExIGBTYR1XUJMV1O6TVGYB8QEOC" localSheetId="7" hidden="1">#REF!</definedName>
    <definedName name="BExIGBTYR1XUJMV1O6TVGYB8QEOC" hidden="1">#REF!</definedName>
    <definedName name="BExIGJBO8R13LV7CZ7C1YCP974NN" localSheetId="7" hidden="1">#REF!</definedName>
    <definedName name="BExIGJBO8R13LV7CZ7C1YCP974NN" hidden="1">#REF!</definedName>
    <definedName name="BExIGWT86FPOEYTI8GXCGU5Y3KGK" localSheetId="7" hidden="1">#REF!</definedName>
    <definedName name="BExIGWT86FPOEYTI8GXCGU5Y3KGK" hidden="1">#REF!</definedName>
    <definedName name="BExIH51URLQJA6KNX5CJKIUIR5UQ" hidden="1">#REF!</definedName>
    <definedName name="BExIHBHXA7E7VUTBVHXXXCH3A5CL" localSheetId="7" hidden="1">#REF!</definedName>
    <definedName name="BExIHBHXA7E7VUTBVHXXXCH3A5CL" hidden="1">#REF!</definedName>
    <definedName name="BExIHF8PDZ4TDNVIHZK5APDJHS8B" localSheetId="7" hidden="1">#REF!</definedName>
    <definedName name="BExIHF8PDZ4TDNVIHZK5APDJHS8B" hidden="1">#REF!</definedName>
    <definedName name="BExIHNMT9P59WY619GEWB1XONTAE" hidden="1">#REF!</definedName>
    <definedName name="BExIHNMTY8HBM7KQDSTMXEM6MHL4" hidden="1">#REF!</definedName>
    <definedName name="BExIHPQCQTGEW8QOJVIQ4VX0P6DX" localSheetId="7" hidden="1">#REF!</definedName>
    <definedName name="BExIHPQCQTGEW8QOJVIQ4VX0P6DX" hidden="1">#REF!</definedName>
    <definedName name="BExIHQS6V2FGB1K9VLW1MYTD6HR3" localSheetId="7" hidden="1">#REF!</definedName>
    <definedName name="BExIHQS6V2FGB1K9VLW1MYTD6HR3" hidden="1">#REF!</definedName>
    <definedName name="BExIHU2VSXTKRMO3RHJI6RZ206Q5" hidden="1">#REF!</definedName>
    <definedName name="BExIHUOG6MAGTLQBM6JOD3FIGC9H" localSheetId="7" hidden="1">#REF!</definedName>
    <definedName name="BExIHUOG6MAGTLQBM6JOD3FIGC9H" hidden="1">#REF!</definedName>
    <definedName name="BExIHZ6ALVREAYK4T741OOLGXOZA" hidden="1">#REF!</definedName>
    <definedName name="BExII1KN91Q7DLW0UB7W2TJ5ACT9" localSheetId="7" hidden="1">#REF!</definedName>
    <definedName name="BExII1KN91Q7DLW0UB7W2TJ5ACT9" hidden="1">#REF!</definedName>
    <definedName name="BExII20QQ1K3GHOPL1ZQX5SL618M" hidden="1">#REF!</definedName>
    <definedName name="BExII50LI8I0CDOOZEMIVHVA2V95" localSheetId="7" hidden="1">#REF!</definedName>
    <definedName name="BExII50LI8I0CDOOZEMIVHVA2V95" hidden="1">#REF!</definedName>
    <definedName name="BExIIXMY38TQD12CVV4S57L3I809" localSheetId="7" hidden="1">#REF!</definedName>
    <definedName name="BExIIXMY38TQD12CVV4S57L3I809" hidden="1">#REF!</definedName>
    <definedName name="BExIIY37NEVU2LGS1JE4VR9AN6W4" localSheetId="7" hidden="1">#REF!</definedName>
    <definedName name="BExIIY37NEVU2LGS1JE4VR9AN6W4" hidden="1">#REF!</definedName>
    <definedName name="BExIIYJAGXR8TPZ1KCYM7EGJ79UW" hidden="1">#REF!</definedName>
    <definedName name="BExIJ3160YCWGAVEU0208ZGXXG3P" hidden="1">#REF!</definedName>
    <definedName name="BExIJ8Q4WWPTKVONF0FPLTD4L7CH" hidden="1">#REF!</definedName>
    <definedName name="BExIJ9MI8QNCVF6L1SK4ZWC4CPJ7" hidden="1">#REF!</definedName>
    <definedName name="BExIJDOA1QEIPN2SP5CRRWSXG8NM" localSheetId="7" hidden="1">#REF!</definedName>
    <definedName name="BExIJDOA1QEIPN2SP5CRRWSXG8NM" hidden="1">#REF!</definedName>
    <definedName name="BExIJFGZJ5ED9D6KAY4PGQYLELAX" localSheetId="7" hidden="1">#REF!</definedName>
    <definedName name="BExIJFGZJ5ED9D6KAY4PGQYLELAX" hidden="1">#REF!</definedName>
    <definedName name="BExIJQK80ZEKSTV62E59AYJYUNLI" localSheetId="7"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JZP8AKK000EFDGK7KZ1YKRXT" hidden="1">#REF!</definedName>
    <definedName name="BExIKHTXPZR5A8OHB6HDP6QWDHAD" localSheetId="7" hidden="1">#REF!</definedName>
    <definedName name="BExIKHTXPZR5A8OHB6HDP6QWDHAD" hidden="1">#REF!</definedName>
    <definedName name="BExIKMMJOETSAXJYY1SIKM58LMA2" localSheetId="7" hidden="1">#REF!</definedName>
    <definedName name="BExIKMMJOETSAXJYY1SIKM58LMA2" hidden="1">#REF!</definedName>
    <definedName name="BExIKQ2PU9ZW42ZC3ZXB9TXA6BYB" localSheetId="7" hidden="1">#REF!</definedName>
    <definedName name="BExIKQ2PU9ZW42ZC3ZXB9TXA6BY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45UAJTQCLO0PRR3OAT4FUN0" hidden="1">#REF!</definedName>
    <definedName name="BExIL521O46SWKMGJFCRZH9OZKTA" localSheetId="7" hidden="1">#REF!</definedName>
    <definedName name="BExIL521O46SWKMGJFCRZH9OZKTA" hidden="1">#REF!</definedName>
    <definedName name="BExILAAXRTRAD18K74M6MGUEEPUM" localSheetId="7" hidden="1">#REF!</definedName>
    <definedName name="BExILAAXRTRAD18K74M6MGUEEPUM" hidden="1">#REF!</definedName>
    <definedName name="BExILG5F338C0FFLMVOKMKF8X5ZP" localSheetId="7" hidden="1">#REF!</definedName>
    <definedName name="BExILG5F338C0FFLMVOKMKF8X5ZP" hidden="1">#REF!</definedName>
    <definedName name="BExILGQTQM0HOD0BJI90YO7GOIN3" hidden="1">#REF!</definedName>
    <definedName name="BExILI8Z41WP1I83L06KGRLKLGUL" hidden="1">#REF!</definedName>
    <definedName name="BExILJ558DU4VWYTKQGUZWNZN6KS" hidden="1">#REF!</definedName>
    <definedName name="BExILNXS6FOAH4J8LUSVGMS12W5I" localSheetId="7" hidden="1">#REF!</definedName>
    <definedName name="BExILNXS6FOAH4J8LUSVGMS12W5I" hidden="1">#REF!</definedName>
    <definedName name="BExIM02UP3RCUWZ2RO86WO6595EZ" hidden="1">#REF!</definedName>
    <definedName name="BExIM9DBUB7ZGF4B20FVUO9QGOX2" localSheetId="7" hidden="1">#REF!</definedName>
    <definedName name="BExIM9DBUB7ZGF4B20FVUO9QGOX2" hidden="1">#REF!</definedName>
    <definedName name="BExIMGK9Z94TFPWWZFMD10HV0IF6" localSheetId="7" hidden="1">#REF!</definedName>
    <definedName name="BExIMGK9Z94TFPWWZFMD10HV0IF6" hidden="1">#REF!</definedName>
    <definedName name="BExIMIT427CJSYOCFG8JGTIJC8EC" hidden="1">#REF!</definedName>
    <definedName name="BExIML7FKEJNO5TMUMDB9E5H9T4O" localSheetId="7" hidden="1">#REF!</definedName>
    <definedName name="BExIML7FKEJNO5TMUMDB9E5H9T4O" hidden="1">#REF!</definedName>
    <definedName name="BExIMPEGKG18TELVC33T4OQTNBWC" localSheetId="7" hidden="1">#REF!</definedName>
    <definedName name="BExIMPEGKG18TELVC33T4OQTNBWC" hidden="1">#REF!</definedName>
    <definedName name="BExIMPPB108T6NYO0ELRSZ5QLFQG" localSheetId="7" hidden="1">#REF!</definedName>
    <definedName name="BExIMPPB108T6NYO0ELRSZ5QLFQG" hidden="1">#REF!</definedName>
    <definedName name="BExIMTAR1TFV3DP2D7HWECJEOYUG" hidden="1">#REF!</definedName>
    <definedName name="BExIN3SELWXIGE9EWSK9QJ3RHFPD" hidden="1">#REF!</definedName>
    <definedName name="BExIN4OR435DL1US13JQPOQK8GD5" localSheetId="7" hidden="1">#REF!</definedName>
    <definedName name="BExIN4OR435DL1US13JQPOQK8GD5" hidden="1">#REF!</definedName>
    <definedName name="BExIN8FK0VJT3CRRWGRO3XE26YZS" hidden="1">#REF!</definedName>
    <definedName name="BExINI6A7H3KSFRFA6UBBDPKW37F" localSheetId="7" hidden="1">#REF!</definedName>
    <definedName name="BExINI6A7H3KSFRFA6UBBDPKW37F" hidden="1">#REF!</definedName>
    <definedName name="BExINIMK8XC3JOBT2EXYFHHH52H0" localSheetId="7" hidden="1">#REF!</definedName>
    <definedName name="BExINIMK8XC3JOBT2EXYFHHH52H0" hidden="1">#REF!</definedName>
    <definedName name="BExINJO88IAE2F40039SAKJ2M81H" localSheetId="7" hidden="1">#REF!</definedName>
    <definedName name="BExINJO88IAE2F40039SAKJ2M81H" hidden="1">#REF!</definedName>
    <definedName name="BExINJZ0WUF4HDIMIIQ637JC8K6D" hidden="1">#REF!</definedName>
    <definedName name="BExINLX401ZKEGWU168DS4JUM2J6" hidden="1">#REF!</definedName>
    <definedName name="BExINMYYJO1FTV1CZF6O5XCFAMQX" hidden="1">#REF!</definedName>
    <definedName name="BExINO0MM0VFZGX84AO4LV2VTJSL" hidden="1">#REF!</definedName>
    <definedName name="BExINP2H4KI05FRFV5PKZFE00HKO" localSheetId="7" hidden="1">#REF!</definedName>
    <definedName name="BExINP2H4KI05FRFV5PKZFE00HKO" hidden="1">#REF!</definedName>
    <definedName name="BExINVT50DNQFXWZEBLEC0HIJDBS" hidden="1">#REF!</definedName>
    <definedName name="BExINYT1S9HTKX12F6T1MBDFL53T" hidden="1">#REF!</definedName>
    <definedName name="BExINZELVWYGU876QUUZCIMXPBQC" localSheetId="7" hidden="1">#REF!</definedName>
    <definedName name="BExINZELVWYGU876QUUZCIMXPBQC" hidden="1">#REF!</definedName>
    <definedName name="BExIOB8QULO2XJH6YTHJPRFIJUOC" localSheetId="7" hidden="1">#REF!</definedName>
    <definedName name="BExIOB8QULO2XJH6YTHJPRFIJUOC" hidden="1">#REF!</definedName>
    <definedName name="BExIOCQUQHKUU1KONGSDOLQTQEIC" localSheetId="7" hidden="1">#REF!</definedName>
    <definedName name="BExIOCQUQHKUU1KONGSDOLQTQEIC" hidden="1">#REF!</definedName>
    <definedName name="BExIOEUDLMQULYKSXV94CO63QD9I" hidden="1">#REF!</definedName>
    <definedName name="BExIOFL8Y5O61VLKTB4H20IJNWS1" localSheetId="7" hidden="1">#REF!</definedName>
    <definedName name="BExIOFL8Y5O61VLKTB4H20IJNWS1" hidden="1">#REF!</definedName>
    <definedName name="BExIOMBXRW5NS4ZPYX9G5QREZ5J6" localSheetId="7" hidden="1">#REF!</definedName>
    <definedName name="BExIOMBXRW5NS4ZPYX9G5QREZ5J6" hidden="1">#REF!</definedName>
    <definedName name="BExIORA3GK78T7C7SNBJJUONJ0LS" localSheetId="7" hidden="1">#REF!</definedName>
    <definedName name="BExIORA3GK78T7C7SNBJJUONJ0LS" hidden="1">#REF!</definedName>
    <definedName name="BExIORFDXP4AVIEBLSTZ8ETSXMNM" hidden="1">#REF!</definedName>
    <definedName name="BExIOTZ5EFZ2NASVQ05RH15HRSW6" hidden="1">#REF!</definedName>
    <definedName name="BExIP3EYMLXYSYD644AIULVB4SM4" hidden="1">#REF!</definedName>
    <definedName name="BExIP8YNN6UUE1GZ223SWH7DLGKO" localSheetId="7" hidden="1">#REF!</definedName>
    <definedName name="BExIP8YNN6UUE1GZ223SWH7DLGKO" hidden="1">#REF!</definedName>
    <definedName name="BExIPAB4AOL592OJCC1CFAXTLF1A" localSheetId="7" hidden="1">#REF!</definedName>
    <definedName name="BExIPAB4AOL592OJCC1CFAXTLF1A" hidden="1">#REF!</definedName>
    <definedName name="BExIPB25DKX4S2ZCKQN7KWSC3JBF" localSheetId="7" hidden="1">#REF!</definedName>
    <definedName name="BExIPB25DKX4S2ZCKQN7KWSC3JBF" hidden="1">#REF!</definedName>
    <definedName name="BExIPDLT8JYAMGE5HTN4D1YHZF3V" hidden="1">#REF!</definedName>
    <definedName name="BExIPG040Q08EWIWL6CAVR3GRI43" hidden="1">#REF!</definedName>
    <definedName name="BExIPKCNG2M6L73ES2UQI5310WB7" hidden="1">#REF!</definedName>
    <definedName name="BExIPKNFUDPDKOSH5GHDVNA8D66S" localSheetId="7" hidden="1">#REF!</definedName>
    <definedName name="BExIPKNFUDPDKOSH5GHDVNA8D66S" hidden="1">#REF!</definedName>
    <definedName name="BExIPLJTRJRKOL7VVP0PEP05W0QL" hidden="1">#REF!</definedName>
    <definedName name="BExIPYFR9Q89IRAL0HPOES7623H9" hidden="1">#REF!</definedName>
    <definedName name="BExIQ1VS9A2FHVD9TUHKG9K8EVVP" localSheetId="7" hidden="1">#REF!</definedName>
    <definedName name="BExIQ1VS9A2FHVD9TUHKG9K8EVVP" hidden="1">#REF!</definedName>
    <definedName name="BExIQ3J19L30PSQ2CXNT6IHW0I7V" localSheetId="7" hidden="1">#REF!</definedName>
    <definedName name="BExIQ3J19L30PSQ2CXNT6IHW0I7V" hidden="1">#REF!</definedName>
    <definedName name="BExIQ3OJ7M04XCY276IO0LJA5XUK" localSheetId="7"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CDFFALELXAMMR1ZQBGNV1HO" hidden="1">#REF!</definedName>
    <definedName name="BExIQCTILU1D6OD8XR0K44Z9OTI8" hidden="1">#REF!</definedName>
    <definedName name="BExIQE65LVXUOF3UZFO7SDHFJH22" localSheetId="7" hidden="1">#REF!</definedName>
    <definedName name="BExIQE65LVXUOF3UZFO7SDHFJH22" hidden="1">#REF!</definedName>
    <definedName name="BExIQG9OO2KKBOWTMD1OXY36TEGA" localSheetId="7" hidden="1">#REF!</definedName>
    <definedName name="BExIQG9OO2KKBOWTMD1OXY36TEGA" hidden="1">#REF!</definedName>
    <definedName name="BExIQIII4MABGPDVFEBH294F5JBS" hidden="1">#REF!</definedName>
    <definedName name="BExIQX1XBB31HZTYEEVOBSE3C5A6" localSheetId="7" hidden="1">#REF!</definedName>
    <definedName name="BExIQX1XBB31HZTYEEVOBSE3C5A6" hidden="1">#REF!</definedName>
    <definedName name="BExIQYP5T1TPAQYW7QU1Q98BKX7W" localSheetId="7" hidden="1">#REF!</definedName>
    <definedName name="BExIQYP5T1TPAQYW7QU1Q98BKX7W" hidden="1">#REF!</definedName>
    <definedName name="BExIR2ALYRP9FW99DK2084J7IIDC" localSheetId="7" hidden="1">#REF!</definedName>
    <definedName name="BExIR2ALYRP9FW99DK2084J7IIDC" hidden="1">#REF!</definedName>
    <definedName name="BExIR8FQETPTQYW37DBVDWG3J4JW" hidden="1">#REF!</definedName>
    <definedName name="BExIRMOC5FUFWP3IGIDEREK9RYIG"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BJUVB2L22U8BO7TSIGU6ONT" hidden="1">#REF!</definedName>
    <definedName name="BExISC5B700MZUBFTQ9K4IKTF7HR" hidden="1">#REF!</definedName>
    <definedName name="BExISDHXS49S1H56ENBPRF1NLD5C" hidden="1">#REF!</definedName>
    <definedName name="BExISJ6WFYQKE0RGTDWHAWUAE1AP" hidden="1">#REF!</definedName>
    <definedName name="BExISM1JLV54A21A164IURMPGUMU" localSheetId="7" hidden="1">#REF!</definedName>
    <definedName name="BExISM1JLV54A21A164IURMPGUMU" hidden="1">#REF!</definedName>
    <definedName name="BExISRFKJYUZ4AKW44IJF7RF9Y90" localSheetId="7" hidden="1">#REF!</definedName>
    <definedName name="BExISRFKJYUZ4AKW44IJF7RF9Y90" hidden="1">#REF!</definedName>
    <definedName name="BExIT1MK8TBAK3SNP36A8FKDQSOK" localSheetId="7" hidden="1">#REF!</definedName>
    <definedName name="BExIT1MK8TBAK3SNP36A8FKDQSOK" hidden="1">#REF!</definedName>
    <definedName name="BExIT2IT2V9GEHP8BOT7V4TQL64A" hidden="1">#REF!</definedName>
    <definedName name="BExITBNYANV2S8KD56GOGCKW393R" localSheetId="7" hidden="1">#REF!</definedName>
    <definedName name="BExITBNYANV2S8KD56GOGCKW393R" hidden="1">#REF!</definedName>
    <definedName name="BExITH7FQIK8ZZ2L9UW7OXJH9XVA" localSheetId="7" hidden="1">#REF!</definedName>
    <definedName name="BExITH7FQIK8ZZ2L9UW7OXJH9XVA" hidden="1">#REF!</definedName>
    <definedName name="BExITJ07QEEFEAQVSTJRGAZHFTMW" localSheetId="7" hidden="1">#REF!</definedName>
    <definedName name="BExITJ07QEEFEAQVSTJRGAZHFTMW" hidden="1">#REF!</definedName>
    <definedName name="BExITYFRNX217TARTFFW7XOZRTGU" hidden="1">#REF!</definedName>
    <definedName name="BExIUB6GMB0SK1G4X7OS9A0AYW30" hidden="1">#REF!</definedName>
    <definedName name="BExIUBH80JZJLUXNKBHJOQVP851U" localSheetId="7" hidden="1">#REF!</definedName>
    <definedName name="BExIUBH80JZJLUXNKBHJOQVP851U" hidden="1">#REF!</definedName>
    <definedName name="BExIUD4OJGH65NFNQ4VMCE3R4J1X" localSheetId="7" hidden="1">#REF!</definedName>
    <definedName name="BExIUD4OJGH65NFNQ4VMCE3R4J1X" hidden="1">#REF!</definedName>
    <definedName name="BExIUEBMSA466TPWYH1VX1YDJAFP" localSheetId="7" hidden="1">#REF!</definedName>
    <definedName name="BExIUEBMSA466TPWYH1VX1YDJAFP" hidden="1">#REF!</definedName>
    <definedName name="BExIUKGX19NCG16AAC7TXXKJ443M" localSheetId="7" hidden="1">#REF!</definedName>
    <definedName name="BExIUKGX19NCG16AAC7TXXKJ443M" hidden="1">#REF!</definedName>
    <definedName name="BExIULYTKJ6F74ZZ6GFR3H0502B9" hidden="1">#REF!</definedName>
    <definedName name="BExIUTB5OAAXYW0OFMP0PS40SPOB" localSheetId="7" hidden="1">#REF!</definedName>
    <definedName name="BExIUTB5OAAXYW0OFMP0PS40SPOB" hidden="1">#REF!</definedName>
    <definedName name="BExIUUT2MHIOV6R3WHA0DPM1KBKY" localSheetId="7" hidden="1">#REF!</definedName>
    <definedName name="BExIUUT2MHIOV6R3WHA0DPM1KBKY" hidden="1">#REF!</definedName>
    <definedName name="BExIUXI7T2XUZCSZE9GKUIN8NC2X" hidden="1">#REF!</definedName>
    <definedName name="BExIUYPDT1AM6MWGWQS646PIZIWC" localSheetId="7" hidden="1">#REF!</definedName>
    <definedName name="BExIUYPDT1AM6MWGWQS646PIZIWC" hidden="1">#REF!</definedName>
    <definedName name="BExIV0I2O9F8D1UK1SI8AEYR6U0A" localSheetId="7" hidden="1">#REF!</definedName>
    <definedName name="BExIV0I2O9F8D1UK1SI8AEYR6U0A" hidden="1">#REF!</definedName>
    <definedName name="BExIV2LM38XPLRTWT0R44TMQ59E5" localSheetId="7"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HVWLE97GSYXI5MCGEPG5OPB" hidden="1">#REF!</definedName>
    <definedName name="BExIVMOIPSEWSIHIDDLOXESQ28A0" localSheetId="7" hidden="1">#REF!</definedName>
    <definedName name="BExIVMOIPSEWSIHIDDLOXESQ28A0" hidden="1">#REF!</definedName>
    <definedName name="BExIVN4SR10G6LEALPCZ2P13EMFM" localSheetId="7" hidden="1">#REF!</definedName>
    <definedName name="BExIVN4SR10G6LEALPCZ2P13EMFM" hidden="1">#REF!</definedName>
    <definedName name="BExIVNVNJX9BYDLC88NG09YF5XQ6" localSheetId="7"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WS6RPAIPRZTB02FRUY1GC6N0" hidden="1">#REF!</definedName>
    <definedName name="BExIX2DMJCFY68X9XPKX7A9YBWQV" hidden="1">#REF!</definedName>
    <definedName name="BExIX34PM5DBTRHRQWP6PL6WIX88" localSheetId="7" hidden="1">#REF!</definedName>
    <definedName name="BExIX34PM5DBTRHRQWP6PL6WIX88" hidden="1">#REF!</definedName>
    <definedName name="BExIX4S01VKH0V2KWQZGAY2FUFFS" hidden="1">#REF!</definedName>
    <definedName name="BExIX5OAP9KSUE5SIZCW9P39Q4WE" localSheetId="7" hidden="1">#REF!</definedName>
    <definedName name="BExIX5OAP9KSUE5SIZCW9P39Q4WE" hidden="1">#REF!</definedName>
    <definedName name="BExIXGRJPVJMUDGSG7IHPXPNO69B" localSheetId="7" hidden="1">#REF!</definedName>
    <definedName name="BExIXGRJPVJMUDGSG7IHPXPNO69B" hidden="1">#REF!</definedName>
    <definedName name="BExIXM5R87ZL3FHALWZXYCPHGX3E" localSheetId="7" hidden="1">#REF!</definedName>
    <definedName name="BExIXM5R87ZL3FHALWZXYCPHGX3E" hidden="1">#REF!</definedName>
    <definedName name="BExIXS036ZCKT2Z8XZKLZ8PFWQGL" hidden="1">#REF!</definedName>
    <definedName name="BExIXSLOFTBDSZIWPKK2UYT6MIBA" hidden="1">#REF!</definedName>
    <definedName name="BExIXY5CF9PFM0P40AZ4U51TMWV0" hidden="1">#REF!</definedName>
    <definedName name="BExIY4FWPE2Y3FO0Z75E7Q0IZJOC" hidden="1">#REF!</definedName>
    <definedName name="BExIYEXJBK8JDWIRSVV4RJSKZVV1" hidden="1">#REF!</definedName>
    <definedName name="BExIYI2RH0K4225XO970K2IQ1E79" hidden="1">#REF!</definedName>
    <definedName name="BExIYMPZ0KS2KOJFQAUQJ77L7701" hidden="1">#REF!</definedName>
    <definedName name="BExIYOO4P2NLI0GTES3GN8FDL0US" hidden="1">#REF!</definedName>
    <definedName name="BExIYP9Q6FV9T0R9G3UDKLS4TTYX" localSheetId="7" hidden="1">#REF!</definedName>
    <definedName name="BExIYP9Q6FV9T0R9G3UDKLS4TTYX" hidden="1">#REF!</definedName>
    <definedName name="BExIYRTCOZA1OQ7D46XDWMCW6RFR" hidden="1">#REF!</definedName>
    <definedName name="BExIYZGLDQ1TN7BIIN4RLDP31GIM" localSheetId="7" hidden="1">#REF!</definedName>
    <definedName name="BExIYZGLDQ1TN7BIIN4RLDP31GIM" hidden="1">#REF!</definedName>
    <definedName name="BExIZ4K0EZJK6PW3L8SVKTJFSWW9" localSheetId="7" hidden="1">#REF!</definedName>
    <definedName name="BExIZ4K0EZJK6PW3L8SVKTJFSWW9" hidden="1">#REF!</definedName>
    <definedName name="BExIZAECOEZGBAO29QMV14E6XDIV" localSheetId="7" hidden="1">#REF!</definedName>
    <definedName name="BExIZAECOEZGBAO29QMV14E6XDIV" hidden="1">#REF!</definedName>
    <definedName name="BExIZKVXYD5O2JBU81F2UFJZLLSI" hidden="1">#REF!</definedName>
    <definedName name="BExIZO1C35GUIHMVJ76YDVWXJ1OP" hidden="1">#REF!</definedName>
    <definedName name="BExIZPZDHC8HGER83WHCZAHOX7LK" hidden="1">#REF!</definedName>
    <definedName name="BExIZVZ6RXMWG9ETKMQ18BDKOGDN" hidden="1">#REF!</definedName>
    <definedName name="BExIZY2PUZ0OF9YKK1B13IW0VS6G" hidden="1">#REF!</definedName>
    <definedName name="BExJ08KB42GOUC2P92D8UI7KEHKL" hidden="1">#REF!</definedName>
    <definedName name="BExJ08KBRR2XMWW3VZMPSQKXHZUH" localSheetId="7" hidden="1">#REF!</definedName>
    <definedName name="BExJ08KBRR2XMWW3VZMPSQKXHZUH" hidden="1">#REF!</definedName>
    <definedName name="BExJ0DYJWXGE7DA39PYL3WM05U9O" localSheetId="7" hidden="1">#REF!</definedName>
    <definedName name="BExJ0DYJWXGE7DA39PYL3WM05U9O" hidden="1">#REF!</definedName>
    <definedName name="BExJ0JCRE7HP1J5ICCTGR58SY007" hidden="1">#REF!</definedName>
    <definedName name="BExJ0MY8SY5J5V50H3UKE78ODTVB" localSheetId="7" hidden="1">#REF!</definedName>
    <definedName name="BExJ0MY8SY5J5V50H3UKE78ODTVB" hidden="1">#REF!</definedName>
    <definedName name="BExJ0YC98G37ML4N8FLP8D95EFRF" localSheetId="7" hidden="1">#REF!</definedName>
    <definedName name="BExJ0YC98G37ML4N8FLP8D95EFRF" hidden="1">#REF!</definedName>
    <definedName name="BExJ11MY9B0F7RFESFSORX1Z25QM" hidden="1">#REF!</definedName>
    <definedName name="BExKCCREBIWYDT3KYY47J6PKFUJC" hidden="1">#REF!</definedName>
    <definedName name="BExKCDYKAEV45AFXHVHZZ62E5BM3" localSheetId="7" hidden="1">#REF!</definedName>
    <definedName name="BExKCDYKAEV45AFXHVHZZ62E5BM3" hidden="1">#REF!</definedName>
    <definedName name="BExKDJBKAJPY1RL4WY6D99TGYHCW" hidden="1">#REF!</definedName>
    <definedName name="BExKDKO0W4AGQO1V7K6Q4VM750FT" localSheetId="7" hidden="1">#REF!</definedName>
    <definedName name="BExKDKO0W4AGQO1V7K6Q4VM750FT" hidden="1">#REF!</definedName>
    <definedName name="BExKDLF10G7W77J87QWH3ZGLUCLW" localSheetId="7" hidden="1">#REF!</definedName>
    <definedName name="BExKDLF10G7W77J87QWH3ZGLUCLW" hidden="1">#REF!</definedName>
    <definedName name="BExKDO45GL6PAZQR3PAOWFVA6WLZ" hidden="1">#REF!</definedName>
    <definedName name="BExKDXJZC0EQNV5IH7ED11OW32RH" localSheetId="7" hidden="1">#REF!</definedName>
    <definedName name="BExKDXJZC0EQNV5IH7ED11OW32RH" hidden="1">#REF!</definedName>
    <definedName name="BExKE400P7WOFSUK628BT91CWB4H" hidden="1">#REF!</definedName>
    <definedName name="BExKEFE0I3MT6ZLC4T1L9465HKTN" localSheetId="7" hidden="1">#REF!</definedName>
    <definedName name="BExKEFE0I3MT6ZLC4T1L9465HKTN" hidden="1">#REF!</definedName>
    <definedName name="BExKEK6O5BVJP4VY02FY7JNAZ6BT" localSheetId="7" hidden="1">#REF!</definedName>
    <definedName name="BExKEK6O5BVJP4VY02FY7JNAZ6BT" hidden="1">#REF!</definedName>
    <definedName name="BExKEKMRQLC0TPETMUVPBOHVEK6D" hidden="1">#REF!</definedName>
    <definedName name="BExKEKXK6E6QX339ELPXDIRZSJE0" localSheetId="7" hidden="1">#REF!</definedName>
    <definedName name="BExKEKXK6E6QX339ELPXDIRZSJE0" hidden="1">#REF!</definedName>
    <definedName name="BExKEOOIBMP7N8033EY2CJYCBX6H" localSheetId="7" hidden="1">#REF!</definedName>
    <definedName name="BExKEOOIBMP7N8033EY2CJYCBX6H" hidden="1">#REF!</definedName>
    <definedName name="BExKES9ZA5L22XTSO9Y8GAI2RIIH" hidden="1">#REF!</definedName>
    <definedName name="BExKEW0RR5LA3VC46A2BEOOMQE56" localSheetId="7" hidden="1">#REF!</definedName>
    <definedName name="BExKEW0RR5LA3VC46A2BEOOMQE56" hidden="1">#REF!</definedName>
    <definedName name="BExKF02HYBPMKRSPJGAK1MWM2V4R" hidden="1">#REF!</definedName>
    <definedName name="BExKFA3VI1CZK21SM0N3LZWT9LA1" localSheetId="7" hidden="1">#REF!</definedName>
    <definedName name="BExKFA3VI1CZK21SM0N3LZWT9LA1" hidden="1">#REF!</definedName>
    <definedName name="BExKFFYE9SF15JZX9IT0KXV8738A" localSheetId="7" hidden="1">#REF!</definedName>
    <definedName name="BExKFFYE9SF15JZX9IT0KXV8738A" hidden="1">#REF!</definedName>
    <definedName name="BExKFGEGMVSLKDK3DG7R9HV41UJM" localSheetId="7" hidden="1">#REF!</definedName>
    <definedName name="BExKFGEGMVSLKDK3DG7R9HV41UJM"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8KO0T2K2PJKN0MY59LZRPC0" hidden="1">#REF!</definedName>
    <definedName name="BExKGF0L44S78D33WMQ1A75TRKB9" localSheetId="7" hidden="1">#REF!</definedName>
    <definedName name="BExKGF0L44S78D33WMQ1A75TRKB9" hidden="1">#REF!</definedName>
    <definedName name="BExKGFRN31B3G20LMQ4LRF879J68" localSheetId="7" hidden="1">#REF!</definedName>
    <definedName name="BExKGFRN31B3G20LMQ4LRF879J68" hidden="1">#REF!</definedName>
    <definedName name="BExKGJ7NDU2YS6NLRBZNYR04IOHV" localSheetId="7" hidden="1">#REF!</definedName>
    <definedName name="BExKGJ7NDU2YS6NLRBZNYR04IOHV" hidden="1">#REF!</definedName>
    <definedName name="BExKGJD3U3ADZILP20U3EURP0UQP" hidden="1">#REF!</definedName>
    <definedName name="BExKGNK5YGKP0YHHTAAOV17Z9EIM" hidden="1">#REF!</definedName>
    <definedName name="BExKGV77YH9YXIQTRKK2331QGYKF" hidden="1">#REF!</definedName>
    <definedName name="BExKGWUGUAZ9RHGMMEHY6AG0GBZC" hidden="1">#REF!</definedName>
    <definedName name="BExKH0ANKNJUT5MEASVBDV24PB47" hidden="1">#REF!</definedName>
    <definedName name="BExKH3FTZ5VGTB86W9M4AB39R0G8" localSheetId="7" hidden="1">#REF!</definedName>
    <definedName name="BExKH3FTZ5VGTB86W9M4AB39R0G8" hidden="1">#REF!</definedName>
    <definedName name="BExKH3FV5U5O6XZM7STS3NZKQFGJ" localSheetId="7" hidden="1">#REF!</definedName>
    <definedName name="BExKH3FV5U5O6XZM7STS3NZKQFGJ" hidden="1">#REF!</definedName>
    <definedName name="BExKH6L8BUEGZ1O7ZYFE7R04MJJV" hidden="1">#REF!</definedName>
    <definedName name="BExKHAMUH8NR3HRV0V6FHJE3ROLN" localSheetId="7" hidden="1">#REF!</definedName>
    <definedName name="BExKHAMUH8NR3HRV0V6FHJE3ROLN" hidden="1">#REF!</definedName>
    <definedName name="BExKHCFKOWFHO2WW0N7Y5XDXEWAO" localSheetId="7" hidden="1">#REF!</definedName>
    <definedName name="BExKHCFKOWFHO2WW0N7Y5XDXEWAO" hidden="1">#REF!</definedName>
    <definedName name="BExKHE8APB0MHVIR1OAJNZ8E77KS" localSheetId="7" hidden="1">#REF!</definedName>
    <definedName name="BExKHE8APB0MHVIR1OAJNZ8E77KS" hidden="1">#REF!</definedName>
    <definedName name="BExKHIVLONZ46HLMR50DEXKEUNEP" hidden="1">#REF!</definedName>
    <definedName name="BExKHKDK2PRBCUJS8TEDP8K3VODQ" hidden="1">#REF!</definedName>
    <definedName name="BExKHPM9XA0ADDK7TUR0N38EXWEP" hidden="1">#REF!</definedName>
    <definedName name="BExKI4076KXCDE5KXL79KT36OKLO" hidden="1">#REF!</definedName>
    <definedName name="BExKI703H6LLQ9SUAO1Q66RXBCFT" hidden="1">#REF!</definedName>
    <definedName name="BExKI7LO70WYISR7Q0Y1ZDWO9M3B" localSheetId="7" hidden="1">#REF!</definedName>
    <definedName name="BExKI7LO70WYISR7Q0Y1ZDWO9M3B" hidden="1">#REF!</definedName>
    <definedName name="BExKI8I23ZBGWBJ8RKNFH3XU26SP" localSheetId="7" hidden="1">#REF!</definedName>
    <definedName name="BExKI8I23ZBGWBJ8RKNFH3XU26SP" hidden="1">#REF!</definedName>
    <definedName name="BExKIGQV6TXIZG039HBOJU62WP2U" localSheetId="7"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2FLE5FSHAHJIYM4JGVA1JS8"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002TQQTZZ9BETERCDLUDV0K" hidden="1">#REF!</definedName>
    <definedName name="BExKL0LMQ52AUTRPNEVLQKDBE22A" localSheetId="7" hidden="1">#REF!</definedName>
    <definedName name="BExKL0LMQ52AUTRPNEVLQKDBE22A" hidden="1">#REF!</definedName>
    <definedName name="BExKLD6S9L66QYREYHBE5J44OK7X" localSheetId="7" hidden="1">#REF!</definedName>
    <definedName name="BExKLD6S9L66QYREYHBE5J44OK7X" hidden="1">#REF!</definedName>
    <definedName name="BExKLEZK32L28GYJWVO63BZ5E1JD" localSheetId="7" hidden="1">#REF!</definedName>
    <definedName name="BExKLEZK32L28GYJWVO63BZ5E1JD" hidden="1">#REF!</definedName>
    <definedName name="BExKLGBZ8D7W1HW672WZB4ZK47TN" hidden="1">#REF!</definedName>
    <definedName name="BExKLLKVVHT06LA55JB2FC871DC5" localSheetId="7" hidden="1">#REF!</definedName>
    <definedName name="BExKLLKVVHT06LA55JB2FC871DC5" hidden="1">#REF!</definedName>
    <definedName name="BExKLO4OJ4LE6YA3WZB02FDH4ZBC" hidden="1">#REF!</definedName>
    <definedName name="BExKLWYWL8HEKZRA5IGCCM60HYID" hidden="1">#REF!</definedName>
    <definedName name="BExKLX9OMIZRVELEESUGRFHXM0CU" hidden="1">#REF!</definedName>
    <definedName name="BExKM4WRG7EHFM33MOWNP2L8H1YQ" localSheetId="7" hidden="1">#REF!</definedName>
    <definedName name="BExKM4WRG7EHFM33MOWNP2L8H1YQ" hidden="1">#REF!</definedName>
    <definedName name="BExKMOU5M5QJYA8AFAOG4GODLP94" localSheetId="7" hidden="1">#REF!</definedName>
    <definedName name="BExKMOU5M5QJYA8AFAOG4GODLP94" hidden="1">#REF!</definedName>
    <definedName name="BExKMTMTUIEWXINMZXOYKBKMNETM" localSheetId="7" hidden="1">#REF!</definedName>
    <definedName name="BExKMTMTUIEWXINMZXOYKBKMNETM"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M3TO8JLDR94J4BKF7TE6872" hidden="1">#REF!</definedName>
    <definedName name="BExKNV8UOHVWEHDJWI2WMJ9X6QHZ" localSheetId="7" hidden="1">#REF!</definedName>
    <definedName name="BExKNV8UOHVWEHDJWI2WMJ9X6QHZ" hidden="1">#REF!</definedName>
    <definedName name="BExKNYUAYWR68YCUOIW6WYVNJ198" hidden="1">#REF!</definedName>
    <definedName name="BExKNZLD7UATC1MYRNJD8H2NH4KU" localSheetId="7" hidden="1">#REF!</definedName>
    <definedName name="BExKNZLD7UATC1MYRNJD8H2NH4KU" hidden="1">#REF!</definedName>
    <definedName name="BExKNZQUKQQG2Y97R74G4O4BJP1L" localSheetId="7" hidden="1">#REF!</definedName>
    <definedName name="BExKNZQUKQQG2Y97R74G4O4BJP1L" hidden="1">#REF!</definedName>
    <definedName name="BExKO06X0EAD3ABEG1E8PWLDWHBA" localSheetId="7"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R6FBO1U02GWCHZEQEFC13" hidden="1">#REF!</definedName>
    <definedName name="BExKODIZGWW2EQD0FEYW6WK6XLCM" localSheetId="7" hidden="1">#REF!</definedName>
    <definedName name="BExKODIZGWW2EQD0FEYW6WK6XLCM" hidden="1">#REF!</definedName>
    <definedName name="BExKOEA1HY8RIY04636RSKF38SDX" hidden="1">#REF!</definedName>
    <definedName name="BExKOPO2HPWVQGAKW8LOZMPIDEFG" localSheetId="7" hidden="1">#REF!</definedName>
    <definedName name="BExKOPO2HPWVQGAKW8LOZMPIDEFG" hidden="1">#REF!</definedName>
    <definedName name="BExKP6LLYOITU3NEVGH1URXID4Y9" localSheetId="7" hidden="1">#REF!</definedName>
    <definedName name="BExKP6LLYOITU3NEVGH1URXID4Y9" hidden="1">#REF!</definedName>
    <definedName name="BExKPEZP0QTKOTLIMMIFSVTHQEEK" localSheetId="7" hidden="1">#REF!</definedName>
    <definedName name="BExKPEZP0QTKOTLIMMIFSVTHQEEK" hidden="1">#REF!</definedName>
    <definedName name="BExKPLQJX0HJ8OTXBXH9IC9J2V0W" hidden="1">#REF!</definedName>
    <definedName name="BExKPN8C7GN36ZJZHLOB74LU6KT0" hidden="1">#REF!</definedName>
    <definedName name="BExKPX9VZ1J5021Q98K60HMPJU58" hidden="1">#REF!</definedName>
    <definedName name="BExKQJ01GRP9KX7BHWUGSV76KSSN" hidden="1">#REF!</definedName>
    <definedName name="BExKQJGAAWNM3NT19E9I0CQDBTU0" localSheetId="7" hidden="1">#REF!</definedName>
    <definedName name="BExKQJGAAWNM3NT19E9I0CQDBTU0" hidden="1">#REF!</definedName>
    <definedName name="BExKQM5GJ1ZN5REKFE7YVBQ0KXWF" localSheetId="7" hidden="1">#REF!</definedName>
    <definedName name="BExKQM5GJ1ZN5REKFE7YVBQ0KXWF" hidden="1">#REF!</definedName>
    <definedName name="BExKQO3G0R230211GSQXEUMGOJJH" hidden="1">#REF!</definedName>
    <definedName name="BExKQOEA7HV9U5DH9C8JXFD62EKH" localSheetId="7" hidden="1">#REF!</definedName>
    <definedName name="BExKQOEA7HV9U5DH9C8JXFD62EKH" hidden="1">#REF!</definedName>
    <definedName name="BExKQQ71278061G7ZFYGPWOMOMY2" localSheetId="7" hidden="1">#REF!</definedName>
    <definedName name="BExKQQ71278061G7ZFYGPWOMOMY2" hidden="1">#REF!</definedName>
    <definedName name="BExKQROXFHOAXZAJ9P338TCB51AS" hidden="1">#REF!</definedName>
    <definedName name="BExKQTXRG3ECU8NT47UR7643LO5G" localSheetId="7" hidden="1">#REF!</definedName>
    <definedName name="BExKQTXRG3ECU8NT47UR7643LO5G" hidden="1">#REF!</definedName>
    <definedName name="BExKQVL7HPOIZ4FHANDFMVOJLEPR" localSheetId="7" hidden="1">#REF!</definedName>
    <definedName name="BExKQVL7HPOIZ4FHANDFMVOJLEPR" hidden="1">#REF!</definedName>
    <definedName name="BExKR32XG1WY77WDT8KW9FJPGQTU" localSheetId="7" hidden="1">#REF!</definedName>
    <definedName name="BExKR32XG1WY77WDT8KW9FJPGQTU" hidden="1">#REF!</definedName>
    <definedName name="BExKR8RZSEHW184G0Z56B4EGNU72" hidden="1">#REF!</definedName>
    <definedName name="BExKRS3TU9ZISEFNAGIP4D2THSPK" hidden="1">#REF!</definedName>
    <definedName name="BExKRVUSQ6PA7ZYQSTEQL3X7PB9P" localSheetId="7" hidden="1">#REF!</definedName>
    <definedName name="BExKRVUSQ6PA7ZYQSTEQL3X7PB9P" hidden="1">#REF!</definedName>
    <definedName name="BExKRY3KZ7F7RB2KH8HXSQ85IEQO" localSheetId="7" hidden="1">#REF!</definedName>
    <definedName name="BExKRY3KZ7F7RB2KH8HXSQ85IEQO" hidden="1">#REF!</definedName>
    <definedName name="BExKSA37DZTCK6H13HPIKR0ZFVL8" localSheetId="7" hidden="1">#REF!</definedName>
    <definedName name="BExKSA37DZTCK6H13HPIKR0ZFVL8" hidden="1">#REF!</definedName>
    <definedName name="BExKSAJ9PLFSAM5DGYLJ0LGWBOCJ" hidden="1">#REF!</definedName>
    <definedName name="BExKSFHEJYQU3MJ64AXH349TS3AS" hidden="1">#REF!</definedName>
    <definedName name="BExKSFMOMSZYDE0WNC94F40S6636" localSheetId="7" hidden="1">#REF!</definedName>
    <definedName name="BExKSFMOMSZYDE0WNC94F40S6636" hidden="1">#REF!</definedName>
    <definedName name="BExKSHQ9K79S8KYUWIV5M5LAHHF1" localSheetId="7" hidden="1">#REF!</definedName>
    <definedName name="BExKSHQ9K79S8KYUWIV5M5LAHHF1" hidden="1">#REF!</definedName>
    <definedName name="BExKSIS3VA1NCEFCZZSIK8B3YIBZ" localSheetId="7" hidden="1">#REF!</definedName>
    <definedName name="BExKSIS3VA1NCEFCZZSIK8B3YIBZ" hidden="1">#REF!</definedName>
    <definedName name="BExKSJTWG9L3FCX8FLK4EMUJMF27" hidden="1">#REF!</definedName>
    <definedName name="BExKSMDKVAO0A43CLVBQQD41BXOS" hidden="1">#REF!</definedName>
    <definedName name="BExKSR66M8VX6DOVY5XKESJ3UH2N" hidden="1">#REF!</definedName>
    <definedName name="BExKSU0MKNAVZYYPKCYTZDWQX4R8" localSheetId="7" hidden="1">#REF!</definedName>
    <definedName name="BExKSU0MKNAVZYYPKCYTZDWQX4R8" hidden="1">#REF!</definedName>
    <definedName name="BExKSX60G1MUS689FXIGYP2F7C62" localSheetId="7" hidden="1">#REF!</definedName>
    <definedName name="BExKSX60G1MUS689FXIGYP2F7C62" hidden="1">#REF!</definedName>
    <definedName name="BExKT2UZ7Y2VWF5NQE18SJRLD2RN" localSheetId="7" hidden="1">#REF!</definedName>
    <definedName name="BExKT2UZ7Y2VWF5NQE18SJRLD2RN" hidden="1">#REF!</definedName>
    <definedName name="BExKT3GJFNGAM09H5F615E36A38C" hidden="1">#REF!</definedName>
    <definedName name="BExKTA1YVAPXN6U9R0MP0G195749" hidden="1">#REF!</definedName>
    <definedName name="BExKTGHU41U7OXQNLCH9L528CTKN" hidden="1">#REF!</definedName>
    <definedName name="BExKTQOPCM3CN11VQ9OEPDCTFGWS" localSheetId="7" hidden="1">#REF!</definedName>
    <definedName name="BExKTQOPCM3CN11VQ9OEPDCTFGWS" hidden="1">#REF!</definedName>
    <definedName name="BExKTQZGN8GI3XGSEXMPCCA3S19H" localSheetId="7" hidden="1">#REF!</definedName>
    <definedName name="BExKTQZGN8GI3XGSEXMPCCA3S19H" hidden="1">#REF!</definedName>
    <definedName name="BExKTUKYYU0F6TUW1RXV24LRAZFE" localSheetId="7" hidden="1">#REF!</definedName>
    <definedName name="BExKTUKYYU0F6TUW1RXV24LRAZFE" hidden="1">#REF!</definedName>
    <definedName name="BExKU3FBLHQBIUTN6XEZW5GC9OG1" hidden="1">#REF!</definedName>
    <definedName name="BExKU69QGF2ZOSMONLYI7M9N0WRV" hidden="1">#REF!</definedName>
    <definedName name="BExKU82I99FEUIZLODXJDOJC96CQ" hidden="1">#REF!</definedName>
    <definedName name="BExKUDM0DFSCM3D91SH0XLXJSL18" hidden="1">#REF!</definedName>
    <definedName name="BExKUEIEGD9JH03Q4QGCL2ZVM2AQ" hidden="1">#REF!</definedName>
    <definedName name="BExKULEKJLA77AUQPDUHSM94Y76Z" localSheetId="7" hidden="1">#REF!</definedName>
    <definedName name="BExKULEKJLA77AUQPDUHSM94Y76Z" hidden="1">#REF!</definedName>
    <definedName name="BExKUPASS3H5268MTUCTQGAWNU4C" hidden="1">#REF!</definedName>
    <definedName name="BExKUQSSBR3H5VQRC270MUDL1J4R" localSheetId="7" hidden="1">#REF!</definedName>
    <definedName name="BExKUQSSBR3H5VQRC270MUDL1J4R" hidden="1">#REF!</definedName>
    <definedName name="BExKV08R85MKI3MAX9E2HERNQUNL" localSheetId="7" hidden="1">#REF!</definedName>
    <definedName name="BExKV08R85MKI3MAX9E2HERNQUNL" hidden="1">#REF!</definedName>
    <definedName name="BExKV4AAUNNJL5JWD7PX6BFKVS6O" localSheetId="7" hidden="1">#REF!</definedName>
    <definedName name="BExKV4AAUNNJL5JWD7PX6BFKVS6O" hidden="1">#REF!</definedName>
    <definedName name="BExKV8S497WD25N3LA72PSCGO8G3" hidden="1">#REF!</definedName>
    <definedName name="BExKVDVK6HN74GQPTXICP9BFC8CF" localSheetId="7" hidden="1">#REF!</definedName>
    <definedName name="BExKVDVK6HN74GQPTXICP9BFC8CF" hidden="1">#REF!</definedName>
    <definedName name="BExKVFZ3ZZGIC1QI8XN6BYFWN0ZY" localSheetId="7" hidden="1">#REF!</definedName>
    <definedName name="BExKVFZ3ZZGIC1QI8XN6BYFWN0ZY" hidden="1">#REF!</definedName>
    <definedName name="BExKVG4KGO28KPGTAFL1R8TTZ10N" localSheetId="7"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9UQN0TIL2QB8BQX5YK9L7EW9" hidden="1">#REF!</definedName>
    <definedName name="BExMA64MW1S18NH8DCKPCCEI5KCB" localSheetId="7" hidden="1">#REF!</definedName>
    <definedName name="BExMA64MW1S18NH8DCKPCCEI5KCB" hidden="1">#REF!</definedName>
    <definedName name="BExMALEWFUEM8Y686IT03ECURUBR" localSheetId="7" hidden="1">#REF!</definedName>
    <definedName name="BExMALEWFUEM8Y686IT03ECURUBR" hidden="1">#REF!</definedName>
    <definedName name="BExMAR3XSK6RSFLHP7ZX1EWGHASI" localSheetId="7" hidden="1">#REF!</definedName>
    <definedName name="BExMAR3XSK6RSFLHP7ZX1EWGHASI" hidden="1">#REF!</definedName>
    <definedName name="BExMAXJS82ZJ8RS22VLE0V0LDUII" hidden="1">#REF!</definedName>
    <definedName name="BExMB2Y08ZQ6ES53Z1Z85LK1XPJG" hidden="1">#REF!</definedName>
    <definedName name="BExMB4QRS0R3MTB4CMUHFZ84LNZQ" localSheetId="7" hidden="1">#REF!</definedName>
    <definedName name="BExMB4QRS0R3MTB4CMUHFZ84LNZQ" hidden="1">#REF!</definedName>
    <definedName name="BExMBBMWQ9YWOS5XHNG2Y1A9VFFN" localSheetId="7" hidden="1">#REF!</definedName>
    <definedName name="BExMBBMWQ9YWOS5XHNG2Y1A9VFFN" hidden="1">#REF!</definedName>
    <definedName name="BExMBC35WKQY5CWQJLV4D05O6971" localSheetId="7"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5R82S07KSLMO7YA8CCU0ZAI" hidden="1">#REF!</definedName>
    <definedName name="BExMC8AZUTX8LG89K2JJR7ZG62XX" localSheetId="7" hidden="1">#REF!</definedName>
    <definedName name="BExMC8AZUTX8LG89K2JJR7ZG62XX" hidden="1">#REF!</definedName>
    <definedName name="BExMCA96YR10V72G2R0SCIKPZLIZ" localSheetId="7" hidden="1">#REF!</definedName>
    <definedName name="BExMCA96YR10V72G2R0SCIKPZLIZ" hidden="1">#REF!</definedName>
    <definedName name="BExMCAPB2KR2CNKS8MYVWTH5MOT2" hidden="1">#REF!</definedName>
    <definedName name="BExMCB5JU5I2VQDUBS4O42BTEVKI" localSheetId="7" hidden="1">#REF!</definedName>
    <definedName name="BExMCB5JU5I2VQDUBS4O42BTEVKI" hidden="1">#REF!</definedName>
    <definedName name="BExMCFSQFSEMPY5IXDIRKZDASDBR" localSheetId="7" hidden="1">#REF!</definedName>
    <definedName name="BExMCFSQFSEMPY5IXDIRKZDASDBR" hidden="1">#REF!</definedName>
    <definedName name="BExMCMZOEYWVOOJ98TBHTTCS7XB8" localSheetId="7" hidden="1">#REF!</definedName>
    <definedName name="BExMCMZOEYWVOOJ98TBHTTCS7XB8" hidden="1">#REF!</definedName>
    <definedName name="BExMCRSC61GNE2C255DR0NN6NYI0" hidden="1">#REF!</definedName>
    <definedName name="BExMCS8EF2W3FS9QADNKREYSI8P0" localSheetId="7" hidden="1">#REF!</definedName>
    <definedName name="BExMCS8EF2W3FS9QADNKREYSI8P0" hidden="1">#REF!</definedName>
    <definedName name="BExMCUS7GSOM96J0HJ7EH0FFM2AC" localSheetId="7" hidden="1">#REF!</definedName>
    <definedName name="BExMCUS7GSOM96J0HJ7EH0FFM2AC" hidden="1">#REF!</definedName>
    <definedName name="BExMCXMMDFHHNJDRURMCXF1DGUOM" hidden="1">#REF!</definedName>
    <definedName name="BExMCYTT6TVDWMJXO1NZANRTVNAN" localSheetId="7" hidden="1">#REF!</definedName>
    <definedName name="BExMCYTT6TVDWMJXO1NZANRTVNAN" hidden="1">#REF!</definedName>
    <definedName name="BExMD5F6IAV108XYJLXUO9HD0IT6" localSheetId="7" hidden="1">#REF!</definedName>
    <definedName name="BExMD5F6IAV108XYJLXUO9HD0IT6" hidden="1">#REF!</definedName>
    <definedName name="BExMD963673NTBXBO0VDNBAG9YWM" hidden="1">#REF!</definedName>
    <definedName name="BExMDANV66W9T3XAXID40XFJ0J93" localSheetId="7" hidden="1">#REF!</definedName>
    <definedName name="BExMDANV66W9T3XAXID40XFJ0J93" hidden="1">#REF!</definedName>
    <definedName name="BExMDGD1KQP7NNR78X2ZX4FCBQ1S" localSheetId="7" hidden="1">#REF!</definedName>
    <definedName name="BExMDGD1KQP7NNR78X2ZX4FCBQ1S" hidden="1">#REF!</definedName>
    <definedName name="BExMDIRDK0DI8P86HB7WPH8QWLSQ" localSheetId="7" hidden="1">#REF!</definedName>
    <definedName name="BExMDIRDK0DI8P86HB7WPH8QWLSQ" hidden="1">#REF!</definedName>
    <definedName name="BExMDPI2FVMORSWDDCVAJ85WYAYO" hidden="1">#REF!</definedName>
    <definedName name="BExMDQ3NI3GV1A8JDHIRIL4YLESR" hidden="1">#REF!</definedName>
    <definedName name="BExMDUWAATB6AI7BI1UYVBD6BVVO" hidden="1">#REF!</definedName>
    <definedName name="BExMDUWB7VWHFFR266QXO46BNV2S" localSheetId="7" hidden="1">#REF!</definedName>
    <definedName name="BExMDUWB7VWHFFR266QXO46BNV2S" hidden="1">#REF!</definedName>
    <definedName name="BExMDVSO20ADTTVCKT513NZBKC0Q" hidden="1">#REF!</definedName>
    <definedName name="BExME2U47N8LZG0BPJ49ANY5QVV2" localSheetId="7" hidden="1">#REF!</definedName>
    <definedName name="BExME2U47N8LZG0BPJ49ANY5QVV2" hidden="1">#REF!</definedName>
    <definedName name="BExME88DH5DUKMUFI9FNVECXFD2E" localSheetId="7" hidden="1">#REF!</definedName>
    <definedName name="BExME88DH5DUKMUFI9FNVECXFD2E" hidden="1">#REF!</definedName>
    <definedName name="BExME9A7MOGAK7YTTQYXP5DL6VYA" localSheetId="7" hidden="1">#REF!</definedName>
    <definedName name="BExME9A7MOGAK7YTTQYXP5DL6VYA" hidden="1">#REF!</definedName>
    <definedName name="BExMEKTHIM47ERJ7ML7M759FF32G" hidden="1">#REF!</definedName>
    <definedName name="BExMEOV9YFRY5C3GDLU60GIX10BY" localSheetId="7" hidden="1">#REF!</definedName>
    <definedName name="BExMEOV9YFRY5C3GDLU60GIX10BY" hidden="1">#REF!</definedName>
    <definedName name="BExMEY095ELVR1FY94CBBWCTD3ND" hidden="1">#REF!</definedName>
    <definedName name="BExMEY09ESM4H2YGKEQQRYUD114R" localSheetId="7" hidden="1">#REF!</definedName>
    <definedName name="BExMEY09ESM4H2YGKEQQRYUD114R" hidden="1">#REF!</definedName>
    <definedName name="BExMF4G4IUPQY1Y5GEY5N3E04CL6" localSheetId="7" hidden="1">#REF!</definedName>
    <definedName name="BExMF4G4IUPQY1Y5GEY5N3E04CL6" hidden="1">#REF!</definedName>
    <definedName name="BExMF9UIGYMOAQK0ELUWP0S0HZZY" localSheetId="7" hidden="1">#REF!</definedName>
    <definedName name="BExMF9UIGYMOAQK0ELUWP0S0HZZY" hidden="1">#REF!</definedName>
    <definedName name="BExMFCZQ4X3JBDPSAW6FTDZDEJ0H" hidden="1">#REF!</definedName>
    <definedName name="BExMFDLBSWFMRDYJ2DZETI3EXKN2" hidden="1">#REF!</definedName>
    <definedName name="BExMFFJCU2N6QOC5V50II5WTLPAF" hidden="1">#REF!</definedName>
    <definedName name="BExMFH6SWBYCN98LEO4HJ8MYBMEV" hidden="1">#REF!</definedName>
    <definedName name="BExMFLDTMRTCHKA37LQW67BG8D5C" localSheetId="7" hidden="1">#REF!</definedName>
    <definedName name="BExMFLDTMRTCHKA37LQW67BG8D5C" hidden="1">#REF!</definedName>
    <definedName name="BExMFQ102FN53YEFF1Q73O5PKTN2" hidden="1">#REF!</definedName>
    <definedName name="BExMFY4B5JW31L4PL9F4S16LTC8G" hidden="1">#REF!</definedName>
    <definedName name="BExMG9NSK30KD01QX0UBN2VNRTG4" localSheetId="7" hidden="1">#REF!</definedName>
    <definedName name="BExMG9NSK30KD01QX0UBN2VNRTG4" hidden="1">#REF!</definedName>
    <definedName name="BExMGFSWSVUC8O4EM6ZP6T82VC1A" hidden="1">#REF!</definedName>
    <definedName name="BExMGG3PFIHPHX7NXB7HDFI3N12L" localSheetId="7" hidden="1">#REF!</definedName>
    <definedName name="BExMGG3PFIHPHX7NXB7HDFI3N12L" hidden="1">#REF!</definedName>
    <definedName name="BExMGNFYG3OFNW2T930PXFQAQI43" localSheetId="7" hidden="1">#REF!</definedName>
    <definedName name="BExMGNFYG3OFNW2T930PXFQAQI43" hidden="1">#REF!</definedName>
    <definedName name="BExMH1J1WJ1EWEZ9WO2ZCN6O53EX" localSheetId="7" hidden="1">#REF!</definedName>
    <definedName name="BExMH1J1WJ1EWEZ9WO2ZCN6O53EX" hidden="1">#REF!</definedName>
    <definedName name="BExMH3H9TW5TJCNU5Z1EWXP3BAEP" hidden="1">#REF!</definedName>
    <definedName name="BExMH7OC65NK0JHKEM8WMKZ40FWX"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3QOZTYEQUF0SE6AK4HHWJO7" hidden="1">#REF!</definedName>
    <definedName name="BExMI6L9KX05GAK523JFKICJMTA5" localSheetId="7" hidden="1">#REF!</definedName>
    <definedName name="BExMI6L9KX05GAK523JFKICJMTA5" hidden="1">#REF!</definedName>
    <definedName name="BExMI6QQ20XHD0NWJUN741B37182" localSheetId="7" hidden="1">#REF!</definedName>
    <definedName name="BExMI6QQ20XHD0NWJUN741B37182" hidden="1">#REF!</definedName>
    <definedName name="BExMI8JB94SBD9EMNJEK7Y2T6GYU" localSheetId="7"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KZ5EDDZDK5D6GTXJPH9XWND" hidden="1">#REF!</definedName>
    <definedName name="BExMIL4I2GE866I25CR5JBLJWJ6A" localSheetId="7" hidden="1">#REF!</definedName>
    <definedName name="BExMIL4I2GE866I25CR5JBLJWJ6A" hidden="1">#REF!</definedName>
    <definedName name="BExMIRKIPF27SNO82SPFSB3T5U17" localSheetId="7" hidden="1">#REF!</definedName>
    <definedName name="BExMIRKIPF27SNO82SPFSB3T5U17" hidden="1">#REF!</definedName>
    <definedName name="BExMIV0KC8555D5E42ZGWG15Y0MO" localSheetId="7" hidden="1">#REF!</definedName>
    <definedName name="BExMIV0KC8555D5E42ZGWG15Y0MO" hidden="1">#REF!</definedName>
    <definedName name="BExMIZT6AN7E6YMW2S87CTCN2UXH" hidden="1">#REF!</definedName>
    <definedName name="BExMJ15T9F3475M0896SG60TN0SR" hidden="1">#REF!</definedName>
    <definedName name="BExMJ51XJZN31B84NVPI18J3CWTB" hidden="1">#REF!</definedName>
    <definedName name="BExMJA01LCAWUR1OX7H4E7JGNN3W" hidden="1">#REF!</definedName>
    <definedName name="BExMJNC8ZFB9DRFOJ961ZAJ8U3A8" localSheetId="7" hidden="1">#REF!</definedName>
    <definedName name="BExMJNC8ZFB9DRFOJ961ZAJ8U3A8" hidden="1">#REF!</definedName>
    <definedName name="BExMJTBV8A3D31W2IQHP9RDFPPHQ" localSheetId="7" hidden="1">#REF!</definedName>
    <definedName name="BExMJTBV8A3D31W2IQHP9RDFPPHQ" hidden="1">#REF!</definedName>
    <definedName name="BExMK0OA4CYPHQFXIOZFG5E4Y027" hidden="1">#REF!</definedName>
    <definedName name="BExMK2RTXN4QJWEUNX002XK8VQP8" localSheetId="7" hidden="1">#REF!</definedName>
    <definedName name="BExMK2RTXN4QJWEUNX002XK8VQP8" hidden="1">#REF!</definedName>
    <definedName name="BExMK5655LLBMFMDR74Z09I5KQL1" localSheetId="7" hidden="1">#REF!</definedName>
    <definedName name="BExMK5655LLBMFMDR74Z09I5KQL1" hidden="1">#REF!</definedName>
    <definedName name="BExMKBGQDUZ8AWXYHA3QVMSDVZ3D" localSheetId="7" hidden="1">#REF!</definedName>
    <definedName name="BExMKBGQDUZ8AWXYHA3QVMSDVZ3D" hidden="1">#REF!</definedName>
    <definedName name="BExMKBM1467553LDFZRRKVSHN374" hidden="1">#REF!</definedName>
    <definedName name="BExMKGK5FJUC0AU8MABRGDC5ZM70" hidden="1">#REF!</definedName>
    <definedName name="BExMKOI0IEYQSWL82F4MI37J9NZ3" hidden="1">#REF!</definedName>
    <definedName name="BExMKTW7R5SOV4PHAFGHU3W73DYE" localSheetId="7" hidden="1">#REF!</definedName>
    <definedName name="BExMKTW7R5SOV4PHAFGHU3W73DYE" hidden="1">#REF!</definedName>
    <definedName name="BExMKU7051J2W1RQXGZGE62NBRUZ" localSheetId="7" hidden="1">#REF!</definedName>
    <definedName name="BExMKU7051J2W1RQXGZGE62NBRUZ" hidden="1">#REF!</definedName>
    <definedName name="BExMKUN3WPECJR2XRID2R7GZRGNX" localSheetId="7"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HDW906H8TEI0CU90ZMG0X6O"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MWO5XX7DMJS4PNZ1R9A060M3" hidden="1">#REF!</definedName>
    <definedName name="BExMMZTDDCFDHK0GU54VF8EVH99F" hidden="1">#REF!</definedName>
    <definedName name="BExMNC3PIUN3F32LTYPMY4TH9T5O" localSheetId="7" hidden="1">#REF!</definedName>
    <definedName name="BExMNC3PIUN3F32LTYPMY4TH9T5O" hidden="1">#REF!</definedName>
    <definedName name="BExMNDR4V2VG5RFZDGTAGD3Q9PPG" localSheetId="7" hidden="1">#REF!</definedName>
    <definedName name="BExMNDR4V2VG5RFZDGTAGD3Q9PPG" hidden="1">#REF!</definedName>
    <definedName name="BExMNJLFWZBRN9PZF1IO9CYWV1B2" localSheetId="7" hidden="1">#REF!</definedName>
    <definedName name="BExMNJLFWZBRN9PZF1IO9CYWV1B2" hidden="1">#REF!</definedName>
    <definedName name="BExMNJW8T7N9YDKRH22I50R51U6A" hidden="1">#REF!</definedName>
    <definedName name="BExMNKCJ0FA57YEUUAJE43U1QN5P" hidden="1">#REF!</definedName>
    <definedName name="BExMNKN5D1WEF2OOJVP6LZ6DLU3Y" hidden="1">#REF!</definedName>
    <definedName name="BExMNQ1J7QX20FWV4DQ41E6S4T2W" hidden="1">#REF!</definedName>
    <definedName name="BExMNQMY2IUP61KESI720VOMTAJ1" hidden="1">#REF!</definedName>
    <definedName name="BExMNR38HMPLWAJRQ9MMS3ZAZ9IU" localSheetId="7" hidden="1">#REF!</definedName>
    <definedName name="BExMNR38HMPLWAJRQ9MMS3ZAZ9IU" hidden="1">#REF!</definedName>
    <definedName name="BExMNRDZULKJMVY2VKIIRM2M5A1M" localSheetId="7" hidden="1">#REF!</definedName>
    <definedName name="BExMNRDZULKJMVY2VKIIRM2M5A1M" hidden="1">#REF!</definedName>
    <definedName name="BExMNUZHMKFZ814RTA641MNKZ7HQ" hidden="1">#REF!</definedName>
    <definedName name="BExMNW6NIOK4PW2K16RX2DT8BCKP" hidden="1">#REF!</definedName>
    <definedName name="BExMO44H47COOLKT2ELSZMII2UCX" localSheetId="7" hidden="1">#REF!</definedName>
    <definedName name="BExMO44H47COOLKT2ELSZMII2UCX" hidden="1">#REF!</definedName>
    <definedName name="BExMO9IOWKTWHO8LQJJQI5P3INWY" localSheetId="7" hidden="1">#REF!</definedName>
    <definedName name="BExMO9IOWKTWHO8LQJJQI5P3INWY" hidden="1">#REF!</definedName>
    <definedName name="BExMOF2EGKS25J280BZHZ1WFCZYB" localSheetId="7" hidden="1">#REF!</definedName>
    <definedName name="BExMOF2EGKS25J280BZHZ1WFCZYB" hidden="1">#REF!</definedName>
    <definedName name="BExMOI29DOEK5R1A5QZPUDKF7N6T" hidden="1">#REF!</definedName>
    <definedName name="BExMOJ9GY6AQGI153FV703AE296H" hidden="1">#REF!</definedName>
    <definedName name="BExMP06Y7JRUYXTNBLZEZIIFMP8Z" hidden="1">#REF!</definedName>
    <definedName name="BExMPAJ5AJAXGKGK3F6H3ODS6RF4" localSheetId="7" hidden="1">#REF!</definedName>
    <definedName name="BExMPAJ5AJAXGKGK3F6H3ODS6RF4" hidden="1">#REF!</definedName>
    <definedName name="BExMPD2X55FFBVJ6CBUKNPROIOEU" localSheetId="7" hidden="1">#REF!</definedName>
    <definedName name="BExMPD2X55FFBVJ6CBUKNPROIOEU" hidden="1">#REF!</definedName>
    <definedName name="BExMPGTVPYQ1ACGV1RRRS5LYB125" hidden="1">#REF!</definedName>
    <definedName name="BExMPGZ848E38FUH1JBQN97DGWAT" localSheetId="7" hidden="1">#REF!</definedName>
    <definedName name="BExMPGZ848E38FUH1JBQN97DGWAT" hidden="1">#REF!</definedName>
    <definedName name="BExMPLBKFPJM4GF27I2D45X0U9QF" hidden="1">#REF!</definedName>
    <definedName name="BExMPMTICOSMQENOFKQ18K0ZT4S8" localSheetId="7" hidden="1">#REF!</definedName>
    <definedName name="BExMPMTICOSMQENOFKQ18K0ZT4S8" hidden="1">#REF!</definedName>
    <definedName name="BExMPMZ07II0R4KGWQQ7PGS3RZS4" localSheetId="7" hidden="1">#REF!</definedName>
    <definedName name="BExMPMZ07II0R4KGWQQ7PGS3RZS4" hidden="1">#REF!</definedName>
    <definedName name="BExMPOBH04JMDO6Z8DMSEJZM4ANN" localSheetId="7" hidden="1">#REF!</definedName>
    <definedName name="BExMPOBH04JMDO6Z8DMSEJZM4ANN" hidden="1">#REF!</definedName>
    <definedName name="BExMPP2IQX6PCXM6BOUQ5X2JN4DW" hidden="1">#REF!</definedName>
    <definedName name="BExMPSD77XQ3HA6A4FZOJK8G2JP3" hidden="1">#REF!</definedName>
    <definedName name="BExMPX5OA2HKWK3W957QH1V7PVUD" hidden="1">#REF!</definedName>
    <definedName name="BExMQ1SZOKSV40946ZUTPSWJ3L0K" hidden="1">#REF!</definedName>
    <definedName name="BExMQ41ZQNCI291UVV7EBWD8RXWS" hidden="1">#REF!</definedName>
    <definedName name="BExMQ4I3Q7F0BMPHSFMFW9TZ87UD" localSheetId="7" hidden="1">#REF!</definedName>
    <definedName name="BExMQ4I3Q7F0BMPHSFMFW9TZ87UD" hidden="1">#REF!</definedName>
    <definedName name="BExMQ4SWDWI4N16AZ0T5CJ6HH8WC" localSheetId="7" hidden="1">#REF!</definedName>
    <definedName name="BExMQ4SWDWI4N16AZ0T5CJ6HH8WC" hidden="1">#REF!</definedName>
    <definedName name="BExMQ71WHW50GVX45JU951AGPLFQ" localSheetId="7"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4GUTFCN4RD7H81IOKECLEG3" hidden="1">#REF!</definedName>
    <definedName name="BExMR8YQHA7N77HGHY4Y6R30I3XT" localSheetId="7" hidden="1">#REF!</definedName>
    <definedName name="BExMR8YQHA7N77HGHY4Y6R30I3XT" hidden="1">#REF!</definedName>
    <definedName name="BExMRENOIARWRYOIVPDIEBVNRDO7" localSheetId="7" hidden="1">#REF!</definedName>
    <definedName name="BExMRENOIARWRYOIVPDIEBVNRDO7" hidden="1">#REF!</definedName>
    <definedName name="BExMRP5C9V3XNIT2DRA9I6G73H2V" hidden="1">#REF!</definedName>
    <definedName name="BExMRPG54LNH7HRC92MBSUT6UL6L" hidden="1">#REF!</definedName>
    <definedName name="BExMRQHUEHGF2FS4LCB0THFELGDI" localSheetId="7" hidden="1">#REF!</definedName>
    <definedName name="BExMRQHUEHGF2FS4LCB0THFELGDI" hidden="1">#REF!</definedName>
    <definedName name="BExMRRJNUMGRSDD5GGKKGEIZ6FTS" localSheetId="7" hidden="1">#REF!</definedName>
    <definedName name="BExMRRJNUMGRSDD5GGKKGEIZ6FTS" hidden="1">#REF!</definedName>
    <definedName name="BExMRU3ACIU0RD2BNWO55LH5U2BR" localSheetId="7" hidden="1">#REF!</definedName>
    <definedName name="BExMRU3ACIU0RD2BNWO55LH5U2BR" hidden="1">#REF!</definedName>
    <definedName name="BExMSM9I7XZ0BC793Y8GWVJNG1V9" hidden="1">#REF!</definedName>
    <definedName name="BExMSQRCC40AP8BDUPL2I2DNC210" localSheetId="7" hidden="1">#REF!</definedName>
    <definedName name="BExMSQRCC40AP8BDUPL2I2DNC210" hidden="1">#REF!</definedName>
    <definedName name="BExMTT4GOH43OS8NJ815QR8U15HS" hidden="1">#REF!</definedName>
    <definedName name="BExO4J9LR712G00TVA82VNTG8O7H" localSheetId="7" hidden="1">#REF!</definedName>
    <definedName name="BExO4J9LR712G00TVA82VNTG8O7H" hidden="1">#REF!</definedName>
    <definedName name="BExO4P9G3CC5P66YXQJ1MQZE3Q3L" hidden="1">#REF!</definedName>
    <definedName name="BExO4Q5T1IO39TUFXG41PZPWD8H5" hidden="1">#REF!</definedName>
    <definedName name="BExO55G2KVZ7MIJ30N827CLH0I2A" localSheetId="7" hidden="1">#REF!</definedName>
    <definedName name="BExO55G2KVZ7MIJ30N827CLH0I2A" hidden="1">#REF!</definedName>
    <definedName name="BExO5A8PZD9EUHC5CMPU6N3SQ15L" localSheetId="7" hidden="1">#REF!</definedName>
    <definedName name="BExO5A8PZD9EUHC5CMPU6N3SQ15L" hidden="1">#REF!</definedName>
    <definedName name="BExO5J8D5319263HSTMTARAZD76C" localSheetId="7" hidden="1">#REF!</definedName>
    <definedName name="BExO5J8D5319263HSTMTARAZD76C" hidden="1">#REF!</definedName>
    <definedName name="BExO5XMAHL7CY3X0B1OPKZ28DCJ5" hidden="1">#REF!</definedName>
    <definedName name="BExO66LZJKY4PTQVREELI6POS4AY" hidden="1">#REF!</definedName>
    <definedName name="BExO6LLHCYTF7CIVHKAO0NMET14Q" hidden="1">#REF!</definedName>
    <definedName name="BExO6ZOLISB6BFUMGADF1JAATB8J" hidden="1">#REF!</definedName>
    <definedName name="BExO78O3PNJPH6K1FVZW643ST3WC" hidden="1">#REF!</definedName>
    <definedName name="BExO7A0RAM8VLJ9WVOS0CNSGVOZA" hidden="1">#REF!</definedName>
    <definedName name="BExO7N7HXRZY0ZY9YHPUZKL3OT35" localSheetId="7" hidden="1">#REF!</definedName>
    <definedName name="BExO7N7HXRZY0ZY9YHPUZKL3OT35" hidden="1">#REF!</definedName>
    <definedName name="BExO7OUQS3XTUQ2LDKGQ8AAQ3OJJ" localSheetId="7" hidden="1">#REF!</definedName>
    <definedName name="BExO7OUQS3XTUQ2LDKGQ8AAQ3OJJ" hidden="1">#REF!</definedName>
    <definedName name="BExO7RUSODZC2NQZMT2AFSMV2ONF" localSheetId="7" hidden="1">#REF!</definedName>
    <definedName name="BExO7RUSODZC2NQZMT2AFSMV2ONF" hidden="1">#REF!</definedName>
    <definedName name="BExO7W1PSMP8KLLJ6LI9QUDVQEVV" hidden="1">#REF!</definedName>
    <definedName name="BExO7XUFQWH7L2JAWG11W8KZEZXC" localSheetId="7" hidden="1">#REF!</definedName>
    <definedName name="BExO7XUFQWH7L2JAWG11W8KZEZXC" hidden="1">#REF!</definedName>
    <definedName name="BExO85HMYXZJ7SONWBKKIAXMCI3C" localSheetId="7" hidden="1">#REF!</definedName>
    <definedName name="BExO85HMYXZJ7SONWBKKIAXMCI3C" hidden="1">#REF!</definedName>
    <definedName name="BExO85HNZ04JYNAXLZSHTBKF2K0Z" localSheetId="7" hidden="1">#REF!</definedName>
    <definedName name="BExO85HNZ04JYNAXLZSHTBKF2K0Z"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TM4L261JTCSQ24FHE73242J" hidden="1">#REF!</definedName>
    <definedName name="BExO8TM5V5CFSV5A13AYOWY4NGRS" hidden="1">#REF!</definedName>
    <definedName name="BExO8UTAGQWDBQZEEF4HUNMLQCVU" localSheetId="7" hidden="1">#REF!</definedName>
    <definedName name="BExO8UTAGQWDBQZEEF4HUNMLQCVU" hidden="1">#REF!</definedName>
    <definedName name="BExO937E20IHMGQOZMECL3VZC7OX" localSheetId="7" hidden="1">#REF!</definedName>
    <definedName name="BExO937E20IHMGQOZMECL3VZC7OX" hidden="1">#REF!</definedName>
    <definedName name="BExO94UTJKQQ7TJTTJRTSR70YVJC" localSheetId="7" hidden="1">#REF!</definedName>
    <definedName name="BExO94UTJKQQ7TJTTJRTSR70YVJC"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8PPAT6BFKDHD9OQK39O9RSG" hidden="1">#REF!</definedName>
    <definedName name="BExOAFR6JHRK4AP8O7TB9UDEAVJL" hidden="1">#REF!</definedName>
    <definedName name="BExOAGCX9ISY83KMXO02KFMKR8OW" hidden="1">#REF!</definedName>
    <definedName name="BExOAQ3GKCT7YZW1EMVU3EILSZL2" localSheetId="7" hidden="1">#REF!</definedName>
    <definedName name="BExOAQ3GKCT7YZW1EMVU3EILSZL2" hidden="1">#REF!</definedName>
    <definedName name="BExOAW8K6BQIR0X7L4CMGDL8DMSK" localSheetId="7" hidden="1">#REF!</definedName>
    <definedName name="BExOAW8K6BQIR0X7L4CMGDL8DMSK" hidden="1">#REF!</definedName>
    <definedName name="BExOB886RIKYRO6D0LXJDAB2M84Z" hidden="1">#REF!</definedName>
    <definedName name="BExOB9KT2THGV4SPLDVFTFXS4B14" localSheetId="7" hidden="1">#REF!</definedName>
    <definedName name="BExOB9KT2THGV4SPLDVFTFXS4B14" hidden="1">#REF!</definedName>
    <definedName name="BExOBEZ0IE2WBEYY3D3CMRI72N1K" localSheetId="7" hidden="1">#REF!</definedName>
    <definedName name="BExOBEZ0IE2WBEYY3D3CMRI72N1K" hidden="1">#REF!</definedName>
    <definedName name="BExOBIKHX4Q3SY8V06MQVDBRVHET" localSheetId="7" hidden="1">#REF!</definedName>
    <definedName name="BExOBIKHX4Q3SY8V06MQVDBRVHET" hidden="1">#REF!</definedName>
    <definedName name="BExOBIPU8760ITY0C8N27XZ3KWEF" hidden="1">#REF!</definedName>
    <definedName name="BExOBM0I5L0MZ1G4H9MGMD87SBMZ" hidden="1">#REF!</definedName>
    <definedName name="BExOBNNWXJI9Y0IQ9VT4NMZCB3SW" hidden="1">#REF!</definedName>
    <definedName name="BExOBOUXMP88KJY2BX2JLUJH5N0K" localSheetId="7" hidden="1">#REF!</definedName>
    <definedName name="BExOBOUXMP88KJY2BX2JLUJH5N0K" hidden="1">#REF!</definedName>
    <definedName name="BExOBP0FKQ4SVR59FB48UNLKCOR6" localSheetId="7" hidden="1">#REF!</definedName>
    <definedName name="BExOBP0FKQ4SVR59FB48UNLKCOR6" hidden="1">#REF!</definedName>
    <definedName name="BExOBYAVUCQ0IGM0Y6A75QHP0Q1A" localSheetId="7" hidden="1">#REF!</definedName>
    <definedName name="BExOBYAVUCQ0IGM0Y6A75QHP0Q1A" hidden="1">#REF!</definedName>
    <definedName name="BExOBYLMYCYZ1NJLHJCPLA3PVKYK" hidden="1">#REF!</definedName>
    <definedName name="BExOBYLO8NTLBKV3569Y2UNNIV1K" hidden="1">#REF!</definedName>
    <definedName name="BExOC08Y6OIMB5N7XH5Q1IR1M20Q" hidden="1">#REF!</definedName>
    <definedName name="BExOC3UEHB1CZNINSQHZANWJYKR8" localSheetId="7" hidden="1">#REF!</definedName>
    <definedName name="BExOC3UEHB1CZNINSQHZANWJYKR8" hidden="1">#REF!</definedName>
    <definedName name="BExOC51L1J56PZMANBLQYAFLICCP" localSheetId="7" hidden="1">#REF!</definedName>
    <definedName name="BExOC51L1J56PZMANBLQYAFLICCP" hidden="1">#REF!</definedName>
    <definedName name="BExOC7LCVAJC36Q60I8PKPCD0T1S" hidden="1">#REF!</definedName>
    <definedName name="BExOCBSF3XGO9YJ23LX2H78VOUR7" localSheetId="7" hidden="1">#REF!</definedName>
    <definedName name="BExOCBSF3XGO9YJ23LX2H78VOUR7" hidden="1">#REF!</definedName>
    <definedName name="BExOCKXFMOW6WPFEVX1I7R7FNDSS" localSheetId="7" hidden="1">#REF!</definedName>
    <definedName name="BExOCKXFMOW6WPFEVX1I7R7FNDSS" hidden="1">#REF!</definedName>
    <definedName name="BExOCQX7MZG1R6UPBHNGI606SL8K" hidden="1">#REF!</definedName>
    <definedName name="BExOCYEXOB95DH5NOB0M5NOYX398" localSheetId="7" hidden="1">#REF!</definedName>
    <definedName name="BExOCYEXOB95DH5NOB0M5NOYX398" hidden="1">#REF!</definedName>
    <definedName name="BExOD4ERMDMFD8X1016N4EXOUR0S" localSheetId="7" hidden="1">#REF!</definedName>
    <definedName name="BExOD4ERMDMFD8X1016N4EXOUR0S" hidden="1">#REF!</definedName>
    <definedName name="BExOD55RS7BQUHRQ6H3USVGKR0P7" localSheetId="7" hidden="1">#REF!</definedName>
    <definedName name="BExOD55RS7BQUHRQ6H3USVGKR0P7" hidden="1">#REF!</definedName>
    <definedName name="BExODEWDDEABM4ZY3XREJIBZ8IVP" hidden="1">#REF!</definedName>
    <definedName name="BExODICE22D3A0I22OKVWGR6NS6Y" hidden="1">#REF!</definedName>
    <definedName name="BExODNLAA1L7WQ9ZQX6A1ZOXK9VR" hidden="1">#REF!</definedName>
    <definedName name="BExODZFEIWV26E8RFU7XQYX1J458" hidden="1">#REF!</definedName>
    <definedName name="BExOE89QWLYZ033JJYOXL9EN126C" hidden="1">#REF!</definedName>
    <definedName name="BExOEBKG55EROA2VL360A06LKASE" localSheetId="7" hidden="1">#REF!</definedName>
    <definedName name="BExOEBKG55EROA2VL360A06LKASE" hidden="1">#REF!</definedName>
    <definedName name="BExOERG5LWXYYEN1DY1H2FWRJS9T" localSheetId="7" hidden="1">#REF!</definedName>
    <definedName name="BExOERG5LWXYYEN1DY1H2FWRJS9T" hidden="1">#REF!</definedName>
    <definedName name="BExOEV1S6JJVO5PP4BZ20SNGZR7D" localSheetId="7" hidden="1">#REF!</definedName>
    <definedName name="BExOEV1S6JJVO5PP4BZ20SNGZR7D" hidden="1">#REF!</definedName>
    <definedName name="BExOEVCEL3AX1E4LJDC9DZIEJZGD" hidden="1">#REF!</definedName>
    <definedName name="BExOF5ZJR1UJ9IQRGDTEZM7GPQX4" hidden="1">#REF!</definedName>
    <definedName name="BExOFEDNCYI2TPTMQ8SJN3AW4YMF" localSheetId="7" hidden="1">#REF!</definedName>
    <definedName name="BExOFEDNCYI2TPTMQ8SJN3AW4YMF" hidden="1">#REF!</definedName>
    <definedName name="BExOFJH1W33H5R9GH680DNXTZ0ZN" hidden="1">#REF!</definedName>
    <definedName name="BExOFN2CCI1J0EUWG6CV07EKJOT7" hidden="1">#REF!</definedName>
    <definedName name="BExOFVLXVD6RVHSQO8KZOOACSV24" localSheetId="7" hidden="1">#REF!</definedName>
    <definedName name="BExOFVLXVD6RVHSQO8KZOOACSV24" hidden="1">#REF!</definedName>
    <definedName name="BExOG1AZCK9QN09SNEN2DTTFFCLJ" hidden="1">#REF!</definedName>
    <definedName name="BExOG2SW3XOGP9VAPQ3THV3VWV12" localSheetId="7" hidden="1">#REF!</definedName>
    <definedName name="BExOG2SW3XOGP9VAPQ3THV3VWV12" hidden="1">#REF!</definedName>
    <definedName name="BExOG402HZ060YRTT56ZBHSUBS39" localSheetId="7" hidden="1">#REF!</definedName>
    <definedName name="BExOG402HZ060YRTT56ZBHSUBS39" hidden="1">#REF!</definedName>
    <definedName name="BExOG45J81K4OPA40KW5VQU54KY3" localSheetId="7"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GYVEAJFUXQVT8YQO2U7YT5OY" hidden="1">#REF!</definedName>
    <definedName name="BExOGZGSRVI2FA9DBGXVV9VZKT9Z" localSheetId="7" hidden="1">#REF!</definedName>
    <definedName name="BExOGZGSRVI2FA9DBGXVV9VZKT9Z" hidden="1">#REF!</definedName>
    <definedName name="BExOH2GVFOFXDG3YQK89NSKG7WJG" hidden="1">#REF!</definedName>
    <definedName name="BExOH7KB5HAPBB5K1Z3DIW5LCRSI" hidden="1">#REF!</definedName>
    <definedName name="BExOH9ICZ13C1LAW8OTYTR9S7ZP3" localSheetId="7" hidden="1">#REF!</definedName>
    <definedName name="BExOH9ICZ13C1LAW8OTYTR9S7ZP3" hidden="1">#REF!</definedName>
    <definedName name="BExOHBB43JS54D6MARIQR5PJNUDG" hidden="1">#REF!</definedName>
    <definedName name="BExOHL75H3OT4WAKKPUXIVXWFVDS" localSheetId="7" hidden="1">#REF!</definedName>
    <definedName name="BExOHL75H3OT4WAKKPUXIVXWFVDS" hidden="1">#REF!</definedName>
    <definedName name="BExOHLHXXJL6363CC082M9M5VVXQ" localSheetId="7" hidden="1">#REF!</definedName>
    <definedName name="BExOHLHXXJL6363CC082M9M5VVXQ" hidden="1">#REF!</definedName>
    <definedName name="BExOHNAO5UDXSO73BK2ARHWKS90Y" localSheetId="7"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N9ETPA87K6NINBIFRSWHK4C" hidden="1">#REF!</definedName>
    <definedName name="BExOIWJVMJ6MG6JC4SPD1L00OHU1" localSheetId="7" hidden="1">#REF!</definedName>
    <definedName name="BExOIWJVMJ6MG6JC4SPD1L00OHU1" hidden="1">#REF!</definedName>
    <definedName name="BExOIYCN8Z4JK3OOG86KYUCV0ME8" localSheetId="7" hidden="1">#REF!</definedName>
    <definedName name="BExOIYCN8Z4JK3OOG86KYUCV0ME8" hidden="1">#REF!</definedName>
    <definedName name="BExOJ3AKZ9BCBZT3KD8WMSLK6MN2" localSheetId="7"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CECQSFWA99RY6KEDPH30KT6" hidden="1">#REF!</definedName>
    <definedName name="BExOKDAQ31PVS0Q7NXOF66C24GYL" hidden="1">#REF!</definedName>
    <definedName name="BExOKKHOPWUVRJGQJ5ONR2U40JX8" localSheetId="7" hidden="1">#REF!</definedName>
    <definedName name="BExOKKHOPWUVRJGQJ5ONR2U40JX8" hidden="1">#REF!</definedName>
    <definedName name="BExOKTXMJP351VXKH8VT6SXUNIMF" localSheetId="7" hidden="1">#REF!</definedName>
    <definedName name="BExOKTXMJP351VXKH8VT6SXUNIMF" hidden="1">#REF!</definedName>
    <definedName name="BExOKU8GMLOCNVORDE329819XN67" localSheetId="7" hidden="1">#REF!</definedName>
    <definedName name="BExOKU8GMLOCNVORDE329819XN67" hidden="1">#REF!</definedName>
    <definedName name="BExOL0Z3Z7IAMHPB91EO2MF49U57" hidden="1">#REF!</definedName>
    <definedName name="BExOL50NOHCYQHXO9SH6BMI4GM5F" hidden="1">#REF!</definedName>
    <definedName name="BExOL7KH12VAR0LG741SIOJTLWFD" hidden="1">#REF!</definedName>
    <definedName name="BExOLB5SC7VD8OG53K8II93SAENQ" hidden="1">#REF!</definedName>
    <definedName name="BExOLD411QWFX4FN11349510DRJ8" hidden="1">#REF!</definedName>
    <definedName name="BExOLICXFHJLILCJVFMJE5MGGWKR" localSheetId="7" hidden="1">#REF!</definedName>
    <definedName name="BExOLICXFHJLILCJVFMJE5MGGWKR" hidden="1">#REF!</definedName>
    <definedName name="BExOLOI0WJS3QC12I3ISL0D9AWOF" localSheetId="7" hidden="1">#REF!</definedName>
    <definedName name="BExOLOI0WJS3QC12I3ISL0D9AWOF" hidden="1">#REF!</definedName>
    <definedName name="BExOLYZNCQU9YFRCJTSR1R7098U7" hidden="1">#REF!</definedName>
    <definedName name="BExOLYZNG5RBD0BTS1OEZJNU92Q5" localSheetId="7" hidden="1">#REF!</definedName>
    <definedName name="BExOLYZNG5RBD0BTS1OEZJNU92Q5" hidden="1">#REF!</definedName>
    <definedName name="BExOM3HIJ3UZPOKJI68KPBJAHPDC" localSheetId="7" hidden="1">#REF!</definedName>
    <definedName name="BExOM3HIJ3UZPOKJI68KPBJAHPDC" hidden="1">#REF!</definedName>
    <definedName name="BExOM66MKISD02J232JU1LCVSG7N" localSheetId="7" hidden="1">#REF!</definedName>
    <definedName name="BExOM66MKISD02J232JU1LCVSG7N" hidden="1">#REF!</definedName>
    <definedName name="BExOMBFCBGGM6KO5RX1LMJ0M22S4" hidden="1">#REF!</definedName>
    <definedName name="BExOMI672TH8VPB5MGW4I7CD339Q" hidden="1">#REF!</definedName>
    <definedName name="BExOMKPURE33YQ3K1JG9NVQD4W49" localSheetId="7" hidden="1">#REF!</definedName>
    <definedName name="BExOMKPURE33YQ3K1JG9NVQD4W49" hidden="1">#REF!</definedName>
    <definedName name="BExOMP7NGCLUNFK50QD2LPKRG078" localSheetId="7" hidden="1">#REF!</definedName>
    <definedName name="BExOMP7NGCLUNFK50QD2LPKRG078" hidden="1">#REF!</definedName>
    <definedName name="BExOMRLYIJP5C7FNSL9LNRW9LN0W" localSheetId="7" hidden="1">#REF!</definedName>
    <definedName name="BExOMRLYIJP5C7FNSL9LNRW9LN0W"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8UB96J8UZO1ZX4IVWLM8DGA" hidden="1">#REF!</definedName>
    <definedName name="BExONB3A7CO4YD8RB41PHC93BQ9M" localSheetId="7" hidden="1">#REF!</definedName>
    <definedName name="BExONB3A7CO4YD8RB41PHC93BQ9M" hidden="1">#REF!</definedName>
    <definedName name="BExONEU8J7CPQCEW7HUF4IQXBW5J" localSheetId="7" hidden="1">#REF!</definedName>
    <definedName name="BExONEU8J7CPQCEW7HUF4IQXBW5J" hidden="1">#REF!</definedName>
    <definedName name="BExONFL4TFXSXWK3WNKGBKED9MO0" hidden="1">#REF!</definedName>
    <definedName name="BExONFQH6UUXF8V0GI4BRIST9RFO" localSheetId="7" hidden="1">#REF!</definedName>
    <definedName name="BExONFQH6UUXF8V0GI4BRIST9RFO" hidden="1">#REF!</definedName>
    <definedName name="BExONIL1EPN8W1SVF4S473NVT9G0" hidden="1">#REF!</definedName>
    <definedName name="BExONIL31DZWU7IFVN3VV0XTXJA1" localSheetId="7" hidden="1">#REF!</definedName>
    <definedName name="BExONIL31DZWU7IFVN3VV0XTXJA1" hidden="1">#REF!</definedName>
    <definedName name="BExONJ1BU17R0F5A2UP1UGJBOGKS" localSheetId="7" hidden="1">#REF!</definedName>
    <definedName name="BExONJ1BU17R0F5A2UP1UGJBOGKS" hidden="1">#REF!</definedName>
    <definedName name="BExONMBTPQL56XSE3UYN1YVAWZ7M" localSheetId="7" hidden="1">#REF!</definedName>
    <definedName name="BExONMBTPQL56XSE3UYN1YVAWZ7M" hidden="1">#REF!</definedName>
    <definedName name="BExONNZ9VMHVX3J6NLNJY7KZA61O" hidden="1">#REF!</definedName>
    <definedName name="BExONRQ1BAA4F3TXP2MYQ4YCZ09S" hidden="1">#REF!</definedName>
    <definedName name="BExONV0QGETA9P7MQOMGTFIXX1T4" hidden="1">#REF!</definedName>
    <definedName name="BExONVBIXX436X1BG1TMAO4S9LD0" hidden="1">#REF!</definedName>
    <definedName name="BExOO1WWIZSGB0YTGKESB45TSVMZ" localSheetId="7" hidden="1">#REF!</definedName>
    <definedName name="BExOO1WWIZSGB0YTGKESB45TSVMZ" hidden="1">#REF!</definedName>
    <definedName name="BExOO4B8FPAFYPHCTYTX37P1TQM5" localSheetId="7" hidden="1">#REF!</definedName>
    <definedName name="BExOO4B8FPAFYPHCTYTX37P1TQM5" hidden="1">#REF!</definedName>
    <definedName name="BExOOFUOGAZC7JFZF7OIPSMRXLZP" localSheetId="7" hidden="1">#REF!</definedName>
    <definedName name="BExOOFUOGAZC7JFZF7OIPSMRXLZP" hidden="1">#REF!</definedName>
    <definedName name="BExOOIULUDOJRMYABWV5CCL906X6" hidden="1">#REF!</definedName>
    <definedName name="BExOORE1DP6UVW28XJX2VS05649B" hidden="1">#REF!</definedName>
    <definedName name="BExOOTN0KTXJCL7E476XBN1CJ553" localSheetId="7" hidden="1">#REF!</definedName>
    <definedName name="BExOOTN0KTXJCL7E476XBN1CJ553" hidden="1">#REF!</definedName>
    <definedName name="BExOP1VO7C6LN2VESOWBBAJ60YDO" localSheetId="7" hidden="1">#REF!</definedName>
    <definedName name="BExOP1VO7C6LN2VESOWBBAJ60YDO" hidden="1">#REF!</definedName>
    <definedName name="BExOP9DEBV5W5P4Q25J3XCJBP5S9" localSheetId="7" hidden="1">#REF!</definedName>
    <definedName name="BExOP9DEBV5W5P4Q25J3XCJBP5S9" hidden="1">#REF!</definedName>
    <definedName name="BExOPFNYRBL0BFM23LZBJTADNOE4" hidden="1">#REF!</definedName>
    <definedName name="BExOPINVFSIZMCVT9YGT2AODVCX3" hidden="1">#REF!</definedName>
    <definedName name="BExOPJV0G43Z50LNI0UWME9NPU9S" hidden="1">#REF!</definedName>
    <definedName name="BExOQ1JN4SAC44RTMZIGHSW023WA" localSheetId="7" hidden="1">#REF!</definedName>
    <definedName name="BExOQ1JN4SAC44RTMZIGHSW023WA" hidden="1">#REF!</definedName>
    <definedName name="BExOQ256YMF115DJL3KBPNKABJ90" localSheetId="7" hidden="1">#REF!</definedName>
    <definedName name="BExOQ256YMF115DJL3KBPNKABJ90" hidden="1">#REF!</definedName>
    <definedName name="BExQ19DEUOLC11IW32E2AMVZLFF1" localSheetId="7" hidden="1">#REF!</definedName>
    <definedName name="BExQ19DEUOLC11IW32E2AMVZLFF1" hidden="1">#REF!</definedName>
    <definedName name="BExQ1FD6KISGYU1JWEQ4G243ZPVD" hidden="1">#REF!</definedName>
    <definedName name="BExQ1X1RE71HCCMKWV64X8HPHR0R" hidden="1">#REF!</definedName>
    <definedName name="BExQ29C73XR33S3668YYSYZAIHTG" localSheetId="7" hidden="1">#REF!</definedName>
    <definedName name="BExQ29C73XR33S3668YYSYZAIHTG" hidden="1">#REF!</definedName>
    <definedName name="BExQ2FS228IUDUP2023RA1D4AO4C" localSheetId="7" hidden="1">#REF!</definedName>
    <definedName name="BExQ2FS228IUDUP2023RA1D4AO4C" hidden="1">#REF!</definedName>
    <definedName name="BExQ2L0XYWLY9VPZWXYYFRIRQRJ1" localSheetId="7" hidden="1">#REF!</definedName>
    <definedName name="BExQ2L0XYWLY9VPZWXYYFRIRQRJ1" hidden="1">#REF!</definedName>
    <definedName name="BExQ2M841F5Z1BQYR8DG5FKK0LIU" hidden="1">#REF!</definedName>
    <definedName name="BExQ2WK9W8N9Z5P7SXFUTDHDTBGS" hidden="1">#REF!</definedName>
    <definedName name="BExQ2ZEVPX3GSE6AKVBX7E4L52I7" localSheetId="7" hidden="1">#REF!</definedName>
    <definedName name="BExQ2ZEVPX3GSE6AKVBX7E4L52I7" hidden="1">#REF!</definedName>
    <definedName name="BExQ300G8I8TK45A0MVHV15422EU" localSheetId="7" hidden="1">#REF!</definedName>
    <definedName name="BExQ300G8I8TK45A0MVHV15422EU" hidden="1">#REF!</definedName>
    <definedName name="BExQ33B3WI5O5AYD1ZEERMIOO8AX" localSheetId="7" hidden="1">#REF!</definedName>
    <definedName name="BExQ33B3WI5O5AYD1ZEERMIOO8AX" hidden="1">#REF!</definedName>
    <definedName name="BExQ39R28MXSG2SEV956F0KZ20AN" hidden="1">#REF!</definedName>
    <definedName name="BExQ3D1P3M5Z3HLMEZ17E0BLEE4U" hidden="1">#REF!</definedName>
    <definedName name="BExQ3FLJD2KZSK7G5XZ0OPF2ZX2S" hidden="1">#REF!</definedName>
    <definedName name="BExQ3O4W7QF8BOXTUT4IOGF6YKUD" hidden="1">#REF!</definedName>
    <definedName name="BExQ3PXOWSN8561ZR8IEY8ZASI3B" hidden="1">#REF!</definedName>
    <definedName name="BExQ3TZF04IPY0B0UG9CQQ5736UA" hidden="1">#REF!</definedName>
    <definedName name="BExQ41BOL730OSEM60CEMAMP4ARQ" hidden="1">#REF!</definedName>
    <definedName name="BExQ42IU9MNDYLODP41DL6YTZMAR" localSheetId="7" hidden="1">#REF!</definedName>
    <definedName name="BExQ42IU9MNDYLODP41DL6YTZMAR" hidden="1">#REF!</definedName>
    <definedName name="BExQ452HF7N1HYPXJXQ8WD6SOWUV" localSheetId="7" hidden="1">#REF!</definedName>
    <definedName name="BExQ452HF7N1HYPXJXQ8WD6SOWUV" hidden="1">#REF!</definedName>
    <definedName name="BExQ499KBJ5W7A1G293A0K14EVQB" localSheetId="7" hidden="1">#REF!</definedName>
    <definedName name="BExQ499KBJ5W7A1G293A0K14EVQB" hidden="1">#REF!</definedName>
    <definedName name="BExQ4B7Q3NN5PZMR9C0YCQ9KMIUO" hidden="1">#REF!</definedName>
    <definedName name="BExQ4BTBSHPHVEDRCXC2ROW8PLFC" localSheetId="7" hidden="1">#REF!</definedName>
    <definedName name="BExQ4BTBSHPHVEDRCXC2ROW8PLFC" hidden="1">#REF!</definedName>
    <definedName name="BExQ4DGKF54SRKQUTUT4B1CZSS62" localSheetId="7" hidden="1">#REF!</definedName>
    <definedName name="BExQ4DGKF54SRKQUTUT4B1CZSS62" hidden="1">#REF!</definedName>
    <definedName name="BExQ4GWR2PTAI7X42STQO4ZS2EZ0" localSheetId="7" hidden="1">#REF!</definedName>
    <definedName name="BExQ4GWR2PTAI7X42STQO4ZS2EZ0" hidden="1">#REF!</definedName>
    <definedName name="BExQ4T74LQ5PYTV1MUQUW75A4BDY" hidden="1">#REF!</definedName>
    <definedName name="BExQ4XJHD7EJCNH7S1MJDZJ2MNWG" hidden="1">#REF!</definedName>
    <definedName name="BExQ5039ZCEWBUJHU682G4S89J03" hidden="1">#REF!</definedName>
    <definedName name="BExQ53U1WPQDQWX1BVV1GSXRBF6E" hidden="1">#REF!</definedName>
    <definedName name="BExQ56Z9W6YHZHRXOFFI8EFA7CDI" localSheetId="7" hidden="1">#REF!</definedName>
    <definedName name="BExQ56Z9W6YHZHRXOFFI8EFA7CDI" hidden="1">#REF!</definedName>
    <definedName name="BExQ5KX3Z668H1KUCKZ9J24HUQ1F" localSheetId="7" hidden="1">#REF!</definedName>
    <definedName name="BExQ5KX3Z668H1KUCKZ9J24HUQ1F" hidden="1">#REF!</definedName>
    <definedName name="BExQ5SPMSOCJYLAY20NB5A6O32RE" localSheetId="7"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676FWNX372B61BVE4ZG6P2Q" hidden="1">#REF!</definedName>
    <definedName name="BExQ6CN1EF2UPZ57ZYMGK8TUJQSS" hidden="1">#REF!</definedName>
    <definedName name="BExQ6JJ6GQ820H268M24Q000VLS5" hidden="1">#REF!</definedName>
    <definedName name="BExQ6M2YXJ8AMRJF3QGHC40ADAHZ" localSheetId="7" hidden="1">#REF!</definedName>
    <definedName name="BExQ6M2YXJ8AMRJF3QGHC40ADAHZ" hidden="1">#REF!</definedName>
    <definedName name="BExQ6M8B0X44N9TV56ATUVHGDI00" localSheetId="7" hidden="1">#REF!</definedName>
    <definedName name="BExQ6M8B0X44N9TV56ATUVHGDI00" hidden="1">#REF!</definedName>
    <definedName name="BExQ6NKT7GLCK5DO3FT99FA0VH7Y" hidden="1">#REF!</definedName>
    <definedName name="BExQ6PIZEB3532T46HXOTSDMM8XR" hidden="1">#REF!</definedName>
    <definedName name="BExQ6POH065GV0I74XXVD0VUPBJW" localSheetId="7" hidden="1">#REF!</definedName>
    <definedName name="BExQ6POH065GV0I74XXVD0VUPBJW" hidden="1">#REF!</definedName>
    <definedName name="BExQ6WV9KPSMXPPLGZ3KK4WNYTHU" localSheetId="7" hidden="1">#REF!</definedName>
    <definedName name="BExQ6WV9KPSMXPPLGZ3KK4WNYTHU" hidden="1">#REF!</definedName>
    <definedName name="BExQ783XTMM2A9I3UKCFWJH1PP2N" localSheetId="7"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LLGVB4RXE1ZT926RPQP1UCR"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U95JXE2ZGDDWOEHH46ENO5L" hidden="1">#REF!</definedName>
    <definedName name="BExQ8UUP7KQWLXPL81ZMF3AC1K7V" hidden="1">#REF!</definedName>
    <definedName name="BExQ8ZCEDBOBJA3D9LDP5TU2WYGR" localSheetId="7" hidden="1">#REF!</definedName>
    <definedName name="BExQ8ZCEDBOBJA3D9LDP5TU2WYGR" hidden="1">#REF!</definedName>
    <definedName name="BExQ94LAW6MAQBWY25WTBFV5PPZJ" localSheetId="7" hidden="1">#REF!</definedName>
    <definedName name="BExQ94LAW6MAQBWY25WTBFV5PPZJ" hidden="1">#REF!</definedName>
    <definedName name="BExQ97QIPOSSRK978N8P234Y1XA4" localSheetId="7" hidden="1">#REF!</definedName>
    <definedName name="BExQ97QIPOSSRK978N8P234Y1XA4" hidden="1">#REF!</definedName>
    <definedName name="BExQ9DQATTM64NGUOQWM96CIR7J1" hidden="1">#REF!</definedName>
    <definedName name="BExQ9DVR0WJQK432BJFWT5WHPMRB" hidden="1">#REF!</definedName>
    <definedName name="BExQ9E6FBAXTHGF3RXANFIA77GXP" localSheetId="7" hidden="1">#REF!</definedName>
    <definedName name="BExQ9E6FBAXTHGF3RXANFIA77GXP" hidden="1">#REF!</definedName>
    <definedName name="BExQ9F2YH4UUCCMQITJ475B3S3NP" localSheetId="7" hidden="1">#REF!</definedName>
    <definedName name="BExQ9F2YH4UUCCMQITJ475B3S3NP" hidden="1">#REF!</definedName>
    <definedName name="BExQ9KBOCRI19ZGSG7MCXLXR1UQA" localSheetId="7" hidden="1">#REF!</definedName>
    <definedName name="BExQ9KBOCRI19ZGSG7MCXLXR1UQA" hidden="1">#REF!</definedName>
    <definedName name="BExQ9KX9734KIAK7IMRLHCPYDHO2" hidden="1">#REF!</definedName>
    <definedName name="BExQ9L81FF4I7816VTPFBDWVU4CW" hidden="1">#REF!</definedName>
    <definedName name="BExQ9M4E2ACZOWWWP1JJIQO8AHUM"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9HZIN9XEMHEEVHT99UU9Z82" hidden="1">#REF!</definedName>
    <definedName name="BExQACCFWEQBYRFLW47C4A3HAWIR" hidden="1">#REF!</definedName>
    <definedName name="BExQAELFYH92K8CJL155181UDORO" hidden="1">#REF!</definedName>
    <definedName name="BExQAG8PP8R5NJKNQD1U4QOSD6X5" hidden="1">#REF!</definedName>
    <definedName name="BExQAPDW5MR8LHC4725RS3U1QN4L" hidden="1">#REF!</definedName>
    <definedName name="BExQAWKS4WP1B5YMQEII0XOKZ3JA" hidden="1">#REF!</definedName>
    <definedName name="BExQB4TH081IGRFD281OI913EMKA" hidden="1">#REF!</definedName>
    <definedName name="BExQBDICMZTSA1X73TMHNO4JSFLN" hidden="1">#REF!</definedName>
    <definedName name="BExQBEEQ87QQ7VZRSTN0UZE0ZLOT" hidden="1">#REF!</definedName>
    <definedName name="BExQBEER6CRCRPSSL61S0OMH57ZA" localSheetId="7" hidden="1">#REF!</definedName>
    <definedName name="BExQBEER6CRCRPSSL61S0OMH57ZA" hidden="1">#REF!</definedName>
    <definedName name="BExQBIGGY5TXI2FJVVZSLZ0LTZYH" localSheetId="7" hidden="1">#REF!</definedName>
    <definedName name="BExQBIGGY5TXI2FJVVZSLZ0LTZYH" hidden="1">#REF!</definedName>
    <definedName name="BExQBM1RUSIQ85LLMM2159BYDPIP" localSheetId="7" hidden="1">#REF!</definedName>
    <definedName name="BExQBM1RUSIQ85LLMM2159BYDPIP" hidden="1">#REF!</definedName>
    <definedName name="BExQBPSOZ47V81YAEURP0NQJNTJH" hidden="1">#REF!</definedName>
    <definedName name="BExQBV6X67PNPI13EY9ON4AB3RF8" hidden="1">#REF!</definedName>
    <definedName name="BExQC415FKRC9T45BK2WFJZ4PGOD" localSheetId="7" hidden="1">#REF!</definedName>
    <definedName name="BExQC415FKRC9T45BK2WFJZ4PGOD" hidden="1">#REF!</definedName>
    <definedName name="BExQC5TWT21CGBKD0IHAXTIN2QB8" localSheetId="7" hidden="1">#REF!</definedName>
    <definedName name="BExQC5TWT21CGBKD0IHAXTIN2QB8" hidden="1">#REF!</definedName>
    <definedName name="BExQC7S2QIJVCEU3WXNFY2VQMPE0" localSheetId="7" hidden="1">#REF!</definedName>
    <definedName name="BExQC7S2QIJVCEU3WXNFY2VQMPE0" hidden="1">#REF!</definedName>
    <definedName name="BExQC94JL9F5GW4S8DQCAF4WB2DA" hidden="1">#REF!</definedName>
    <definedName name="BExQCI9M5F9BX0WO90T8KQKXJECZ" hidden="1">#REF!</definedName>
    <definedName name="BExQCKTD8AT0824LGWREXM1B5D1X" localSheetId="7" hidden="1">#REF!</definedName>
    <definedName name="BExQCKTD8AT0824LGWREXM1B5D1X" hidden="1">#REF!</definedName>
    <definedName name="BExQD571YWOXKR2SX85K5MKQ0AO2" localSheetId="7" hidden="1">#REF!</definedName>
    <definedName name="BExQD571YWOXKR2SX85K5MKQ0AO2" hidden="1">#REF!</definedName>
    <definedName name="BExQD8N2VWDBM21DZWEC5E9C97WF" localSheetId="7" hidden="1">#REF!</definedName>
    <definedName name="BExQD8N2VWDBM21DZWEC5E9C97WF" hidden="1">#REF!</definedName>
    <definedName name="BExQDB6VCHN8PNX8EA6JNIEQ2JC2" hidden="1">#REF!</definedName>
    <definedName name="BExQDE1B6U2Q9B73KBENABP71YM1" hidden="1">#REF!</definedName>
    <definedName name="BExQDGQCN7ZW41QDUHOBJUGQAX40" hidden="1">#REF!</definedName>
    <definedName name="BExQE6IAA3QFZ6TX9BXPJISLE0Q1" hidden="1">#REF!</definedName>
    <definedName name="BExQEC7BRIJ30PTU3UPFOIP2HPE3" localSheetId="7" hidden="1">#REF!</definedName>
    <definedName name="BExQEC7BRIJ30PTU3UPFOIP2HPE3" hidden="1">#REF!</definedName>
    <definedName name="BExQEJUD5RQJ325ULPV2E4W8QAL6" hidden="1">#REF!</definedName>
    <definedName name="BExQEMUA4HEFM4OVO8M8MA8PIAW1" localSheetId="7" hidden="1">#REF!</definedName>
    <definedName name="BExQEMUA4HEFM4OVO8M8MA8PIAW1" hidden="1">#REF!</definedName>
    <definedName name="BExQEQ4XZQFIKUXNU9H7WE7AMZ1U" localSheetId="7" hidden="1">#REF!</definedName>
    <definedName name="BExQEQ4XZQFIKUXNU9H7WE7AMZ1U" hidden="1">#REF!</definedName>
    <definedName name="BExQF00ZDAC842R706797DN4H4HE" hidden="1">#REF!</definedName>
    <definedName name="BExQF1OEB07CRAP6ALNNMJNJ3P2D" localSheetId="7" hidden="1">#REF!</definedName>
    <definedName name="BExQF1OEB07CRAP6ALNNMJNJ3P2D" hidden="1">#REF!</definedName>
    <definedName name="BExQF9X2AQPFJZTCHTU5PTTR0JAH" localSheetId="7" hidden="1">#REF!</definedName>
    <definedName name="BExQF9X2AQPFJZTCHTU5PTTR0JAH" hidden="1">#REF!</definedName>
    <definedName name="BExQFC0M9KKFMQKPLPEO2RQDB7MM" localSheetId="7"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MNOOBC2XE1R03V1MF8QJSDG" hidden="1">#REF!</definedName>
    <definedName name="BExQFNPE0JNBFPGM91B5GNSDG31N" hidden="1">#REF!</definedName>
    <definedName name="BExQFPNFKA36IAPS22LAUMBDI4KE" localSheetId="7" hidden="1">#REF!</definedName>
    <definedName name="BExQFPNFKA36IAPS22LAUMBDI4KE" hidden="1">#REF!</definedName>
    <definedName name="BExQFPSWEMA8WBUZ4WK20LR13VSU" localSheetId="7" hidden="1">#REF!</definedName>
    <definedName name="BExQFPSWEMA8WBUZ4WK20LR13VSU" hidden="1">#REF!</definedName>
    <definedName name="BExQFVSPOSCCPF1TLJPIWYWYB8A9" localSheetId="7" hidden="1">#REF!</definedName>
    <definedName name="BExQFVSPOSCCPF1TLJPIWYWYB8A9" hidden="1">#REF!</definedName>
    <definedName name="BExQFWJQXNQAW6LUMOEDS6KMJMYL" hidden="1">#REF!</definedName>
    <definedName name="BExQG8TYRD2G42UA5ZPCRLNKUDMX" hidden="1">#REF!</definedName>
    <definedName name="BExQGFKTOP6WGJAF2OI8PXQPMWT4" hidden="1">#REF!</definedName>
    <definedName name="BExQGMM9RZL83B2Z0ZZPHKUY6VTK" hidden="1">#REF!</definedName>
    <definedName name="BExQGO48J9MPCDQ96RBB9UN9AIGT" localSheetId="7" hidden="1">#REF!</definedName>
    <definedName name="BExQGO48J9MPCDQ96RBB9UN9AIGT" hidden="1">#REF!</definedName>
    <definedName name="BExQGSBB6MJWDW7AYWA0MSFTXKRR" localSheetId="7" hidden="1">#REF!</definedName>
    <definedName name="BExQGSBB6MJWDW7AYWA0MSFTXKRR" hidden="1">#REF!</definedName>
    <definedName name="BExQH0UURAJ13AVO5UI04HSRGVYW" localSheetId="7" hidden="1">#REF!</definedName>
    <definedName name="BExQH0UURAJ13AVO5UI04HSRGVYW" hidden="1">#REF!</definedName>
    <definedName name="BExQH2Y8DK63NEL2XAHKO7K340YG" hidden="1">#REF!</definedName>
    <definedName name="BExQH6ZZY0NR8SE48PSI9D0CU1TC" hidden="1">#REF!</definedName>
    <definedName name="BExQH93HJAD48I2EYDT6QX59ZX9I"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O9AHEBEX4HLIZZTGL9UEA1" hidden="1">#REF!</definedName>
    <definedName name="BExQHZBHVN2L4HC7ACTR73T5OCV0" hidden="1">#REF!</definedName>
    <definedName name="BExQHZGZ5JZ4AE00IROC5LG5734F" hidden="1">#REF!</definedName>
    <definedName name="BExQI85V9TNLDJT5LTRZS10Y26SG" localSheetId="7" hidden="1">#REF!</definedName>
    <definedName name="BExQI85V9TNLDJT5LTRZS10Y26SG" hidden="1">#REF!</definedName>
    <definedName name="BExQIAPKHVEV8CU1L3TTHJW67FJ5" localSheetId="7" hidden="1">#REF!</definedName>
    <definedName name="BExQIAPKHVEV8CU1L3TTHJW67FJ5" hidden="1">#REF!</definedName>
    <definedName name="BExQIBB4I3Z6AUU0HYV1DHRS13M4" localSheetId="7" hidden="1">#REF!</definedName>
    <definedName name="BExQIBB4I3Z6AUU0HYV1DHRS13M4" hidden="1">#REF!</definedName>
    <definedName name="BExQIBWPAXU7HJZLKGJZY3EB7MIS" hidden="1">#REF!</definedName>
    <definedName name="BExQICT281Q1E6HHLEIC7LOYTR4F" hidden="1">#REF!</definedName>
    <definedName name="BExQIDUXFRRQTUP42M6V5KODFDPZ" hidden="1">#REF!</definedName>
    <definedName name="BExQIEWM4YHWE15RFGAT8AWBZ25Y" hidden="1">#REF!</definedName>
    <definedName name="BExQIII2YKNNBPUFZNOC88FK394S" hidden="1">#REF!</definedName>
    <definedName name="BExQINW95C7N048P3U0KM5A2Q0VU" hidden="1">#REF!</definedName>
    <definedName name="BExQIS8O6R36CI01XRY9ISM99TW9" localSheetId="7" hidden="1">#REF!</definedName>
    <definedName name="BExQIS8O6R36CI01XRY9ISM99TW9" hidden="1">#REF!</definedName>
    <definedName name="BExQIVJB9MJ25NDUHTCVMSODJY2C" localSheetId="7" hidden="1">#REF!</definedName>
    <definedName name="BExQIVJB9MJ25NDUHTCVMSODJY2C" hidden="1">#REF!</definedName>
    <definedName name="BExQJ7IXTYN8ELZIUSOUURFAP5Z5" hidden="1">#REF!</definedName>
    <definedName name="BExQJBF7LAX128WR7VTMJC88ZLPG" localSheetId="7" hidden="1">#REF!</definedName>
    <definedName name="BExQJBF7LAX128WR7VTMJC88ZLPG" hidden="1">#REF!</definedName>
    <definedName name="BExQJEVCKX6KZHNCLYXY7D0MX5KN" localSheetId="7" hidden="1">#REF!</definedName>
    <definedName name="BExQJEVCKX6KZHNCLYXY7D0MX5KN" hidden="1">#REF!</definedName>
    <definedName name="BExQJIBCENFZ4FNIPQ8IC1PBMHA9" hidden="1">#REF!</definedName>
    <definedName name="BExQJJ7PTGXTQVFNBAMMSTGLC9HJ" localSheetId="7" hidden="1">#REF!</definedName>
    <definedName name="BExQJJ7PTGXTQVFNBAMMSTGLC9HJ" hidden="1">#REF!</definedName>
    <definedName name="BExQJJYSDX8B0J1QGF2HL071KKA3" localSheetId="7" hidden="1">#REF!</definedName>
    <definedName name="BExQJJYSDX8B0J1QGF2HL071KKA3" hidden="1">#REF!</definedName>
    <definedName name="BExQJX019VWBQMW1HCV154DP9287" hidden="1">#REF!</definedName>
    <definedName name="BExQK1HV6SQQ7CP8H8IUKI9TYXTD" localSheetId="7" hidden="1">#REF!</definedName>
    <definedName name="BExQK1HV6SQQ7CP8H8IUKI9TYXTD" hidden="1">#REF!</definedName>
    <definedName name="BExQK1SODHG66277P2K5V2W6173O" hidden="1">#REF!</definedName>
    <definedName name="BExQK3LE5CSBW1E4H4KHW548FL2R" localSheetId="7" hidden="1">#REF!</definedName>
    <definedName name="BExQK3LE5CSBW1E4H4KHW548FL2R" hidden="1">#REF!</definedName>
    <definedName name="BExQKG6LD6PLNDGNGO9DJXY865BR" localSheetId="7" hidden="1">#REF!</definedName>
    <definedName name="BExQKG6LD6PLNDGNGO9DJXY865BR" hidden="1">#REF!</definedName>
    <definedName name="BExQLE1TOW3A287TQB0AVWENT8O1" localSheetId="7" hidden="1">#REF!</definedName>
    <definedName name="BExQLE1TOW3A287TQB0AVWENT8O1" hidden="1">#REF!</definedName>
    <definedName name="BExRYOYB4A3E5F6MTROY69LR0PMG" hidden="1">#REF!</definedName>
    <definedName name="BExRYQR20WKUZ9V3APZOLLVIR1Z3"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2PDU3RIYDBR02EV6VUXEVN6" hidden="1">#REF!</definedName>
    <definedName name="BExS0ASQBKRTPDWFK0KUDFOS9LE5" localSheetId="7" hidden="1">#REF!</definedName>
    <definedName name="BExS0ASQBKRTPDWFK0KUDFOS9LE5" hidden="1">#REF!</definedName>
    <definedName name="BExS0G6X14A4R3TJQ2AQP00G3RWG" localSheetId="7" hidden="1">#REF!</definedName>
    <definedName name="BExS0G6X14A4R3TJQ2AQP00G3RWG" hidden="1">#REF!</definedName>
    <definedName name="BExS0GHQUF6YT0RU3TKDEO8CSJYB" localSheetId="7" hidden="1">#REF!</definedName>
    <definedName name="BExS0GHQUF6YT0RU3TKDEO8CSJYB" hidden="1">#REF!</definedName>
    <definedName name="BExS0K8IHC45I78DMZBOJ1P13KQA" hidden="1">#REF!</definedName>
    <definedName name="BExS0UFCKI6Z4BDWL0C1TI1UZA8D" hidden="1">#REF!</definedName>
    <definedName name="BExS152B2LFCRAUHSLI5T6QRNII0" localSheetId="7" hidden="1">#REF!</definedName>
    <definedName name="BExS152B2LFCRAUHSLI5T6QRNII0" hidden="1">#REF!</definedName>
    <definedName name="BExS15IJV0WW662NXQUVT3FGP4ST" localSheetId="7" hidden="1">#REF!</definedName>
    <definedName name="BExS15IJV0WW662NXQUVT3FGP4ST" hidden="1">#REF!</definedName>
    <definedName name="BExS16PROWSNHW3MZQBGQNQU7S8R" hidden="1">#REF!</definedName>
    <definedName name="BExS194110MR25BYJI3CJ2EGZ8XT" localSheetId="7" hidden="1">#REF!</definedName>
    <definedName name="BExS194110MR25BYJI3CJ2EGZ8XT" hidden="1">#REF!</definedName>
    <definedName name="BExS1BNVGNSGD4EP90QL8WXYWZ66" localSheetId="7" hidden="1">#REF!</definedName>
    <definedName name="BExS1BNVGNSGD4EP90QL8WXYWZ66" hidden="1">#REF!</definedName>
    <definedName name="BExS1UE39N6NCND7MAARSBWXS6HU" localSheetId="7" hidden="1">#REF!</definedName>
    <definedName name="BExS1UE39N6NCND7MAARSBWXS6HU" hidden="1">#REF!</definedName>
    <definedName name="BExS1VQKWZC7SM0UY7BWIPST3VU3" hidden="1">#REF!</definedName>
    <definedName name="BExS226HTWL5WVC76MP5A1IBI8WD" localSheetId="7" hidden="1">#REF!</definedName>
    <definedName name="BExS226HTWL5WVC76MP5A1IBI8WD" hidden="1">#REF!</definedName>
    <definedName name="BExS26OI2QNNAH2WMDD95Z400048" localSheetId="7" hidden="1">#REF!</definedName>
    <definedName name="BExS26OI2QNNAH2WMDD95Z400048" hidden="1">#REF!</definedName>
    <definedName name="BExS2DF6B4ZUF3VZLI4G6LJ3BF38" localSheetId="7" hidden="1">#REF!</definedName>
    <definedName name="BExS2DF6B4ZUF3VZLI4G6LJ3BF38" hidden="1">#REF!</definedName>
    <definedName name="BExS2OT61VXS58SSI0I90Z76DFCQ" hidden="1">#REF!</definedName>
    <definedName name="BExS2QB5FS5LYTFYO4BROTWG3OV5" localSheetId="7" hidden="1">#REF!</definedName>
    <definedName name="BExS2QB5FS5LYTFYO4BROTWG3OV5" hidden="1">#REF!</definedName>
    <definedName name="BExS2RIBMZPBDB3W6PKRNHUM06WI" hidden="1">#REF!</definedName>
    <definedName name="BExS2TLU1HONYV6S3ZD9T12D7CIG" localSheetId="7" hidden="1">#REF!</definedName>
    <definedName name="BExS2TLU1HONYV6S3ZD9T12D7CIG" hidden="1">#REF!</definedName>
    <definedName name="BExS318UV9I2FXPQQWUKKX00QLPJ" localSheetId="7" hidden="1">#REF!</definedName>
    <definedName name="BExS318UV9I2FXPQQWUKKX00QLPJ" hidden="1">#REF!</definedName>
    <definedName name="BExS38AHQWKT950DKJR1SJAY5NKD" hidden="1">#REF!</definedName>
    <definedName name="BExS3BL7KZUM0PK7UW1Y6M98ZKXC" hidden="1">#REF!</definedName>
    <definedName name="BExS3LBS0SMTHALVM4NRI1BAV1NP" localSheetId="7" hidden="1">#REF!</definedName>
    <definedName name="BExS3LBS0SMTHALVM4NRI1BAV1NP" hidden="1">#REF!</definedName>
    <definedName name="BExS3MTQ75VBXDGEBURP6YT8RROE" localSheetId="7" hidden="1">#REF!</definedName>
    <definedName name="BExS3MTQ75VBXDGEBURP6YT8RROE" hidden="1">#REF!</definedName>
    <definedName name="BExS3OH5XH1H0NEUDJGB0D1EF3C6" hidden="1">#REF!</definedName>
    <definedName name="BExS3OMGYO0DFN5186UFKEXZ2RX3" localSheetId="7" hidden="1">#REF!</definedName>
    <definedName name="BExS3OMGYO0DFN5186UFKEXZ2RX3" hidden="1">#REF!</definedName>
    <definedName name="BExS3SDERJ27OER67TIGOVZU13A2" localSheetId="7" hidden="1">#REF!</definedName>
    <definedName name="BExS3SDERJ27OER67TIGOVZU13A2" hidden="1">#REF!</definedName>
    <definedName name="BExS3WV2VQ19L2A1DJ73AUFN7SRX" hidden="1">#REF!</definedName>
    <definedName name="BExS42UVWI4NCQT6LP2V3EZRE0HK" localSheetId="7" hidden="1">#REF!</definedName>
    <definedName name="BExS42UVWI4NCQT6LP2V3EZRE0HK" hidden="1">#REF!</definedName>
    <definedName name="BExS46R5WDNU5KL04FKY5LHJUCB8" localSheetId="7" hidden="1">#REF!</definedName>
    <definedName name="BExS46R5WDNU5KL04FKY5LHJUCB8" hidden="1">#REF!</definedName>
    <definedName name="BExS4ASWKM93XA275AXHYP8AG6SU" localSheetId="7" hidden="1">#REF!</definedName>
    <definedName name="BExS4ASWKM93XA275AXHYP8AG6SU" hidden="1">#REF!</definedName>
    <definedName name="BExS4IAMWTT1CKFNHGN8SPWSD3QR" hidden="1">#REF!</definedName>
    <definedName name="BExS4JN3Y6SVBKILQK0R9HS45Y52" localSheetId="7" hidden="1">#REF!</definedName>
    <definedName name="BExS4JN3Y6SVBKILQK0R9HS45Y52" hidden="1">#REF!</definedName>
    <definedName name="BExS4P6S41O6Z6BED77U3GD9PNH1" localSheetId="7" hidden="1">#REF!</definedName>
    <definedName name="BExS4P6S41O6Z6BED77U3GD9PNH1" hidden="1">#REF!</definedName>
    <definedName name="BExS4UFKWNI7QAX0PTOVVBUB0LP8" hidden="1">#REF!</definedName>
    <definedName name="BExS51H0N51UT0FZOPZRCF1GU063" localSheetId="7" hidden="1">#REF!</definedName>
    <definedName name="BExS51H0N51UT0FZOPZRCF1GU063" hidden="1">#REF!</definedName>
    <definedName name="BExS54X72TJFC41FJK72MLRR2OO7" localSheetId="7" hidden="1">#REF!</definedName>
    <definedName name="BExS54X72TJFC41FJK72MLRR2OO7" hidden="1">#REF!</definedName>
    <definedName name="BExS59F0PA1V2ZC7S5TN6IT41SXP" localSheetId="7" hidden="1">#REF!</definedName>
    <definedName name="BExS59F0PA1V2ZC7S5TN6IT41SXP" hidden="1">#REF!</definedName>
    <definedName name="BExS5BYO19H5ZKO75ERO60KF7DQH" hidden="1">#REF!</definedName>
    <definedName name="BExS5DRER9US6NXY9ATYT41KZII3" localSheetId="7" hidden="1">#REF!</definedName>
    <definedName name="BExS5DRER9US6NXY9ATYT41KZII3" hidden="1">#REF!</definedName>
    <definedName name="BExS5L3TGB8JVW9ROYWTKYTUPW27" localSheetId="7" hidden="1">#REF!</definedName>
    <definedName name="BExS5L3TGB8JVW9ROYWTKYTUPW27" hidden="1">#REF!</definedName>
    <definedName name="BExS5SG3GBHVDR15MOYHV230A4BG" hidden="1">#REF!</definedName>
    <definedName name="BExS5TY0F5R1ZXIVJHAAVVG81G5H" hidden="1">#REF!</definedName>
    <definedName name="BExS6GKQ96EHVLYWNJDWXZXUZW90" localSheetId="7" hidden="1">#REF!</definedName>
    <definedName name="BExS6GKQ96EHVLYWNJDWXZXUZW90" hidden="1">#REF!</definedName>
    <definedName name="BExS6ITKSZFRR01YD5B0F676SYN7" localSheetId="7" hidden="1">#REF!</definedName>
    <definedName name="BExS6ITKSZFRR01YD5B0F676SYN7" hidden="1">#REF!</definedName>
    <definedName name="BExS6IYVVGGZJXGGYPX7UNAQOB2X" hidden="1">#REF!</definedName>
    <definedName name="BExS6KGU63BUOXCPJ9TSCDS9ZY2T" hidden="1">#REF!</definedName>
    <definedName name="BExS6N0LI574IAC89EFW6CLTCQ33" localSheetId="7" hidden="1">#REF!</definedName>
    <definedName name="BExS6N0LI574IAC89EFW6CLTCQ33" hidden="1">#REF!</definedName>
    <definedName name="BExS6WRDBF3ST86ZOBBUL3GTCR11" localSheetId="7" hidden="1">#REF!</definedName>
    <definedName name="BExS6WRDBF3ST86ZOBBUL3GTCR11" hidden="1">#REF!</definedName>
    <definedName name="BExS6XNRKR0C3MTA0LV5B60UB908" localSheetId="7" hidden="1">#REF!</definedName>
    <definedName name="BExS6XNRKR0C3MTA0LV5B60UB908" hidden="1">#REF!</definedName>
    <definedName name="BExS79HUY1GAJJP4VMMZHU8UJI6O" hidden="1">#REF!</definedName>
    <definedName name="BExS7DU7IOWG5MHL28Z4KOM2V434" hidden="1">#REF!</definedName>
    <definedName name="BExS7G38ASJVTDO2IAPA36EB2SPF" hidden="1">#REF!</definedName>
    <definedName name="BExS7HQI0PBQNP39JUZ69RMC7M7N" hidden="1">#REF!</definedName>
    <definedName name="BExS7TKQYLRZGM93UY3ZJZJBQNFJ" localSheetId="7" hidden="1">#REF!</definedName>
    <definedName name="BExS7TKQYLRZGM93UY3ZJZJBQNFJ" hidden="1">#REF!</definedName>
    <definedName name="BExS7TVIHJQ54K2Q7S5TI60WWB6A" hidden="1">#REF!</definedName>
    <definedName name="BExS7Y2LNGVHSIBKC7C3R6X4LDR6" localSheetId="7" hidden="1">#REF!</definedName>
    <definedName name="BExS7Y2LNGVHSIBKC7C3R6X4LDR6" hidden="1">#REF!</definedName>
    <definedName name="BExS80RP8GCPNFHHGN85D3RLJQWW" hidden="1">#REF!</definedName>
    <definedName name="BExS81TE0EY44Y3W2M4Z4MGNP5OM" localSheetId="7" hidden="1">#REF!</definedName>
    <definedName name="BExS81TE0EY44Y3W2M4Z4MGNP5OM" hidden="1">#REF!</definedName>
    <definedName name="BExS81YPDZDVJJVS15HV2HDXAC3Y" localSheetId="7" hidden="1">#REF!</definedName>
    <definedName name="BExS81YPDZDVJJVS15HV2HDXAC3Y" hidden="1">#REF!</definedName>
    <definedName name="BExS82PRVNUTEKQZS56YT2DVF6C2" localSheetId="7"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LQTNX922FCMI8FORKMV1ZCD" hidden="1">#REF!</definedName>
    <definedName name="BExS8R51C8RM2FS6V6IRTYO9GA4A" localSheetId="7" hidden="1">#REF!</definedName>
    <definedName name="BExS8R51C8RM2FS6V6IRTYO9GA4A" hidden="1">#REF!</definedName>
    <definedName name="BExS8W8G0X4RIQXAZCCLUM05FF9P" hidden="1">#REF!</definedName>
    <definedName name="BExS8WDX408F60MH1X9B9UZ2H4R7" localSheetId="7" hidden="1">#REF!</definedName>
    <definedName name="BExS8WDX408F60MH1X9B9UZ2H4R7" hidden="1">#REF!</definedName>
    <definedName name="BExS8Z2W2QEC3MH0BZIYLDFQNUIP" localSheetId="7" hidden="1">#REF!</definedName>
    <definedName name="BExS8Z2W2QEC3MH0BZIYLDFQNUIP" hidden="1">#REF!</definedName>
    <definedName name="BExS92DKGRFFCIA9C0IXDOLO57EP" localSheetId="7" hidden="1">#REF!</definedName>
    <definedName name="BExS92DKGRFFCIA9C0IXDOLO57EP" hidden="1">#REF!</definedName>
    <definedName name="BExS970VMB40OE1CEB7FR2ZHFGZ0" hidden="1">#REF!</definedName>
    <definedName name="BExS98OB4321YCHLCQ022PXKTT2W" localSheetId="7" hidden="1">#REF!</definedName>
    <definedName name="BExS98OB4321YCHLCQ022PXKTT2W" hidden="1">#REF!</definedName>
    <definedName name="BExS9C9N8GFISC6HUERJ0EI06GB2" localSheetId="7" hidden="1">#REF!</definedName>
    <definedName name="BExS9C9N8GFISC6HUERJ0EI06GB2" hidden="1">#REF!</definedName>
    <definedName name="BExS9DX13CACP3J8JDREK30JB1SQ" localSheetId="7" hidden="1">#REF!</definedName>
    <definedName name="BExS9DX13CACP3J8JDREK30JB1SQ" hidden="1">#REF!</definedName>
    <definedName name="BExS9FPRS2KRRCS33SE6WFNF5GYL" hidden="1">#REF!</definedName>
    <definedName name="BExS9GRMXG37GFSLLC9GFVELQVSO" hidden="1">#REF!</definedName>
    <definedName name="BExS9WI0A6PSEB8N9GPXF2Z7MWHM" hidden="1">#REF!</definedName>
    <definedName name="BExSA5HP306TN9XJS0TU619DLRR7" hidden="1">#REF!</definedName>
    <definedName name="BExSAA4TQVBEW9YTSAC7IB9WGR0N" hidden="1">#REF!</definedName>
    <definedName name="BExSAAVWQOOIA6B3JHQVGP08HFEM" localSheetId="7" hidden="1">#REF!</definedName>
    <definedName name="BExSAAVWQOOIA6B3JHQVGP08HFEM" hidden="1">#REF!</definedName>
    <definedName name="BExSAFJ3IICU2M7QPVE4ARYMXZKX" localSheetId="7" hidden="1">#REF!</definedName>
    <definedName name="BExSAFJ3IICU2M7QPVE4ARYMXZKX" hidden="1">#REF!</definedName>
    <definedName name="BExSAH6ID8OHX379UXVNGFO8J6KQ" localSheetId="7" hidden="1">#REF!</definedName>
    <definedName name="BExSAH6ID8OHX379UXVNGFO8J6KQ" hidden="1">#REF!</definedName>
    <definedName name="BExSAQBHIXGQRNIRGCJMBXUPCZQA" hidden="1">#REF!</definedName>
    <definedName name="BExSAT5WZEM6Z4GG7X374JPK349Y" hidden="1">#REF!</definedName>
    <definedName name="BExSAUTCT4P7JP57NOR9MTX33QJZ" localSheetId="7" hidden="1">#REF!</definedName>
    <definedName name="BExSAUTCT4P7JP57NOR9MTX33QJZ" hidden="1">#REF!</definedName>
    <definedName name="BExSAY9CA9TFXQ9M9FBJRGJO9T9E" localSheetId="7" hidden="1">#REF!</definedName>
    <definedName name="BExSAY9CA9TFXQ9M9FBJRGJO9T9E" hidden="1">#REF!</definedName>
    <definedName name="BExSB4JYKQ3MINI7RAYK5M8BLJDC" localSheetId="7" hidden="1">#REF!</definedName>
    <definedName name="BExSB4JYKQ3MINI7RAYK5M8BLJDC" hidden="1">#REF!</definedName>
    <definedName name="BExSB62098JX9EK3SB1T40BCZOV6" hidden="1">#REF!</definedName>
    <definedName name="BExSBLHMDPAU7TLJHXOGAD2L0A74" hidden="1">#REF!</definedName>
    <definedName name="BExSBMOS41ZRLWYLOU29V6Y7YORR" localSheetId="7" hidden="1">#REF!</definedName>
    <definedName name="BExSBMOS41ZRLWYLOU29V6Y7YORR" hidden="1">#REF!</definedName>
    <definedName name="BExSBRBXXQMBU1TYDW1BXTEVEPRU" localSheetId="7" hidden="1">#REF!</definedName>
    <definedName name="BExSBRBXXQMBU1TYDW1BXTEVEPRU" hidden="1">#REF!</definedName>
    <definedName name="BExSC2F65JNP0DEKT276II0XC431" localSheetId="7" hidden="1">#REF!</definedName>
    <definedName name="BExSC2F65JNP0DEKT276II0XC431" hidden="1">#REF!</definedName>
    <definedName name="BExSC54998WTZ21DSL0R8UN0Y9JH" hidden="1">#REF!</definedName>
    <definedName name="BExSC60N7WR9PJSNC9B7ORCX9NGY" hidden="1">#REF!</definedName>
    <definedName name="BExSC9M353D3EKCXI5GRYJZYPZYZ" hidden="1">#REF!</definedName>
    <definedName name="BExSCE99EZTILTTCE4NJJF96OYYM" localSheetId="7" hidden="1">#REF!</definedName>
    <definedName name="BExSCE99EZTILTTCE4NJJF96OYYM" hidden="1">#REF!</definedName>
    <definedName name="BExSCHEN6RKIQU9FL2BGLNY8EQZ4" localSheetId="7" hidden="1">#REF!</definedName>
    <definedName name="BExSCHEN6RKIQU9FL2BGLNY8EQZ4" hidden="1">#REF!</definedName>
    <definedName name="BExSCHUQZ2HFEWS54X67DIS8OSXZ" localSheetId="7" hidden="1">#REF!</definedName>
    <definedName name="BExSCHUQZ2HFEWS54X67DIS8OSXZ" hidden="1">#REF!</definedName>
    <definedName name="BExSCNEFDVY68320LAD4K7WJCSVO" hidden="1">#REF!</definedName>
    <definedName name="BExSCOG41SKKG4GYU76WRWW1CTE6" hidden="1">#REF!</definedName>
    <definedName name="BExSCVC9P86YVFMRKKUVRV29MZXZ" hidden="1">#REF!</definedName>
    <definedName name="BExSD16RWPJ4BKJERNVKGA3W1V8N" hidden="1">#REF!</definedName>
    <definedName name="BExSD233CH4MU9ZMGNRF97ZV7KWU" localSheetId="7" hidden="1">#REF!</definedName>
    <definedName name="BExSD233CH4MU9ZMGNRF97ZV7KWU" hidden="1">#REF!</definedName>
    <definedName name="BExSD2U0F3BN6IN9N4R2DTTJG15H" localSheetId="7" hidden="1">#REF!</definedName>
    <definedName name="BExSD2U0F3BN6IN9N4R2DTTJG15H" hidden="1">#REF!</definedName>
    <definedName name="BExSD6A6NY15YSMFH51ST6XJY429" localSheetId="7" hidden="1">#REF!</definedName>
    <definedName name="BExSD6A6NY15YSMFH51ST6XJY429" hidden="1">#REF!</definedName>
    <definedName name="BExSD9VH6PF6RQ135VOEE08YXPAW" hidden="1">#REF!</definedName>
    <definedName name="BExSDJ5ZE3T46HSF6W0OXL80TXQG" hidden="1">#REF!</definedName>
    <definedName name="BExSDP5Y04WWMX2WWRITWOX8R5I9" localSheetId="7" hidden="1">#REF!</definedName>
    <definedName name="BExSDP5Y04WWMX2WWRITWOX8R5I9" hidden="1">#REF!</definedName>
    <definedName name="BExSDSGM203BJTNS9MKCBX453HMD" localSheetId="7" hidden="1">#REF!</definedName>
    <definedName name="BExSDSGM203BJTNS9MKCBX453HMD" hidden="1">#REF!</definedName>
    <definedName name="BExSDT20XUFXTDM37M148AXAP7HN" localSheetId="7"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F07QFLZCO4P6K6QF05XG7PH1" hidden="1">#REF!</definedName>
    <definedName name="BExSF0D7OO5SWFOEV2I4FO81UWGQ" hidden="1">#REF!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CGW19BV3TNBE5UW59KEQ34T" hidden="1">#REF!</definedName>
    <definedName name="BExSGE45J27MDUUNXW7Z8Q33UAON" hidden="1">#REF!</definedName>
    <definedName name="BExSGE9LY91Q0URHB4YAMX0UAMYI" hidden="1">#REF!</definedName>
    <definedName name="BExSGEEWSM6V6B3J3F29MN7WAH14" hidden="1">#REF!</definedName>
    <definedName name="BExSGJICUSK0BZZ3EPWVWTNITOQY" localSheetId="7" hidden="1">#REF!</definedName>
    <definedName name="BExSGJICUSK0BZZ3EPWVWTNITOQY" hidden="1">#REF!</definedName>
    <definedName name="BExSGJT4LF1CNH5RN5GZ373ISW9D" hidden="1">#REF!</definedName>
    <definedName name="BExSGK9FI8FM3HWU8LN0S5MXJG0E" localSheetId="7" hidden="1">#REF!</definedName>
    <definedName name="BExSGK9FI8FM3HWU8LN0S5MXJG0E" hidden="1">#REF!</definedName>
    <definedName name="BExSGLB2URTLBCKBB4Y885W925F2" localSheetId="7" hidden="1">#REF!</definedName>
    <definedName name="BExSGLB2URTLBCKBB4Y885W925F2" hidden="1">#REF!</definedName>
    <definedName name="BExSGOAYG73SFWOPAQV80P710GID" localSheetId="7"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4HLTQVL4MI545VJL4WFN9U2" hidden="1">#REF!</definedName>
    <definedName name="BExSH4HMJS0TXSYHRWJRFTJ7NOSN" hidden="1">#REF!</definedName>
    <definedName name="BExSHAHFHS7MMNJR8JPVABRGBVIT" localSheetId="7" hidden="1">#REF!</definedName>
    <definedName name="BExSHAHFHS7MMNJR8JPVABRGBVIT" hidden="1">#REF!</definedName>
    <definedName name="BExSHBDSK0IHQCMBNU0J28FU6CQT" localSheetId="7" hidden="1">#REF!</definedName>
    <definedName name="BExSHBDSK0IHQCMBNU0J28FU6CQT" hidden="1">#REF!</definedName>
    <definedName name="BExSHDS3RJMD6MEJ67RL63M0SEIC" hidden="1">#REF!</definedName>
    <definedName name="BExSHGH88QZWW4RNAX4YKAZ5JEBL" localSheetId="7" hidden="1">#REF!</definedName>
    <definedName name="BExSHGH88QZWW4RNAX4YKAZ5JEBL" hidden="1">#REF!</definedName>
    <definedName name="BExSHOKK1OO3CX9Z28C58E5J1D9W" localSheetId="7" hidden="1">#REF!</definedName>
    <definedName name="BExSHOKK1OO3CX9Z28C58E5J1D9W" hidden="1">#REF!</definedName>
    <definedName name="BExSHQD8KYLTQGDXIRKCHQQ7MKIH" localSheetId="7" hidden="1">#REF!</definedName>
    <definedName name="BExSHQD8KYLTQGDXIRKCHQQ7MKIH" hidden="1">#REF!</definedName>
    <definedName name="BExSHUKBQVT2G9G0K9ORVIJO6TU8" hidden="1">#REF!</definedName>
    <definedName name="BExSHVGPIAHXI97UBLI9G4I4M29F" localSheetId="7" hidden="1">#REF!</definedName>
    <definedName name="BExSHVGPIAHXI97UBLI9G4I4M29F" hidden="1">#REF!</definedName>
    <definedName name="BExSI0K2YL3HTCQAD8A7TR4QCUR6" localSheetId="7" hidden="1">#REF!</definedName>
    <definedName name="BExSI0K2YL3HTCQAD8A7TR4QCUR6" hidden="1">#REF!</definedName>
    <definedName name="BExSIFUDNRWXWIWNGCCFOOD8WIAZ" localSheetId="7"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OOMC43GH95KQ1PJ86MN9XDF" hidden="1">#REF!</definedName>
    <definedName name="BExTUSQCFFYZCDNHWHADBC2E1ZP1" localSheetId="7" hidden="1">#REF!</definedName>
    <definedName name="BExTUSQCFFYZCDNHWHADBC2E1ZP1" hidden="1">#REF!</definedName>
    <definedName name="BExTUVFGOJEYS28JURA5KHQFDU5J" localSheetId="7" hidden="1">#REF!</definedName>
    <definedName name="BExTUVFGOJEYS28JURA5KHQFDU5J" hidden="1">#REF!</definedName>
    <definedName name="BExTUW10U40QCYGHM5NJ3YR1O5SP" localSheetId="7"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TLH2E1SH7Z2XBYHUOQBWWLI" hidden="1">#REF!</definedName>
    <definedName name="BExTVZQLP9VFLEYQ9280W13X7E8K" localSheetId="7" hidden="1">#REF!</definedName>
    <definedName name="BExTVZQLP9VFLEYQ9280W13X7E8K" hidden="1">#REF!</definedName>
    <definedName name="BExTW9XGG4KG6HMGXCRTKXYYKR3J" localSheetId="7" hidden="1">#REF!</definedName>
    <definedName name="BExTW9XGG4KG6HMGXCRTKXYYKR3J" hidden="1">#REF!</definedName>
    <definedName name="BExTWB4LA1PODQOH4LDTHQKBN16K" localSheetId="7" hidden="1">#REF!</definedName>
    <definedName name="BExTWB4LA1PODQOH4LDTHQKBN16K" hidden="1">#REF!</definedName>
    <definedName name="BExTWFX8OYD9IX59PTP73YAC8O9G" hidden="1">#REF!</definedName>
    <definedName name="BExTWI0Q8AWXUA3ZN7I5V3QK2KM1" localSheetId="7" hidden="1">#REF!</definedName>
    <definedName name="BExTWI0Q8AWXUA3ZN7I5V3QK2KM1" hidden="1">#REF!</definedName>
    <definedName name="BExTWI0R31187AOWYLZ1W1WNI84K" hidden="1">#REF!</definedName>
    <definedName name="BExTWJTGTEM42YMMOXES1DOPT9UG" hidden="1">#REF!</definedName>
    <definedName name="BExTWJTIA3WUW1PUWXAOP9O8NKLZ" localSheetId="7" hidden="1">#REF!</definedName>
    <definedName name="BExTWJTIA3WUW1PUWXAOP9O8NKLZ" hidden="1">#REF!</definedName>
    <definedName name="BExTWQV48OEF4DA4ZRI7A99GXV8R" localSheetId="7" hidden="1">#REF!</definedName>
    <definedName name="BExTWQV48OEF4DA4ZRI7A99GXV8R" hidden="1">#REF!</definedName>
    <definedName name="BExTWTERU1SE8R3LRC2C4HQMOIB1" hidden="1">#REF!</definedName>
    <definedName name="BExTWW95OX07FNA01WF5MSSSFQLX" localSheetId="7" hidden="1">#REF!</definedName>
    <definedName name="BExTWW95OX07FNA01WF5MSSSFQLX" hidden="1">#REF!</definedName>
    <definedName name="BExTX476KI0RNB71XI5TYMANSGBG" localSheetId="7" hidden="1">#REF!</definedName>
    <definedName name="BExTX476KI0RNB71XI5TYMANSGBG" hidden="1">#REF!</definedName>
    <definedName name="BExTXI4TYJHD665SHCN8MFK10677" localSheetId="7" hidden="1">#REF!</definedName>
    <definedName name="BExTXI4TYJHD665SHCN8MFK10677" hidden="1">#REF!</definedName>
    <definedName name="BExTXJ6HBAIXMMWKZTJNFDYVZCAY" hidden="1">#REF!</definedName>
    <definedName name="BExTXT812NQT8GAEGH738U29BI0D" hidden="1">#REF!</definedName>
    <definedName name="BExTXWIP2TFPTQ76NHFOB72NICRZ" hidden="1">#REF!</definedName>
    <definedName name="BExTY1WXTBXUD0M1NWE12NMAUGCO" hidden="1">#REF!</definedName>
    <definedName name="BExTY5T62H651VC86QM4X7E28JVA" localSheetId="7" hidden="1">#REF!</definedName>
    <definedName name="BExTY5T62H651VC86QM4X7E28JVA" hidden="1">#REF!</definedName>
    <definedName name="BExTY8T41OBZ32MRCWT76H4XO1YE" hidden="1">#REF!</definedName>
    <definedName name="BExTYHCJJ2NWRM1RV59FYR41534U" localSheetId="7" hidden="1">#REF!</definedName>
    <definedName name="BExTYHCJJ2NWRM1RV59FYR41534U" hidden="1">#REF!</definedName>
    <definedName name="BExTYKCEFJ83LZM95M1V7CSFQVEA" localSheetId="7" hidden="1">#REF!</definedName>
    <definedName name="BExTYKCEFJ83LZM95M1V7CSFQVEA" hidden="1">#REF!</definedName>
    <definedName name="BExTYPLA9N640MFRJJQPKXT7P88M" localSheetId="7"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91A10QVE7583Q5CAHW138RD" hidden="1">#REF!</definedName>
    <definedName name="BExU0BFJJQO1HJZKI14QGOQ6JROO" localSheetId="7" hidden="1">#REF!</definedName>
    <definedName name="BExU0BFJJQO1HJZKI14QGOQ6JROO" hidden="1">#REF!</definedName>
    <definedName name="BExU0FH5WTGW8MRFUFMDDSMJ6YQ5" localSheetId="7" hidden="1">#REF!</definedName>
    <definedName name="BExU0FH5WTGW8MRFUFMDDSMJ6YQ5" hidden="1">#REF!</definedName>
    <definedName name="BExU0FMLYKBHXH0JHAD0FA64EF92" hidden="1">#REF!</definedName>
    <definedName name="BExU0GDOIL9U33QGU9ZU3YX3V1I4" localSheetId="7" hidden="1">#REF!</definedName>
    <definedName name="BExU0GDOIL9U33QGU9ZU3YX3V1I4" hidden="1">#REF!</definedName>
    <definedName name="BExU0HKTO8WJDQDWRTUK5TETM3HS" localSheetId="7" hidden="1">#REF!</definedName>
    <definedName name="BExU0HKTO8WJDQDWRTUK5TETM3HS" hidden="1">#REF!</definedName>
    <definedName name="BExU0MTJQPE041ZN7H8UKGV6MZT7" localSheetId="7"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N4RELJSQTQUF8YK7BNGXKO" hidden="1">#REF!</definedName>
    <definedName name="BExU1GXUTLRPJN4MRINLAPHSZQFG" localSheetId="7" hidden="1">#REF!</definedName>
    <definedName name="BExU1GXUTLRPJN4MRINLAPHSZQFG" hidden="1">#REF!</definedName>
    <definedName name="BExU1IL9AOHFO85BZB6S60DK3N8H" localSheetId="7" hidden="1">#REF!</definedName>
    <definedName name="BExU1IL9AOHFO85BZB6S60DK3N8H" hidden="1">#REF!</definedName>
    <definedName name="BExU1K37D7GOEVILMJ3DHYB6XFTV" localSheetId="7" hidden="1">#REF!</definedName>
    <definedName name="BExU1K37D7GOEVILMJ3DHYB6XFTV" hidden="1">#REF!</definedName>
    <definedName name="BExU1KE0APWJBOYP7FOD8MWMOADW"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941Z7GTMQ5O1VVPEU7YRR7P" hidden="1">#REF!</definedName>
    <definedName name="BExU2M5CK6XK55UIHDVYRXJJJRI4" localSheetId="7" hidden="1">#REF!</definedName>
    <definedName name="BExU2M5CK6XK55UIHDVYRXJJJRI4" hidden="1">#REF!</definedName>
    <definedName name="BExU2MLLKQARS05HY8YJNCPJVNLS" localSheetId="7" hidden="1">#REF!</definedName>
    <definedName name="BExU2MLLKQARS05HY8YJNCPJVNLS" hidden="1">#REF!</definedName>
    <definedName name="BExU2RE8IKH79M2MHVAXV1Q6RRAL" localSheetId="7" hidden="1">#REF!</definedName>
    <definedName name="BExU2RE8IKH79M2MHVAXV1Q6RRAL" hidden="1">#REF!</definedName>
    <definedName name="BExU2TXVT25ZTOFQAF6CM53Z1RLF" hidden="1">#REF!</definedName>
    <definedName name="BExU2XZLYIU19G7358W5T9E87AFR" hidden="1">#REF!</definedName>
    <definedName name="BExU3B66MCKJFSKT3HL8B5EJGVX0" hidden="1">#REF!</definedName>
    <definedName name="BExU3D9R4DRJADX0E7E2OZ3T6J9D" hidden="1">#REF!</definedName>
    <definedName name="BExU3HX1IEJGNDJI6N6CLR8ZJK9D" hidden="1">#REF!</definedName>
    <definedName name="BExU3QWQVA35KFNEQYRLU0ZG2TZ0" hidden="1">#REF!</definedName>
    <definedName name="BExU3UNI9NR1RNZR07NSLSZMDOQQ" localSheetId="7" hidden="1">#REF!</definedName>
    <definedName name="BExU3UNI9NR1RNZR07NSLSZMDOQQ" hidden="1">#REF!</definedName>
    <definedName name="BExU401R18N6XKZKL7CNFOZQCM14" localSheetId="7" hidden="1">#REF!</definedName>
    <definedName name="BExU401R18N6XKZKL7CNFOZQCM14" hidden="1">#REF!</definedName>
    <definedName name="BExU42QVGY7TK39W1BIN6CDRG2OE" localSheetId="7" hidden="1">#REF!</definedName>
    <definedName name="BExU42QVGY7TK39W1BIN6CDRG2OE" hidden="1">#REF!</definedName>
    <definedName name="BExU44P2AEX6PD8VC4ISCROUCQSP" hidden="1">#REF!</definedName>
    <definedName name="BExU47OZMS6TCWMEHHF0UCSFLLPI" hidden="1">#REF!</definedName>
    <definedName name="BExU4C6SUAZDO2P9NAX6LBXL814U"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MIZMMFZZWTK4WHGFZSMWPS8" hidden="1">#REF!</definedName>
    <definedName name="BExU4NA00RRRBGRT6TOB0MXZRCRZ" localSheetId="7" hidden="1">#REF!</definedName>
    <definedName name="BExU4NA00RRRBGRT6TOB0MXZRCRZ" hidden="1">#REF!</definedName>
    <definedName name="BExU4XWZRGDFLCPK6HI2B3EXIQNU" hidden="1">#REF!</definedName>
    <definedName name="BExU51IFNZXPBDES28457LR8X60M" localSheetId="7" hidden="1">#REF!</definedName>
    <definedName name="BExU51IFNZXPBDES28457LR8X60M" hidden="1">#REF!</definedName>
    <definedName name="BExU529CJ5AWHU0WNPZUYLVVT9GO" hidden="1">#REF!</definedName>
    <definedName name="BExU529I6YHVOG83TJHWSILIQU1S" localSheetId="7" hidden="1">#REF!</definedName>
    <definedName name="BExU529I6YHVOG83TJHWSILIQU1S" hidden="1">#REF!</definedName>
    <definedName name="BExU57YCIKPRD8QWL6EU0YR3NG3J" localSheetId="7" hidden="1">#REF!</definedName>
    <definedName name="BExU57YCIKPRD8QWL6EU0YR3NG3J" hidden="1">#REF!</definedName>
    <definedName name="BExU5DSTBWXLN6E59B757KRWRI6E" localSheetId="7" hidden="1">#REF!</definedName>
    <definedName name="BExU5DSTBWXLN6E59B757KRWRI6E" hidden="1">#REF!</definedName>
    <definedName name="BExU5N8L0E2WDEBA4ITD4A8FT8ON" hidden="1">#REF!</definedName>
    <definedName name="BExU5TDWM8NNDHYPQ7OQODTQ368A" localSheetId="7" hidden="1">#REF!</definedName>
    <definedName name="BExU5TDWM8NNDHYPQ7OQODTQ368A" hidden="1">#REF!</definedName>
    <definedName name="BExU5X4OX1V1XHS6WSSORVQPP6Z3" localSheetId="7" hidden="1">#REF!</definedName>
    <definedName name="BExU5X4OX1V1XHS6WSSORVQPP6Z3" hidden="1">#REF!</definedName>
    <definedName name="BExU5XVPARTFMRYHNUTBKDIL4UJN" localSheetId="7" hidden="1">#REF!</definedName>
    <definedName name="BExU5XVPARTFMRYHNUTBKDIL4UJN" hidden="1">#REF!</definedName>
    <definedName name="BExU66KMFBAP8JCVG9VM1RD1TNFF" hidden="1">#REF!</definedName>
    <definedName name="BExU67BIP4IDGLTCZMUKNEA7DFWZ" hidden="1">#REF!</definedName>
    <definedName name="BExU68IOM3CB3TACNAE9565TW7SH" localSheetId="7" hidden="1">#REF!</definedName>
    <definedName name="BExU68IOM3CB3TACNAE9565TW7SH" hidden="1">#REF!</definedName>
    <definedName name="BExU6AM82KN21E82HMWVP3LWP9IL" localSheetId="7" hidden="1">#REF!</definedName>
    <definedName name="BExU6AM82KN21E82HMWVP3LWP9IL" hidden="1">#REF!</definedName>
    <definedName name="BExU6FEU1MRHU98R9YOJC5OKUJ6L" localSheetId="7" hidden="1">#REF!</definedName>
    <definedName name="BExU6FEU1MRHU98R9YOJC5OKUJ6L" hidden="1">#REF!</definedName>
    <definedName name="BExU6KIAJ663Y8W8QMU4HCF183DF" hidden="1">#REF!</definedName>
    <definedName name="BExU6KT19B4PG6SHXFBGBPLM66KT" hidden="1">#REF!</definedName>
    <definedName name="BExU6MWL30NHY8I1G97R2SU1TD1Y" hidden="1">#REF!</definedName>
    <definedName name="BExU6PAVKIOAIMQ9XQIHHF1SUAGO" localSheetId="7" hidden="1">#REF!</definedName>
    <definedName name="BExU6PAVKIOAIMQ9XQIHHF1SUAGO" hidden="1">#REF!</definedName>
    <definedName name="BExU6WXXC7SSQDMHSLUN5C2V4IYX" localSheetId="7" hidden="1">#REF!</definedName>
    <definedName name="BExU6WXXC7SSQDMHSLUN5C2V4IYX" hidden="1">#REF!</definedName>
    <definedName name="BExU73387E74XE8A9UKZLZNJYY65" localSheetId="7" hidden="1">#REF!</definedName>
    <definedName name="BExU73387E74XE8A9UKZLZNJYY65" hidden="1">#REF!</definedName>
    <definedName name="BExU76ZHCJM8I7VSICCMSTC33O6U" hidden="1">#REF!</definedName>
    <definedName name="BExU77L1ZM2BRJB4M5RWTLREPRBO" hidden="1">#REF!</definedName>
    <definedName name="BExU7BBTUF8BQ42DSGM94X5TG5GF" localSheetId="7" hidden="1">#REF!</definedName>
    <definedName name="BExU7BBTUF8BQ42DSGM94X5TG5GF" hidden="1">#REF!</definedName>
    <definedName name="BExU7DVMNLPZ8DIZKTOS0GLZESXN" hidden="1">#REF!</definedName>
    <definedName name="BExU7HH4EAHFQHT4AXKGWAWZP3I0" localSheetId="7" hidden="1">#REF!</definedName>
    <definedName name="BExU7HH4EAHFQHT4AXKGWAWZP3I0" hidden="1">#REF!</definedName>
    <definedName name="BExU7MF1ZVPDHOSMCAXOSYICHZ4I" localSheetId="7" hidden="1">#REF!</definedName>
    <definedName name="BExU7MF1ZVPDHOSMCAXOSYICHZ4I" hidden="1">#REF!</definedName>
    <definedName name="BExU7O2BJ6D5YCKEL6FD2EFCWYRX" localSheetId="7" hidden="1">#REF!</definedName>
    <definedName name="BExU7O2BJ6D5YCKEL6FD2EFCWYRX" hidden="1">#REF!</definedName>
    <definedName name="BExU7Q0JS9YIUKUPNSSAIDK2KJAV" hidden="1">#REF!</definedName>
    <definedName name="BExU7VUWIK7942LR3XULMKX3BJWZ" hidden="1">#REF!</definedName>
    <definedName name="BExU80I6AE5OU7P7F5V7HWIZBJ4P" localSheetId="7" hidden="1">#REF!</definedName>
    <definedName name="BExU80I6AE5OU7P7F5V7HWIZBJ4P" hidden="1">#REF!</definedName>
    <definedName name="BExU85AUW6RSKQIVXFO60KKE5T20" hidden="1">#REF!</definedName>
    <definedName name="BExU86NB26MCPYIISZ36HADONGT2" localSheetId="7" hidden="1">#REF!</definedName>
    <definedName name="BExU86NB26MCPYIISZ36HADONGT2" hidden="1">#REF!</definedName>
    <definedName name="BExU885EZZNSZV3GP298UJ8LB7OL" localSheetId="7" hidden="1">#REF!</definedName>
    <definedName name="BExU885EZZNSZV3GP298UJ8LB7OL" hidden="1">#REF!</definedName>
    <definedName name="BExU89XZ24NAEGSD8GN6NKO3596G" hidden="1">#REF!</definedName>
    <definedName name="BExU8FSAUP9TUZ1NO9WXK80QPHWV" localSheetId="7" hidden="1">#REF!</definedName>
    <definedName name="BExU8FSAUP9TUZ1NO9WXK80QPHWV" hidden="1">#REF!</definedName>
    <definedName name="BExU8FSGATXULCM675VF1KYAHGP1" hidden="1">#REF!</definedName>
    <definedName name="BExU8KFLAN778MBN93NYZB0FV30G" localSheetId="7" hidden="1">#REF!</definedName>
    <definedName name="BExU8KFLAN778MBN93NYZB0FV30G" hidden="1">#REF!</definedName>
    <definedName name="BExU8S2O68RLH6LUDGJKFXMKKE5J" hidden="1">#REF!</definedName>
    <definedName name="BExU8UX9JX3XLB47YZ8GFXE0V7R2" localSheetId="7" hidden="1">#REF!</definedName>
    <definedName name="BExU8UX9JX3XLB47YZ8GFXE0V7R2" hidden="1">#REF!</definedName>
    <definedName name="BExU8V2QEONF9R0X2D3R15MZ0GVY" hidden="1">#REF!</definedName>
    <definedName name="BExU91DC3DGKPZD6LTER2IRTF89C" localSheetId="7" hidden="1">#REF!</definedName>
    <definedName name="BExU91DC3DGKPZD6LTER2IRTF89C" hidden="1">#REF!</definedName>
    <definedName name="BExU96M1J7P9DZQ3S9H0C12KGYTW" localSheetId="7" hidden="1">#REF!</definedName>
    <definedName name="BExU96M1J7P9DZQ3S9H0C12KGYTW" hidden="1">#REF!</definedName>
    <definedName name="BExU9B98E0WUJ89KDTIKL2K0JEM7" hidden="1">#REF!</definedName>
    <definedName name="BExU9F05OR1GZ3057R6UL3WPEIYI" localSheetId="7" hidden="1">#REF!</definedName>
    <definedName name="BExU9F05OR1GZ3057R6UL3WPEIYI" hidden="1">#REF!</definedName>
    <definedName name="BExU9GCSO5YILIKG6VAHN13DL75K" localSheetId="7" hidden="1">#REF!</definedName>
    <definedName name="BExU9GCSO5YILIKG6VAHN13DL75K" hidden="1">#REF!</definedName>
    <definedName name="BExU9KJOZLO15N11MJVN782NFGJ0" localSheetId="7" hidden="1">#REF!</definedName>
    <definedName name="BExU9KJOZLO15N11MJVN782NFGJ0" hidden="1">#REF!</definedName>
    <definedName name="BExU9LG29XU2K1GNKRO4438JYQZE" hidden="1">#REF!</definedName>
    <definedName name="BExU9M73CMG6O0OBJSFL60581S5A" hidden="1">#REF!</definedName>
    <definedName name="BExU9RW36I5Z6JIXUIUB3PJH86LT" hidden="1">#REF!</definedName>
    <definedName name="BExUA28AO7OWDG3H23Q0CL4B7BHW" hidden="1">#REF!</definedName>
    <definedName name="BExUA2ZBL4YEK31FCVPDO5CO5HJA"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B33FJHDI3XKPQSVL75HO9RQ3" hidden="1">#REF!</definedName>
    <definedName name="BExUB3JHDL430WKBOVB9KNTSWU3Q" hidden="1">#REF!</definedName>
    <definedName name="BExUB8HLEXSBVPZ5AXNQEK96F1N4" localSheetId="7" hidden="1">#REF!</definedName>
    <definedName name="BExUB8HLEXSBVPZ5AXNQEK96F1N4" hidden="1">#REF!</definedName>
    <definedName name="BExUBCDVZIEA7YT0LPSMHL5ZSERQ" localSheetId="7" hidden="1">#REF!</definedName>
    <definedName name="BExUBCDVZIEA7YT0LPSMHL5ZSERQ" hidden="1">#REF!</definedName>
    <definedName name="BExUBIOBQ5AM5C7LDRREU7HJZFI0" localSheetId="7" hidden="1">#REF!</definedName>
    <definedName name="BExUBIOBQ5AM5C7LDRREU7HJZFI0" hidden="1">#REF!</definedName>
    <definedName name="BExUBKXBUCN760QYU7Q8GESBWOQH" hidden="1">#REF!</definedName>
    <definedName name="BExUBL83ED0P076RN9RJ8P1MZ299" hidden="1">#REF!</definedName>
    <definedName name="BExUBLDLBBHTSUNG04DIOHKF2DPM" hidden="1">#REF!</definedName>
    <definedName name="BExUBN64LPXX4Z738WO97YQ5MXMX" hidden="1">#REF!</definedName>
    <definedName name="BExUBNRVHXRIJBHKA2TWL10IFYUF" hidden="1">#REF!</definedName>
    <definedName name="BExUBPV8GB3LLCKQZCK9OFOFPN4G" hidden="1">#REF!</definedName>
    <definedName name="BExUC623BDYEODBN0N4DO6PJQ7NU" localSheetId="7" hidden="1">#REF!</definedName>
    <definedName name="BExUC623BDYEODBN0N4DO6PJQ7NU" hidden="1">#REF!</definedName>
    <definedName name="BExUC8WH8TCKBB5313JGYYQ1WFLT" localSheetId="7" hidden="1">#REF!</definedName>
    <definedName name="BExUC8WH8TCKBB5313JGYYQ1WFLT" hidden="1">#REF!</definedName>
    <definedName name="BExUCAEGQZ6PB4AG64761OAR17RY" hidden="1">#REF!</definedName>
    <definedName name="BExUCFCDK6SPH86I6STXX8X3WMC4" localSheetId="7" hidden="1">#REF!</definedName>
    <definedName name="BExUCFCDK6SPH86I6STXX8X3WMC4" hidden="1">#REF!</definedName>
    <definedName name="BExUCLC6AQ5KR6LXSAXV4QQ8ASVG" localSheetId="7" hidden="1">#REF!</definedName>
    <definedName name="BExUCLC6AQ5KR6LXSAXV4QQ8ASVG" hidden="1">#REF!</definedName>
    <definedName name="BExUD4IOJ12X3PJG5WXNNGDRCKAP" localSheetId="7"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Q3JPLF15XXZMZ6T43VLXCV3" hidden="1">#REF!</definedName>
    <definedName name="BExUDWOXQGIZW0EAIIYLQUPXF8YV" localSheetId="7" hidden="1">#REF!</definedName>
    <definedName name="BExUDWOXQGIZW0EAIIYLQUPXF8YV" hidden="1">#REF!</definedName>
    <definedName name="BExUDXAIC17W1FUU8Z10XUAVB7CS" localSheetId="7" hidden="1">#REF!</definedName>
    <definedName name="BExUDXAIC17W1FUU8Z10XUAVB7CS" hidden="1">#REF!</definedName>
    <definedName name="BExUE5OMY7OAJQ9WR8C8HG311ORP" localSheetId="7"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15ITEN8TF2H5MGLG77YNGFE" hidden="1">#REF!</definedName>
    <definedName name="BExVR8NAH73TVNEQ6TXX8GAYA4RX" hidden="1">#REF!</definedName>
    <definedName name="BExVROJ4YQAPHXGSIPXGT7K8LQAY" localSheetId="7" hidden="1">#REF!</definedName>
    <definedName name="BExVROJ4YQAPHXGSIPXGT7K8LQAY" hidden="1">#REF!</definedName>
    <definedName name="BExVROTWDTYCCBBZ8VD3A8PF26FQ" localSheetId="7" hidden="1">#REF!</definedName>
    <definedName name="BExVROTWDTYCCBBZ8VD3A8PF26FQ" hidden="1">#REF!</definedName>
    <definedName name="BExVS49I4N37H6VQ172BNTVQY14Y" localSheetId="7" hidden="1">#REF!</definedName>
    <definedName name="BExVS49I4N37H6VQ172BNTVQY14Y" hidden="1">#REF!</definedName>
    <definedName name="BExVS55VKYB97HVSQTE9CJE3B6G3" hidden="1">#REF!</definedName>
    <definedName name="BExVS6TAND82CBJNY4L4SO9LKEMV" hidden="1">#REF!</definedName>
    <definedName name="BExVSL787C8E4HFQZ2NVLT35I2XV" localSheetId="7" hidden="1">#REF!</definedName>
    <definedName name="BExVSL787C8E4HFQZ2NVLT35I2XV" hidden="1">#REF!</definedName>
    <definedName name="BExVSTFTVV14SFGHQUOJL5SQ5TX9" localSheetId="7" hidden="1">#REF!</definedName>
    <definedName name="BExVSTFTVV14SFGHQUOJL5SQ5TX9" hidden="1">#REF!</definedName>
    <definedName name="BExVT3MPE8LQ5JFN3HQIFKSQ80U4" localSheetId="7" hidden="1">#REF!</definedName>
    <definedName name="BExVT3MPE8LQ5JFN3HQIFKSQ80U4" hidden="1">#REF!</definedName>
    <definedName name="BExVT4J1VK4BYY0B4LS10HTAV04J"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E4AP973JVUT4FCD5O7KLC6B" hidden="1">#REF!</definedName>
    <definedName name="BExVTGYRZVL1S4R2J6AOVYC7IB8V" hidden="1">#REF!</definedName>
    <definedName name="BExVTNESHPVG0A0KZ7BRX26MS0PF" hidden="1">#REF!</definedName>
    <definedName name="BExVTTJVTNRSBHBTUZ78WG2JM5MK" hidden="1">#REF!</definedName>
    <definedName name="BExVTUAYUR922VXBNO4MN569BULR" hidden="1">#REF!</definedName>
    <definedName name="BExVTW3OZ04QHKTFPPDM5JDNT6C1" hidden="1">#REF!</definedName>
    <definedName name="BExVTXLMYR87BC04D1ERALPUFVPG" localSheetId="7" hidden="1">#REF!</definedName>
    <definedName name="BExVTXLMYR87BC04D1ERALPUFVPG" hidden="1">#REF!</definedName>
    <definedName name="BExVU6QMM5J49S1312H8AMNK3Y8U" hidden="1">#REF!</definedName>
    <definedName name="BExVUL9V3H8ZF6Y72LQBBN639YAA" localSheetId="7" hidden="1">#REF!</definedName>
    <definedName name="BExVUL9V3H8ZF6Y72LQBBN639YAA" hidden="1">#REF!</definedName>
    <definedName name="BExVUX4612KJSKSZNOPFEQBEIAMI" localSheetId="7" hidden="1">#REF!</definedName>
    <definedName name="BExVUX4612KJSKSZNOPFEQBEIAMI" hidden="1">#REF!</definedName>
    <definedName name="BExVUXEX10VLPJY285QW0S71CU4F" localSheetId="7" hidden="1">#REF!</definedName>
    <definedName name="BExVUXEX10VLPJY285QW0S71CU4F" hidden="1">#REF!</definedName>
    <definedName name="BExVV5T14N2HZIK7HQ4P2KG09U0J" hidden="1">#REF!</definedName>
    <definedName name="BExVV7R410VYLADLX9LNG63ID6H1" hidden="1">#REF!</definedName>
    <definedName name="BExVVA033OB71P301YYKYS90S2LK" hidden="1">#REF!</definedName>
    <definedName name="BExVVCEED4JEKF59OV0G3T4XFMFO" localSheetId="7" hidden="1">#REF!</definedName>
    <definedName name="BExVVCEED4JEKF59OV0G3T4XFMFO" hidden="1">#REF!</definedName>
    <definedName name="BExVVPFO2J7FMSRPD36909HN4BZJ" localSheetId="7" hidden="1">#REF!</definedName>
    <definedName name="BExVVPFO2J7FMSRPD36909HN4BZJ" hidden="1">#REF!</definedName>
    <definedName name="BExVVQ19AQ3VCARJOC38SF7OYE9Y" localSheetId="7"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XHSDWCQ0YBLVUMZWWYHRFKI" hidden="1">#REF!</definedName>
    <definedName name="BExVWYU8EK669NP172GEIGCTVPPA" hidden="1">#REF!</definedName>
    <definedName name="BExVX3HJPV9ZPAY12RMBV261NE68" hidden="1">#REF!</definedName>
    <definedName name="BExVX3MVJ0GHWPP1EL59ZQNKMX0B" localSheetId="7" hidden="1">#REF!</definedName>
    <definedName name="BExVX3MVJ0GHWPP1EL59ZQNKMX0B" hidden="1">#REF!</definedName>
    <definedName name="BExVX3XN2DRJKL8EDBIG58RYQ36R" localSheetId="7" hidden="1">#REF!</definedName>
    <definedName name="BExVX3XN2DRJKL8EDBIG58RYQ36R" hidden="1">#REF!</definedName>
    <definedName name="BExVX9145OO0FLYH1K2233ICL1QG" localSheetId="7" hidden="1">#REF!</definedName>
    <definedName name="BExVX9145OO0FLYH1K2233ICL1QG" hidden="1">#REF!</definedName>
    <definedName name="BExVXAOD2SHQG96ZHY5BUHIL6LOK"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41R3XF090AYHFBK8GONJW4A" hidden="1">#REF!</definedName>
    <definedName name="BExVY7N7APOSX562C86T41J73BNN" hidden="1">#REF!</definedName>
    <definedName name="BExVY7XZS7ZEEEI66TWUYUKRGMHJ" hidden="1">#REF!</definedName>
    <definedName name="BExVY954UOEVQEIC5OFO4NEWVKAQ" localSheetId="7" hidden="1">#REF!</definedName>
    <definedName name="BExVY954UOEVQEIC5OFO4NEWVKAQ" hidden="1">#REF!</definedName>
    <definedName name="BExVYHDYIV5397LC02V4FEP8VD6W" localSheetId="7" hidden="1">#REF!</definedName>
    <definedName name="BExVYHDYIV5397LC02V4FEP8VD6W" hidden="1">#REF!</definedName>
    <definedName name="BExVYOVIZDA18YIQ0A30Q052PCAK" localSheetId="7" hidden="1">#REF!</definedName>
    <definedName name="BExVYOVIZDA18YIQ0A30Q052PCAK" hidden="1">#REF!</definedName>
    <definedName name="BExVYQIXPEM6J4JVP78BRHIC05PV" hidden="1">#REF!</definedName>
    <definedName name="BExVYVGWN7SONLVDH9WJ2F1JS264" hidden="1">#REF!</definedName>
    <definedName name="BExVZ9EO732IK6MNMG17Y1EFTJQC" hidden="1">#REF!</definedName>
    <definedName name="BExVZB1Y5J4UL2LKK0363EU7GIJ1" hidden="1">#REF!</definedName>
    <definedName name="BExVZESW4KWQ72XZ6AAT3JSAGMMO" hidden="1">#REF!</definedName>
    <definedName name="BExVZESX3CYBWQEOZPINNGUH0H9U" localSheetId="7" hidden="1">#REF!</definedName>
    <definedName name="BExVZESX3CYBWQEOZPINNGUH0H9U" hidden="1">#REF!</definedName>
    <definedName name="BExVZJQVO5LQ0BJH5JEN5NOBIAF6" localSheetId="7" hidden="1">#REF!</definedName>
    <definedName name="BExVZJQVO5LQ0BJH5JEN5NOBIAF6" hidden="1">#REF!</definedName>
    <definedName name="BExVZNXWS91RD7NXV5NE2R3C8WW7" localSheetId="7" hidden="1">#REF!</definedName>
    <definedName name="BExVZNXWS91RD7NXV5NE2R3C8WW7" hidden="1">#REF!</definedName>
    <definedName name="BExW0386REQRCQCVT9BCX80UPTRY" hidden="1">#REF!</definedName>
    <definedName name="BExW08X7MUCAUZUT84HH2K0HG8JM" hidden="1">#REF!</definedName>
    <definedName name="BExW0FYP4WXY71CYUG40SUBG9UWU" localSheetId="7" hidden="1">#REF!</definedName>
    <definedName name="BExW0FYP4WXY71CYUG40SUBG9UWU" hidden="1">#REF!</definedName>
    <definedName name="BExW0HBAR94L0RTT4FLGEJ88FO94" hidden="1">#REF!</definedName>
    <definedName name="BExW0HBC1RMZ2GDGOGDTNAOOFO74" hidden="1">#REF!</definedName>
    <definedName name="BExW0PJY0QT1YYHEOQPDHHNJJOC5" hidden="1">#REF!</definedName>
    <definedName name="BExW0RI61B4VV0ARXTFVBAWRA1C5" localSheetId="7" hidden="1">#REF!</definedName>
    <definedName name="BExW0RI61B4VV0ARXTFVBAWRA1C5" hidden="1">#REF!</definedName>
    <definedName name="BExW0ZFZK22WVH1ET2MVEUVKIIWF" hidden="1">#REF!</definedName>
    <definedName name="BExW1BVUYQTKMOR56MW7RVRX4L1L" localSheetId="7" hidden="1">#REF!</definedName>
    <definedName name="BExW1BVUYQTKMOR56MW7RVRX4L1L" hidden="1">#REF!</definedName>
    <definedName name="BExW1F1220628FOMTW5UAATHRJHK" localSheetId="7" hidden="1">#REF!</definedName>
    <definedName name="BExW1F1220628FOMTW5UAATHRJHK" hidden="1">#REF!</definedName>
    <definedName name="BExW1TKA0Z9OP2DTG50GZR5EG8C7" localSheetId="7" hidden="1">#REF!</definedName>
    <definedName name="BExW1TKA0Z9OP2DTG50GZR5EG8C7" hidden="1">#REF!</definedName>
    <definedName name="BExW1U0JLKQ094DW5MMOI8UHO09V" hidden="1">#REF!</definedName>
    <definedName name="BExW1U618PVWZIOMPPAN5MMN15G3" hidden="1">#REF!</definedName>
    <definedName name="BExW1ZPK47F0Z324LCIG60KWQ2ON" hidden="1">#REF!</definedName>
    <definedName name="BExW22PGTQTO5C5TK1RQUWPR4X8X" hidden="1">#REF!</definedName>
    <definedName name="BExW27CKTHXIQCUL3RSLAFEQV8VT" hidden="1">#REF!</definedName>
    <definedName name="BExW283NP9D366XFPXLGSCI5UB0L" localSheetId="7" hidden="1">#REF!</definedName>
    <definedName name="BExW283NP9D366XFPXLGSCI5UB0L" hidden="1">#REF!</definedName>
    <definedName name="BExW29WF535OHEG91SW5OF7MQBU2" hidden="1">#REF!</definedName>
    <definedName name="BExW2H3C8WJSBW5FGTFKVDVJC4CL" localSheetId="7" hidden="1">#REF!</definedName>
    <definedName name="BExW2H3C8WJSBW5FGTFKVDVJC4CL" hidden="1">#REF!</definedName>
    <definedName name="BExW2MSCKPGF5K3I7TL4KF5ISUOL" localSheetId="7" hidden="1">#REF!</definedName>
    <definedName name="BExW2MSCKPGF5K3I7TL4KF5ISUOL" hidden="1">#REF!</definedName>
    <definedName name="BExW2SMO90FU9W8DVVES6Q4E6BZR" localSheetId="7" hidden="1">#REF!</definedName>
    <definedName name="BExW2SMO90FU9W8DVVES6Q4E6BZR" hidden="1">#REF!</definedName>
    <definedName name="BExW339S9SHM5K8UU31SZ5BPO4B2" hidden="1">#REF!</definedName>
    <definedName name="BExW35YV9V70DFOPLUGI2W7IYOU2" hidden="1">#REF!</definedName>
    <definedName name="BExW36V9N91OHCUMGWJQL3I5P4JK" localSheetId="7" hidden="1">#REF!</definedName>
    <definedName name="BExW36V9N91OHCUMGWJQL3I5P4JK" hidden="1">#REF!</definedName>
    <definedName name="BExW3EIBA1J9Q9NA9VCGZGRS8WV7" localSheetId="7" hidden="1">#REF!</definedName>
    <definedName name="BExW3EIBA1J9Q9NA9VCGZGRS8WV7" hidden="1">#REF!</definedName>
    <definedName name="BExW3FEO8FI8N6AGQKYEG4SQVJWB" localSheetId="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L7R1NVUKEQSVWZPXWCI6NVN" hidden="1">#REF!</definedName>
    <definedName name="BExW4NB9W5ZTNSKFCZWEJRAEODMK" hidden="1">#REF!</definedName>
    <definedName name="BExW4QR9FV9MP5K610THBSM51RYO" localSheetId="7" hidden="1">#REF!</definedName>
    <definedName name="BExW4QR9FV9MP5K610THBSM51RYO" hidden="1">#REF!</definedName>
    <definedName name="BExW4S980QVHHT7SZ0CMVH1Z25PN" hidden="1">#REF!</definedName>
    <definedName name="BExW4TB2WB20DAGIZCD4C1E8ME03" localSheetId="7" hidden="1">#REF!</definedName>
    <definedName name="BExW4TB2WB20DAGIZCD4C1E8ME03" hidden="1">#REF!</definedName>
    <definedName name="BExW4W5HHUEZ3O9DYN9KJZWC1FEL" hidden="1">#REF!</definedName>
    <definedName name="BExW4Z029R9E19ZENN3WEA3VDAD1" localSheetId="7" hidden="1">#REF!</definedName>
    <definedName name="BExW4Z029R9E19ZENN3WEA3VDAD1" hidden="1">#REF!</definedName>
    <definedName name="BExW5AZNT6IAZGNF2C879ODHY1B8" localSheetId="7" hidden="1">#REF!</definedName>
    <definedName name="BExW5AZNT6IAZGNF2C879ODHY1B8" hidden="1">#REF!</definedName>
    <definedName name="BExW5EFO6R6U4UQLT4G2G4W9SX94" hidden="1">#REF!</definedName>
    <definedName name="BExW5NQ4H0SW2EFB5W5M2N739EFS" localSheetId="7" hidden="1">#REF!</definedName>
    <definedName name="BExW5NQ4H0SW2EFB5W5M2N739EFS" hidden="1">#REF!</definedName>
    <definedName name="BExW5WPU27WD4NWZOT0ZEJIDLX5J" localSheetId="7" hidden="1">#REF!</definedName>
    <definedName name="BExW5WPU27WD4NWZOT0ZEJIDLX5J" hidden="1">#REF!</definedName>
    <definedName name="BExW5X64UZDAB8GEIIQBWQV66NV9" hidden="1">#REF!</definedName>
    <definedName name="BExW61NYOHBXEBCZ80ZJTB38E7BS" hidden="1">#REF!</definedName>
    <definedName name="BExW64T5GUYKW4V1314DJGUR4ABG" hidden="1">#REF!</definedName>
    <definedName name="BExW660AV1TUV2XNUPD65RZR3QOO" localSheetId="7" hidden="1">#REF!</definedName>
    <definedName name="BExW660AV1TUV2XNUPD65RZR3QOO" hidden="1">#REF!</definedName>
    <definedName name="BExW66LVVZK656PQY1257QMHP2AY" localSheetId="7" hidden="1">#REF!</definedName>
    <definedName name="BExW66LVVZK656PQY1257QMHP2AY" hidden="1">#REF!</definedName>
    <definedName name="BExW6EJPHAP1TWT380AZLXNHR22P" localSheetId="7" hidden="1">#REF!</definedName>
    <definedName name="BExW6EJPHAP1TWT380AZLXNHR22P" hidden="1">#REF!</definedName>
    <definedName name="BExW6G1PJ38H10DVLL8WPQ736OEB" hidden="1">#REF!</definedName>
    <definedName name="BExW6QE0VJ5RRAQZB4SWWF8JTHCL" hidden="1">#REF!</definedName>
    <definedName name="BExW6WJ2VW51JNF32JZF98WJDRR3" hidden="1">#REF!</definedName>
    <definedName name="BExW74MG1WIOS7FRGX4CXWYNPZV1" hidden="1">#REF!</definedName>
    <definedName name="BExW782LBJUIVCV6ACRLJBIKVJFQ" hidden="1">#REF!</definedName>
    <definedName name="BExW794A74Z5F2K8LVQLD6VSKXUE" localSheetId="7" hidden="1">#REF!</definedName>
    <definedName name="BExW794A74Z5F2K8LVQLD6VSKXUE" hidden="1">#REF!</definedName>
    <definedName name="BExW7EYLYUVN09FKHKRAZ441YULR" localSheetId="7" hidden="1">#REF!</definedName>
    <definedName name="BExW7EYLYUVN09FKHKRAZ441YULR" hidden="1">#REF!</definedName>
    <definedName name="BExW7JWPMJWDBZOLBYZ7ASSJRWIF" localSheetId="7" hidden="1">#REF!</definedName>
    <definedName name="BExW7JWPMJWDBZOLBYZ7ASSJRWIF" hidden="1">#REF!</definedName>
    <definedName name="BExW7NSY9CQA1O23DAZ9TYTC0PAO" hidden="1">#REF!</definedName>
    <definedName name="BExW7Q79RJWXCSWJIY4GLGGQXX5G" hidden="1">#REF!</definedName>
    <definedName name="BExW89DT2OUQ24LOFUS7BMP44P4B" hidden="1">#REF!</definedName>
    <definedName name="BExW8K0SSIPSKBVP06IJ71600HJZ" localSheetId="7" hidden="1">#REF!</definedName>
    <definedName name="BExW8K0SSIPSKBVP06IJ71600HJZ" hidden="1">#REF!</definedName>
    <definedName name="BExW8NM8DJJESE7GF7VGTO2XO6P1" localSheetId="7" hidden="1">#REF!</definedName>
    <definedName name="BExW8NM8DJJESE7GF7VGTO2XO6P1" hidden="1">#REF!</definedName>
    <definedName name="BExW8T0GVY3ZYO4ACSBLHS8SH895" localSheetId="7"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FHQ45T8LYBH93A2194MKRZ0" hidden="1">#REF!</definedName>
    <definedName name="BExW9G39X58B5FGJEE8EY65TJ80A" hidden="1">#REF!</definedName>
    <definedName name="BExW9JZK2CSFMKED1TX7YD9FRDO3" hidden="1">#REF!</definedName>
    <definedName name="BExW9POK1KIOI0ALS5MZIKTDIYMA" localSheetId="7" hidden="1">#REF!</definedName>
    <definedName name="BExW9POK1KIOI0ALS5MZIKTDIYMA" hidden="1">#REF!</definedName>
    <definedName name="BExW9TVLB7OIHTG98I7I4EXBL61S" localSheetId="7" hidden="1">#REF!</definedName>
    <definedName name="BExW9TVLB7OIHTG98I7I4EXBL61S" hidden="1">#REF!</definedName>
    <definedName name="BExXLDE6PN4ESWT3LXJNQCY94NE4" localSheetId="7" hidden="1">#REF!</definedName>
    <definedName name="BExXLDE6PN4ESWT3LXJNQCY94NE4" hidden="1">#REF!</definedName>
    <definedName name="BExXLDOYNIS8GLKISUIBXIOW06CA" hidden="1">#REF!</definedName>
    <definedName name="BExXLQVPK2H3IF0NDDA5CT612EUK" localSheetId="7" hidden="1">#REF!</definedName>
    <definedName name="BExXLQVPK2H3IF0NDDA5CT612EUK" hidden="1">#REF!</definedName>
    <definedName name="BExXLR6IO70TYTACKQH9M5PGV24J" localSheetId="7" hidden="1">#REF!</definedName>
    <definedName name="BExXLR6IO70TYTACKQH9M5PGV24J" hidden="1">#REF!</definedName>
    <definedName name="BExXM065WOLYRYHGHOJE0OOFXA4M" localSheetId="7"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RUWHTVKJZUNKVBFHLNVSDV2" hidden="1">#REF!</definedName>
    <definedName name="BExXNSLYWITH4246M4YVOUIV04ZJ" hidden="1">#REF!</definedName>
    <definedName name="BExXNWYB165VO9MHARCL5WLCHWS0" localSheetId="7" hidden="1">#REF!</definedName>
    <definedName name="BExXNWYB165VO9MHARCL5WLCHWS0" hidden="1">#REF!</definedName>
    <definedName name="BExXO1G5TG80TSHNS86X0DXO6YHY" hidden="1">#REF!</definedName>
    <definedName name="BExXO278QHQN8JDK5425EJ615ECC" localSheetId="7" hidden="1">#REF!</definedName>
    <definedName name="BExXO278QHQN8JDK5425EJ615ECC" hidden="1">#REF!</definedName>
    <definedName name="BExXO6E9ABFOYA2LVN6RLW4BO9G6" hidden="1">#REF!</definedName>
    <definedName name="BExXO6ZP85325PSLSXWM38N73O6V" hidden="1">#REF!</definedName>
    <definedName name="BExXOBHOP0WGFHI2Y9AO4L440UVQ" localSheetId="7" hidden="1">#REF!</definedName>
    <definedName name="BExXOBHOP0WGFHI2Y9AO4L440UVQ" hidden="1">#REF!</definedName>
    <definedName name="BExXOHSAD2NSHOLLMZ2JWA4I3I1R" localSheetId="7" hidden="1">#REF!</definedName>
    <definedName name="BExXOHSAD2NSHOLLMZ2JWA4I3I1R" hidden="1">#REF!</definedName>
    <definedName name="BExXOJQBVBDGLVEYZAE7AL8F0VWX" hidden="1">#REF!</definedName>
    <definedName name="BExXOMQ9421Y32TZ81U6YGIP35QU" hidden="1">#REF!</definedName>
    <definedName name="BExXP80B5FGA00JCM7UXKPI3PB7Y" localSheetId="7" hidden="1">#REF!</definedName>
    <definedName name="BExXP80B5FGA00JCM7UXKPI3PB7Y" hidden="1">#REF!</definedName>
    <definedName name="BExXP85M4WXYVN1UVHUTOEKEG5XS" localSheetId="7" hidden="1">#REF!</definedName>
    <definedName name="BExXP85M4WXYVN1UVHUTOEKEG5XS" hidden="1">#REF!</definedName>
    <definedName name="BExXPDUMN4B85QFXGPSJPII52QR3" hidden="1">#REF!</definedName>
    <definedName name="BExXPELOTHOAG0OWILLAH94OZV5J" localSheetId="7" hidden="1">#REF!</definedName>
    <definedName name="BExXPELOTHOAG0OWILLAH94OZV5J" hidden="1">#REF!</definedName>
    <definedName name="BExXPS31W1VD2NMIE4E37LHVDF0L" localSheetId="7" hidden="1">#REF!</definedName>
    <definedName name="BExXPS31W1VD2NMIE4E37LHVDF0L" hidden="1">#REF!</definedName>
    <definedName name="BExXPUMU4BLFWI2L0MHMM5F3OUPL" hidden="1">#REF!</definedName>
    <definedName name="BExXPXS7QRB29JT08WSX3SU0H96G" localSheetId="7" hidden="1">#REF!</definedName>
    <definedName name="BExXPXS7QRB29JT08WSX3SU0H96G" hidden="1">#REF!</definedName>
    <definedName name="BExXPZKYEMVF5JOC14HYOOYQK6JK" localSheetId="7" hidden="1">#REF!</definedName>
    <definedName name="BExXPZKYEMVF5JOC14HYOOYQK6JK" hidden="1">#REF!</definedName>
    <definedName name="BExXQ06J7OF0O2FO4WR0QK93RJ17" hidden="1">#REF!</definedName>
    <definedName name="BExXQ89PA10X79WBWOEP1AJX1OQM" localSheetId="7" hidden="1">#REF!</definedName>
    <definedName name="BExXQ89PA10X79WBWOEP1AJX1OQM" hidden="1">#REF!</definedName>
    <definedName name="BExXQCGQGGYSI0LTRVR73MUO50AW" localSheetId="7" hidden="1">#REF!</definedName>
    <definedName name="BExXQCGQGGYSI0LTRVR73MUO50AW" hidden="1">#REF!</definedName>
    <definedName name="BExXQEEXFHDQ8DSRAJSB5ET6J004" localSheetId="7" hidden="1">#REF!</definedName>
    <definedName name="BExXQEEXFHDQ8DSRAJSB5ET6J004" hidden="1">#REF!</definedName>
    <definedName name="BExXQH41O5HZAH8BO6HCFY8YC3TU" hidden="1">#REF!</definedName>
    <definedName name="BExXQHPNAFE4M6C2HYRCQNIU9D31" hidden="1">#REF!</definedName>
    <definedName name="BExXQIRBLQSLAJTFL7224FCFUTKH" localSheetId="7" hidden="1">#REF!</definedName>
    <definedName name="BExXQIRBLQSLAJTFL7224FCFUTKH" hidden="1">#REF!</definedName>
    <definedName name="BExXQJIEF5R3QQ6D8HO3NGPU0IQC" localSheetId="7" hidden="1">#REF!</definedName>
    <definedName name="BExXQJIEF5R3QQ6D8HO3NGPU0IQC" hidden="1">#REF!</definedName>
    <definedName name="BExXQMYEOGRO69K9BLZF14USRMVP" hidden="1">#REF!</definedName>
    <definedName name="BExXQS1SGPIQX0ESRMCECOYMUQQJ" hidden="1">#REF!</definedName>
    <definedName name="BExXQU00K9ER4I1WM7T9J0W1E7ZC" localSheetId="7" hidden="1">#REF!</definedName>
    <definedName name="BExXQU00K9ER4I1WM7T9J0W1E7ZC" hidden="1">#REF!</definedName>
    <definedName name="BExXQU00KOR7XLM8B13DGJ1MIQDY" localSheetId="7" hidden="1">#REF!</definedName>
    <definedName name="BExXQU00KOR7XLM8B13DGJ1MIQDY" hidden="1">#REF!</definedName>
    <definedName name="BExXQXG18PS8HGBOS03OSTQ0KEYC" localSheetId="7"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HIY77F53DUYX7CMZPXGRDAG" hidden="1">#REF!</definedName>
    <definedName name="BExXRIFB4QQ87QIGA9AG0NXP577K" localSheetId="7" hidden="1">#REF!</definedName>
    <definedName name="BExXRIFB4QQ87QIGA9AG0NXP577K" hidden="1">#REF!</definedName>
    <definedName name="BExXRIQ2JF2CVTRDQX2D9SPH7FTN" localSheetId="7" hidden="1">#REF!</definedName>
    <definedName name="BExXRIQ2JF2CVTRDQX2D9SPH7FTN" hidden="1">#REF!</definedName>
    <definedName name="BExXRO4A6VUH1F4XV8N1BRJ4896W" localSheetId="7" hidden="1">#REF!</definedName>
    <definedName name="BExXRO4A6VUH1F4XV8N1BRJ4896W" hidden="1">#REF!</definedName>
    <definedName name="BExXRO9N1SNJZGKD90P4K7FU1J0P" hidden="1">#REF!</definedName>
    <definedName name="BExXRUPNYSCD7RZY2QAXOBZPA2LZ"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ALCIHACPA05Z6D56KFKCQBH" hidden="1">#REF!</definedName>
    <definedName name="BExXSBSP1TOY051HSPEPM0AEIO2M" hidden="1">#REF!</definedName>
    <definedName name="BExXSBY0S70HRJ1R0POASBK3RJTG" hidden="1">#REF!</definedName>
    <definedName name="BExXSC8RFK5D68FJD2HI4K66SA6I" localSheetId="7" hidden="1">#REF!</definedName>
    <definedName name="BExXSC8RFK5D68FJD2HI4K66SA6I" hidden="1">#REF!</definedName>
    <definedName name="BExXSNHC88W4UMXEOIOOATJAIKZO" localSheetId="7" hidden="1">#REF!</definedName>
    <definedName name="BExXSNHC88W4UMXEOIOOATJAIKZO" hidden="1">#REF!</definedName>
    <definedName name="BExXSTBS08WIA9TLALV3UQ2Z3MRG" localSheetId="7" hidden="1">#REF!</definedName>
    <definedName name="BExXSTBS08WIA9TLALV3UQ2Z3MRG" hidden="1">#REF!</definedName>
    <definedName name="BExXSVQ2WOJJ73YEO8Q2FK60V4G8" hidden="1">#REF!</definedName>
    <definedName name="BExXTHLRNL82GN7KZY3TOLO508N7" hidden="1">#REF!</definedName>
    <definedName name="BExXTINEGPKZ75DCUCEF3QOV6OES" hidden="1">#REF!</definedName>
    <definedName name="BExXTKAV4Y4JQ7D62LKGD89F9WMF" hidden="1">#REF!</definedName>
    <definedName name="BExXTL72MKEQSQH9L2OTFLU8DM2B" localSheetId="7" hidden="1">#REF!</definedName>
    <definedName name="BExXTL72MKEQSQH9L2OTFLU8DM2B" hidden="1">#REF!</definedName>
    <definedName name="BExXTM3M4RTCRSX7VGAXGQNPP668" localSheetId="7" hidden="1">#REF!</definedName>
    <definedName name="BExXTM3M4RTCRSX7VGAXGQNPP668" hidden="1">#REF!</definedName>
    <definedName name="BExXTOCF78J7WY6FOVBRY1N2RBBR" localSheetId="7"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CQEF95GZAHNE164R2ATB7" hidden="1">#REF!</definedName>
    <definedName name="BExXUYND6EJO7CJ5KRICV4O1JNWK" hidden="1">#REF!</definedName>
    <definedName name="BExXV1HWKTB46UXT08JLMPP8P4SP" hidden="1">#REF!</definedName>
    <definedName name="BExXV6FWG4H3S2QEUJZYIXILNGJ7" localSheetId="7" hidden="1">#REF!</definedName>
    <definedName name="BExXV6FWG4H3S2QEUJZYIXILNGJ7" hidden="1">#REF!</definedName>
    <definedName name="BExXVK87BMMO6LHKV0CFDNIQVIBS" localSheetId="7" hidden="1">#REF!</definedName>
    <definedName name="BExXVK87BMMO6LHKV0CFDNIQVIBS" hidden="1">#REF!</definedName>
    <definedName name="BExXVKZ9WXPGL6IVY6T61IDD771I" localSheetId="7" hidden="1">#REF!</definedName>
    <definedName name="BExXVKZ9WXPGL6IVY6T61IDD771I" hidden="1">#REF!</definedName>
    <definedName name="BExXVMBQTLOPEWG7MNVKCR894YDE" hidden="1">#REF!</definedName>
    <definedName name="BExXVMXBSEN3JEH8LGN1R1D9IJIJ"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CEFPM2UFC3LC37H8GSMA5GA" hidden="1">#REF!</definedName>
    <definedName name="BExXWFP5AYE7EHYTJWBZSQ8PQ0YX" localSheetId="7" hidden="1">#REF!</definedName>
    <definedName name="BExXWFP5AYE7EHYTJWBZSQ8PQ0YX" hidden="1">#REF!</definedName>
    <definedName name="BExXWVFIBQT8OY1O41FRFPFGXQHK" localSheetId="7" hidden="1">#REF!</definedName>
    <definedName name="BExXWVFIBQT8OY1O41FRFPFGXQHK" hidden="1">#REF!</definedName>
    <definedName name="BExXWWXHBZHA9J3N8K47F84X0M0L" localSheetId="7"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KLU3THALXYLJ8HHGAN1NWA9"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0SAZOPJMDG9GOR625UDCCS8" hidden="1">#REF!</definedName>
    <definedName name="BExXY2FR7PFLXNGA6J0Z6IQF8TYJ" hidden="1">#REF!</definedName>
    <definedName name="BExXY5QFG6QP94SFT3935OBM8Y4K" localSheetId="7" hidden="1">#REF!</definedName>
    <definedName name="BExXY5QFG6QP94SFT3935OBM8Y4K" hidden="1">#REF!</definedName>
    <definedName name="BExXY7TYEBFXRYUYIFHTN65RJ8EW" localSheetId="7" hidden="1">#REF!</definedName>
    <definedName name="BExXY7TYEBFXRYUYIFHTN65RJ8EW" hidden="1">#REF!</definedName>
    <definedName name="BExXYLBHANUXC5FCTDDTGOVD3GQS" localSheetId="7" hidden="1">#REF!</definedName>
    <definedName name="BExXYLBHANUXC5FCTDDTGOVD3GQS" hidden="1">#REF!</definedName>
    <definedName name="BExXYMNYAYH3WA2ZCFAYKZID9ZCI" hidden="1">#REF!</definedName>
    <definedName name="BExXYYT12SVN2VDMLVNV4P3ISD8T" hidden="1">#REF!</definedName>
    <definedName name="BExXZ3WEYVVV9XKKD5E86QEX5U57" hidden="1">#REF!</definedName>
    <definedName name="BExXZ4CKWN3R9HA311KINBA3R2K4" hidden="1">#REF!</definedName>
    <definedName name="BExXZ6QU5C0UMWY7U4BHVZNIPANK" hidden="1">#REF!</definedName>
    <definedName name="BExXZEDWUYH25UZMW2QU2RXFILJE" localSheetId="7" hidden="1">#REF!</definedName>
    <definedName name="BExXZEDWUYH25UZMW2QU2RXFILJE" hidden="1">#REF!</definedName>
    <definedName name="BExXZFVV4YB42AZ3H1I40YG3JAPU" localSheetId="7" hidden="1">#REF!</definedName>
    <definedName name="BExXZFVV4YB42AZ3H1I40YG3JAPU" hidden="1">#REF!</definedName>
    <definedName name="BExXZHJ9T2JELF12CHHGD54J1B0C" localSheetId="7" hidden="1">#REF!</definedName>
    <definedName name="BExXZHJ9T2JELF12CHHGD54J1B0C" hidden="1">#REF!</definedName>
    <definedName name="BExXZM14XID3OAA88OURJ7QSZW1E" hidden="1">#REF!</definedName>
    <definedName name="BExXZNJ2X1TK2LRK5ZY3MX49H5T7" localSheetId="7" hidden="1">#REF!</definedName>
    <definedName name="BExXZNJ2X1TK2LRK5ZY3MX49H5T7" hidden="1">#REF!</definedName>
    <definedName name="BExXZOVPCEP495TQSON6PSRQ8XCY" localSheetId="7" hidden="1">#REF!</definedName>
    <definedName name="BExXZOVPCEP495TQSON6PSRQ8XCY" hidden="1">#REF!</definedName>
    <definedName name="BExXZXKH7NBARQQAZM69Z57IH1MM" localSheetId="7" hidden="1">#REF!</definedName>
    <definedName name="BExXZXKH7NBARQQAZM69Z57IH1MM" hidden="1">#REF!</definedName>
    <definedName name="BExY05T95YHBLI9ZYWFFT2O2B871" hidden="1">#REF!</definedName>
    <definedName name="BExY07WSDH5QEVM7BJXJK2ZRAI1O" localSheetId="7" hidden="1">#REF!</definedName>
    <definedName name="BExY07WSDH5QEVM7BJXJK2ZRAI1O" hidden="1">#REF!</definedName>
    <definedName name="BExY0C3UBVC4M59JIRXVQ8OWAJC1" localSheetId="7" hidden="1">#REF!</definedName>
    <definedName name="BExY0C3UBVC4M59JIRXVQ8OWAJC1" hidden="1">#REF!</definedName>
    <definedName name="BExY0OE8GFHMLLTEAFIOQTOPEVPB" localSheetId="7"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0YVOYKNNR9INRH5YMOYUVEFF" hidden="1">#REF!</definedName>
    <definedName name="BExY11FH9TXHERUYGG8FE50U7H7J" hidden="1">#REF!</definedName>
    <definedName name="BExY13J0TAQRVIW7KMIJP45OFQO6" hidden="1">#REF!</definedName>
    <definedName name="BExY180UKNW5NIAWD6ZUYTFEH8QS" hidden="1">#REF!</definedName>
    <definedName name="BExY1DPTV4LSY9MEOUGXF8X052NA" hidden="1">#REF!</definedName>
    <definedName name="BExY1FIMLW9L499KIE7ZJ706UYLM" hidden="1">#REF!</definedName>
    <definedName name="BExY1GK9ELBEKDD7O6HR6DUO8YGO" localSheetId="7" hidden="1">#REF!</definedName>
    <definedName name="BExY1GK9ELBEKDD7O6HR6DUO8YGO" hidden="1">#REF!</definedName>
    <definedName name="BExY1NWOXXFV9GGZ3PX444LZ8TVX" localSheetId="7" hidden="1">#REF!</definedName>
    <definedName name="BExY1NWOXXFV9GGZ3PX444LZ8TVX" hidden="1">#REF!</definedName>
    <definedName name="BExY1ONMI973LYH6W67SZIDXWDA0" hidden="1">#REF!</definedName>
    <definedName name="BExY1RI627PBBLHUBP2BK57IRXH6" localSheetId="7" hidden="1">#REF!</definedName>
    <definedName name="BExY1RI627PBBLHUBP2BK57IRXH6" hidden="1">#REF!</definedName>
    <definedName name="BExY1UCL0RND63LLSM9X5SFRG117" localSheetId="7" hidden="1">#REF!</definedName>
    <definedName name="BExY1UCL0RND63LLSM9X5SFRG117" hidden="1">#REF!</definedName>
    <definedName name="BExY1WAT3937L08HLHIRQHMP2A3H" localSheetId="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BUHF49HBMC20Z30YPLFCPS7" hidden="1">#REF!</definedName>
    <definedName name="BExY3C59PDF2BON135CH8LLYNO9W" hidden="1">#REF!</definedName>
    <definedName name="BExY3E3G4BSQTH4T03A9OW6EMYVI" hidden="1">#REF!</definedName>
    <definedName name="BExY3FAME3HIN2RXBJJ7BFZOQELW" hidden="1">#REF!</definedName>
    <definedName name="BExY3GN3FO68139CF4HWJ1N2CX42" localSheetId="7" hidden="1">#REF!</definedName>
    <definedName name="BExY3GN3FO68139CF4HWJ1N2CX42" hidden="1">#REF!</definedName>
    <definedName name="BExY3HOSK7YI364K15OX70AVR6F1" localSheetId="7" hidden="1">#REF!</definedName>
    <definedName name="BExY3HOSK7YI364K15OX70AVR6F1" hidden="1">#REF!</definedName>
    <definedName name="BExY3JXT10HDV8IRQXYNHEEU49VD" hidden="1">#REF!</definedName>
    <definedName name="BExY3PS9FF16S8QWSYU89GM4E8VB" hidden="1">#REF!</definedName>
    <definedName name="BExY3QZEGLBOKSOLW12DD0I6BV4B" localSheetId="7" hidden="1">#REF!</definedName>
    <definedName name="BExY3QZEGLBOKSOLW12DD0I6BV4B" hidden="1">#REF!</definedName>
    <definedName name="BExY3R4RNVMU9CLPEPKQQKQY4IHC" localSheetId="7" hidden="1">#REF!</definedName>
    <definedName name="BExY3R4RNVMU9CLPEPKQQKQY4IHC" hidden="1">#REF!</definedName>
    <definedName name="BExY3T89AUR83SOAZZ3OMDEJDQ39" localSheetId="7" hidden="1">#REF!</definedName>
    <definedName name="BExY3T89AUR83SOAZZ3OMDEJDQ39" hidden="1">#REF!</definedName>
    <definedName name="BExY3YBP08A60TPP4VHR8SHCRU0C" hidden="1">#REF!</definedName>
    <definedName name="BExY3YMHKXSM8ZA6J2QVK2F5QV01" hidden="1">#REF!</definedName>
    <definedName name="BExY4DRA1NB56I6KHB22C0U0NKPH" hidden="1">#REF!</definedName>
    <definedName name="BExY4KNGKG3RLZMWA0TJQDMWPXXH" hidden="1">#REF!</definedName>
    <definedName name="BExY4MG771JQ84EMIVB6HQGGHZY7" localSheetId="7" hidden="1">#REF!</definedName>
    <definedName name="BExY4MG771JQ84EMIVB6HQGGHZY7" hidden="1">#REF!</definedName>
    <definedName name="BExY4PQUTBYZGBCOH80JJH5VLRD6" hidden="1">#REF!</definedName>
    <definedName name="BExY4PWCSFB8P3J3TBQB2MD67263" localSheetId="7" hidden="1">#REF!</definedName>
    <definedName name="BExY4PWCSFB8P3J3TBQB2MD67263" hidden="1">#REF!</definedName>
    <definedName name="BExY4RZW3KK11JLYBA4DWZ92M6LQ" localSheetId="7" hidden="1">#REF!</definedName>
    <definedName name="BExY4RZW3KK11JLYBA4DWZ92M6LQ" hidden="1">#REF!</definedName>
    <definedName name="BExY4SW8AV0ZS8G2TZLIRJTOBSGD" hidden="1">#REF!</definedName>
    <definedName name="BExY4XOVTTNVZ577RLIEC7NZQFIX" localSheetId="7" hidden="1">#REF!</definedName>
    <definedName name="BExY4XOVTTNVZ577RLIEC7NZQFIX" hidden="1">#REF!</definedName>
    <definedName name="BExY50JAF5CG01GTHAUS7I4ZLUDC" localSheetId="7" hidden="1">#REF!</definedName>
    <definedName name="BExY50JAF5CG01GTHAUS7I4ZLUDC" hidden="1">#REF!</definedName>
    <definedName name="BExY53J7EXFEOFTRNAHLK7IH3ACB" localSheetId="7"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BXBLQUW4SOF44M3WMGHRNE2" hidden="1">#REF!</definedName>
    <definedName name="BExY5DF9MS25IFNWGJ1YAS5MDN8R" localSheetId="7" hidden="1">#REF!</definedName>
    <definedName name="BExY5DF9MS25IFNWGJ1YAS5MDN8R" hidden="1">#REF!</definedName>
    <definedName name="BExY5ERVGL3UM2MGT8LJ0XPKTZEK" localSheetId="7" hidden="1">#REF!</definedName>
    <definedName name="BExY5ERVGL3UM2MGT8LJ0XPKTZEK" hidden="1">#REF!</definedName>
    <definedName name="BExY5EX6NJFK8W754ZVZDN5DS04K" localSheetId="7"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Y6RH40VOIO2Q9BUFYJDWSY69A"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A22HQFUO0AXG89KJGS2WE03" hidden="1">#REF!</definedName>
    <definedName name="BExZJMY170JCUU1RWASNZ1HJPRTA" localSheetId="7" hidden="1">#REF!</definedName>
    <definedName name="BExZJMY170JCUU1RWASNZ1HJPRTA" hidden="1">#REF!</definedName>
    <definedName name="BExZJOQR77H0P4SUKVYACDCFBBXO" localSheetId="7" hidden="1">#REF!</definedName>
    <definedName name="BExZJOQR77H0P4SUKVYACDCFBBXO" hidden="1">#REF!</definedName>
    <definedName name="BExZJS6RG34ODDY9HMZ0O34MEMSB" localSheetId="7" hidden="1">#REF!</definedName>
    <definedName name="BExZJS6RG34ODDY9HMZ0O34MEMSB" hidden="1">#REF!</definedName>
    <definedName name="BExZJU4ZJUO53Z0ZDKXRX3KI682X" hidden="1">#REF!</definedName>
    <definedName name="BExZK34NR4BAD7HJAP7SQ926UQP3" localSheetId="7" hidden="1">#REF!</definedName>
    <definedName name="BExZK34NR4BAD7HJAP7SQ926UQP3" hidden="1">#REF!</definedName>
    <definedName name="BExZK3FGPHH5H771U7D5XY7XBS6E" localSheetId="7" hidden="1">#REF!</definedName>
    <definedName name="BExZK3FGPHH5H771U7D5XY7XBS6E" hidden="1">#REF!</definedName>
    <definedName name="BExZKGRIH1C8XY2R7Z1LHBXCBRJC" hidden="1">#REF!</definedName>
    <definedName name="BExZKHYORG3O8C772XPFHM1N8T80" localSheetId="7" hidden="1">#REF!</definedName>
    <definedName name="BExZKHYORG3O8C772XPFHM1N8T80" hidden="1">#REF!</definedName>
    <definedName name="BExZKJRF2IRR57DG9CLC7MSHWNNN" localSheetId="7" hidden="1">#REF!</definedName>
    <definedName name="BExZKJRF2IRR57DG9CLC7MSHWNNN" hidden="1">#REF!</definedName>
    <definedName name="BExZKV5GYXO0X760SBD9TWTIQHGI" localSheetId="7" hidden="1">#REF!</definedName>
    <definedName name="BExZKV5GYXO0X760SBD9TWTIQHGI" hidden="1">#REF!</definedName>
    <definedName name="BExZL6E4YVXRUN7ZGF2BIGIXFR8K" hidden="1">#REF!</definedName>
    <definedName name="BExZLCDWOXSAL3E45Y87GOH1NUUX" hidden="1">#REF!</definedName>
    <definedName name="BExZLGVLMKTPFXG42QYT0PO81G7F" localSheetId="7" hidden="1">#REF!</definedName>
    <definedName name="BExZLGVLMKTPFXG42QYT0PO81G7F" hidden="1">#REF!</definedName>
    <definedName name="BExZLHRZMB1LAT56CZDZRRPS2Q5E" hidden="1">#REF!</definedName>
    <definedName name="BExZLKMK7LRK14S09WLMH7MXSQXM" localSheetId="7" hidden="1">#REF!</definedName>
    <definedName name="BExZLKMK7LRK14S09WLMH7MXSQXM" hidden="1">#REF!</definedName>
    <definedName name="BExZLT5ZPFGYISDYWOPOK90JLRBR" hidden="1">#REF!</definedName>
    <definedName name="BExZM5GC5LT2C4655WOFG0GSQW0H" localSheetId="7" hidden="1">#REF!</definedName>
    <definedName name="BExZM5GC5LT2C4655WOFG0GSQW0H" hidden="1">#REF!</definedName>
    <definedName name="BExZM7JVLG0W8EG5RBU915U3SKBY" localSheetId="7" hidden="1">#REF!</definedName>
    <definedName name="BExZM7JVLG0W8EG5RBU915U3SKBY" hidden="1">#REF!</definedName>
    <definedName name="BExZM85FOVUFF110XMQ9O2ODSJUK" localSheetId="7"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H3VISFF4NQI11BZDP5IQ7VG" hidden="1">#REF!</definedName>
    <definedName name="BExZNIB2Z0PW4MJVTRVEDQX8NTGC" hidden="1">#REF!</definedName>
    <definedName name="BExZNJ1Y8RSOGU7HCLNI4JJ9WA8U" hidden="1">#REF!</definedName>
    <definedName name="BExZNJYCFYVMAOI62GB2BABK1ELE" localSheetId="7" hidden="1">#REF!</definedName>
    <definedName name="BExZNJYCFYVMAOI62GB2BABK1ELE" hidden="1">#REF!</definedName>
    <definedName name="BExZNT3IENBP4PJ3O1VRGS96XB1T" hidden="1">#REF!</definedName>
    <definedName name="BExZNV707LIU6Z5H6QI6H67LHTI1" localSheetId="7" hidden="1">#REF!</definedName>
    <definedName name="BExZNV707LIU6Z5H6QI6H67LHTI1" hidden="1">#REF!</definedName>
    <definedName name="BExZNVCBKB930QQ9QW7KSGOZ0V1M" localSheetId="7" hidden="1">#REF!</definedName>
    <definedName name="BExZNVCBKB930QQ9QW7KSGOZ0V1M" hidden="1">#REF!</definedName>
    <definedName name="BExZNW8QJ18X0RSGFDWAE9ZSDX39" localSheetId="7" hidden="1">#REF!</definedName>
    <definedName name="BExZNW8QJ18X0RSGFDWAE9ZSDX39" hidden="1">#REF!</definedName>
    <definedName name="BExZNZDWRS6Q40L8OCWFEIVI0A1O" hidden="1">#REF!</definedName>
    <definedName name="BExZOBO9NYLGVJQ31LVQ9XS2ZT4N" hidden="1">#REF!</definedName>
    <definedName name="BExZOEIVPQXLMQIOFZKVB6QU4PL2" hidden="1">#REF!</definedName>
    <definedName name="BExZOETNB1CJ3Y2RKLI1ZK0S8Z6H" localSheetId="7" hidden="1">#REF!</definedName>
    <definedName name="BExZOETNB1CJ3Y2RKLI1ZK0S8Z6H" hidden="1">#REF!</definedName>
    <definedName name="BExZOF9RB8HVIQ2VYDFVXDMDT16P" localSheetId="7" hidden="1">#REF!</definedName>
    <definedName name="BExZOF9RB8HVIQ2VYDFVXDMDT16P" hidden="1">#REF!</definedName>
    <definedName name="BExZOGBLV9VKIJSZA9FTH6F6I902" hidden="1">#REF!</definedName>
    <definedName name="BExZOL9K1RUXBTLZ6FJ65BIE9G5R" localSheetId="7" hidden="1">#REF!</definedName>
    <definedName name="BExZOL9K1RUXBTLZ6FJ65BIE9G5R" hidden="1">#REF!</definedName>
    <definedName name="BExZOREMVSK4E5VSWM838KHUB8AI" localSheetId="7" hidden="1">#REF!</definedName>
    <definedName name="BExZOREMVSK4E5VSWM838KHUB8AI" hidden="1">#REF!</definedName>
    <definedName name="BExZOVR745T5P1KS9NV2PXZPZVRG" localSheetId="7" hidden="1">#REF!</definedName>
    <definedName name="BExZOVR745T5P1KS9NV2PXZPZVRG" hidden="1">#REF!</definedName>
    <definedName name="BExZOZSWGLSY2XYVRIS6VSNJDSGD" hidden="1">#REF!</definedName>
    <definedName name="BExZP7AIJKLM6C6CSUIIFAHFBNX2" hidden="1">#REF!</definedName>
    <definedName name="BExZPFU3AP7RASS5X21Q6MTP5DI1" hidden="1">#REF!</definedName>
    <definedName name="BExZPQ0XY507N8FJMVPKCTK8HC9H" localSheetId="7" hidden="1">#REF!</definedName>
    <definedName name="BExZPQ0XY507N8FJMVPKCTK8HC9H" hidden="1">#REF!</definedName>
    <definedName name="BExZPUO3WXZZLJS5CMNV98Z7IUYV" hidden="1">#REF!</definedName>
    <definedName name="BExZPWBJ4H8RND8XVKNCJ474L2J6" hidden="1">#REF!</definedName>
    <definedName name="BExZQ37OVBR25U32CO2YYVPZOMR5" localSheetId="7" hidden="1">#REF!</definedName>
    <definedName name="BExZQ37OVBR25U32CO2YYVPZOMR5" hidden="1">#REF!</definedName>
    <definedName name="BExZQ3IHNAFF2HI20IH754T349LH" localSheetId="7" hidden="1">#REF!</definedName>
    <definedName name="BExZQ3IHNAFF2HI20IH754T349LH" hidden="1">#REF!</definedName>
    <definedName name="BExZQ3NT7H06VO0AR48WHZULZB93" localSheetId="7" hidden="1">#REF!</definedName>
    <definedName name="BExZQ3NT7H06VO0AR48WHZULZB93" hidden="1">#REF!</definedName>
    <definedName name="BExZQ7PJU07SEJMDX18U9YVDC2GU" hidden="1">#REF!</definedName>
    <definedName name="BExZQ97GRS1JT451BUNZG7OVGF7Q" hidden="1">#REF!</definedName>
    <definedName name="BExZQIHTGHK7OOI2Y2PN3JYBY82I" localSheetId="7" hidden="1">#REF!</definedName>
    <definedName name="BExZQIHTGHK7OOI2Y2PN3JYBY82I" hidden="1">#REF!</definedName>
    <definedName name="BExZQJJMGU5MHQOILGXGJPAQI5XI" localSheetId="7" hidden="1">#REF!</definedName>
    <definedName name="BExZQJJMGU5MHQOILGXGJPAQI5XI" hidden="1">#REF!</definedName>
    <definedName name="BExZQXBYEBN28QUH1KOVW6KKA5UM" localSheetId="7" hidden="1">#REF!</definedName>
    <definedName name="BExZQXBYEBN28QUH1KOVW6KKA5UM" hidden="1">#REF!</definedName>
    <definedName name="BExZQZKT146WEN8FTVZ7Y5TSB8L5" hidden="1">#REF!</definedName>
    <definedName name="BExZR42TU7ZUADJB3HLPVM2D67KR" hidden="1">#REF!</definedName>
    <definedName name="BExZR485AKBH93YZ08CMUC3WROED" hidden="1">#REF!</definedName>
    <definedName name="BExZR7TL98P2PPUVGIZYR5873DWW" hidden="1">#REF!</definedName>
    <definedName name="BExZRGD1603X5ACFALUUDKCD7X48" hidden="1">#REF!</definedName>
    <definedName name="BExZRGNSUPG6TBX2L292MP1PLVMU" hidden="1">#REF!</definedName>
    <definedName name="BExZRNJZS88CJYGH0L62HQ7DDAMH" localSheetId="7" hidden="1">#REF!</definedName>
    <definedName name="BExZRNJZS88CJYGH0L62HQ7DDAMH" hidden="1">#REF!</definedName>
    <definedName name="BExZRP1X6UVLN1UOLHH5VF4STP1O" localSheetId="7" hidden="1">#REF!</definedName>
    <definedName name="BExZRP1X6UVLN1UOLHH5VF4STP1O" hidden="1">#REF!</definedName>
    <definedName name="BExZRQ930U6OCYNV00CH5I0Q4LPE" localSheetId="7" hidden="1">#REF!</definedName>
    <definedName name="BExZRQ930U6OCYNV00CH5I0Q4LPE" hidden="1">#REF!</definedName>
    <definedName name="BExZRW8W514W8OZ72YBONYJ64GXF" hidden="1">#REF!</definedName>
    <definedName name="BExZRWJP2BUVFJPO8U8ATQEP0LZU" hidden="1">#REF!</definedName>
    <definedName name="BExZRYN6TKLS1N70DLRI2IKWN37Q" hidden="1">#REF!</definedName>
    <definedName name="BExZS1CBTC8QC8S2HIB93A2TPFQA" hidden="1">#REF!</definedName>
    <definedName name="BExZS2OY9JTSSP01ZQ6V2T2LO5R9" localSheetId="7" hidden="1">#REF!</definedName>
    <definedName name="BExZS2OY9JTSSP01ZQ6V2T2LO5R9" hidden="1">#REF!</definedName>
    <definedName name="BExZSI9USDLZAN8LI8M4YYQL24GZ" localSheetId="7" hidden="1">#REF!</definedName>
    <definedName name="BExZSI9USDLZAN8LI8M4YYQL24GZ" hidden="1">#REF!</definedName>
    <definedName name="BExZSS0LA2JY4ZLJ1Z5YCMLJJZCH" localSheetId="7" hidden="1">#REF!</definedName>
    <definedName name="BExZSS0LA2JY4ZLJ1Z5YCMLJJZCH" hidden="1">#REF!</definedName>
    <definedName name="BExZSYRAL38T8SFTHLEC94VZAPTB" hidden="1">#REF!</definedName>
    <definedName name="BExZSZ21VX9ESDG8PFXHDLT82KLO" hidden="1">#REF!</definedName>
    <definedName name="BExZT099CSLD6DJMIKJKIXDO8GD5" hidden="1">#REF!</definedName>
    <definedName name="BExZT4G9XWEXQ18D0PEKSEHI6WID" hidden="1">#REF!</definedName>
    <definedName name="BExZTAQV2QVSZY5Y3VCCWUBSBW9P" localSheetId="7" hidden="1">#REF!</definedName>
    <definedName name="BExZTAQV2QVSZY5Y3VCCWUBSBW9P" hidden="1">#REF!</definedName>
    <definedName name="BExZTC8S1L60TW34BLBQLDKD9RH4" hidden="1">#REF!</definedName>
    <definedName name="BExZTCP3AS1RQUH3NNZGOJY7ORHW" hidden="1">#REF!</definedName>
    <definedName name="BExZTHSI2FX56PWRSNX9H5EWTZFO" localSheetId="7" hidden="1">#REF!</definedName>
    <definedName name="BExZTHSI2FX56PWRSNX9H5EWTZFO" hidden="1">#REF!</definedName>
    <definedName name="BExZTJL3HVBFY139H6CJHEQCT1EL" localSheetId="7" hidden="1">#REF!</definedName>
    <definedName name="BExZTJL3HVBFY139H6CJHEQCT1EL" hidden="1">#REF!</definedName>
    <definedName name="BExZTLOL8OPABZI453E0KVNA1GJS" localSheetId="7" hidden="1">#REF!</definedName>
    <definedName name="BExZTLOL8OPABZI453E0KVNA1GJS" hidden="1">#REF!</definedName>
    <definedName name="BExZTT6J3X0TOX0ZY6YPLUVMCW9X" hidden="1">#REF!</definedName>
    <definedName name="BExZTW6ECBRA0BBITWBQ8R93RMCL" hidden="1">#REF!</definedName>
    <definedName name="BExZTYQ1JEJ7OY2XU5OVPIV2ST7B" hidden="1">#REF!</definedName>
    <definedName name="BExZU2BHYAOKSCBM3C5014ZF6IXS" localSheetId="7" hidden="1">#REF!</definedName>
    <definedName name="BExZU2BHYAOKSCBM3C5014ZF6IXS" hidden="1">#REF!</definedName>
    <definedName name="BExZU2RMJTXOCS0ROPMYPE6WTD87" localSheetId="7" hidden="1">#REF!</definedName>
    <definedName name="BExZU2RMJTXOCS0ROPMYPE6WTD87" hidden="1">#REF!</definedName>
    <definedName name="BExZU8M3ATO8AAE1Z71LGW30NZMF" localSheetId="7" hidden="1">#REF!</definedName>
    <definedName name="BExZU8M3ATO8AAE1Z71LGW30NZMF" hidden="1">#REF!</definedName>
    <definedName name="BExZUELV08I9BSD19SN4PG0ODKCZ" hidden="1">#REF!</definedName>
    <definedName name="BExZUF7G8FENTJKH9R1XUWXM6CWD" hidden="1">#REF!</definedName>
    <definedName name="BExZUNARUJBIZ08VCAV3GEVBIR3D" hidden="1">#REF!</definedName>
    <definedName name="BExZUSZSJZU49WES7TCI0N0HW4M5" hidden="1">#REF!</definedName>
    <definedName name="BExZUSZT5496UMBP4LFSLTR1GVEW" localSheetId="7" hidden="1">#REF!</definedName>
    <definedName name="BExZUSZT5496UMBP4LFSLTR1GVEW" hidden="1">#REF!</definedName>
    <definedName name="BExZUT54340I38GVCV79EL116WR0" localSheetId="7" hidden="1">#REF!</definedName>
    <definedName name="BExZUT54340I38GVCV79EL116WR0" hidden="1">#REF!</definedName>
    <definedName name="BExZUYDULCX65H9OZ9JHPBNKF3MI" localSheetId="7" hidden="1">#REF!</definedName>
    <definedName name="BExZUYDULCX65H9OZ9JHPBNKF3MI" hidden="1">#REF!</definedName>
    <definedName name="BExZV2L1VEFVNSNKK8WPXI20VE04" hidden="1">#REF!</definedName>
    <definedName name="BExZV2QD5ZDK3AGDRULLA7JB46C3" hidden="1">#REF!</definedName>
    <definedName name="BExZV4OFC4E044NV2AK8G2UA1XAF" hidden="1">#REF!</definedName>
    <definedName name="BExZVBQ29OM0V8XAL3HL0JIM0MMU" localSheetId="7" hidden="1">#REF!</definedName>
    <definedName name="BExZVBQ29OM0V8XAL3HL0JIM0MMU" hidden="1">#REF!</definedName>
    <definedName name="BExZVCRRWDAEMKOMWLKW8Y589BTB" hidden="1">#REF!</definedName>
    <definedName name="BExZVEPYS6HYXG8RN9GMWZTHDEMK" localSheetId="7" hidden="1">#REF!</definedName>
    <definedName name="BExZVEPYS6HYXG8RN9GMWZTHDEMK" hidden="1">#REF!</definedName>
    <definedName name="BExZVLM4T9ORS4ZWHME46U4Q103C" localSheetId="7" hidden="1">#REF!</definedName>
    <definedName name="BExZVLM4T9ORS4ZWHME46U4Q103C" hidden="1">#REF!</definedName>
    <definedName name="BExZVM7OZWPPRH5YQW50EYMMIW1A" localSheetId="7" hidden="1">#REF!</definedName>
    <definedName name="BExZVM7OZWPPRH5YQW50EYMMIW1A" hidden="1">#REF!</definedName>
    <definedName name="BExZVPYGX2C5OSHMZ6F0KBKZ6B1S" hidden="1">#REF!</definedName>
    <definedName name="BExZVW92BIGOE7S7BGNAK369OBAA" hidden="1">#REF!</definedName>
    <definedName name="BExZVZ3O0A84RQ0GJ9WY5VU4XTO5" localSheetId="7" hidden="1">#REF!</definedName>
    <definedName name="BExZVZ3O0A84RQ0GJ9WY5VU4XTO5" hidden="1">#REF!</definedName>
    <definedName name="BExZW5UARC8W9AQNLJX2I5WQWS5F" localSheetId="7" hidden="1">#REF!</definedName>
    <definedName name="BExZW5UARC8W9AQNLJX2I5WQWS5F" hidden="1">#REF!</definedName>
    <definedName name="BExZW7HRGN6A9YS41KI2B2UUMJ7X" localSheetId="7" hidden="1">#REF!</definedName>
    <definedName name="BExZW7HRGN6A9YS41KI2B2UUMJ7X" hidden="1">#REF!</definedName>
    <definedName name="BExZW8ZPNV43UXGOT98FDNIBQHZY" hidden="1">#REF!</definedName>
    <definedName name="BExZWHJ4L7G3JKHPYFLJW9SHF6QJ" hidden="1">#REF!</definedName>
    <definedName name="BExZWKZ5N3RDXU8MZ8HQVYYD8O0F" hidden="1">#REF!</definedName>
    <definedName name="BExZWO4ITR24TI60TY7ZB4VTJJ3K" hidden="1">#REF!</definedName>
    <definedName name="BExZWSMC9T48W74GFGQCIUJ8ZPP3" localSheetId="7" hidden="1">#REF!</definedName>
    <definedName name="BExZWSMC9T48W74GFGQCIUJ8ZPP3" hidden="1">#REF!</definedName>
    <definedName name="BExZWTO13WI5HYOD923V9HWRJYKJ" hidden="1">#REF!</definedName>
    <definedName name="BExZWUF2V4HY3HI8JN9ZVPRWK1H3" localSheetId="7" hidden="1">#REF!</definedName>
    <definedName name="BExZWUF2V4HY3HI8JN9ZVPRWK1H3" hidden="1">#REF!</definedName>
    <definedName name="BExZWX45URTK9KYDJHEXL1OTZ833" localSheetId="7" hidden="1">#REF!</definedName>
    <definedName name="BExZWX45URTK9KYDJHEXL1OTZ833" hidden="1">#REF!</definedName>
    <definedName name="BExZX0EWQEZO86WDAD9A4EAEZ012" localSheetId="7" hidden="1">#REF!</definedName>
    <definedName name="BExZX0EWQEZO86WDAD9A4EAEZ012" hidden="1">#REF!</definedName>
    <definedName name="BExZX1WSR48BBWSFW7QP7EUMPQM7" hidden="1">#REF!</definedName>
    <definedName name="BExZX2T6ZT2DZLYSDJJBPVIT5OK2" localSheetId="7" hidden="1">#REF!</definedName>
    <definedName name="BExZX2T6ZT2DZLYSDJJBPVIT5OK2" hidden="1">#REF!</definedName>
    <definedName name="BExZX8I6XYE9MJFC5JUG3ZJE9YCS" hidden="1">#REF!</definedName>
    <definedName name="BExZXALQNTOH11JT5S6G98NKGRU9" localSheetId="7" hidden="1">#REF!</definedName>
    <definedName name="BExZXALQNTOH11JT5S6G98NKGRU9" hidden="1">#REF!</definedName>
    <definedName name="BExZXOJDELULNLEH7WG0OYJT0NJ4" localSheetId="7" hidden="1">#REF!</definedName>
    <definedName name="BExZXOJDELULNLEH7WG0OYJT0NJ4" hidden="1">#REF!</definedName>
    <definedName name="BExZXOOTRNUK8LGEAZ8ZCFW9KXQ1" localSheetId="7"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A4YA3LROELPDUCJ8SP9YM0" hidden="1">#REF!</definedName>
    <definedName name="BExZXYQ7U5G08FQGUIGYT14QCBOF" localSheetId="7" hidden="1">#REF!</definedName>
    <definedName name="BExZXYQ7U5G08FQGUIGYT14QCBOF" hidden="1">#REF!</definedName>
    <definedName name="BExZXZH9EYZHM6VT8DK42DOHYL7C" localSheetId="7" hidden="1">#REF!</definedName>
    <definedName name="BExZXZH9EYZHM6VT8DK42DOHYL7C" hidden="1">#REF!</definedName>
    <definedName name="BExZY02V77YJBMODJSWZOYCMPS5X" localSheetId="7" hidden="1">#REF!</definedName>
    <definedName name="BExZY02V77YJBMODJSWZOYCMPS5X" hidden="1">#REF!</definedName>
    <definedName name="BExZY49QRZIR6CA41LFA9LM6EULU" hidden="1">#REF!</definedName>
    <definedName name="BExZYKLW5WPY9LA8HRWNWG8I3LBN" hidden="1">#REF!</definedName>
    <definedName name="BExZZ0XUA74DK9IIRWW3PHQTM6QX" hidden="1">#REF!</definedName>
    <definedName name="BExZZ24YQOBUJTDPVU4JE2DI81OU" hidden="1">#REF!</definedName>
    <definedName name="BExZZ2FQA9A8C7CJKMEFQ9VPSLCE" localSheetId="7" hidden="1">#REF!</definedName>
    <definedName name="BExZZ2FQA9A8C7CJKMEFQ9VPSLCE" hidden="1">#REF!</definedName>
    <definedName name="BExZZC6HAIITD2LG9VYL7VF2213L" hidden="1">#REF!</definedName>
    <definedName name="BExZZCHAVHW8C2H649KRGVQ0WVRT" localSheetId="7" hidden="1">#REF!</definedName>
    <definedName name="BExZZCHAVHW8C2H649KRGVQ0WVRT" hidden="1">#REF!</definedName>
    <definedName name="BExZZT41MUB1AIM63VXIZ5OWN38K" localSheetId="7" hidden="1">#REF!</definedName>
    <definedName name="BExZZT41MUB1AIM63VXIZ5OWN38K" hidden="1">#REF!</definedName>
    <definedName name="BExZZTK54OTLF2YB68BHGOS27GEN" localSheetId="7" hidden="1">#REF!</definedName>
    <definedName name="BExZZTK54OTLF2YB68BHGOS27GEN" hidden="1">#REF!</definedName>
    <definedName name="BExZZX5LNMXWHX5WKP9XRZI1YZA1" hidden="1">#REF!</definedName>
    <definedName name="BExZZXB3JQQG4SIZS4MRU6NNW7HI" localSheetId="7" hidden="1">#REF!</definedName>
    <definedName name="BExZZXB3JQQG4SIZS4MRU6NNW7HI" hidden="1">#REF!</definedName>
    <definedName name="BExZZZEMIIFKMLLV4DJKX5TB9R5V" localSheetId="7" hidden="1">#REF!</definedName>
    <definedName name="BExZZZEMIIFKMLLV4DJKX5TB9R5V" hidden="1">#REF!</definedName>
    <definedName name="bfghdhdg" localSheetId="7" hidden="1">{"ACL CAPEX",#N/A,FALSE,"Sheet1"}</definedName>
    <definedName name="bfghdhdg" hidden="1">{"ACL CAPEX",#N/A,FALSE,"Sheet1"}</definedName>
    <definedName name="bfhbfvdzvcxzv" localSheetId="4" hidden="1">{#N/A,#N/A,FALSE,"EXPENSE"}</definedName>
    <definedName name="bfhbfvdzvcxzv" localSheetId="5" hidden="1">{#N/A,#N/A,FALSE,"EXPENSE"}</definedName>
    <definedName name="bfhbfvdzvcxzv" localSheetId="2" hidden="1">{#N/A,#N/A,FALSE,"EXPENSE"}</definedName>
    <definedName name="bfhbfvdzvcxzv" hidden="1">{#N/A,#N/A,FALSE,"EXPENSE"}</definedName>
    <definedName name="bFreshStart">#REF!</definedName>
    <definedName name="BG_Del" hidden="1">15</definedName>
    <definedName name="BG_HISTORICO">#REF!</definedName>
    <definedName name="BG_Ins" hidden="1">4</definedName>
    <definedName name="BG_Mod" hidden="1">6</definedName>
    <definedName name="bgfdghsszsdfzsdf" localSheetId="4" hidden="1">{#N/A,#N/A,FALSE,"EXPENSE"}</definedName>
    <definedName name="bgfdghsszsdfzsdf" localSheetId="5" hidden="1">{#N/A,#N/A,FALSE,"EXPENSE"}</definedName>
    <definedName name="bgfdghsszsdfzsdf" localSheetId="2" hidden="1">{#N/A,#N/A,FALSE,"EXPENSE"}</definedName>
    <definedName name="bgfdghsszsdfzsdf" hidden="1">{#N/A,#N/A,FALSE,"EXPENSE"}</definedName>
    <definedName name="bid_proposals" localSheetId="7">#REF!</definedName>
    <definedName name="bid_proposals">#REF!</definedName>
    <definedName name="BIEE_AdditionalComments_C" localSheetId="7">#REF!</definedName>
    <definedName name="BIEE_AdditionalComments_C">#REF!</definedName>
    <definedName name="BIEE_AdditionalComments_IDM" localSheetId="7">#REF!</definedName>
    <definedName name="BIEE_AdditionalComments_IDM">#REF!</definedName>
    <definedName name="BIEE_RebuildTime_N">#REF!</definedName>
    <definedName name="bigbuckrecon" localSheetId="7">#REF!</definedName>
    <definedName name="bigbuckrecon">#REF!</definedName>
    <definedName name="bighorn">#REF!</definedName>
    <definedName name="Bill">#REF!</definedName>
    <definedName name="Billing">#REF!</definedName>
    <definedName name="BILLING_ERROR_ADJ">#REF!</definedName>
    <definedName name="BKDepr" localSheetId="7">#REF!</definedName>
    <definedName name="BKDepr">#REF!</definedName>
    <definedName name="BkGainLoss">#REF!</definedName>
    <definedName name="BLAH">#REF!</definedName>
    <definedName name="BLANK"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3" hidden="1">#REF!</definedName>
    <definedName name="Blank4" hidden="1">#REF!</definedName>
    <definedName name="Blank5" hidden="1">#REF!</definedName>
    <definedName name="Blank6" hidden="1">#REF!</definedName>
    <definedName name="Blank7" hidden="1">#REF!</definedName>
    <definedName name="Blank8" hidden="1">#REF!</definedName>
    <definedName name="BLANKS"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S"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end_apr" localSheetId="7">#REF!</definedName>
    <definedName name="blend_apr">#REF!</definedName>
    <definedName name="blend_aug">#REF!</definedName>
    <definedName name="blend_dec">#REF!</definedName>
    <definedName name="blend_feb">#REF!</definedName>
    <definedName name="blend_jan">#REF!</definedName>
    <definedName name="blend_jul">#REF!</definedName>
    <definedName name="blend_jun">#REF!</definedName>
    <definedName name="blend_mar">#REF!</definedName>
    <definedName name="blend_may">#REF!</definedName>
    <definedName name="Blend_Mkt_Data">#REF!</definedName>
    <definedName name="blend_nov" localSheetId="7">#REF!</definedName>
    <definedName name="blend_nov">#REF!</definedName>
    <definedName name="blend_oct">#REF!</definedName>
    <definedName name="blend_sep">#REF!</definedName>
    <definedName name="block">#REF!</definedName>
    <definedName name="block2" localSheetId="7">#REF!</definedName>
    <definedName name="block2">#REF!</definedName>
    <definedName name="BLPH1" localSheetId="7" hidden="1">#REF!</definedName>
    <definedName name="BLPH1" hidden="1">#REF!</definedName>
    <definedName name="BLPH10" localSheetId="7"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localSheetId="7"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localSheetId="7"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localSheetId="7"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7"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localSheetId="7"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localSheetId="7"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localSheetId="7" hidden="1">#REF!</definedName>
    <definedName name="BLPH8" hidden="1">#REF!</definedName>
    <definedName name="BLPH80" hidden="1">#REF!</definedName>
    <definedName name="BLPH81" hidden="1">#REF!</definedName>
    <definedName name="BLPH82" hidden="1">#REF!</definedName>
    <definedName name="BLPH83" hidden="1">#REF!</definedName>
    <definedName name="BLPH837" hidden="1">#REF!</definedName>
    <definedName name="BLPH838" hidden="1">#REF!</definedName>
    <definedName name="BLPH839" hidden="1">#REF!</definedName>
    <definedName name="BLPH84" hidden="1">#REF!</definedName>
    <definedName name="BLPH840" hidden="1">#REF!</definedName>
    <definedName name="BLPH841" hidden="1">#REF!</definedName>
    <definedName name="BLPH842" hidden="1">#REF!</definedName>
    <definedName name="BLPH843" hidden="1">#REF!</definedName>
    <definedName name="BLPH844" hidden="1">#REF!</definedName>
    <definedName name="BLPH845" hidden="1">#REF!</definedName>
    <definedName name="BLPH846" hidden="1">#REF!</definedName>
    <definedName name="BLPH847" hidden="1">#REF!</definedName>
    <definedName name="BLPH848" hidden="1">#REF!</definedName>
    <definedName name="BLPH849" hidden="1">#REF!</definedName>
    <definedName name="BLPH85" hidden="1">#REF!</definedName>
    <definedName name="BLPH850" hidden="1">#REF!</definedName>
    <definedName name="BLPH851" hidden="1">#REF!</definedName>
    <definedName name="BLPH852" hidden="1">#REF!</definedName>
    <definedName name="BLPH853" hidden="1">#REF!</definedName>
    <definedName name="BLPH854" hidden="1">#REF!</definedName>
    <definedName name="BLPH855" hidden="1">#REF!</definedName>
    <definedName name="BLPH856" hidden="1">#REF!</definedName>
    <definedName name="BLPH857" hidden="1">#REF!</definedName>
    <definedName name="BLPH858" hidden="1">#REF!</definedName>
    <definedName name="BLPH859" hidden="1">#REF!</definedName>
    <definedName name="BLPH86" hidden="1">#REF!</definedName>
    <definedName name="BLPH860" hidden="1">#REF!</definedName>
    <definedName name="BLPH861" hidden="1">#REF!</definedName>
    <definedName name="BLPH862" hidden="1">#REF!</definedName>
    <definedName name="BLPH863" hidden="1">#REF!</definedName>
    <definedName name="BLPH864" hidden="1">#REF!</definedName>
    <definedName name="BLPH865" hidden="1">#REF!</definedName>
    <definedName name="BLPH866" hidden="1">#REF!</definedName>
    <definedName name="BLPH867" hidden="1">#REF!</definedName>
    <definedName name="BLPH868" hidden="1">#REF!</definedName>
    <definedName name="BLPH869" hidden="1">#REF!</definedName>
    <definedName name="BLPH87" hidden="1">#REF!</definedName>
    <definedName name="BLPH870" hidden="1">#REF!</definedName>
    <definedName name="BLPH871" hidden="1">#REF!</definedName>
    <definedName name="BLPH872" hidden="1">#REF!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#REF!</definedName>
    <definedName name="BLPH89" hidden="1">#REF!</definedName>
    <definedName name="BLPH9" localSheetId="7"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lue" localSheetId="7" hidden="1">{#N/A,#N/A,FALSE,"Historical";#N/A,#N/A,FALSE,"EPS-Purchase";#N/A,#N/A,FALSE,"EPS-Pool";#N/A,#N/A,FALSE,"DCF";"Market Share",#N/A,FALSE,"Revenue";"Revenue",#N/A,FALSE,"Revenue"}</definedName>
    <definedName name="blue" hidden="1">{#N/A,#N/A,FALSE,"Historical";#N/A,#N/A,FALSE,"EPS-Purchase";#N/A,#N/A,FALSE,"EPS-Pool";#N/A,#N/A,FALSE,"DCF";"Market Share",#N/A,FALSE,"Revenue";"Revenue",#N/A,FALSE,"Revenue"}</definedName>
    <definedName name="BM" hidden="1">{"EBITDA",#N/A,TRUE,"P&amp;L Net of Disc Ops";"output net of disc ops",#N/A,TRUE,"Revenue";"input",#N/A,TRUE,"Revenue";"output",#N/A,TRUE,"DC";"Input",#N/A,TRUE,"DC";"MTN and MCN",#N/A,TRUE,"Margin";"output detail line items",#N/A,TRUE,"SGA";"personnel by year",#N/A,TRUE,"Payroll";#N/A,#N/A,TRUE,"CapEx"}</definedName>
    <definedName name="BMSLBR" localSheetId="7">#REF!</definedName>
    <definedName name="BMSLBR">#REF!</definedName>
    <definedName name="bn" hidden="1">#REF!</definedName>
    <definedName name="BNDINTACR" localSheetId="7">#REF!</definedName>
    <definedName name="BNDINTACR">#REF!</definedName>
    <definedName name="bndintpd" localSheetId="7">#REF!</definedName>
    <definedName name="bndintpd">#REF!</definedName>
    <definedName name="BNE_MESSAGE_HIDDEN" localSheetId="7" hidden="1">#REF!</definedName>
    <definedName name="BNE_MESSAGE_HIDDEN" hidden="1">#REF!</definedName>
    <definedName name="BNE_MESSAGES_HIDDEN" localSheetId="0" hidden="1">#REF!</definedName>
    <definedName name="BNE_MESSAGES_HIDDEN" localSheetId="1" hidden="1">#REF!</definedName>
    <definedName name="BNE_MESSAGES_HIDDEN" localSheetId="4" hidden="1">#REF!</definedName>
    <definedName name="BNE_MESSAGES_HIDDEN" localSheetId="5" hidden="1">#REF!</definedName>
    <definedName name="BNE_MESSAGES_HIDDEN" localSheetId="2" hidden="1">#REF!</definedName>
    <definedName name="BNE_MESSAGES_HIDDEN" hidden="1">#REF!</definedName>
    <definedName name="bnm" localSheetId="7" hidden="1">{#N/A,#N/A,FALSE,"REPORT"}</definedName>
    <definedName name="bnm" hidden="1">{#N/A,#N/A,FALSE,"REPORT"}</definedName>
    <definedName name="Bo_Report_acct___2533000">#REF!</definedName>
    <definedName name="Bo_Report_acct__1655000">#REF!</definedName>
    <definedName name="bob"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bob" localSheetId="4" hidden="1">{#N/A,#N/A,FALSE,"EXPENSE"}</definedName>
    <definedName name="bob" localSheetId="5" hidden="1">{#N/A,#N/A,FALSE,"EXPENSE"}</definedName>
    <definedName name="bob" localSheetId="2" hidden="1">{#N/A,#N/A,FALSE,"EXPENSE"}</definedName>
    <definedName name="bob" hidden="1">{#N/A,#N/A,FALSE,"EXPENSE"}</definedName>
    <definedName name="bodyp" localSheetId="7">#REF!</definedName>
    <definedName name="bodyp">#REF!</definedName>
    <definedName name="boerse" localSheetId="7" hidden="1">{"standalone1",#N/A,FALSE,"DCFBase";"standalone2",#N/A,FALSE,"DCFBase"}</definedName>
    <definedName name="boerse" hidden="1">{"standalone1",#N/A,FALSE,"DCFBase";"standalone2",#N/A,FALSE,"DCFBase"}</definedName>
    <definedName name="Bonificación" localSheetId="7">IF(#REF!&lt;1,0,#REF!*#REF!/2)</definedName>
    <definedName name="Bonificación">IF(#REF!&lt;1,0,#REF!*#REF!/2)</definedName>
    <definedName name="BonusDepr">#REF!</definedName>
    <definedName name="BonusDepr_year">#REF!</definedName>
    <definedName name="bonusdeprmesq">#REF!</definedName>
    <definedName name="book">#REF!</definedName>
    <definedName name="Book_Depreciation" localSheetId="7">#REF!</definedName>
    <definedName name="Book_Depreciation">#REF!</definedName>
    <definedName name="book_income" localSheetId="7">#REF!</definedName>
    <definedName name="book_income">#REF!</definedName>
    <definedName name="book_income3" localSheetId="7">#REF!</definedName>
    <definedName name="book_income3">#REF!</definedName>
    <definedName name="book_incomebothref">#REF!</definedName>
    <definedName name="Book1" localSheetId="7" hidden="1">{#N/A,#N/A,TRUE,"WKLY PACK";#N/A,#N/A,TRUE,"YC &amp; SPICED";#N/A,#N/A,TRUE,"YF PEACH";#N/A,#N/A,TRUE,"PEARS &amp; CHERRIES";#N/A,#N/A,TRUE,"COTS &amp; COCKTAIL";#N/A,#N/A,TRUE,"FRUIT CUPS"}</definedName>
    <definedName name="Book1" hidden="1">{#N/A,#N/A,TRUE,"WKLY PACK";#N/A,#N/A,TRUE,"YC &amp; SPICED";#N/A,#N/A,TRUE,"YF PEACH";#N/A,#N/A,TRUE,"PEARS &amp; CHERRIES";#N/A,#N/A,TRUE,"COTS &amp; COCKTAIL";#N/A,#N/A,TRUE,"FRUIT CUPS"}</definedName>
    <definedName name="book2" localSheetId="7" hidden="1">{#N/A,#N/A,TRUE,"WKLY PACK";#N/A,#N/A,TRUE,"YC &amp; SPICED";#N/A,#N/A,TRUE,"YF PEACH";#N/A,#N/A,TRUE,"PEARS &amp; CHERRIES";#N/A,#N/A,TRUE,"COTS &amp; COCKTAIL";#N/A,#N/A,TRUE,"FRUIT CUPS"}</definedName>
    <definedName name="book2" hidden="1">{#N/A,#N/A,TRUE,"WKLY PACK";#N/A,#N/A,TRUE,"YC &amp; SPICED";#N/A,#N/A,TRUE,"YF PEACH";#N/A,#N/A,TRUE,"PEARS &amp; CHERRIES";#N/A,#N/A,TRUE,"COTS &amp; COCKTAIL";#N/A,#N/A,TRUE,"FRUIT CUPS"}</definedName>
    <definedName name="BookAmort">#REF!</definedName>
    <definedName name="BookAmTotal">#REF!</definedName>
    <definedName name="BOOKDEP">#REF!</definedName>
    <definedName name="BOOKDEPAFUDC">#REF!</definedName>
    <definedName name="BookIncome">#REF!</definedName>
    <definedName name="BORDERS" localSheetId="7">#REF!</definedName>
    <definedName name="BORDERS">#REF!</definedName>
    <definedName name="BORDERWORKSHEET">#REF!</definedName>
    <definedName name="BORROWED">#REF!</definedName>
    <definedName name="BOser2134234" localSheetId="7" hidden="1">{"Fiesta Facer Page",#N/A,FALSE,"Q_C_S";"Fiesta Main Page",#N/A,FALSE,"V_L";"Fiesta 95BP Struct",#N/A,FALSE,"StructBP";"Fiesta Post 95BP Struct",#N/A,FALSE,"AdjStructBP"}</definedName>
    <definedName name="BOser2134234" hidden="1">{"Fiesta Facer Page",#N/A,FALSE,"Q_C_S";"Fiesta Main Page",#N/A,FALSE,"V_L";"Fiesta 95BP Struct",#N/A,FALSE,"StructBP";"Fiesta Post 95BP Struct",#N/A,FALSE,"AdjStructBP"}</definedName>
    <definedName name="BottomLine" localSheetId="7">#REF!</definedName>
    <definedName name="BottomLine">#REF!</definedName>
    <definedName name="boy" localSheetId="7">#REF!</definedName>
    <definedName name="boy">#REF!</definedName>
    <definedName name="BPActRev1">#REF!</definedName>
    <definedName name="BPActRev2">#REF!</definedName>
    <definedName name="BPActRev3">#REF!</definedName>
    <definedName name="BPActRev4">#REF!</definedName>
    <definedName name="BPActRev5">#REF!</definedName>
    <definedName name="BPActRev6">#REF!</definedName>
    <definedName name="BPActRevAccount">#REF!</definedName>
    <definedName name="BPActRevProduct">#REF!</definedName>
    <definedName name="BPActual">#REF!</definedName>
    <definedName name="BPM_Op_apr" localSheetId="7">#REF!</definedName>
    <definedName name="BPM_Op_apr">#REF!</definedName>
    <definedName name="BPM_Op_aug">#REF!</definedName>
    <definedName name="BPM_Op_dec">#REF!</definedName>
    <definedName name="BPM_Op_feb">#REF!</definedName>
    <definedName name="BPM_Op_jan">#REF!</definedName>
    <definedName name="BPM_Op_jul">#REF!</definedName>
    <definedName name="BPM_Op_jun">#REF!</definedName>
    <definedName name="BPM_Op_mar">#REF!</definedName>
    <definedName name="BPM_Op_may">#REF!</definedName>
    <definedName name="BPM_Op_nov">#REF!</definedName>
    <definedName name="BPM_Op_oct">#REF!</definedName>
    <definedName name="BPM_Op_sep">#REF!</definedName>
    <definedName name="BPM_Sales_Data">#REF!</definedName>
    <definedName name="BPrev1">#REF!</definedName>
    <definedName name="BPrev10">#REF!</definedName>
    <definedName name="BPrev11">#REF!</definedName>
    <definedName name="BPrev12">#REF!</definedName>
    <definedName name="BPrev2">#REF!</definedName>
    <definedName name="BPrev3">#REF!</definedName>
    <definedName name="BPrev4">#REF!</definedName>
    <definedName name="BPrev5">#REF!</definedName>
    <definedName name="BPrev6">#REF!</definedName>
    <definedName name="BPrev7">#REF!</definedName>
    <definedName name="BPrev8">#REF!</definedName>
    <definedName name="BPrev9">#REF!</definedName>
    <definedName name="BPrevACCT">#REF!</definedName>
    <definedName name="BPREVPROD">#REF!</definedName>
    <definedName name="Brazil" localSheetId="7">#REF!</definedName>
    <definedName name="Brazil">#REF!</definedName>
    <definedName name="BREAKOUT" localSheetId="7">#REF!</definedName>
    <definedName name="BREAKOUT">#REF!</definedName>
    <definedName name="BREEDING">#REF!</definedName>
    <definedName name="Brk_Fees_Data">#REF!</definedName>
    <definedName name="Broker" localSheetId="7">#REF!</definedName>
    <definedName name="Broker">#REF!</definedName>
    <definedName name="broker_id">#REF!</definedName>
    <definedName name="BROOKS">#REF!</definedName>
    <definedName name="BROWN"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uce" localSheetId="7" hidden="1">{#N/A,#N/A,FALSE,"F96AOP3";#N/A,#N/A,FALSE,"summary"}</definedName>
    <definedName name="bruce" hidden="1">{#N/A,#N/A,FALSE,"F96AOP3";#N/A,#N/A,FALSE,"summary"}</definedName>
    <definedName name="BRUN1" localSheetId="7">#REF!</definedName>
    <definedName name="BRUN1">#REF!</definedName>
    <definedName name="BRUN1_07" localSheetId="7">#REF!</definedName>
    <definedName name="BRUN1_07">#REF!</definedName>
    <definedName name="BRUN2" localSheetId="7">#REF!</definedName>
    <definedName name="BRUN2">#REF!</definedName>
    <definedName name="BRUN2_07" localSheetId="7">#REF!</definedName>
    <definedName name="BRUN2_07">#REF!</definedName>
    <definedName name="BS" localSheetId="7">#REF!</definedName>
    <definedName name="BS">#REF!</definedName>
    <definedName name="BS_1" localSheetId="7">#REF!</definedName>
    <definedName name="BS_1">#REF!</definedName>
    <definedName name="BS_2" localSheetId="7">#REF!</definedName>
    <definedName name="BS_2">#REF!</definedName>
    <definedName name="BS_3">#REF!</definedName>
    <definedName name="BS_4">#REF!</definedName>
    <definedName name="bs_bv_ps">#REF!</definedName>
    <definedName name="bs_ca_all_inv">#REF!</definedName>
    <definedName name="bs_ca_all_inv_adj">#REF!</definedName>
    <definedName name="bs_ca_ar">#REF!</definedName>
    <definedName name="bs_ca_ar_adj">#REF!</definedName>
    <definedName name="bs_ca_ar_billed">#REF!</definedName>
    <definedName name="bs_ca_ar_billed_adj">#REF!</definedName>
    <definedName name="bs_ca_ar_unc">#REF!</definedName>
    <definedName name="bs_ca_ar_unc_adj">#REF!</definedName>
    <definedName name="bs_ca_arrate">#REF!</definedName>
    <definedName name="bs_ca_bdrate">#REF!</definedName>
    <definedName name="bs_ca_cash">#REF!</definedName>
    <definedName name="bs_ca_cash_adj">#REF!</definedName>
    <definedName name="bs_ca_cat_ar">#REF!</definedName>
    <definedName name="bs_ca_cat_ar_adj">#REF!</definedName>
    <definedName name="bs_ca_cur_dd">#REF!</definedName>
    <definedName name="bs_ca_deriv" localSheetId="7">#REF!</definedName>
    <definedName name="bs_ca_deriv">#REF!</definedName>
    <definedName name="bs_ca_deriv_adj" localSheetId="7">#REF!</definedName>
    <definedName name="bs_ca_deriv_adj">#REF!</definedName>
    <definedName name="bs_ca_fuelinv">#REF!</definedName>
    <definedName name="bs_ca_fuelinv_adj">#REF!</definedName>
    <definedName name="bs_ca_inv">#REF!</definedName>
    <definedName name="bs_ca_msinv">#REF!</definedName>
    <definedName name="bs_ca_msinv_adj">#REF!</definedName>
    <definedName name="bs_ca_msinv_prd">#REF!</definedName>
    <definedName name="bs_ca_netrec">#REF!</definedName>
    <definedName name="bs_ca_netrec_adj">#REF!</definedName>
    <definedName name="bs_ca_npl">#REF!</definedName>
    <definedName name="bs_ca_oth_ar">#REF!</definedName>
    <definedName name="bs_ca_oth_ar_adj">#REF!</definedName>
    <definedName name="bs_ca_other">#REF!</definedName>
    <definedName name="bs_ca_other_adj">#REF!</definedName>
    <definedName name="bs_ca_tempinv">#REF!</definedName>
    <definedName name="bs_ca_tempinv_adj">#REF!</definedName>
    <definedName name="bs_ca_unbrv">#REF!</definedName>
    <definedName name="bs_ca_unbrv_adj">#REF!</definedName>
    <definedName name="bs_ce_avg">#REF!</definedName>
    <definedName name="bs_cl_ap">#REF!</definedName>
    <definedName name="bs_cl_ap_adj">#REF!</definedName>
    <definedName name="bs_cl_deriv_adj">#REF!</definedName>
    <definedName name="bs_cl_diva">#REF!</definedName>
    <definedName name="bs_cl_diva_adj">#REF!</definedName>
    <definedName name="bs_cl_gentax">#REF!</definedName>
    <definedName name="bs_cl_gentax_adj">#REF!</definedName>
    <definedName name="bs_cl_inctax">#REF!</definedName>
    <definedName name="bs_cl_inctax_adj">#REF!</definedName>
    <definedName name="bs_cl_inta">#REF!</definedName>
    <definedName name="bs_cl_inta_adj">#REF!</definedName>
    <definedName name="bs_cl_misc">#REF!</definedName>
    <definedName name="bs_cl_misc_adj">#REF!</definedName>
    <definedName name="bs_cl_np_adj">#REF!</definedName>
    <definedName name="bs_cl_other_adj">#REF!</definedName>
    <definedName name="bs_cl_othtax">#REF!</definedName>
    <definedName name="bs_cl_othtax_adj">#REF!</definedName>
    <definedName name="bs_cl_paytax">#REF!</definedName>
    <definedName name="bs_cl_paytax_adj">#REF!</definedName>
    <definedName name="bs_cl_proptax">#REF!</definedName>
    <definedName name="bs_cl_proptax_adj">#REF!</definedName>
    <definedName name="bs_cl_revtax">#REF!</definedName>
    <definedName name="bs_cl_revtax_adj">#REF!</definedName>
    <definedName name="bs_cl_std">#REF!</definedName>
    <definedName name="bs_cl_std_adj">#REF!</definedName>
    <definedName name="bs_cl_tax">#REF!</definedName>
    <definedName name="bs_cl_unb_fuel">#REF!</definedName>
    <definedName name="bs_cl_unb_fuel_adj">#REF!</definedName>
    <definedName name="bs_cms_aoci">#REF!</definedName>
    <definedName name="bs_cms_pi">#REF!</definedName>
    <definedName name="bs_cms_pi_adj">#REF!</definedName>
    <definedName name="bs_cms_re">#REF!</definedName>
    <definedName name="bs_cms_re_adj">#REF!</definedName>
    <definedName name="bs_cp_cms">#REF!</definedName>
    <definedName name="bs_cp_ltd">#REF!</definedName>
    <definedName name="bs_cp_pfs">#REF!</definedName>
    <definedName name="bs_cp_pfs_gross">#REF!</definedName>
    <definedName name="bs_cp_pfs_gross_adj">#REF!</definedName>
    <definedName name="bs_curr_mat">#REF!</definedName>
    <definedName name="bs_cwip">#REF!</definedName>
    <definedName name="bs_cwip_adj">#REF!</definedName>
    <definedName name="bs_cwip_nucfuel">#REF!</definedName>
    <definedName name="bs_cwip_nucfuel_adj">#REF!</definedName>
    <definedName name="bs_dc_aro_adj">#REF!</definedName>
    <definedName name="bs_dc_decom">#REF!</definedName>
    <definedName name="bs_dc_decom_adj">#REF!</definedName>
    <definedName name="bs_dc_dftx">#REF!</definedName>
    <definedName name="bs_dc_doe">#REF!</definedName>
    <definedName name="bs_dc_doe_adj">#REF!</definedName>
    <definedName name="bs_dc_doe_inp">#REF!</definedName>
    <definedName name="bs_dc_itc">#REF!</definedName>
    <definedName name="bs_dc_itc_adj">#REF!</definedName>
    <definedName name="bs_dc_nccap">#REF!</definedName>
    <definedName name="bs_dc_other">#REF!</definedName>
    <definedName name="bs_dc_other_adj">#REF!</definedName>
    <definedName name="bs_dd_ctc">#REF!</definedName>
    <definedName name="bs_dd_ctc_adj">#REF!</definedName>
    <definedName name="bs_dd_debtex">#REF!</definedName>
    <definedName name="bs_dd_debtex_adj">#REF!</definedName>
    <definedName name="bs_dd_doe">#REF!</definedName>
    <definedName name="bs_dd_doe_adj">#REF!</definedName>
    <definedName name="bs_dd_doe_inp">#REF!</definedName>
    <definedName name="bs_dd_dsm">#REF!</definedName>
    <definedName name="bs_dd_dsm_adj">#REF!</definedName>
    <definedName name="bs_dd_gaap">#REF!</definedName>
    <definedName name="bs_dd_gaap_adj">#REF!</definedName>
    <definedName name="bs_dd_misc">#REF!</definedName>
    <definedName name="bs_dd_misc_adj">#REF!</definedName>
    <definedName name="bs_dd_purcap">#REF!</definedName>
    <definedName name="bs_dd_purcap_adj">#REF!</definedName>
    <definedName name="bs_dd_ra_it">#REF!</definedName>
    <definedName name="bs_dd_ra_it_adj">#REF!</definedName>
    <definedName name="bs_dd_ra_oth">#REF!</definedName>
    <definedName name="bs_dd_ra_oth_adj">#REF!</definedName>
    <definedName name="bs_dd_tot">#REF!</definedName>
    <definedName name="bs_def_credits">#REF!</definedName>
    <definedName name="bs_inv_joint">#REF!</definedName>
    <definedName name="bs_inv_joint_adj">#REF!</definedName>
    <definedName name="bs_inv_oth">#REF!</definedName>
    <definedName name="bs_inv_oth_adj">#REF!</definedName>
    <definedName name="bs_lcp">#REF!</definedName>
    <definedName name="bs_lcp_adj">#REF!</definedName>
    <definedName name="bs_ltd">#REF!</definedName>
    <definedName name="bs_ltd_adj">#REF!</definedName>
    <definedName name="bs_ltd_caplease">#REF!</definedName>
    <definedName name="bs_ltd_caplease_adj">#REF!</definedName>
    <definedName name="bs_ltd_curnew">#REF!</definedName>
    <definedName name="bs_ltd_current">#REF!</definedName>
    <definedName name="bs_ltd_current_adj">#REF!</definedName>
    <definedName name="bs_ltd_discount">#REF!</definedName>
    <definedName name="bs_ltd_discount_adj">#REF!</definedName>
    <definedName name="bs_n_deftax">#REF!</definedName>
    <definedName name="bs_n_deftax_adj">#REF!</definedName>
    <definedName name="bs_netplant">#REF!</definedName>
    <definedName name="bs_non_utl_prop">#REF!</definedName>
    <definedName name="bs_npl_invest">#REF!</definedName>
    <definedName name="bs_npl_invest_adj">#REF!</definedName>
    <definedName name="bs_nuc_decom">#REF!</definedName>
    <definedName name="bs_nuc_decom_adj">#REF!</definedName>
    <definedName name="bs_nucdep">#REF!</definedName>
    <definedName name="bs_nucdep_adj">#REF!</definedName>
    <definedName name="bs_nucfuel">#REF!</definedName>
    <definedName name="bs_nucfuel_adj">#REF!</definedName>
    <definedName name="bs_nucfuel_cls">#REF!</definedName>
    <definedName name="bs_nucfuel_net">#REF!</definedName>
    <definedName name="bs_nucfuel_ret">#REF!</definedName>
    <definedName name="bs_o_deftax">#REF!</definedName>
    <definedName name="bs_o_deftax_adj">#REF!</definedName>
    <definedName name="bs_o_deftax_ra">#REF!</definedName>
    <definedName name="bs_o_deftax_ra_adj">#REF!</definedName>
    <definedName name="bs_o_deftax_ra_liab_adj">#REF!</definedName>
    <definedName name="bs_other_prop">#REF!</definedName>
    <definedName name="bs_other_prop_adj">#REF!</definedName>
    <definedName name="bs_pfs_curnew">#REF!</definedName>
    <definedName name="bs_pfs_current">#REF!</definedName>
    <definedName name="bs_pfs_current_adj">#REF!</definedName>
    <definedName name="bs_plant">#REF!</definedName>
    <definedName name="bs_plant_adj">#REF!</definedName>
    <definedName name="bs_plant_cls">#REF!</definedName>
    <definedName name="bs_plant_decom">#REF!</definedName>
    <definedName name="bs_plant_decom_adj">#REF!</definedName>
    <definedName name="bs_plant_dep">#REF!</definedName>
    <definedName name="bs_plant_dep_adj">#REF!</definedName>
    <definedName name="bs_plant_manual_add">#REF!</definedName>
    <definedName name="bs_plant_manual_dep">#REF!</definedName>
    <definedName name="bs_plant_net">#REF!</definedName>
    <definedName name="bs_plant_ret">#REF!</definedName>
    <definedName name="bs_plantdep">#REF!</definedName>
    <definedName name="bs_plantdep_adj">#REF!</definedName>
    <definedName name="bs_pref_pension">#REF!</definedName>
    <definedName name="bs_pref_pension_adj">#REF!</definedName>
    <definedName name="bs_subs_inv">#REF!</definedName>
    <definedName name="bs_subs_inv_adj">#REF!</definedName>
    <definedName name="bs_subs_invest">#REF!</definedName>
    <definedName name="bs_subs_total">#REF!</definedName>
    <definedName name="bs_tot_assets">#REF!</definedName>
    <definedName name="bs_tot_ca">#REF!</definedName>
    <definedName name="bs_tot_ca_adj">#REF!</definedName>
    <definedName name="bs_tot_cap">#REF!</definedName>
    <definedName name="bs_tot_inv">#REF!</definedName>
    <definedName name="bs_tot_liab">#REF!</definedName>
    <definedName name="bs_tot_liab_adj">#REF!</definedName>
    <definedName name="bs_tot_liab_eq">#REF!</definedName>
    <definedName name="bs_tot_prop_net">#REF!</definedName>
    <definedName name="bs_update">#REF!</definedName>
    <definedName name="bs_water_plant">#REF!</definedName>
    <definedName name="bs_water_plant_adj">#REF!</definedName>
    <definedName name="BSAcct">#REF!</definedName>
    <definedName name="BSBal">#REF!</definedName>
    <definedName name="BSDesc">#REF!</definedName>
    <definedName name="bsentity">#REF!</definedName>
    <definedName name="BSFPC">#REF!</definedName>
    <definedName name="Bsheet">#REF!</definedName>
    <definedName name="BSPCH">#REF!</definedName>
    <definedName name="BSyear1">#REF!</definedName>
    <definedName name="BU">#REF!</definedName>
    <definedName name="bu_home">#REF!</definedName>
    <definedName name="BU_mapping_October">#REF!</definedName>
    <definedName name="BU_MSA_CO" localSheetId="7">#REF!</definedName>
    <definedName name="BU_MSA_CO">#REF!</definedName>
    <definedName name="BU_names">#REF!</definedName>
    <definedName name="BU_Translation" localSheetId="7">#REF!</definedName>
    <definedName name="BU_Translation">#REF!</definedName>
    <definedName name="BUD_CUR">#REF!</definedName>
    <definedName name="BUD_YTD">#REF!</definedName>
    <definedName name="BUDGET" localSheetId="7">#REF!</definedName>
    <definedName name="BUDGET">#REF!</definedName>
    <definedName name="BUDGET_AFDC_SPLIT" localSheetId="7">#REF!</definedName>
    <definedName name="BUDGET_AFDC_SPLIT">#REF!</definedName>
    <definedName name="Budget_Category">#REF!</definedName>
    <definedName name="BUDGET_CUST">#REF!</definedName>
    <definedName name="Budget_Customers">#REF!</definedName>
    <definedName name="BUDGET_MO_FORECAST">#REF!</definedName>
    <definedName name="Budget_Mths">#REF!</definedName>
    <definedName name="budget_mwh" localSheetId="7">#REF!</definedName>
    <definedName name="budget_mwh">#REF!</definedName>
    <definedName name="Budget_Outlook_Analysis" localSheetId="7">#REF!</definedName>
    <definedName name="Budget_Outlook_Analysis">#REF!</definedName>
    <definedName name="budget_revenue" localSheetId="7">#REF!</definedName>
    <definedName name="budget_revenue">#REF!</definedName>
    <definedName name="BUDGET_YR_BILLDAY_ADJ">#REF!</definedName>
    <definedName name="BUDGET_YR_TEMP_ADJ">#REF!</definedName>
    <definedName name="BUDGET_YTD_DSM">#REF!</definedName>
    <definedName name="BUDGET_YTD_FORECAST">#REF!</definedName>
    <definedName name="BUDGETS" localSheetId="7">#REF!</definedName>
    <definedName name="BUDGETS">#REF!</definedName>
    <definedName name="bumba" localSheetId="7" hidden="1">{"mgmt forecast",#N/A,FALSE,"Mgmt Forecast";"dcf table",#N/A,FALSE,"Mgmt Forecast";"sensitivity",#N/A,FALSE,"Mgmt Forecast";"table inputs",#N/A,FALSE,"Mgmt Forecast";"calculations",#N/A,FALSE,"Mgmt Forecast"}</definedName>
    <definedName name="bumba" hidden="1">{"mgmt forecast",#N/A,FALSE,"Mgmt Forecast";"dcf table",#N/A,FALSE,"Mgmt Forecast";"sensitivity",#N/A,FALSE,"Mgmt Forecast";"table inputs",#N/A,FALSE,"Mgmt Forecast";"calculations",#N/A,FALSE,"Mgmt Forecast"}</definedName>
    <definedName name="BUN" localSheetId="7">#REF!</definedName>
    <definedName name="BUN">#REF!</definedName>
    <definedName name="BURCTO_mapping_October">#REF!</definedName>
    <definedName name="burn1_nuc" localSheetId="7">#REF!</definedName>
    <definedName name="burn1_nuc">#REF!</definedName>
    <definedName name="BURNINST" localSheetId="7">#REF!</definedName>
    <definedName name="BURNINST">#REF!</definedName>
    <definedName name="BURNTOT" localSheetId="7">#REF!</definedName>
    <definedName name="BURNTOT">#REF!</definedName>
    <definedName name="burtonrecon">#REF!</definedName>
    <definedName name="bus_expan_detail">#REF!</definedName>
    <definedName name="Bus_Unit">#REF!</definedName>
    <definedName name="BusA2010">#REF!</definedName>
    <definedName name="BusA2011">#REF!</definedName>
    <definedName name="BusA2012">#REF!</definedName>
    <definedName name="BusA2013">#REF!</definedName>
    <definedName name="BusA2014">#REF!</definedName>
    <definedName name="BusACap2010">#REF!</definedName>
    <definedName name="BusACap2011">#REF!</definedName>
    <definedName name="BusACap2012">#REF!</definedName>
    <definedName name="BusACap2013">#REF!</definedName>
    <definedName name="BusACap2014">#REF!</definedName>
    <definedName name="Business_Unit" localSheetId="7">#REF!</definedName>
    <definedName name="Business_Unit">#REF!</definedName>
    <definedName name="BUSTAT">#REF!</definedName>
    <definedName name="BusUnit">#REF!</definedName>
    <definedName name="BUV" localSheetId="7">#REF!</definedName>
    <definedName name="BUV">#REF!</definedName>
    <definedName name="buy" localSheetId="7">#REF!</definedName>
    <definedName name="buy">#REF!</definedName>
    <definedName name="buy_sell_id">#REF!</definedName>
    <definedName name="BUYER.CMP" localSheetId="7">#REF!</definedName>
    <definedName name="BUYER.CMP">#REF!</definedName>
    <definedName name="BUYER.LBL">#REF!</definedName>
    <definedName name="bv" localSheetId="6" hidden="1">{#N/A,#N/A,FALSE,"Aging Summary";#N/A,#N/A,FALSE,"Ratio Analysis";#N/A,#N/A,FALSE,"Test 120 Day Accts";#N/A,#N/A,FALSE,"Tickmarks"}</definedName>
    <definedName name="bv" localSheetId="7" hidden="1">{#N/A,#N/A,FALSE,"Aging Summary";#N/A,#N/A,FALSE,"Ratio Analysis";#N/A,#N/A,FALSE,"Test 120 Day Accts";#N/A,#N/A,FALSE,"Tickmarks"}</definedName>
    <definedName name="bv" localSheetId="0" hidden="1">{#N/A,#N/A,FALSE,"Aging Summary";#N/A,#N/A,FALSE,"Ratio Analysis";#N/A,#N/A,FALSE,"Test 120 Day Accts";#N/A,#N/A,FALSE,"Tickmarks"}</definedName>
    <definedName name="bv" localSheetId="4" hidden="1">{#N/A,#N/A,FALSE,"Aging Summary";#N/A,#N/A,FALSE,"Ratio Analysis";#N/A,#N/A,FALSE,"Test 120 Day Accts";#N/A,#N/A,FALSE,"Tickmarks"}</definedName>
    <definedName name="bv" localSheetId="5" hidden="1">{#N/A,#N/A,FALSE,"Aging Summary";#N/A,#N/A,FALSE,"Ratio Analysis";#N/A,#N/A,FALSE,"Test 120 Day Accts";#N/A,#N/A,FALSE,"Tickmarks"}</definedName>
    <definedName name="bv" localSheetId="2" hidden="1">{#N/A,#N/A,FALSE,"Aging Summary";#N/A,#N/A,FALSE,"Ratio Analysis";#N/A,#N/A,FALSE,"Test 120 Day Accts";#N/A,#N/A,FALSE,"Tickmarks"}</definedName>
    <definedName name="bv" hidden="1">{#N/A,#N/A,FALSE,"Aging Summary";#N/A,#N/A,FALSE,"Ratio Analysis";#N/A,#N/A,FALSE,"Test 120 Day Accts";#N/A,#N/A,FALSE,"Tickmarks"}</definedName>
    <definedName name="bxc" localSheetId="7" hidden="1">{"orixcsc",#N/A,FALSE,"ORIX CSC";"orixcsc2",#N/A,FALSE,"ORIX CSC"}</definedName>
    <definedName name="bxc" hidden="1">{"orixcsc",#N/A,FALSE,"ORIX CSC";"orixcsc2",#N/A,FALSE,"ORIX CSC"}</definedName>
    <definedName name="BY_MONTH_REPORT">#REF!</definedName>
    <definedName name="bye">#REF!</definedName>
    <definedName name="c.LTMYear" hidden="1">#REF!</definedName>
    <definedName name="C_" localSheetId="7">#REF!</definedName>
    <definedName name="C_">#REF!</definedName>
    <definedName name="C_1">#REF!</definedName>
    <definedName name="C_1_PROEXP">#REF!</definedName>
    <definedName name="C_2" localSheetId="7">#REF!</definedName>
    <definedName name="C_2">#REF!</definedName>
    <definedName name="C_3">#REF!</definedName>
    <definedName name="C_7b9cContributions">#REF!</definedName>
    <definedName name="C_7B9CEndAccCost">#REF!</definedName>
    <definedName name="C_7bakContributions">#REF!</definedName>
    <definedName name="C_7bbcContributions">#REF!</definedName>
    <definedName name="C_7BBCEndAccCost">#REF!</definedName>
    <definedName name="C_7bbkContributions">#REF!</definedName>
    <definedName name="C_7BBKEndAccCost">#REF!</definedName>
    <definedName name="C_7bbkPriorRec">#REF!</definedName>
    <definedName name="C_7bw1Contributions">#REF!</definedName>
    <definedName name="C_7BW1EndAccCost">#REF!</definedName>
    <definedName name="C_7bw7Contributions">#REF!</definedName>
    <definedName name="C_7BW7EndAccCost">#REF!</definedName>
    <definedName name="C_7bw8Contributions">#REF!</definedName>
    <definedName name="C_7BW8EndAccCost">#REF!</definedName>
    <definedName name="C_7bw9Contributions">#REF!</definedName>
    <definedName name="C_7BW9EndAccCost">#REF!</definedName>
    <definedName name="C_MonthEndPeriod">#REF!</definedName>
    <definedName name="C_SecondContrDay">#REF!</definedName>
    <definedName name="cadusd" localSheetId="7">#REF!</definedName>
    <definedName name="cadusd">#REF!</definedName>
    <definedName name="Caja">#REF!</definedName>
    <definedName name="CALCMACRO" localSheetId="7">#REF!</definedName>
    <definedName name="CALCMACRO">#REF!</definedName>
    <definedName name="CalculatedCost">#REF!</definedName>
    <definedName name="Calculation_of_rates" localSheetId="7">#REF!</definedName>
    <definedName name="Calculation_of_rates">#REF!</definedName>
    <definedName name="CALIFORNIA" hidden="1">"AS2DocumentBrowse"</definedName>
    <definedName name="CAM_Chart">#REF!</definedName>
    <definedName name="CAN_BOND">#REF!</definedName>
    <definedName name="CANADA">#REF!</definedName>
    <definedName name="CanalCost">#REF!</definedName>
    <definedName name="cancel" hidden="1">{"PARTNERS CAPITAL STMT",#N/A,FALSE,"Partners Capital"}</definedName>
    <definedName name="cancel2" hidden="1">{"PNLProjDL",#N/A,FALSE,"PROJCO";"PNLParDL",#N/A,FALSE,"Parent"}</definedName>
    <definedName name="cancel3" hidden="1">{"Summary",#N/A,FALSE,"MICMULT";"Income Statement",#N/A,FALSE,"MICMULT";"Cash Flows",#N/A,FALSE,"MICMULT"}</definedName>
    <definedName name="CAP" localSheetId="7">#REF!</definedName>
    <definedName name="CAP">#REF!</definedName>
    <definedName name="Cap_ex_data">#REF!</definedName>
    <definedName name="CAP_EXP_GRAPH">#REF!</definedName>
    <definedName name="cap_page" localSheetId="7">#REF!</definedName>
    <definedName name="cap_page">#REF!</definedName>
    <definedName name="CAP_V1" localSheetId="7">#REF!</definedName>
    <definedName name="CAP_V1">#REF!</definedName>
    <definedName name="CAPACITY" localSheetId="7">#REF!</definedName>
    <definedName name="CAPACITY">#REF!</definedName>
    <definedName name="capacity_factor">#REF!</definedName>
    <definedName name="capacity_price">#REF!</definedName>
    <definedName name="Capcost">#REF!</definedName>
    <definedName name="CapexData">#REF!</definedName>
    <definedName name="capexentity" localSheetId="7">#REF!</definedName>
    <definedName name="capexentity">#REF!</definedName>
    <definedName name="capital">#REF!</definedName>
    <definedName name="CapitalEmployed_table" localSheetId="7">#REF!</definedName>
    <definedName name="CapitalEmployed_table">#REF!</definedName>
    <definedName name="CAPRAT">#REF!</definedName>
    <definedName name="CAPTCMView" hidden="1">#REF!</definedName>
    <definedName name="CAPTIVE_INS" localSheetId="7">#REF!</definedName>
    <definedName name="CAPTIVE_INS">#REF!</definedName>
    <definedName name="cardinal">#REF!</definedName>
    <definedName name="casdfasf" localSheetId="7" hidden="1">{"DCF1",#N/A,TRUE,"CC";"DCF2",#N/A,TRUE,"CC";"DCF3",#N/A,TRUE,"CC";#N/A,#N/A,TRUE,"LBO Analysis";"CC_overview",#N/A,TRUE,"CC";"RR_summary",#N/A,TRUE,"RR";"Contribution",#N/A,TRUE,"Contribution CC-RR";"CPE_merger_plan",#N/A,TRUE,"CC Merger Plan (CP&amp;E)";#N/A,#N/A,TRUE,"Break-Up";#N/A,#N/A,TRUE,"CC Merger Plan"}</definedName>
    <definedName name="casdfasf" hidden="1">{"DCF1",#N/A,TRUE,"CC";"DCF2",#N/A,TRUE,"CC";"DCF3",#N/A,TRUE,"CC";#N/A,#N/A,TRUE,"LBO Analysis";"CC_overview",#N/A,TRUE,"CC";"RR_summary",#N/A,TRUE,"RR";"Contribution",#N/A,TRUE,"Contribution CC-RR";"CPE_merger_plan",#N/A,TRUE,"CC Merger Plan (CP&amp;E)";#N/A,#N/A,TRUE,"Break-Up";#N/A,#N/A,TRUE,"CC Merger Plan"}</definedName>
    <definedName name="CASE">#REF!</definedName>
    <definedName name="CASE_1_2_LNP_Emission_Data_DataTable" localSheetId="7">#REF!</definedName>
    <definedName name="CASE_1_2_LNP_Emission_Data_DataTable">#REF!</definedName>
    <definedName name="CASE_1_2_LNP_New_Units_DataTable" localSheetId="7">#REF!</definedName>
    <definedName name="CASE_1_2_LNP_New_Units_DataTable">#REF!</definedName>
    <definedName name="CASE_1_2_LNP_Project_RR_Data_DataTable" localSheetId="7">#REF!</definedName>
    <definedName name="CASE_1_2_LNP_Project_RR_Data_DataTable">#REF!</definedName>
    <definedName name="CASE_1_2_LNP_System_Data_DataTable">#REF!</definedName>
    <definedName name="CASE_1_2_LNP_Unit_Data_DataTable">#REF!</definedName>
    <definedName name="CASE_1_ALL_GAS_Emission_Data_DataTable">#REF!</definedName>
    <definedName name="CASE_1_ALL_GAS_New_Units_DataTable">#REF!</definedName>
    <definedName name="CASE_1_ALL_GAS_Project_RR_Data_DataTable">#REF!</definedName>
    <definedName name="CASE_1_ALL_GAS_System_Data_DataTable">#REF!</definedName>
    <definedName name="CASE_1_ALL_GAS_Unit_Data_DataTable">#REF!</definedName>
    <definedName name="CASE_2_2_LNP_Emission_Data_DataTable">#REF!</definedName>
    <definedName name="CASE_2_2_LNP_New_Units_DataTable">#REF!</definedName>
    <definedName name="CASE_2_2_LNP_Project_RR_Data_DataTable">#REF!</definedName>
    <definedName name="CASE_2_2_LNP_System_Data_DataTable">#REF!</definedName>
    <definedName name="CASE_2_2_LNP_Unit_Data_DataTable">#REF!</definedName>
    <definedName name="CASE_2_ALL_GAS_Emission_Data_DataTable">#REF!</definedName>
    <definedName name="CASE_2_ALL_GAS_New_Units_DataTable">#REF!</definedName>
    <definedName name="CASE_2_ALL_GAS_Project_RR_Data_DataTable">#REF!</definedName>
    <definedName name="CASE_2_ALL_GAS_System_Data_DataTable">#REF!</definedName>
    <definedName name="CASE_2_ALL_GAS_Unit_Data_DataTable">#REF!</definedName>
    <definedName name="CASE_3_2_LNP_Emission_Data_DataTable">#REF!</definedName>
    <definedName name="CASE_3_2_LNP_New_Units_DataTable">#REF!</definedName>
    <definedName name="CASE_3_2_LNP_Project_RR_Data_DataTable">#REF!</definedName>
    <definedName name="CASE_3_2_LNP_System_Data_DataTable">#REF!</definedName>
    <definedName name="CASE_3_2_LNP_Unit_Data_DataTable">#REF!</definedName>
    <definedName name="CASE_3_ALL_GAS_Emission_Data_DataTable">#REF!</definedName>
    <definedName name="CASE_3_ALL_GAS_New_Units_DataTable">#REF!</definedName>
    <definedName name="CASE_3_ALL_GAS_Project_RR_Data_DataTable">#REF!</definedName>
    <definedName name="CASE_3_ALL_GAS_System_Data_DataTable">#REF!</definedName>
    <definedName name="CASE_3_ALL_GAS_Unit_Data_DataTable">#REF!</definedName>
    <definedName name="CASE_5_2_LNP_Emission_Data_DataTable">#REF!</definedName>
    <definedName name="CASE_5_2_LNP_New_Units_DataTable">#REF!</definedName>
    <definedName name="CASE_5_2_LNP_Project_RR_Data_DataTable">#REF!</definedName>
    <definedName name="CASE_5_2_LNP_System_Data_DataTable">#REF!</definedName>
    <definedName name="CASE_5_2_LNP_Unit_Data_DataTable">#REF!</definedName>
    <definedName name="CASE_5_ALL_GAS_Emission_Data_DataTable">#REF!</definedName>
    <definedName name="CASE_5_ALL_GAS_New_Units_DataTable">#REF!</definedName>
    <definedName name="CASE_5_ALL_GAS_Project_RR_Data_DataTable">#REF!</definedName>
    <definedName name="CASE_5_ALL_GAS_System_Data_DataTable">#REF!</definedName>
    <definedName name="CASE_5_ALL_GAS_Unit_Data_DataTable">#REF!</definedName>
    <definedName name="casetrigger">#REF!</definedName>
    <definedName name="cash">#REF!</definedName>
    <definedName name="Cash_Flow_10_years">#REF!</definedName>
    <definedName name="Cash_Flow_2001">#REF!</definedName>
    <definedName name="Cash_Flow_2001_2006">#REF!</definedName>
    <definedName name="Cash_Flow_5year">#REF!</definedName>
    <definedName name="Cash_Flow_Analysis">#REF!</definedName>
    <definedName name="Cash_Flow_Budget">#REF!</definedName>
    <definedName name="CASH_FLOW_EVEN_" localSheetId="7">#REF!</definedName>
    <definedName name="CASH_FLOW_EVEN_">#REF!</definedName>
    <definedName name="Cash_Flow_Monthly">#REF!</definedName>
    <definedName name="CASH_FLOW_ODD_M" localSheetId="7">#REF!</definedName>
    <definedName name="CASH_FLOW_ODD_M">#REF!</definedName>
    <definedName name="Cash_Flow_Outlook" localSheetId="7">#REF!</definedName>
    <definedName name="Cash_Flow_Outlook">#REF!</definedName>
    <definedName name="CASH_FLOW_PROFILE" localSheetId="7">#REF!</definedName>
    <definedName name="CASH_FLOW_PROFILE">#REF!</definedName>
    <definedName name="Cash_Flow_Statement">#REF!</definedName>
    <definedName name="CASH_FLOW_WORKP">#REF!</definedName>
    <definedName name="Cash2">#REF!</definedName>
    <definedName name="cashflow">#REF!</definedName>
    <definedName name="cashflowYear1">#REF!</definedName>
    <definedName name="casualty">#REF!</definedName>
    <definedName name="cat" localSheetId="7" hidden="1">{#N/A,#N/A,FALSE,"Taxblinc";#N/A,#N/A,FALSE,"Rsvsacls"}</definedName>
    <definedName name="cat" hidden="1">{#N/A,#N/A,FALSE,"Taxblinc";#N/A,#N/A,FALSE,"Rsvsacls"}</definedName>
    <definedName name="CAT.CRIT" localSheetId="7">#REF!</definedName>
    <definedName name="CAT.CRIT">#REF!</definedName>
    <definedName name="category">#REF!</definedName>
    <definedName name="Category08Tot">#REF!</definedName>
    <definedName name="CategoryYTD">#REF!</definedName>
    <definedName name="catey" localSheetId="7" hidden="1">{#N/A,#N/A,FALSE,"F96AOP3";#N/A,#N/A,FALSE,"summary"}</definedName>
    <definedName name="catey" hidden="1">{#N/A,#N/A,FALSE,"F96AOP3";#N/A,#N/A,FALSE,"summary"}</definedName>
    <definedName name="CayugaAcct" localSheetId="7">#REF!</definedName>
    <definedName name="CayugaAcct">#REF!</definedName>
    <definedName name="CayugaACCTTABLE" localSheetId="7">#REF!</definedName>
    <definedName name="CayugaACCTTABLE">#REF!</definedName>
    <definedName name="CayugaAmt" localSheetId="7">#REF!</definedName>
    <definedName name="CayugaAmt">#REF!</definedName>
    <definedName name="CayugaFERC">#REF!</definedName>
    <definedName name="CayugaP1">#REF!</definedName>
    <definedName name="cb_Chart_1_opts" hidden="1">"1, 6, 1, False, 2, False, False, , 0, False, True, 1, 2"</definedName>
    <definedName name="cb_Chart_10_opts" hidden="1">"1, 8, 1, False, 2, False, False, , 0, False, False, 2, 2"</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1, 1, False, 2, False, False, , 0, False, False, 2, 2"</definedName>
    <definedName name="cb_Chart_12_opts" hidden="1">"1, 8, 1, False, 2, False, False, , 0, False, False, 2, 2"</definedName>
    <definedName name="cb_Chart_13_opts" hidden="1">"1, 8, 1, False, 2, False, False, , 0, False, False, 2, 2"</definedName>
    <definedName name="cb_Chart_14_opts" hidden="1">"1, 8, 1, False, 2, False, False, , 0, False, False, 2, 2"</definedName>
    <definedName name="cb_Chart_15_opts" hidden="1">"2, 1, 2, True, 2, False, False, , 0, False, True, 1, 2"</definedName>
    <definedName name="cb_Chart_1501_opts" hidden="1">"1, 10, 1, False, 2, True, False, , 0, False, False, 2, 2"</definedName>
    <definedName name="cb_Chart_16_opts" hidden="1">"1, 8, 1, False, 2, False, False, , 0, False, False, 2, 2"</definedName>
    <definedName name="cb_Chart_1670_opts" hidden="1">"1, 5, 1, False, 2, True, False, , 0, False, False, 2, 1"</definedName>
    <definedName name="cb_Chart_17_opts" hidden="1">"1, 6, 1, False, 2, False, False, , 0, False, True, 2, 2"</definedName>
    <definedName name="cb_Chart_18_opts" hidden="1">"1, 9, 1, False, 2, False, False, , 0, False, False, 1, 1"</definedName>
    <definedName name="cb_Chart_19_opts" hidden="1">"1, 2, 1, False, 2, True, False, , 0, True, False, 2, 1"</definedName>
    <definedName name="cb_Chart_1opts1" hidden="1">"1, 9, 1, False, 2, False, True, , 1, False, True, 1,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9913_opts" hidden="1">"1, 1, 1, False, 2, False, False, , 0, False, False, 1, 1"</definedName>
    <definedName name="cb_Chart_3_opts" hidden="1">"1, 1, 1, False, 2, True, False, , 0, False, False, 2, 2"</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3, 1, False, 2, True, False, , 0, False, True, 2, 1"</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0_opts" hidden="1">"1, 1, 1, False, 2, False, False, , 0, False, False, 3, 2"</definedName>
    <definedName name="cb_Chart_41_opts" hidden="1">"1, 10, 1, False, 2, True, False, , 0, False, False, 2, 1"</definedName>
    <definedName name="cb_Chart_41499_opts" hidden="1">"1, 10, 1, False, 2, True, False, , 0, False, False, 2, 2"</definedName>
    <definedName name="cb_Chart_42_opts" hidden="1">"1, 3, 1, False, 2, True, False, , 0, False, True, 1, 2"</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48_opts" hidden="1">"2, 1, 2, True, 2, False, False, , 0, False, True, 1, 1"</definedName>
    <definedName name="cb_Chart_49_opts" hidden="1">"2, 1, 2, True, 2, False, False, , 0, False, True, 1, 1"</definedName>
    <definedName name="cb_Chart_54_opts" hidden="1">"1, 2, 1, False, 2, False, False, , 0, False, False, 2, 1"</definedName>
    <definedName name="cb_Chart_5449_opts" hidden="1">"1, 1, 1, False, 2, False, False, , 0, False, False, 1, 1"</definedName>
    <definedName name="cb_Chart_55_opts" hidden="1">"1, 7, 1, False, 2, False, False, , 0, False, True, 2, 2"</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"1, 7, 1, False, 2, False, False, , 0, False, True, 2,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1, 1, False, 2, True, False, , 0, False, False, 1, 2"</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1, 1, False, 2, True, False, , 0, False, False, 1, 2"</definedName>
    <definedName name="cb_sChart_36498_opts" hidden="1">"1, 3, 1, False, 2, False, False, , 0, False, False, 1, 2"</definedName>
    <definedName name="cb_sChart_37450_opts" hidden="1">"1, 5, 1, False, 2, True, False, , 0, False, True, 2, 1"</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9, 1, False, 2, False, False, , 0, False, True, 2, 2"</definedName>
    <definedName name="cb_sChart_5449_opts" hidden="1">"1, 3, 1, False, 2, False, False, , 0, False, True, 2, 2"</definedName>
    <definedName name="cb_sChart_5723_opts" hidden="1">"1, 3, 1, False, 2, False, False, , 0, False, True, 2, 2"</definedName>
    <definedName name="cb_sChart_58046_opts" hidden="1">"1, 9, 1, False, 2, False, False, , 0, False, True, 2,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8, 1, False, 2, False, False, , 0, False, False, 2, 2"</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1, 1, False, 2, True, False, , 0, False, False, 1, 2"</definedName>
    <definedName name="cb_sChart_79140_opts" hidden="1">"1, 5, 1, False, 2, False, False, , 0, False, True, 2, 1"</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4, 1, False, 2, True, False, , 0, False, False, 1, 1"</definedName>
    <definedName name="cb_sChart_87236_opts" hidden="1">"1, 1, 1, False, 2, False, False, , 0, False, False, 1, 1"</definedName>
    <definedName name="cb_sChart_95047_opts" hidden="1">"1, 6, 1, False, 2, False, False, , 0, False, True, 2, 2"</definedName>
    <definedName name="cb_sChart_96286_opts" hidden="1">"1, 2, 1, False, 2, False, False, , 0, False, False, 2, 1"</definedName>
    <definedName name="cb_sChart105F0196_opts" hidden="1">"1, 2, 1, False, 2, False, False, , 1, False, False, 2, 1"</definedName>
    <definedName name="cb_sChart12595BBC_opts" hidden="1">"1, 1, 1, False, 2, True, False, , 0, False, False, 2, 2"</definedName>
    <definedName name="cb_sChart12595E44_opts" hidden="1">"1, 3, 1, False, 2, True, False, , 0, True, False, 2, 2"</definedName>
    <definedName name="cb_sChart12D83A2_opts" hidden="1">"1, 1, 1, False, 2, False, False, , 0, False, True, 2, 2"</definedName>
    <definedName name="cb_sChart12D852C_opts" hidden="1">"1, 1, 1, False, 2, False, False, , 0, False, True, 2, 2"</definedName>
    <definedName name="cb_sChart12D89EB_opts" hidden="1">"1, 1, 1, False, 2, False, False, , 0, False, True, 2, 2"</definedName>
    <definedName name="cb_sChart12DAD51_opts" hidden="1">"1, 1, 1, False, 2, False, False, , 0, False, True, 2, 2"</definedName>
    <definedName name="cb_sChart12E7B7B_opts" hidden="1">"1, 1, 1, False, 2, True, False, , 0, False, True, 2, 2"</definedName>
    <definedName name="cb_sChart12E83C1_opts" hidden="1">"1, 1, 1, False, 2, False, False, , 0, False, True, 2, 1"</definedName>
    <definedName name="cb_sChart12E85B3_opts" hidden="1">"1, 1, 1, False, 2, False, False, , 0, False, True, 2, 2"</definedName>
    <definedName name="cb_sChart12E8C9E_opts" hidden="1">"1, 2, 1, False, 2, False, False, , 0, False, False, 2, 1"</definedName>
    <definedName name="cb_sChart12EA8E0_opts" hidden="1">"1, 1, 1, False, 2, True, False, , 0, False, False, 2, 2"</definedName>
    <definedName name="cb_sChart12EB078_opts" hidden="1">"1, 1, 1, False, 2, False, False, , 0, False, False, 2, 2"</definedName>
    <definedName name="cb_sChart12EBD15_opts" hidden="1">"1, 1, 1, False, 2, False, False, , 0, False, False, 2, 2"</definedName>
    <definedName name="cb_sChart12FE48A_opts" hidden="1">"1, 2, 1, False, 2, False, False, , 0, False, False, 2, 1"</definedName>
    <definedName name="cb_sChart12FE9EB_opts" hidden="1">"1, 1, 1, False, 2, False, False, , 0, False, False, 1, 2"</definedName>
    <definedName name="cb_sChart12FEDFD_opts" hidden="1">"1, 1, 1, False, 2, False, False, , 0, False, False, 1, 2"</definedName>
    <definedName name="cb_sChart12FF231_opts" hidden="1">"1, 1, 1, False, 2, False, False, , 0, False, False, 1, 2"</definedName>
    <definedName name="cb_sChart12FF8BF_opts" hidden="1">"1, 1, 1, False, 2, False, False, , 0, False, False, 1, 2"</definedName>
    <definedName name="cb_sChart12FF933_opts" hidden="1">"1, 3, 1, False, 2, False, False, , 0, False, False, 1, 2"</definedName>
    <definedName name="cb_sChart12FFC46_opts" hidden="1">"1, 1, 1, False, 2, False, False, , 0, False, False, 1, 2"</definedName>
    <definedName name="cb_sChart181DCCD8_opts" hidden="1">"1, 9, 1, False, 2, False, False, , 0, False, True, 1, 2"</definedName>
    <definedName name="cb_sChart181DCFF7_opts" hidden="1">"1, 3, 1, False, 2, True, False, , 0, True, True, 2, 1"</definedName>
    <definedName name="cb_sChart181DDD93_opts" hidden="1">"1, 3, 1, False, 2, True, False, , 0, True, True, 2, 1"</definedName>
    <definedName name="cb_sChart181DDEEE_opts" hidden="1">"1, 3, 1, False, 2, True, False, , 0, True, True, 2, 1"</definedName>
    <definedName name="cb_sChart181DE1C7_opts" hidden="1">"1, 10, 1, False, 2, True, False, , 0, False, True, 2, 1"</definedName>
    <definedName name="cb_sChart181E8791_opts" hidden="1">"2, 1, 2, True, 2, True, False, , 0, False, True, 1, 2"</definedName>
    <definedName name="cb_sChart181E96D9_opts" hidden="1">"1, 9, 1, False, 2, False, False, , 0, False, True, 1, 2"</definedName>
    <definedName name="cb_sChart1B7AB11_opts" hidden="1">"1, 7, 1, False, 2, False, False, , 0, False, True, 1, 1"</definedName>
    <definedName name="cb_sChart1B7ECF0_opts" hidden="1">"1, 9, 1, False, 2, False, False, , 0, False, False, 1, 1"</definedName>
    <definedName name="cb_sChart1B8AF1F_opts" hidden="1">"1, 9, 1, False, 2, False, True, , 0, False, False, 1, 1"</definedName>
    <definedName name="cb_sChart1B99DE1_opts" hidden="1">"1, 7, 1, False, 2, False, False, , 0, False, True, 1, 2"</definedName>
    <definedName name="cb_sChart1BA8AA_opts" hidden="1">"1, 1, 1, False, 2, False, False, , 0, False, False, 1, 2"</definedName>
    <definedName name="cb_sChart1BADD1_opts" hidden="1">"1, 1, 1, False, 2, False, False, , 0, False, False, 2, 2"</definedName>
    <definedName name="cb_sChart1CAAAF_opts" hidden="1">"1, 1, 1, False, 2, False, False, , 0, False, False, 3, 2"</definedName>
    <definedName name="cb_sChart1D05BD_opts" hidden="1">"1, 4, 1, False, 2, True, False, , 0, False, False, 2, 1"</definedName>
    <definedName name="cb_sChart1D0E49_opts" hidden="1">"1, 1, 1, False, 2, True, False, , 0, False, True, 2, 1"</definedName>
    <definedName name="cb_sChart1D0EF7_opts" hidden="1">"1, 5, 1, False, 2, True, False, , 0, False, True, 2, 1"</definedName>
    <definedName name="cb_sChart1D3AE8_opts" hidden="1">"1, 6, 1, False, 2, False, False, , 0, False, True, 2, 2"</definedName>
    <definedName name="cb_sChart1D3EEF_opts" hidden="1">"1, 7, 1, False, 2, False, False, , 0, False, True, 2, 2"</definedName>
    <definedName name="cb_sChart1D41EA_opts" hidden="1">"1, 8, 1, False, 2, False, False, , 0, False, False, 2, 2"</definedName>
    <definedName name="cb_sChart1D5891_opts" hidden="1">"1, 9, 1, False, 2, False, False, , 0, False, True, 2, 2"</definedName>
    <definedName name="cb_sChart1D9CE2_opts" hidden="1">"1, 10, 1, False, 2, True, False, , 0, False, False, 2, 2"</definedName>
    <definedName name="cb_sChart1DA03A_opts" hidden="1">"2, 1, 1, True, 3, False, False, , 0, False, True, 1, 2"</definedName>
    <definedName name="cb_sChart1DA590_opts" hidden="1">"2, 1, 1, True, 3, False, False, , 0, False, True, 2, 2"</definedName>
    <definedName name="cb_sChart1DBAAD_opts" hidden="1">"2, 1, 2, True, 2, False, False, , 0, False, True, 1, 2"</definedName>
    <definedName name="cb_sChart1DBB89_opts" hidden="1">"2, 1, 2, True, 2, False, False, , 0, False, True, 1, 1"</definedName>
    <definedName name="cb_sChart1DCA97_opts" hidden="1">"2, 1, 1, True, 2, False, False, , 0, False, True, 2, 1"</definedName>
    <definedName name="cb_sChart1DCCF1_opts" hidden="1">"2, 1, 1, True, 2, False, False, , 0, False, True, 1, 2"</definedName>
    <definedName name="cb_sChart1E1206_opts" hidden="1">"2, 1, 3, False, 2, False, False, , 0, False, True, 2, 2"</definedName>
    <definedName name="cb_sChart1E17F2_opts" hidden="1">"1, 9, 1, False, 2, False, False, , 0, False, True, 1, 1"</definedName>
    <definedName name="cb_sChart1E2D49_opts" hidden="1">"1, 10, 1, False, 2, True, False, , 0, False, False, 3, 2"</definedName>
    <definedName name="cb_sChart1E2DEB_opts" hidden="1">"1, 10, 1, False, 2, True, False, , 0, False, False, 2, 2"</definedName>
    <definedName name="cb_sChart1E3944_opts" hidden="1">"1, 10, 1, False, 2, True, False, , 0, False, False, 2, 2"</definedName>
    <definedName name="cb_sChart1E3BE4_opts" hidden="1">"1, 10, 1, False, 2, True, False, , 0, False, False, 2, 2"</definedName>
    <definedName name="cb_sChart1E3E3D_opts" hidden="1">"1, 10, 1, False, 2, True, False, , 0, False, False, 1, 2"</definedName>
    <definedName name="cb_sChart1E4314_opts" hidden="1">"1, 10, 1, False, 2, True, False, , 0, False, False, 2, 2"</definedName>
    <definedName name="cb_sChart1E4E56_opts" hidden="1">"1, 1, 1, False, 2, False, False, , 0, False, False, 2, 2"</definedName>
    <definedName name="cb_sChart1E5372_opts" hidden="1">"1, 1, 1, False, 2, True, False, , 0, False, True, 2, 2"</definedName>
    <definedName name="cb_sChart1E5975_opts" hidden="1">"2, 1, 2, True, 2, False, False, , 0, False, True, 1, 2"</definedName>
    <definedName name="cb_sChart1E5C43_opts" hidden="1">"2, 1, 2, True, 2, False, False, , 0, False, True, 2, 2"</definedName>
    <definedName name="cb_sChart1E5F4A_opts" hidden="1">"2, 1, 2, True, 2, False, False, , 0, False, True, 1, 2"</definedName>
    <definedName name="cb_sChart23F891A_opts" hidden="1">"1, 9, 1, False, 2, False, False, , 0, False, True, 1, 1"</definedName>
    <definedName name="cb_sChart24ED245_opts" hidden="1">"1, 9, 1, False, 2, False, False, , 0, False, True, 1, 1"</definedName>
    <definedName name="cb_sChart24ED930_opts" hidden="1">"1, 9, 1, False, 2, False, False, , 0, False, False, 1, 1"</definedName>
    <definedName name="cb_sChart26CA498_opts" hidden="1">"1, 9, 1, False, 2, False, False, , 0, False, False, 1, 1"</definedName>
    <definedName name="cb_sChart27D31D5_opts" hidden="1">"1, 9, 1, False, 2, False, False, , 0, False, True, 1, 1"</definedName>
    <definedName name="cb_sChart27D3990_opts" hidden="1">"1, 9, 1, False, 2, False, False, , 0, False, True, 1, 1"</definedName>
    <definedName name="cb_sChart2A64D8F_opts" hidden="1">"1, 8, 1, False, 2, False, False, , 0, False, True, 1, 1"</definedName>
    <definedName name="cb_sChart2A65748_opts" hidden="1">"1, 8, 1, False, 2, False, False, , 0, False, True, 1, 1"</definedName>
    <definedName name="cb_sChart2A667D4_opts" hidden="1">"1, 8, 1, False, 2, False, False, , 0, False, True, 1, 1"</definedName>
    <definedName name="cb_sChart2A66D9D_opts" hidden="1">"1, 8, 1, False, 2, False, False, , 0, False, True, 1, 1"</definedName>
    <definedName name="cb_sChart2A67124_opts" hidden="1">"2, 1, 3, False, 2, False, False, , 0, False, True, 1, 1"</definedName>
    <definedName name="cb_sChart2A673A1_opts" hidden="1">"1, 8, 1, False, 2, False, False, , 0, False, True, 1, 1"</definedName>
    <definedName name="cb_sChart2A67A0C_opts" hidden="1">"1, 8, 1, False, 2, False, False, , 0, False, True, 1, 1"</definedName>
    <definedName name="cb_sChart2A68670_opts" hidden="1">"1, 8, 1, False, 2, False, False, , 0, False, True, 1, 1"</definedName>
    <definedName name="cb_sChart2A6C43D_opts" hidden="1">"1, 9, 1, False, 2, False, False, , 0, False, True, 1, 1"</definedName>
    <definedName name="cb_sChart2A74E8A_opts" hidden="1">"1, 9, 1, False, 2, False, False, , 0, False, True, 1, 1"</definedName>
    <definedName name="cb_sChart2A76BA8_opts" hidden="1">"1, 9, 1, False, 2, False, False, , 0, False, True, 1, 1"</definedName>
    <definedName name="cb_sChart2D6F93B_opts" hidden="1">"1, 9, 1, False, 2, False, False, , 0, False, True, 1, 1"</definedName>
    <definedName name="cb_sChart2D714FE_opts" hidden="1">"1, 9, 1, False, 2, False, False, , 0, False, True, 1, 2"</definedName>
    <definedName name="cb_sChart2D737E5_opts" hidden="1">"1, 9, 1, False, 2, False, False, , 0, False, False, 1, 2"</definedName>
    <definedName name="cb_sChart2D73A28_opts" hidden="1">"1, 9, 1, False, 2, False, False, , 0, False, True, 1, 1"</definedName>
    <definedName name="cb_sChart2D759D9_opts" hidden="1">"1, 10, 1, False, 2, False, False, , 0, False, False, 1, 2"</definedName>
    <definedName name="cb_sChart2D76823_opts" hidden="1">"1, 9, 1, False, 2, False, False, , 0, False, True, 1, 2"</definedName>
    <definedName name="cb_sChart2D76BFA_opts" hidden="1">"1, 9, 1, False, 2, False, False, , 0, False, True, 1, 2"</definedName>
    <definedName name="cb_sChart2D9FB96_opts" hidden="1">"1, 9, 1, False, 2, False, False, , 0, False, True, 1, 2"</definedName>
    <definedName name="cb_sChart2D9FE6F_opts" hidden="1">"1, 9, 1, False, 2, False, False, , 0, False, True, 1, 2"</definedName>
    <definedName name="cb_sChart2DA6F48_opts" hidden="1">"1, 9, 1, False, 2, False, False, , 0, False, True, 1, 2"</definedName>
    <definedName name="cb_sChart2DAB5B8_opts" hidden="1">"1, 7, 1, False, 2, False, False, , 0, False, True, 1, 1"</definedName>
    <definedName name="cb_sChart2DAC2D5_opts" hidden="1">"1, 7, 1, False, 2, False, False, , 0, False, True, 1, 1"</definedName>
    <definedName name="cb_sChart2DADDDE_opts" hidden="1">"1, 7, 1, False, 2, False, False, , 0, False, False, 1, 1"</definedName>
    <definedName name="cb_sChart2DADE5D_opts" hidden="1">"1, 7, 1, False, 2, False, False, , 0, False, True, 1, 1"</definedName>
    <definedName name="cb_sChart2DAF358_opts" hidden="1">"1, 7, 1, False, 2, False, False, , 0, False, True, 1, 1"</definedName>
    <definedName name="cb_sChart2DB05D6_opts" hidden="1">"1, 7, 1, False, 2, False, False, , 0, False, True, 1, 1"</definedName>
    <definedName name="cb_sChart2DBCB46_opts" hidden="1">"1, 7, 1, False, 2, False, False, , 0, False, True, 1, 1"</definedName>
    <definedName name="cb_sChart2E6278B_opts" hidden="1">"1, 9, 1, False, 2, False, False, , 0, False, True, 1, 1"</definedName>
    <definedName name="cb_sChart2EB0678_opts" hidden="1">"1, 1, 1, False, 2, True, False, , 0, False, True, 2, 2"</definedName>
    <definedName name="cb_sChart2F3EBCE_opts" hidden="1">"2, 1, 1, False, 2, False, False, , 0, False, True, 2, 2"</definedName>
    <definedName name="cb_sChart2F3F63F_opts" hidden="1">"1, 5, 1, False, 2, True, False, , 0, False, False, 1, 1"</definedName>
    <definedName name="cb_sChart2F3F90D_opts" hidden="1">"1, 5, 1, False, 2, True, False, , 0, False, False, 2, 2"</definedName>
    <definedName name="cb_sChart2F46DBE_opts" hidden="1">"2, 1, 1, True, 2, False, False, , 0, False, True, 1, 2"</definedName>
    <definedName name="cb_sChart2F470D1_opts" hidden="1">"2, 1, 1, False, 2, True, False, , 0, False, True, 1, 2"</definedName>
    <definedName name="cb_sChart2F4952A_opts" hidden="1">"1, 5, 1, False, 2, False, False, , 0, False, False, 1, 1"</definedName>
    <definedName name="cb_sChart2F49CDA_opts" hidden="1">"1, 5, 1, False, 2, False, False, , 0, False, False, 1, 1"</definedName>
    <definedName name="cb_sChart2F4A3D0_opts" hidden="1">"1, 5, 1, False, 2, False, False, , 0, False, False, 1, 1"</definedName>
    <definedName name="cb_sChart2F4A9B1_opts" hidden="1">"1, 5, 1, False, 2, False, False, , 0, False, False, 1, 1"</definedName>
    <definedName name="cb_sChart2F65E86_opts" hidden="1">"1, 1, 1, False, 2, True, False, , 0, False, False, 2, 2"</definedName>
    <definedName name="cb_sChart2F6A8C2_opts" hidden="1">"1, 1, 1, False, 2, True, False, , 0, False, False, 1, 2"</definedName>
    <definedName name="cb_sChart2F6AAB4_opts" hidden="1">"1, 1, 1, False, 2, True, False, , 0, False, True, 1, 2"</definedName>
    <definedName name="cb_sChart2F6B601_opts" hidden="1">"1, 1, 1, False, 2, False, False, , 0, False, False, 1, 1"</definedName>
    <definedName name="cb_sChart2F730C1_opts" hidden="1">"1, 4, 1, False, 2, False, False, , 0, False, False, 1, 1"</definedName>
    <definedName name="cb_sChart2FA9A3C_opts" hidden="1">"1, 3, 1, False, 2, False, False, , 0, False, True, 1, 2"</definedName>
    <definedName name="cb_sChart2FA9CC4_opts" hidden="1">"1, 3, 1, False, 2, False, False, , 0, False, True, 1, 2"</definedName>
    <definedName name="cb_sChart33FC2FF_opts" hidden="1">"1, 5, 1, False, 2, False, False, , 0, False, False, 1, 2"</definedName>
    <definedName name="cb_sChart33FC8D4_opts" hidden="1">"1, 5, 1, False, 2, False, False, , 0, False, False, 1, 2"</definedName>
    <definedName name="cb_sChart33FE8BF_opts" hidden="1">"1, 5, 1, False, 2, False, False, , 0, False, False, 1, 2"</definedName>
    <definedName name="cb_sChart34010F1_opts" hidden="1">"1, 5, 1, False, 2, False, False, , 0, False, False, 1, 2"</definedName>
    <definedName name="cb_sChart3401AFA_opts" hidden="1">"1, 5, 1, False, 2, False, False, , 0, False, False, 1, 2"</definedName>
    <definedName name="cb_sChart3409186_opts" hidden="1">"1, 5, 1, False, 2, False, False, , 0, False, False, 1, 2"</definedName>
    <definedName name="cb_sChart340A263_opts" hidden="1">"1, 5, 1, False, 2, False, False, , 0, False, False, 1, 1"</definedName>
    <definedName name="cb_sChart340F629_opts" hidden="1">"1, 8, 1, False, 2, False, False, , 0, False, False, 1, 2"</definedName>
    <definedName name="cb_sChart340FD14_opts" hidden="1">"1, 8, 1, False, 2, False, False, , 0, False, False, 1, 2"</definedName>
    <definedName name="cb_sChart34107E2_opts" hidden="1">"1, 8, 1, False, 2, False, False, , 0, False, False, 1, 1"</definedName>
    <definedName name="cb_sChart3434ED7_opts" hidden="1">"1, 5, 1, False, 2, False, False, , 0, False, False, 1, 2"</definedName>
    <definedName name="cb_sChart343DEED_opts" hidden="1">"2, 1, 2, True, 2, False, False, , 0, False, True, 1, 2"</definedName>
    <definedName name="cb_sChart344EE9A_opts" hidden="1">"1, 9, 1, False, 2, False, False, , 0, False, True, 1, 1"</definedName>
    <definedName name="cb_sChart344F24F_opts" hidden="1">"1, 9, 1, False, 2, False, False, , 0, False, True, 1, 2"</definedName>
    <definedName name="cb_sChart3450777_opts" hidden="1">"1, 9, 1, False, 2, False, True, 13, 2, False, False, 1, 1"</definedName>
    <definedName name="cb_sChart3450E85_opts" hidden="1">"1, 9, 1, False, 2, False, False, , 0, False, True, 1, 2"</definedName>
    <definedName name="cb_sChart3452C22_opts" hidden="1">"1, 3, 1, False, 2, False, False, , 0, False, True, 1, 2"</definedName>
    <definedName name="cb_sChart345311B_opts" hidden="1">"1, 3, 1, False, 2, False, False, , 0, False, True, 1, 2"</definedName>
    <definedName name="cb_sChart3453B0D_opts" hidden="1">"2, 1, 1, True, 2, False, False, , 0, False, True, 1, 2"</definedName>
    <definedName name="cb_sChart34647CA_opts" hidden="1">"1, 8, 1, False, 2, False, False, , 0, False, False, 2, 2"</definedName>
    <definedName name="cb_sChart346520D_opts" hidden="1">"1, 8, 1, False, 2, False, False, , 0, False, False, 1, 2"</definedName>
    <definedName name="cb_sChart34654DB_opts" hidden="1">"1, 8, 1, False, 2, False, False, , 0, False, False, 1, 2"</definedName>
    <definedName name="cb_sChart346953C_opts" hidden="1">"2, 1, 1, False, 2, False, False, , 0, False, False, 2, 2"</definedName>
    <definedName name="cb_sChart346A27B_opts" hidden="1">"1, 3, 1, False, 2, False, False, , 0, False, True, 2, 2"</definedName>
    <definedName name="cb_sChart347102A_opts" hidden="1">"2, 1, 1, False, 2, False, False, , 0, False, True, 2, 2"</definedName>
    <definedName name="cb_sChart34E448E_opts" hidden="1">"1, 1, 1, False, 2, False, False, , 0, False, False, 1, 1"</definedName>
    <definedName name="cb_sChart34F5376_opts" hidden="1">"2, 1, 2, True, 2, False, False, , 0, False, True, 1, 2"</definedName>
    <definedName name="cb_sChart34F577C_opts" hidden="1">"2, 1, 2, True, 2, False, False, , 0, False, True, 1, 2"</definedName>
    <definedName name="cb_sChart34F5A05_opts" hidden="1">"2, 1, 2, True, 2, False, False, , 0, False, True, 1, 2"</definedName>
    <definedName name="cb_sChart34F5F2C_opts" hidden="1">"2, 1, 2, True, 2, False, False, , 0, False, True, 1, 2"</definedName>
    <definedName name="cb_sChart34F92FC_opts" hidden="1">"1, 1, 1, False, 2, True, False, , 0, False, False, 1, 2"</definedName>
    <definedName name="cb_sChart34F9B08_opts" hidden="1">"1, 4, 1, False, 2, False, False, , 0, False, False, 1, 1"</definedName>
    <definedName name="cb_sChart34FAEB3_opts" hidden="1">"1, 3, 1, False, 2, False, False, , 0, False, True, 1, 1"</definedName>
    <definedName name="cb_sChart34FB053_opts" hidden="1">"1, 3, 1, False, 2, True, False, , 0, False, False, 1, 1"</definedName>
    <definedName name="cb_sChart352F02B_opts" hidden="1">"1, 5, 1, False, 2, True, False, , 0, False, False, 1, 2"</definedName>
    <definedName name="cb_sChart3532FF6_opts" hidden="1">"2, 1, 1, False, 2, False, False, , 0, False, True, 1, 2"</definedName>
    <definedName name="cb_sChart355BCAD_opts" hidden="1">"2, 1, 1, False, 2, False, False, , 0, False, True, 1, 2"</definedName>
    <definedName name="cb_sChart35FF6A2_opts" hidden="1">"1, 8, 1, False, 2, False, False, , 0, False, False, 1, 2"</definedName>
    <definedName name="cb_sChart3624091_opts" hidden="1">"1, 8, 1, False, 2, False, False, , 0, False, False, 1, 2"</definedName>
    <definedName name="cb_sChart36406CE_opts" hidden="1">"1, 3, 1, False, 2, True, False, , 0, False, True, 1, 1"</definedName>
    <definedName name="cb_sChart3AB73A1_opts" hidden="1">"2, 1, 1, False, 2, True, False, , 0, False, True, 2, 2"</definedName>
    <definedName name="cb_sChart3ABAD51_opts" hidden="1">"1, 5, 1, False, 2, True, False, , 0, False, False, 2, 2"</definedName>
    <definedName name="cb_sChart3AE4A4F_opts" hidden="1">"2, 1, 1, True, 2, False, False, , 0, False, True, 2, 2"</definedName>
    <definedName name="cb_sChart3AEA7B7_opts" hidden="1">"2, 1, 1, True, 2, False, False, , 0, False, True, 1, 1"</definedName>
    <definedName name="cb_sChart3AEAB83_opts" hidden="1">"2, 1, 1, True, 2, False, False, , 0, False, True, 2, 2"</definedName>
    <definedName name="cb_sChart3AF2834_opts" hidden="1">"1, 3, 1, False, 2, False, False, , 0, False, False, 2, 2"</definedName>
    <definedName name="cb_sChart3AF5310_opts" hidden="1">"1, 1, 1, False, 2, False, False, , 0, False, False, 1, 2"</definedName>
    <definedName name="cb_sChart3AF68AD_opts" hidden="1">"1, 1, 1, False, 2, False, False, , 0, False, False, 2, 2"</definedName>
    <definedName name="cb_sChart3AF71DA_opts" hidden="1">"1, 1, 1, False, 2, False, False, , 0, False, False, 1, 1"</definedName>
    <definedName name="cb_sChart3AF76D4_opts" hidden="1">"1, 1, 1, False, 2, False, False, , 0, False, False, 2, 2"</definedName>
    <definedName name="cb_sChart3AF8492_opts" hidden="1">"1, 1, 1, False, 2, False, False, , 0, False, False, 1, 1"</definedName>
    <definedName name="cb_sChart3AFF994_opts" hidden="1">"1, 1, 1, False, 2, False, False, , 0, False, False, 2, 2"</definedName>
    <definedName name="cb_sChart3B004D6_opts" hidden="1">"1, 1, 1, False, 2, False, False, , 0, False, False, 1, 1"</definedName>
    <definedName name="cb_sChart3B03C44_opts" hidden="1">"1, 1, 1, False, 2, False, False, , 0, False, False, 1, 1"</definedName>
    <definedName name="cb_sChart3B08D31_opts" hidden="1">"1, 8, 1, False, 2, False, False, , 0, False, False, 2, 2"</definedName>
    <definedName name="cb_sChart3B09A9F_opts" hidden="1">"1, 8, 1, False, 2, False, False, , 0, False, False, 2, 2"</definedName>
    <definedName name="cb_sChart3B09F8C_opts" hidden="1">"1, 8, 1, False, 2, False, False, , 0, False, False, 2, 2"</definedName>
    <definedName name="cb_sChart3B0ABD8_opts" hidden="1">"1, 8, 1, False, 2, False, False, , 0, False, False, 2, 2"</definedName>
    <definedName name="cb_sChart3B12357_opts" hidden="1">"1, 8, 1, False, 2, False, False, , 0, False, False, 2, 2"</definedName>
    <definedName name="cb_sChart3B12816_opts" hidden="1">"1, 8, 1, False, 2, False, False, , 0, False, False, 2, 2"</definedName>
    <definedName name="cb_sChart3B12D0F_opts" hidden="1">"1, 8, 1, False, 2, False, False, , 0, False, False, 2, 2"</definedName>
    <definedName name="cb_sChart3BA9EF5_opts" hidden="1">"1, 9, 1, False, 2, False, False, , 0, False, True, 1, 1"</definedName>
    <definedName name="cb_sChart3BAA0A1_opts" hidden="1">"1, 9, 1, False, 2, False, False, , 0, False, True, 1, 1"</definedName>
    <definedName name="cb_sChart3BAA29E_opts" hidden="1">"1, 9, 1, False, 2, False, False, , 0, False, True, 1, 1"</definedName>
    <definedName name="cb_sChart3BAACED_opts" hidden="1">"1, 9, 1, False, 2, False, False, , 0, False, True, 1, 1"</definedName>
    <definedName name="cb_sChart3BAD7A6_opts" hidden="1">"2, 1, 2, True, 2, False, False, , 0, False, True, 1, 2"</definedName>
    <definedName name="cb_sChart3BBD972_opts" hidden="1">"1, 1, 1, False, 2, False, False, , 0, False, False, 1, 1"</definedName>
    <definedName name="cb_sChart3BC0E91_opts" hidden="1">"2, 1, 1, False, 2, True, False, , 0, False, True, 1, 1"</definedName>
    <definedName name="cb_sChart3BFC30E_opts" hidden="1">"1, 4, 1, False, 2, False, False, , 0, False, False, 1, 1"</definedName>
    <definedName name="cb_sChart3BFD9FA_opts" hidden="1">"2, 1, 1, True, 2, False, False, , 0, False, True, 2, 2"</definedName>
    <definedName name="cb_sChart3BFEF23_opts" hidden="1">"1, 4, 1, False, 2, False, False, , 0, False, False, 1, 1"</definedName>
    <definedName name="cb_sChart3BFF2E3_opts" hidden="1">"1, 1, 1, False, 2, False, False, , 0, False, False, 1, 1"</definedName>
    <definedName name="cb_sChart41E9A35_opts" hidden="1">"1, 9, 1, False, 2, False, False, , 0, False, True, 1, 1"</definedName>
    <definedName name="cb_sChart463330_opts" hidden="1">"2, 1, 2, True, 2, False, False, , 0, False, True, 1, 2"</definedName>
    <definedName name="cb_sChart4665D3_opts" hidden="1">"1, 9, 1, False, 2, False, False, , 0, False, True, 2, 2"</definedName>
    <definedName name="cb_sChart4680DD_opts" hidden="1">"1, 10, 1, False, 2, True, False, , 0, False, False, 2, 2"</definedName>
    <definedName name="cb_sChart468801_opts" hidden="1">"1, 10, 1, False, 2, True, False, , 0, False, False, 2, 2"</definedName>
    <definedName name="cb_sChart46BC0B_opts" hidden="1">"2, 1, 2, True, 2, False, False, , 0, False, True, 1, 2"</definedName>
    <definedName name="cb_sChart4828C3_opts" hidden="1">"1, 1, 1, False, 2, False, False, , 0, False, False, 1, 2"</definedName>
    <definedName name="cb_sChart482D03_opts" hidden="1">"1, 1, 1, False, 2, False, False, , 0, False, False, 1, 2"</definedName>
    <definedName name="cb_sChart595EE0E_opts" hidden="1">"1, 9, 1, False, 2, False, True, , 3, False, True, 1, 1"</definedName>
    <definedName name="cb_sChart5D0C805_opts" hidden="1">"1, 4, 1, False, 2, False, False, , 0, False, False, 1, 1"</definedName>
    <definedName name="cb_sChart5D375C8_opts" hidden="1">"1, 9, 1, False, 2, False, False, , 0, False, True, 1, 1"</definedName>
    <definedName name="cb_sChart6A2ED7_opts" hidden="1">"1, 10, 1, False, 2, True, False, , 0, False, False, 1, 1"</definedName>
    <definedName name="cb_sChart6A6617_opts" hidden="1">"1, 10, 1, False, 2, True, False, , 0, False, False, 1, 1"</definedName>
    <definedName name="cb_sChart6A66F3_opts" hidden="1">"1, 10, 1, False, 2, True, False, , 0, False, False, 1, 1"</definedName>
    <definedName name="cb_sChart6A7DF6_opts" hidden="1">"1, 3, 1, False, 2, True, False, , 0, False, True, 2, 1"</definedName>
    <definedName name="cb_sChart74E984_opts" hidden="1">"1, 1, 1, False, 2, False, False, , 0, False, False, 2, 2"</definedName>
    <definedName name="cb_sChart8CD287E_opts" hidden="1">"1, 1, 1, False, 2, False, False, , 0, False, False, 1, 1"</definedName>
    <definedName name="cb_sChartD086F3E_opts" hidden="1">"1, 1, 1, False, 2, False, False, , 1, False, True, 2, 2"</definedName>
    <definedName name="cb_sChartD0876B3_opts" hidden="1">"2, 2, 2, True, 2, False, False, , 1, False, True, 2, 2"</definedName>
    <definedName name="cb_sChartEB337E1_opts" hidden="1">"1, 10, 1, False, 2, False, False, , 1, False, True, 2, 2"</definedName>
    <definedName name="cb_sChartEB33A80_opts" hidden="1">"1, 10, 1, False, 2, False, False, , 1, False, True, 2, 2"</definedName>
    <definedName name="cb_sChartEB33EA9_opts" hidden="1">"1, 10, 1, False, 2, False, False, , 1, False, True, 2, 2"</definedName>
    <definedName name="cb_sChartEB340BD_opts" hidden="1">"1, 10, 1, False, 2, False, False, , 1, False, True, 2, 2"</definedName>
    <definedName name="cb_sChartEB344DA_opts" hidden="1">"1, 10, 1, False, 2, False, False, , 1, False, False, 2, 2"</definedName>
    <definedName name="cb_sChartEB3479C_opts" hidden="1">"1, 1, 1, False, 2, False, False, , 1, False, True, 2, 1"</definedName>
    <definedName name="cb_sChartEB34833_opts" hidden="1">"1, 10, 1, False, 2, False, False, , 1, False, True, 2, 1"</definedName>
    <definedName name="cb_sChartEB34DCE_opts" hidden="1">"1, 10, 1, False, 2, False, False, , 1, False, True, 2, 1"</definedName>
    <definedName name="cb_sChartEB36CAF_opts" hidden="1">"1, 9, 1, False, 2, False, False, , 1, False, True, 1, 2"</definedName>
    <definedName name="cb_sChartEB38838_opts" hidden="1">"1, 9, 1, False, 2, False, False, , 1, False, True, 2, 2"</definedName>
    <definedName name="cb_sChartEB38E8C_opts" hidden="1">"1, 10, 1, False, 2, False, False, , 1, False, True, 2, 2"</definedName>
    <definedName name="cb_sChartEB3980B_opts" hidden="1">"1, 2, 1, False, 2, False, False, , 1, False, False, 2, 1"</definedName>
    <definedName name="cb_sChartEB39C1C_opts" hidden="1">"1, 2, 1, False, 2, False, False, , 1, False, False, 2, 1"</definedName>
    <definedName name="cb_sChartF0FF3D7_opts" hidden="1">"1, 8, 1, False, 2, False, False, , 1, False, True, 1, 2"</definedName>
    <definedName name="cb_sChartF1BF8C8_opts" hidden="1">"1, 8, 1, False, 2, False, False, , 1, False, True, 1, 2"</definedName>
    <definedName name="cb_sChartF1C057C_opts" hidden="1">"1, 2, 1, False, 2, False, False, , 1, False, False, 2, 1"</definedName>
    <definedName name="cb_sChartF1C0A0D_opts" hidden="1">"1, 8, 1, False, 2, False, False, , 1, False, True, 1, 1"</definedName>
    <definedName name="cb_sChartF1C9DF0_opts" hidden="1">"1, 8, 1, False, 2, False, False, , 1, False, True, 1, 2"</definedName>
    <definedName name="cb_sChartF1F24F5_opts" hidden="1">"1, 8, 1, False, 2, False, False, , 1, False, True, 1, 2"</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cbc" hidden="1">{"value box",#N/A,TRUE,"DPL Inc. Fin Statements";"unlevered free cash flows",#N/A,TRUE,"DPL Inc. Fin Statements"}</definedName>
    <definedName name="cbcb" hidden="1">{"FCB_ALL",#N/A,FALSE,"FCB"}</definedName>
    <definedName name="cbcbc" hidden="1">{#N/A,#N/A,FALSE,"Income Statement";#N/A,#N/A,FALSE,"Balance Sheet";#N/A,#N/A,FALSE,"Cash Flows";#N/A,#N/A,FALSE,"Ratios"}</definedName>
    <definedName name="cbcbcbc" hidden="1">{"FCB_ALL",#N/A,FALSE,"FCB";"GREY_ALL",#N/A,FALSE,"GREY"}</definedName>
    <definedName name="cbcbcbcbcbcc" hidden="1">{"PA1",#N/A,TRUE,"BORDMW";"pa2",#N/A,TRUE,"BORDMW";"PA3",#N/A,TRUE,"BORDMW";"PA4",#N/A,TRUE,"BORDMW"}</definedName>
    <definedName name="cbmLNGtoDt" localSheetId="7">#REF!</definedName>
    <definedName name="cbmLNGtoDt">#REF!</definedName>
    <definedName name="cboxdate">#REF!</definedName>
    <definedName name="cbr_ratios" localSheetId="7">#REF!</definedName>
    <definedName name="cbr_ratios">#REF!</definedName>
    <definedName name="CBWorkbookPriority" localSheetId="7">-21190210</definedName>
    <definedName name="CBWorkbookPriority" hidden="1">-1818492550</definedName>
    <definedName name="CC" localSheetId="7">#REF!</definedName>
    <definedName name="cc" hidden="1">{#N/A,#N/A,FALSE,"Assessment";#N/A,#N/A,FALSE,"Staffing";#N/A,#N/A,FALSE,"Hires";#N/A,#N/A,FALSE,"Assumptions"}</definedName>
    <definedName name="CC_ATC">#REF!</definedName>
    <definedName name="CC_Duke">#REF!</definedName>
    <definedName name="CC_Util_AcumuladaReal2005">#REF!</definedName>
    <definedName name="CC_Util_PptoAnual2005">#REF!</definedName>
    <definedName name="CC_Util_PptoAnual2005Avance">#REF!</definedName>
    <definedName name="cccc" localSheetId="7" hidden="1">{#N/A,#N/A,FALSE,"Aging Summary";#N/A,#N/A,FALSE,"Ratio Analysis";#N/A,#N/A,FALSE,"Test 120 Day Accts";#N/A,#N/A,FALSE,"Tickmarks"}</definedName>
    <definedName name="cccc" hidden="1">{#N/A,#N/A,FALSE,"Assessment";#N/A,#N/A,FALSE,"Staffing";#N/A,#N/A,FALSE,"Hires";#N/A,#N/A,FALSE,"Assumptions"}</definedName>
    <definedName name="ccccc" localSheetId="7" hidden="1">{#N/A,#N/A,FALSE,"Aging Summary";#N/A,#N/A,FALSE,"Ratio Analysis";#N/A,#N/A,FALSE,"Test 120 Day Accts";#N/A,#N/A,FALSE,"Tickmarks"}</definedName>
    <definedName name="ccccc" hidden="1">{#N/A,#N/A,FALSE,"Aging Summary";#N/A,#N/A,FALSE,"Ratio Analysis";#N/A,#N/A,FALSE,"Test 120 Day Accts";#N/A,#N/A,FALSE,"Tickmarks"}</definedName>
    <definedName name="ccccccc" localSheetId="7" hidden="1">{"SourcesUses",#N/A,TRUE,#N/A;"TransOverview",#N/A,TRUE,"CFMODEL"}</definedName>
    <definedName name="ccccccc" hidden="1">{"SourcesUses",#N/A,TRUE,#N/A;"TransOverview",#N/A,TRUE,"CFMODEL"}</definedName>
    <definedName name="ccccccccccccc">#REF!</definedName>
    <definedName name="cccccccccccccc">#REF!</definedName>
    <definedName name="ccccccccccccccc" localSheetId="7" hidden="1">{"SourcesUses",#N/A,TRUE,"FundsFlow";"TransOverview",#N/A,TRUE,"FundsFlow"}</definedName>
    <definedName name="ccccccccccccccc" hidden="1">{"SourcesUses",#N/A,TRUE,"FundsFlow";"TransOverview",#N/A,TRUE,"FundsFlow"}</definedName>
    <definedName name="ccccccccccccccccccccccc">#REF!</definedName>
    <definedName name="CCMAP">#REF!</definedName>
    <definedName name="ccorp" localSheetId="7">#REF!</definedName>
    <definedName name="ccorp">#REF!</definedName>
    <definedName name="CCorp_Util_AcumuladaReal2005">#REF!</definedName>
    <definedName name="CCorp_Util_PptoAnual2005">#REF!</definedName>
    <definedName name="CCorp_Util_PptoAnual2005Avance">#REF!</definedName>
    <definedName name="CCSS" localSheetId="7">#REF!</definedName>
    <definedName name="CCSS">#REF!</definedName>
    <definedName name="CCSS_MES">#REF!</definedName>
    <definedName name="ccwe" hidden="1">#REF!</definedName>
    <definedName name="cdscs" hidden="1">#REF!</definedName>
    <definedName name="cdscsdc" hidden="1">#REF!</definedName>
    <definedName name="CDV">#REF!</definedName>
    <definedName name="cdwcklk" hidden="1">#REF!</definedName>
    <definedName name="CEL" localSheetId="7">#REF!</definedName>
    <definedName name="CEL">#REF!</definedName>
    <definedName name="CELE">#REF!</definedName>
    <definedName name="CENTRAL">#REF!</definedName>
    <definedName name="Cero" localSheetId="7">#REF!</definedName>
    <definedName name="Cero">#REF!</definedName>
    <definedName name="CExcess_Index">#REF!</definedName>
    <definedName name="CExcess_SWIFT">#REF!</definedName>
    <definedName name="cf" localSheetId="7">#REF!</definedName>
    <definedName name="cf">#REF!</definedName>
    <definedName name="CF_2" localSheetId="7">#REF!</definedName>
    <definedName name="CF_2">#REF!</definedName>
    <definedName name="CF_3">#REF!</definedName>
    <definedName name="CF_4">#REF!</definedName>
    <definedName name="cf_afudcb" localSheetId="7">#REF!</definedName>
    <definedName name="cf_afudcb">#REF!</definedName>
    <definedName name="cf_afudce">#REF!</definedName>
    <definedName name="cf_all_fuel">#REF!</definedName>
    <definedName name="cf_amort">#REF!</definedName>
    <definedName name="cf_amort_iss_CMDCC">#REF!</definedName>
    <definedName name="cf_amort_iss_CMDEC">#REF!</definedName>
    <definedName name="cf_amort_iss_CMDEG">#REF!</definedName>
    <definedName name="cf_amort_iss_CMELE">#REF!</definedName>
    <definedName name="cf_amort_ret_CMDCC">#REF!</definedName>
    <definedName name="cf_amort_ret_CMDEC">#REF!</definedName>
    <definedName name="cf_amort_ret_CMDEG">#REF!</definedName>
    <definedName name="cf_amort_ret_CMELE">#REF!</definedName>
    <definedName name="cf_annual_switch">#REF!</definedName>
    <definedName name="cf_ap">#REF!</definedName>
    <definedName name="cf_ar">#REF!</definedName>
    <definedName name="cf_asset_sales">#REF!</definedName>
    <definedName name="cf_asset_sales_CMDCC">#REF!</definedName>
    <definedName name="cf_asset_sales_CMDEC">#REF!</definedName>
    <definedName name="cf_asset_sales_CMDEG">#REF!</definedName>
    <definedName name="cf_asset_sales_CMELE">#REF!</definedName>
    <definedName name="cf_asset_sales_cres">#REF!</definedName>
    <definedName name="cf_asset_sales_crmw">#REF!</definedName>
    <definedName name="cf_asset_sales_dadj">#REF!</definedName>
    <definedName name="cf_asset_sales_dcc">#REF!</definedName>
    <definedName name="cf_asset_sales_dccw">#REF!</definedName>
    <definedName name="cf_asset_sales_dcom">#REF!</definedName>
    <definedName name="cf_asset_sales_degw">#REF!</definedName>
    <definedName name="cf_asset_sales_deiw">#REF!</definedName>
    <definedName name="cf_asset_sales_denw">#REF!</definedName>
    <definedName name="cf_asset_sales_desi">#REF!</definedName>
    <definedName name="cf_asset_sales_dess">#REF!</definedName>
    <definedName name="cf_asset_sales_dnet">#REF!</definedName>
    <definedName name="cf_asset_sales_dpbg">#REF!</definedName>
    <definedName name="cf_asset_sales_dsol">#REF!</definedName>
    <definedName name="cf_asset_sales_elec">#REF!</definedName>
    <definedName name="cf_asset_sales_esvc">#REF!</definedName>
    <definedName name="cf_asset_sales_fnco">#REF!</definedName>
    <definedName name="cf_asset_sales_fsac">#REF!</definedName>
    <definedName name="cf_asset_sales_fser">#REF!</definedName>
    <definedName name="cf_asset_sales_fstp">#REF!</definedName>
    <definedName name="cf_asset_sales_gadd">#REF!</definedName>
    <definedName name="cf_asset_sales_gadi">#REF!</definedName>
    <definedName name="cf_asset_sales_govd">#REF!</definedName>
    <definedName name="cf_asset_sales_gove">#REF!</definedName>
    <definedName name="cf_asset_sales_nep">#REF!</definedName>
    <definedName name="cf_asset_sales_resm">#REF!</definedName>
    <definedName name="cf_asset_sales_sols">#REF!</definedName>
    <definedName name="cf_asset_sales_tam">#REF!</definedName>
    <definedName name="cf_asset_sales_tsc">#REF!</definedName>
    <definedName name="cf_asset_sales_vent">#REF!</definedName>
    <definedName name="cf_bef_fin_ebit">#REF!</definedName>
    <definedName name="cf_cap_ex">#REF!</definedName>
    <definedName name="cf_cap_exp">#REF!</definedName>
    <definedName name="cf_cap_exp_CMDCC">#REF!</definedName>
    <definedName name="cf_cap_exp_CMDEC">#REF!</definedName>
    <definedName name="cf_cap_exp_CMDEG">#REF!</definedName>
    <definedName name="cf_cap_exp_CMELE">#REF!</definedName>
    <definedName name="cf_cap_exp_cres">#REF!</definedName>
    <definedName name="cf_cap_exp_crmw">#REF!</definedName>
    <definedName name="cf_cap_exp_dadj">#REF!</definedName>
    <definedName name="cf_cap_exp_dcc">#REF!</definedName>
    <definedName name="cf_cap_exp_dccw">#REF!</definedName>
    <definedName name="cf_cap_exp_dcom">#REF!</definedName>
    <definedName name="cf_cap_exp_degw">#REF!</definedName>
    <definedName name="cf_cap_exp_deiw">#REF!</definedName>
    <definedName name="cf_cap_exp_denw">#REF!</definedName>
    <definedName name="cf_cap_exp_desi">#REF!</definedName>
    <definedName name="cf_cap_exp_dess">#REF!</definedName>
    <definedName name="cf_cap_exp_dfd">#REF!</definedName>
    <definedName name="cf_cap_exp_dnet">#REF!</definedName>
    <definedName name="cf_cap_exp_dpbg">#REF!</definedName>
    <definedName name="cf_cap_exp_dsol">#REF!</definedName>
    <definedName name="cf_cap_exp_elec">#REF!</definedName>
    <definedName name="cf_cap_exp_esvc">#REF!</definedName>
    <definedName name="cf_cap_exp_fnco">#REF!</definedName>
    <definedName name="cf_cap_exp_fsac">#REF!</definedName>
    <definedName name="cf_cap_exp_fser">#REF!</definedName>
    <definedName name="cf_cap_exp_fstp">#REF!</definedName>
    <definedName name="cf_cap_exp_gadd">#REF!</definedName>
    <definedName name="cf_cap_exp_gadi">#REF!</definedName>
    <definedName name="cf_cap_exp_govd">#REF!</definedName>
    <definedName name="cf_cap_exp_gove">#REF!</definedName>
    <definedName name="cf_cap_exp_nep">#REF!</definedName>
    <definedName name="cf_cap_exp_resm">#REF!</definedName>
    <definedName name="cf_cap_exp_sols">#REF!</definedName>
    <definedName name="cf_cap_exp_tam">#REF!</definedName>
    <definedName name="cf_cap_exp_tsc">#REF!</definedName>
    <definedName name="cf_cap_exp_vent">#REF!</definedName>
    <definedName name="cf_cap_exp_watr">#REF!</definedName>
    <definedName name="cf_cap_exp_west">#REF!</definedName>
    <definedName name="cf_cash_bal">#REF!</definedName>
    <definedName name="cf_cash_chg">#REF!</definedName>
    <definedName name="cf_cash_chg_CM1DC">#REF!</definedName>
    <definedName name="cf_cash_chg_CM1DE">#REF!</definedName>
    <definedName name="cf_cash_chg_CM1EL">#REF!</definedName>
    <definedName name="cf_cash_chg_CM4DC">#REF!</definedName>
    <definedName name="cf_cash_chg_CM4DE">#REF!</definedName>
    <definedName name="cf_cash_chg_CM4EL">#REF!</definedName>
    <definedName name="cf_cash_chg_CMDCC">#REF!</definedName>
    <definedName name="cf_cash_chg_CMDEC">#REF!</definedName>
    <definedName name="cf_cash_chg_CMDEG">#REF!</definedName>
    <definedName name="cf_cash_chg_CMELE">#REF!</definedName>
    <definedName name="cf_cash_chg_cres">#REF!</definedName>
    <definedName name="cf_cash_chg_crmw">#REF!</definedName>
    <definedName name="cf_cash_chg_dadj">#REF!</definedName>
    <definedName name="cf_cash_chg_dcc">#REF!</definedName>
    <definedName name="cf_cash_chg_dccw">#REF!</definedName>
    <definedName name="cf_cash_chg_dcom">#REF!</definedName>
    <definedName name="cf_cash_chg_degw">#REF!</definedName>
    <definedName name="cf_cash_chg_deiw">#REF!</definedName>
    <definedName name="cf_cash_chg_denw">#REF!</definedName>
    <definedName name="cf_cash_chg_desi">#REF!</definedName>
    <definedName name="cf_cash_chg_dess">#REF!</definedName>
    <definedName name="cf_cash_chg_dfd">#REF!</definedName>
    <definedName name="cf_cash_chg_dnet">#REF!</definedName>
    <definedName name="cf_cash_chg_dpbg">#REF!</definedName>
    <definedName name="cf_cash_chg_dsol">#REF!</definedName>
    <definedName name="cf_cash_chg_elec">#REF!</definedName>
    <definedName name="cf_cash_chg_esvc">#REF!</definedName>
    <definedName name="cf_cash_chg_fnco">#REF!</definedName>
    <definedName name="cf_cash_chg_fsac">#REF!</definedName>
    <definedName name="cf_cash_chg_fser">#REF!</definedName>
    <definedName name="cf_cash_chg_fstp">#REF!</definedName>
    <definedName name="cf_cash_chg_gadd">#REF!</definedName>
    <definedName name="cf_cash_chg_gadi">#REF!</definedName>
    <definedName name="cf_cash_chg_govd">#REF!</definedName>
    <definedName name="cf_cash_chg_gove">#REF!</definedName>
    <definedName name="cf_cash_chg_nep">#REF!</definedName>
    <definedName name="cf_cash_chg_resm">#REF!</definedName>
    <definedName name="cf_cash_chg_sols">#REF!</definedName>
    <definedName name="cf_cash_chg_tam">#REF!</definedName>
    <definedName name="cf_cash_chg_tsc">#REF!</definedName>
    <definedName name="cf_cash_chg_vent">#REF!</definedName>
    <definedName name="cf_cash_chg_watr">#REF!</definedName>
    <definedName name="cf_cash_chg_west">#REF!</definedName>
    <definedName name="cf_ce_opa">#REF!</definedName>
    <definedName name="cf_cl_misc">#REF!</definedName>
    <definedName name="cf_cms_iss">#REF!</definedName>
    <definedName name="cf_cms_iss_CMDCC">#REF!</definedName>
    <definedName name="cf_cms_iss_CMDEC">#REF!</definedName>
    <definedName name="cf_cms_iss_CMDEG">#REF!</definedName>
    <definedName name="cf_cms_iss_CMELE">#REF!</definedName>
    <definedName name="cf_cms_iss_cres">#REF!</definedName>
    <definedName name="cf_cms_iss_crmw">#REF!</definedName>
    <definedName name="cf_cms_iss_dadj">#REF!</definedName>
    <definedName name="cf_cms_iss_dcc">#REF!</definedName>
    <definedName name="cf_cms_iss_dccw">#REF!</definedName>
    <definedName name="cf_cms_iss_dcom">#REF!</definedName>
    <definedName name="cf_cms_iss_degw">#REF!</definedName>
    <definedName name="cf_cms_iss_deiw">#REF!</definedName>
    <definedName name="cf_cms_iss_denw">#REF!</definedName>
    <definedName name="cf_cms_iss_desi">#REF!</definedName>
    <definedName name="cf_cms_iss_dess">#REF!</definedName>
    <definedName name="cf_cms_iss_dfd">#REF!</definedName>
    <definedName name="cf_cms_iss_dnet">#REF!</definedName>
    <definedName name="cf_cms_iss_dpbg">#REF!</definedName>
    <definedName name="cf_cms_iss_dsol">#REF!</definedName>
    <definedName name="cf_cms_iss_elec">#REF!</definedName>
    <definedName name="cf_cms_iss_esvc">#REF!</definedName>
    <definedName name="cf_cms_iss_fnco">#REF!</definedName>
    <definedName name="cf_cms_iss_fsac">#REF!</definedName>
    <definedName name="cf_cms_iss_fser">#REF!</definedName>
    <definedName name="cf_cms_iss_fstp">#REF!</definedName>
    <definedName name="cf_cms_iss_gadd">#REF!</definedName>
    <definedName name="cf_cms_iss_gadi">#REF!</definedName>
    <definedName name="cf_cms_iss_govd">#REF!</definedName>
    <definedName name="cf_cms_iss_gove">#REF!</definedName>
    <definedName name="cf_cms_iss_nep">#REF!</definedName>
    <definedName name="cf_cms_iss_resm">#REF!</definedName>
    <definedName name="cf_cms_iss_sols">#REF!</definedName>
    <definedName name="cf_cms_iss_tam">#REF!</definedName>
    <definedName name="cf_cms_iss_tsc">#REF!</definedName>
    <definedName name="cf_cms_iss_vent">#REF!</definedName>
    <definedName name="cf_cms_iss_watr">#REF!</definedName>
    <definedName name="cf_cms_iss_west">#REF!</definedName>
    <definedName name="cf_convert_iss_CM1DC">#REF!</definedName>
    <definedName name="cf_convert_iss_CM1DE">#REF!</definedName>
    <definedName name="cf_convert_iss_CM1EL">#REF!</definedName>
    <definedName name="cf_convert_iss_CM4EL">#REF!</definedName>
    <definedName name="cf_convert_iss_CMDCC">#REF!</definedName>
    <definedName name="cf_convert_iss_CMDEC">#REF!</definedName>
    <definedName name="cf_convert_iss_CMDEG">#REF!</definedName>
    <definedName name="cf_convert_iss_CMELE">#REF!</definedName>
    <definedName name="cf_convert_iss_dcc">#REF!</definedName>
    <definedName name="cf_convert_iss_dpbg">#REF!</definedName>
    <definedName name="cf_convert_iss_nep">#REF!</definedName>
    <definedName name="cf_cs_div">#REF!</definedName>
    <definedName name="cf_cs_div_CMDCC">#REF!</definedName>
    <definedName name="cf_cs_div_CMDEC">#REF!</definedName>
    <definedName name="cf_cs_div_CMDEG">#REF!</definedName>
    <definedName name="cf_cs_div_CMELE">#REF!</definedName>
    <definedName name="cf_dc_nccap">#REF!</definedName>
    <definedName name="cf_dc_other">#REF!</definedName>
    <definedName name="cf_dd_misc">#REF!</definedName>
    <definedName name="cf_decom">#REF!</definedName>
    <definedName name="cf_def_dsm">#REF!</definedName>
    <definedName name="cf_deftax">#REF!</definedName>
    <definedName name="cf_depamort">#REF!</definedName>
    <definedName name="cf_deprec">#REF!</definedName>
    <definedName name="cf_deprec_CMDCC">#REF!</definedName>
    <definedName name="cf_deprec_CMDEC">#REF!</definedName>
    <definedName name="cf_deprec_CMDEG">#REF!</definedName>
    <definedName name="cf_deprec_CMELE">#REF!</definedName>
    <definedName name="cf_deprec_cres">#REF!</definedName>
    <definedName name="cf_deprec_crmw">#REF!</definedName>
    <definedName name="cf_deprec_dcc">#REF!</definedName>
    <definedName name="cf_deprec_dccw">#REF!</definedName>
    <definedName name="cf_deprec_dcom">#REF!</definedName>
    <definedName name="cf_deprec_desi">#REF!</definedName>
    <definedName name="cf_deprec_dfd">#REF!</definedName>
    <definedName name="cf_deprec_dnet">#REF!</definedName>
    <definedName name="cf_deprec_dpbg">#REF!</definedName>
    <definedName name="cf_deprec_dsol">#REF!</definedName>
    <definedName name="cf_deprec_elec">#REF!</definedName>
    <definedName name="cf_deprec_esvc">#REF!</definedName>
    <definedName name="cf_deprec_fnco">#REF!</definedName>
    <definedName name="cf_deprec_fsac">#REF!</definedName>
    <definedName name="cf_deprec_fstp">#REF!</definedName>
    <definedName name="cf_deprec_gadd">#REF!</definedName>
    <definedName name="cf_deprec_gadi">#REF!</definedName>
    <definedName name="cf_deprec_govd">#REF!</definedName>
    <definedName name="cf_deprec_gove">#REF!</definedName>
    <definedName name="cf_deprec_nep">#REF!</definedName>
    <definedName name="cf_deprec_resm">#REF!</definedName>
    <definedName name="cf_deprec_tam">#REF!</definedName>
    <definedName name="cf_deprec_tsc">#REF!</definedName>
    <definedName name="cf_deprec_vent">#REF!</definedName>
    <definedName name="cf_doe_cln">#REF!</definedName>
    <definedName name="cf_dtax">#REF!</definedName>
    <definedName name="cf_earn_aff">#REF!</definedName>
    <definedName name="cf_expan_capx">#REF!</definedName>
    <definedName name="cf_expan_capx_acq">#REF!</definedName>
    <definedName name="cf_expan_capx_adcc">#REF!</definedName>
    <definedName name="cf_expan_capx_adj">#REF!</definedName>
    <definedName name="cf_expan_capx_adj_esvc">#REF!</definedName>
    <definedName name="cf_expan_capx_adpb">#REF!</definedName>
    <definedName name="cf_expan_capx_CM1DC">#REF!</definedName>
    <definedName name="cf_expan_capx_CM1DE">#REF!</definedName>
    <definedName name="cf_expan_capx_CM1EL">#REF!</definedName>
    <definedName name="cf_expan_capx_CM4DC">#REF!</definedName>
    <definedName name="cf_expan_capx_CM4DE">#REF!</definedName>
    <definedName name="cf_expan_capx_CM4EL">#REF!</definedName>
    <definedName name="cf_expan_capx_CMDCC">#REF!</definedName>
    <definedName name="cf_expan_capx_CMDEC">#REF!</definedName>
    <definedName name="cf_expan_capx_CMDEG">#REF!</definedName>
    <definedName name="cf_expan_capx_CMELE">#REF!</definedName>
    <definedName name="cf_expan_capx_cres">#REF!</definedName>
    <definedName name="cf_expan_capx_crmw">#REF!</definedName>
    <definedName name="cf_expan_capx_dadj">#REF!</definedName>
    <definedName name="cf_expan_capx_dcc">#REF!</definedName>
    <definedName name="cf_expan_capx_dccw">#REF!</definedName>
    <definedName name="cf_expan_capx_dcom">#REF!</definedName>
    <definedName name="cf_expan_capx_degw">#REF!</definedName>
    <definedName name="cf_expan_capx_deiw">#REF!</definedName>
    <definedName name="cf_expan_capx_denw">#REF!</definedName>
    <definedName name="cf_expan_capx_desi">#REF!</definedName>
    <definedName name="cf_expan_capx_dess">#REF!</definedName>
    <definedName name="cf_expan_capx_dev">#REF!</definedName>
    <definedName name="cf_expan_capx_dfd">#REF!</definedName>
    <definedName name="cf_expan_capx_dnet">#REF!</definedName>
    <definedName name="cf_expan_capx_dpbg">#REF!</definedName>
    <definedName name="cf_expan_capx_dsol">#REF!</definedName>
    <definedName name="cf_expan_capx_elec">#REF!</definedName>
    <definedName name="cf_expan_capx_esvc">#REF!</definedName>
    <definedName name="cf_expan_capx_etrn">#REF!</definedName>
    <definedName name="cf_expan_capx_fnco">#REF!</definedName>
    <definedName name="cf_expan_capx_fsac">#REF!</definedName>
    <definedName name="cf_expan_capx_fser">#REF!</definedName>
    <definedName name="cf_expan_capx_fstp">#REF!</definedName>
    <definedName name="cf_expan_capx_gadd">#REF!</definedName>
    <definedName name="cf_expan_capx_gadi">#REF!</definedName>
    <definedName name="cf_expan_capx_govd">#REF!</definedName>
    <definedName name="cf_expan_capx_gove">#REF!</definedName>
    <definedName name="cf_expan_capx_gross">#REF!</definedName>
    <definedName name="cf_expan_capx_iden">#REF!</definedName>
    <definedName name="cf_expan_capx_iden_cres">#REF!</definedName>
    <definedName name="cf_expan_capx_iden_crmw">#REF!</definedName>
    <definedName name="cf_expan_capx_iden_dadj">#REF!</definedName>
    <definedName name="cf_expan_capx_iden_dcc">#REF!</definedName>
    <definedName name="cf_expan_capx_iden_dccw">#REF!</definedName>
    <definedName name="cf_expan_capx_iden_dcom">#REF!</definedName>
    <definedName name="cf_expan_capx_iden_degw">#REF!</definedName>
    <definedName name="cf_expan_capx_iden_deiw">#REF!</definedName>
    <definedName name="cf_expan_capx_iden_denw">#REF!</definedName>
    <definedName name="cf_expan_capx_iden_desi">#REF!</definedName>
    <definedName name="cf_expan_capx_iden_dess">#REF!</definedName>
    <definedName name="cf_expan_capx_iden_dfd">#REF!</definedName>
    <definedName name="cf_expan_capx_iden_dnet">#REF!</definedName>
    <definedName name="cf_expan_capx_iden_dpbg">#REF!</definedName>
    <definedName name="cf_expan_capx_iden_dsol">#REF!</definedName>
    <definedName name="cf_expan_capx_iden_elec">#REF!</definedName>
    <definedName name="cf_expan_capx_iden_esvc">#REF!</definedName>
    <definedName name="cf_expan_capx_iden_fnco">#REF!</definedName>
    <definedName name="cf_expan_capx_iden_fsac">#REF!</definedName>
    <definedName name="cf_expan_capx_iden_fser">#REF!</definedName>
    <definedName name="cf_expan_capx_iden_fstp">#REF!</definedName>
    <definedName name="cf_expan_capx_iden_gadd">#REF!</definedName>
    <definedName name="cf_expan_capx_iden_gadi">#REF!</definedName>
    <definedName name="cf_expan_capx_iden_govd">#REF!</definedName>
    <definedName name="cf_expan_capx_iden_gove">#REF!</definedName>
    <definedName name="cf_expan_capx_iden_nep">#REF!</definedName>
    <definedName name="cf_expan_capx_iden_resm">#REF!</definedName>
    <definedName name="cf_expan_capx_iden_sols">#REF!</definedName>
    <definedName name="cf_expan_capx_iden_tam">#REF!</definedName>
    <definedName name="cf_expan_capx_iden_tsc">#REF!</definedName>
    <definedName name="cf_expan_capx_iden_vent">#REF!</definedName>
    <definedName name="cf_expan_capx_iden_watr">#REF!</definedName>
    <definedName name="cf_expan_capx_iden_west">#REF!</definedName>
    <definedName name="cf_expan_capx_nep">#REF!</definedName>
    <definedName name="cf_expan_capx_net">#REF!</definedName>
    <definedName name="cf_expan_capx_net_minit">#REF!</definedName>
    <definedName name="cf_expan_capx_oth">#REF!</definedName>
    <definedName name="cf_expan_capx_resm">#REF!</definedName>
    <definedName name="cf_expan_capx_sols">#REF!</definedName>
    <definedName name="cf_expan_capx_tam">#REF!</definedName>
    <definedName name="cf_expan_capx_tsc">#REF!</definedName>
    <definedName name="cf_expan_capx_uniden">#REF!</definedName>
    <definedName name="cf_expan_capx_vent">#REF!</definedName>
    <definedName name="cf_expan_capx_watr">#REF!</definedName>
    <definedName name="cf_expan_capx_west">#REF!</definedName>
    <definedName name="cf_fin_act">#REF!</definedName>
    <definedName name="cf_fin_act_CMDCC">#REF!</definedName>
    <definedName name="cf_fin_act_CMDEC">#REF!</definedName>
    <definedName name="cf_fin_act_CMDEG">#REF!</definedName>
    <definedName name="cf_fin_act_CMELE">#REF!</definedName>
    <definedName name="cf_fin_act_cres">#REF!</definedName>
    <definedName name="cf_fin_act_crmw">#REF!</definedName>
    <definedName name="cf_fin_act_dadj">#REF!</definedName>
    <definedName name="cf_fin_act_DCC">#REF!</definedName>
    <definedName name="cf_fin_act_dccw">#REF!</definedName>
    <definedName name="cf_fin_act_dcom">#REF!</definedName>
    <definedName name="cf_fin_act_degw">#REF!</definedName>
    <definedName name="cf_fin_act_deiw">#REF!</definedName>
    <definedName name="cf_fin_act_denw">#REF!</definedName>
    <definedName name="cf_fin_act_desi">#REF!</definedName>
    <definedName name="cf_fin_act_dess">#REF!</definedName>
    <definedName name="cf_fin_act_dfd">#REF!</definedName>
    <definedName name="cf_fin_act_dnet">#REF!</definedName>
    <definedName name="cf_fin_act_dpbg">#REF!</definedName>
    <definedName name="cf_fin_act_dsol">#REF!</definedName>
    <definedName name="cf_fin_act_elec">#REF!</definedName>
    <definedName name="cf_fin_act_esvc">#REF!</definedName>
    <definedName name="cf_fin_act_fnco">#REF!</definedName>
    <definedName name="cf_fin_act_fsac">#REF!</definedName>
    <definedName name="cf_fin_act_fser">#REF!</definedName>
    <definedName name="cf_fin_act_fstp">#REF!</definedName>
    <definedName name="cf_fin_act_gadd">#REF!</definedName>
    <definedName name="cf_fin_act_gadi">#REF!</definedName>
    <definedName name="cf_fin_act_govd">#REF!</definedName>
    <definedName name="cf_fin_act_gove">#REF!</definedName>
    <definedName name="cf_fin_act_nep">#REF!</definedName>
    <definedName name="cf_fin_act_resm">#REF!</definedName>
    <definedName name="cf_fin_act_sols">#REF!</definedName>
    <definedName name="cf_fin_act_tam">#REF!</definedName>
    <definedName name="cf_fin_act_tsc">#REF!</definedName>
    <definedName name="cf_fin_act_vent">#REF!</definedName>
    <definedName name="cf_fin_act_watr">#REF!</definedName>
    <definedName name="cf_fin_act_west">#REF!</definedName>
    <definedName name="cf_fin_other">#REF!</definedName>
    <definedName name="cf_gentax_acc">#REF!</definedName>
    <definedName name="cf_gentax_oth">#REF!</definedName>
    <definedName name="cf_gentax_oth_perc">#REF!</definedName>
    <definedName name="cf_gentax_pay">#REF!</definedName>
    <definedName name="cf_gentax_pay_perc">#REF!</definedName>
    <definedName name="cf_gentax_perc">#REF!</definedName>
    <definedName name="cf_gentax_perc_perc">#REF!</definedName>
    <definedName name="cf_gentax_prop">#REF!</definedName>
    <definedName name="cf_gentax_prop_pay">#REF!</definedName>
    <definedName name="cf_gentax_prop_perc">#REF!</definedName>
    <definedName name="cf_gentax_rev">#REF!</definedName>
    <definedName name="cf_gentax_rev_perc">#REF!</definedName>
    <definedName name="cf_int_acc">#REF!</definedName>
    <definedName name="cf_interest">#REF!</definedName>
    <definedName name="cf_inv">#REF!</definedName>
    <definedName name="cf_inv_act_CMDCC">#REF!</definedName>
    <definedName name="cf_inv_act_CMDEC">#REF!</definedName>
    <definedName name="cf_inv_act_CMDEG">#REF!</definedName>
    <definedName name="cf_inv_act_CMELE">#REF!</definedName>
    <definedName name="cf_inv_act_cres">#REF!</definedName>
    <definedName name="cf_inv_act_crmw">#REF!</definedName>
    <definedName name="cf_inv_act_dadj">#REF!</definedName>
    <definedName name="cf_inv_act_DCC">#REF!</definedName>
    <definedName name="cf_inv_act_dccw">#REF!</definedName>
    <definedName name="cf_inv_act_dcom">#REF!</definedName>
    <definedName name="cf_inv_act_degw">#REF!</definedName>
    <definedName name="cf_inv_act_deiw">#REF!</definedName>
    <definedName name="cf_inv_act_denw">#REF!</definedName>
    <definedName name="cf_inv_act_desi">#REF!</definedName>
    <definedName name="cf_inv_act_dess">#REF!</definedName>
    <definedName name="cf_inv_act_dfd">#REF!</definedName>
    <definedName name="cf_inv_act_dnet">#REF!</definedName>
    <definedName name="cf_inv_act_dpbg">#REF!</definedName>
    <definedName name="cf_inv_act_dsol">#REF!</definedName>
    <definedName name="cf_inv_act_elec">#REF!</definedName>
    <definedName name="cf_inv_act_esvc">#REF!</definedName>
    <definedName name="cf_inv_act_fnco">#REF!</definedName>
    <definedName name="cf_inv_act_fsac">#REF!</definedName>
    <definedName name="cf_inv_act_fser">#REF!</definedName>
    <definedName name="cf_inv_act_fstp">#REF!</definedName>
    <definedName name="cf_inv_act_gadd">#REF!</definedName>
    <definedName name="cf_inv_act_gadi">#REF!</definedName>
    <definedName name="cf_inv_act_govd">#REF!</definedName>
    <definedName name="cf_inv_act_gove">#REF!</definedName>
    <definedName name="cf_inv_act_nep">#REF!</definedName>
    <definedName name="cf_inv_act_resm">#REF!</definedName>
    <definedName name="cf_inv_act_sols">#REF!</definedName>
    <definedName name="cf_inv_act_tam">#REF!</definedName>
    <definedName name="cf_inv_act_tsc">#REF!</definedName>
    <definedName name="cf_inv_act_vent">#REF!</definedName>
    <definedName name="cf_inv_act_watr">#REF!</definedName>
    <definedName name="cf_inv_act_west">#REF!</definedName>
    <definedName name="cf_inv_aff">#REF!</definedName>
    <definedName name="cf_inv_oth">#REF!</definedName>
    <definedName name="cf_invsec">#REF!</definedName>
    <definedName name="cf_invsec_CMDCC">#REF!</definedName>
    <definedName name="cf_invsec_CMDEC">#REF!</definedName>
    <definedName name="cf_invsec_CMDEG">#REF!</definedName>
    <definedName name="cf_invsec_CMELE">#REF!</definedName>
    <definedName name="cf_invsec_cres">#REF!</definedName>
    <definedName name="cf_invsec_crmw">#REF!</definedName>
    <definedName name="cf_invsec_dadj">#REF!</definedName>
    <definedName name="cf_invsec_dcc">#REF!</definedName>
    <definedName name="cf_invsec_dccw">#REF!</definedName>
    <definedName name="cf_invsec_dcom">#REF!</definedName>
    <definedName name="cf_invsec_degw">#REF!</definedName>
    <definedName name="cf_invsec_deiw">#REF!</definedName>
    <definedName name="cf_invsec_denw">#REF!</definedName>
    <definedName name="cf_invsec_desi">#REF!</definedName>
    <definedName name="cf_invsec_dess">#REF!</definedName>
    <definedName name="cf_invsec_dfd">#REF!</definedName>
    <definedName name="cf_invsec_dnet">#REF!</definedName>
    <definedName name="cf_invsec_dpbg">#REF!</definedName>
    <definedName name="cf_invsec_dsol">#REF!</definedName>
    <definedName name="cf_invsec_elec">#REF!</definedName>
    <definedName name="cf_invsec_esvc">#REF!</definedName>
    <definedName name="cf_invsec_fnco">#REF!</definedName>
    <definedName name="cf_invsec_fsac">#REF!</definedName>
    <definedName name="cf_invsec_fser">#REF!</definedName>
    <definedName name="cf_invsec_fstp">#REF!</definedName>
    <definedName name="cf_invsec_gadd">#REF!</definedName>
    <definedName name="cf_invsec_gadi">#REF!</definedName>
    <definedName name="cf_invsec_govd">#REF!</definedName>
    <definedName name="cf_invsec_gove">#REF!</definedName>
    <definedName name="cf_invsec_nep">#REF!</definedName>
    <definedName name="cf_invsec_resm">#REF!</definedName>
    <definedName name="cf_invsec_sols">#REF!</definedName>
    <definedName name="cf_invsec_tam">#REF!</definedName>
    <definedName name="cf_invsec_tsc">#REF!</definedName>
    <definedName name="cf_invsec_vent">#REF!</definedName>
    <definedName name="cf_invsec_watr">#REF!</definedName>
    <definedName name="cf_invsec_west">#REF!</definedName>
    <definedName name="cf_iss_exp">#REF!</definedName>
    <definedName name="cf_joint_earn">#REF!</definedName>
    <definedName name="cf_joint_vent">#REF!</definedName>
    <definedName name="cf_lcp_interest">#REF!</definedName>
    <definedName name="cf_lcp_iss">#REF!</definedName>
    <definedName name="cf_ltd_caplease">#REF!</definedName>
    <definedName name="cf_ltd_cl_ret">#REF!</definedName>
    <definedName name="cf_ltd_disc_amort">#REF!</definedName>
    <definedName name="cf_ltd_exp_amort">#REF!</definedName>
    <definedName name="cf_ltd_int_tot">#REF!</definedName>
    <definedName name="cf_ltd_interest">#REF!</definedName>
    <definedName name="cf_ltd_intnew">#REF!</definedName>
    <definedName name="cf_ltd_intoth">#REF!</definedName>
    <definedName name="cf_ltd_iss">#REF!</definedName>
    <definedName name="cf_ltd_iss_CMDCC">#REF!</definedName>
    <definedName name="cf_ltd_iss_CMDEC">#REF!</definedName>
    <definedName name="cf_ltd_iss_CMDEG">#REF!</definedName>
    <definedName name="cf_ltd_iss_CMELE">#REF!</definedName>
    <definedName name="cf_ltd_iss_cres">#REF!</definedName>
    <definedName name="cf_ltd_iss_crmw">#REF!</definedName>
    <definedName name="cf_ltd_iss_dadj">#REF!</definedName>
    <definedName name="cf_ltd_iss_DCC">#REF!</definedName>
    <definedName name="cf_ltd_iss_dccw">#REF!</definedName>
    <definedName name="cf_ltd_iss_dcom">#REF!</definedName>
    <definedName name="cf_ltd_iss_debt">#REF!</definedName>
    <definedName name="cf_ltd_iss_degw">#REF!</definedName>
    <definedName name="cf_ltd_iss_deiw">#REF!</definedName>
    <definedName name="cf_ltd_iss_denw">#REF!</definedName>
    <definedName name="cf_ltd_iss_desi">#REF!</definedName>
    <definedName name="cf_ltd_iss_dess">#REF!</definedName>
    <definedName name="cf_ltd_iss_dfd">#REF!</definedName>
    <definedName name="cf_ltd_iss_dnet">#REF!</definedName>
    <definedName name="cf_ltd_iss_dpbg">#REF!</definedName>
    <definedName name="cf_ltd_iss_dsol">#REF!</definedName>
    <definedName name="cf_ltd_iss_elec">#REF!</definedName>
    <definedName name="cf_ltd_iss_esvc">#REF!</definedName>
    <definedName name="cf_ltd_iss_fnco">#REF!</definedName>
    <definedName name="cf_ltd_iss_fsac">#REF!</definedName>
    <definedName name="cf_ltd_iss_fser">#REF!</definedName>
    <definedName name="cf_ltd_iss_fstp">#REF!</definedName>
    <definedName name="cf_ltd_iss_gadd">#REF!</definedName>
    <definedName name="cf_ltd_iss_gadi">#REF!</definedName>
    <definedName name="cf_ltd_iss_govd">#REF!</definedName>
    <definedName name="cf_ltd_iss_gove">#REF!</definedName>
    <definedName name="cf_ltd_iss_inco">#REF!</definedName>
    <definedName name="cf_ltd_iss_inco_esvc">#REF!</definedName>
    <definedName name="cf_ltd_iss_nep">#REF!</definedName>
    <definedName name="cf_ltd_iss_resm">#REF!</definedName>
    <definedName name="cf_ltd_iss_sols">#REF!</definedName>
    <definedName name="cf_ltd_iss_tam">#REF!</definedName>
    <definedName name="cf_ltd_iss_tsc">#REF!</definedName>
    <definedName name="cf_ltd_iss_vent">#REF!</definedName>
    <definedName name="cf_ltd_iss_watr">#REF!</definedName>
    <definedName name="cf_ltd_iss_west">#REF!</definedName>
    <definedName name="cf_ltd_retire">#REF!</definedName>
    <definedName name="cf_ltd_retnew">#REF!</definedName>
    <definedName name="cf_ltd_tot_ret">#REF!</definedName>
    <definedName name="cf_maint_capx">#REF!</definedName>
    <definedName name="cf_maint_capx_adcc">#REF!</definedName>
    <definedName name="cf_maint_capx_adj">#REF!</definedName>
    <definedName name="cf_maint_capx_adpb">#REF!</definedName>
    <definedName name="cf_maint_capx_CM1DC">#REF!</definedName>
    <definedName name="cf_maint_capx_CM1DE">#REF!</definedName>
    <definedName name="cf_maint_capx_CM1EL">#REF!</definedName>
    <definedName name="cf_maint_capx_CM4DC">#REF!</definedName>
    <definedName name="cf_maint_capx_CM4DE">#REF!</definedName>
    <definedName name="cf_maint_capx_CM4EL">#REF!</definedName>
    <definedName name="cf_maint_capx_CMDCC">#REF!</definedName>
    <definedName name="cf_maint_capx_CMDEC">#REF!</definedName>
    <definedName name="cf_maint_capx_CMDEG">#REF!</definedName>
    <definedName name="cf_maint_capx_CMELE">#REF!</definedName>
    <definedName name="cf_maint_capx_cres">#REF!</definedName>
    <definedName name="cf_maint_capx_crmw">#REF!</definedName>
    <definedName name="cf_maint_capx_dadj">#REF!</definedName>
    <definedName name="cf_maint_capx_dcc">#REF!</definedName>
    <definedName name="cf_maint_capx_dccw">#REF!</definedName>
    <definedName name="cf_maint_capx_dcom">#REF!</definedName>
    <definedName name="cf_maint_capx_degw">#REF!</definedName>
    <definedName name="cf_maint_capx_deiw">#REF!</definedName>
    <definedName name="cf_maint_capx_denw">#REF!</definedName>
    <definedName name="cf_maint_capx_desi">#REF!</definedName>
    <definedName name="cf_maint_capx_dess">#REF!</definedName>
    <definedName name="cf_maint_capx_dfd">#REF!</definedName>
    <definedName name="cf_maint_capx_dnet">#REF!</definedName>
    <definedName name="cf_maint_capx_dpbg">#REF!</definedName>
    <definedName name="cf_maint_capx_dsol">#REF!</definedName>
    <definedName name="cf_maint_capx_elec">#REF!</definedName>
    <definedName name="cf_maint_capx_esvc">#REF!</definedName>
    <definedName name="cf_maint_capx_etrn">#REF!</definedName>
    <definedName name="cf_maint_capx_fnco">#REF!</definedName>
    <definedName name="cf_maint_capx_fsac">#REF!</definedName>
    <definedName name="cf_maint_capx_fser">#REF!</definedName>
    <definedName name="cf_maint_capx_fstp">#REF!</definedName>
    <definedName name="cf_maint_capx_gadd">#REF!</definedName>
    <definedName name="cf_maint_capx_gadi">#REF!</definedName>
    <definedName name="cf_maint_capx_govd">#REF!</definedName>
    <definedName name="cf_maint_capx_gove">#REF!</definedName>
    <definedName name="cf_maint_capx_gross">#REF!</definedName>
    <definedName name="cf_maint_capx_iden">#REF!</definedName>
    <definedName name="cf_maint_capx_iden_cres">#REF!</definedName>
    <definedName name="cf_maint_capx_iden_crmw">#REF!</definedName>
    <definedName name="cf_maint_capx_iden_dadj">#REF!</definedName>
    <definedName name="cf_maint_capx_iden_dcc">#REF!</definedName>
    <definedName name="cf_maint_capx_iden_dccw">#REF!</definedName>
    <definedName name="cf_maint_capx_iden_dcom">#REF!</definedName>
    <definedName name="cf_maint_capx_iden_degw">#REF!</definedName>
    <definedName name="cf_maint_capx_iden_deiw">#REF!</definedName>
    <definedName name="cf_maint_capx_iden_denw">#REF!</definedName>
    <definedName name="cf_maint_capx_iden_desi">#REF!</definedName>
    <definedName name="cf_maint_capx_iden_dess">#REF!</definedName>
    <definedName name="cf_maint_capx_iden_dfd">#REF!</definedName>
    <definedName name="cf_maint_capx_iden_dnet">#REF!</definedName>
    <definedName name="cf_maint_capx_iden_dpbg">#REF!</definedName>
    <definedName name="cf_maint_capx_iden_dsol">#REF!</definedName>
    <definedName name="cf_maint_capx_iden_elec">#REF!</definedName>
    <definedName name="cf_maint_capx_iden_esvc">#REF!</definedName>
    <definedName name="cf_maint_capx_iden_fnco">#REF!</definedName>
    <definedName name="cf_maint_capx_iden_fsac">#REF!</definedName>
    <definedName name="cf_maint_capx_iden_fser">#REF!</definedName>
    <definedName name="cf_maint_capx_iden_fstp">#REF!</definedName>
    <definedName name="cf_maint_capx_iden_gadd">#REF!</definedName>
    <definedName name="cf_maint_capx_iden_gadi">#REF!</definedName>
    <definedName name="cf_maint_capx_iden_govd">#REF!</definedName>
    <definedName name="cf_maint_capx_iden_gove">#REF!</definedName>
    <definedName name="cf_maint_capx_iden_nep">#REF!</definedName>
    <definedName name="cf_maint_capx_iden_resm">#REF!</definedName>
    <definedName name="cf_maint_capx_iden_sols">#REF!</definedName>
    <definedName name="cf_maint_capx_iden_tam">#REF!</definedName>
    <definedName name="cf_maint_capx_iden_tsc">#REF!</definedName>
    <definedName name="cf_maint_capx_iden_vent">#REF!</definedName>
    <definedName name="cf_maint_capx_iden_watr">#REF!</definedName>
    <definedName name="cf_maint_capx_iden_west">#REF!</definedName>
    <definedName name="cf_maint_capx_nep">#REF!</definedName>
    <definedName name="cf_maint_capx_net">#REF!</definedName>
    <definedName name="cf_maint_capx_net_minit">#REF!</definedName>
    <definedName name="cf_maint_capx_resm">#REF!</definedName>
    <definedName name="cf_maint_capx_sols">#REF!</definedName>
    <definedName name="cf_maint_capx_tam">#REF!</definedName>
    <definedName name="cf_maint_capx_tsc">#REF!</definedName>
    <definedName name="cf_maint_capx_uniden">#REF!</definedName>
    <definedName name="cf_maint_capx_vent">#REF!</definedName>
    <definedName name="cf_maint_capx_watr">#REF!</definedName>
    <definedName name="cf_maint_capx_west">#REF!</definedName>
    <definedName name="cf_minint_dist_CM1DC">#REF!</definedName>
    <definedName name="cf_minint_dist_CM1DE">#REF!</definedName>
    <definedName name="cf_minint_dist_CM1EL">#REF!</definedName>
    <definedName name="cf_minint_dist_CM4DC">#REF!</definedName>
    <definedName name="cf_minint_dist_CM4DE">#REF!</definedName>
    <definedName name="cf_minint_dist_CM4EL">#REF!</definedName>
    <definedName name="cf_minint_dist_CMDCC">#REF!</definedName>
    <definedName name="cf_minint_dist_CMDEC">#REF!</definedName>
    <definedName name="cf_minint_dist_CMDEG">#REF!</definedName>
    <definedName name="cf_minint_dist_CMELE">#REF!</definedName>
    <definedName name="cf_minint_dist_cres">#REF!</definedName>
    <definedName name="cf_minint_dist_crmw">#REF!</definedName>
    <definedName name="cf_minint_dist_dcc">#REF!</definedName>
    <definedName name="cf_minint_dist_dccw">#REF!</definedName>
    <definedName name="cf_minint_dist_dcom">#REF!</definedName>
    <definedName name="cf_minint_dist_desi">#REF!</definedName>
    <definedName name="cf_minint_dist_dfd">#REF!</definedName>
    <definedName name="cf_minint_dist_dnet">#REF!</definedName>
    <definedName name="cf_minint_dist_dpbg">#REF!</definedName>
    <definedName name="cf_minint_dist_dsol">#REF!</definedName>
    <definedName name="cf_minint_dist_elec">#REF!</definedName>
    <definedName name="cf_minint_dist_esvc">#REF!</definedName>
    <definedName name="cf_minint_dist_fnco">#REF!</definedName>
    <definedName name="cf_minint_dist_fsac">#REF!</definedName>
    <definedName name="cf_minint_dist_fstp">#REF!</definedName>
    <definedName name="cf_minint_dist_gadd">#REF!</definedName>
    <definedName name="cf_minint_dist_gadi">#REF!</definedName>
    <definedName name="cf_minint_dist_govd">#REF!</definedName>
    <definedName name="cf_minint_dist_gove">#REF!</definedName>
    <definedName name="cf_minint_dist_nep">#REF!</definedName>
    <definedName name="cf_minint_dist_resm">#REF!</definedName>
    <definedName name="cf_minint_dist_tam">#REF!</definedName>
    <definedName name="cf_minint_dist_tsc">#REF!</definedName>
    <definedName name="cf_minint_dist_vent">#REF!</definedName>
    <definedName name="cf_misc_liab">#REF!</definedName>
    <definedName name="cf_nc_other">#REF!</definedName>
    <definedName name="cf_net_fin">#REF!</definedName>
    <definedName name="cf_net_invact">#REF!</definedName>
    <definedName name="cf_net_noncash">#REF!</definedName>
    <definedName name="cf_net_oper">#REF!</definedName>
    <definedName name="cf_net_proceeds">#REF!</definedName>
    <definedName name="cf_netincome">#REF!</definedName>
    <definedName name="cf_netproceeds">#REF!</definedName>
    <definedName name="cf_nuc_exp">#REF!</definedName>
    <definedName name="cf_nucamort">#REF!</definedName>
    <definedName name="cf_nuclear">#REF!</definedName>
    <definedName name="cf_nuclear_dc">#REF!</definedName>
    <definedName name="cf_oper_CMDCC">#REF!</definedName>
    <definedName name="cf_oper_CMDEC">#REF!</definedName>
    <definedName name="cf_oper_CMDEG">#REF!</definedName>
    <definedName name="cf_oper_CMELE">#REF!</definedName>
    <definedName name="cf_oper_cres">#REF!</definedName>
    <definedName name="cf_oper_crmw">#REF!</definedName>
    <definedName name="cf_oper_dadj">#REF!</definedName>
    <definedName name="cf_oper_DCC">#REF!</definedName>
    <definedName name="cf_oper_dccw">#REF!</definedName>
    <definedName name="cf_oper_dcom">#REF!</definedName>
    <definedName name="cf_oper_degw">#REF!</definedName>
    <definedName name="cf_oper_deiw">#REF!</definedName>
    <definedName name="cf_oper_denw">#REF!</definedName>
    <definedName name="cf_oper_desi">#REF!</definedName>
    <definedName name="cf_oper_dess">#REF!</definedName>
    <definedName name="cf_oper_dfd">#REF!</definedName>
    <definedName name="cf_oper_dnet">#REF!</definedName>
    <definedName name="cf_oper_dpbg">#REF!</definedName>
    <definedName name="cf_oper_dsol">#REF!</definedName>
    <definedName name="cf_oper_elec">#REF!</definedName>
    <definedName name="cf_oper_esvc">#REF!</definedName>
    <definedName name="cf_oper_fnco">#REF!</definedName>
    <definedName name="cf_oper_fsac">#REF!</definedName>
    <definedName name="cf_oper_fser">#REF!</definedName>
    <definedName name="cf_oper_fstp">#REF!</definedName>
    <definedName name="cf_oper_gadd">#REF!</definedName>
    <definedName name="cf_oper_gadi">#REF!</definedName>
    <definedName name="cf_oper_govd">#REF!</definedName>
    <definedName name="cf_oper_gove">#REF!</definedName>
    <definedName name="cf_oper_nep">#REF!</definedName>
    <definedName name="cf_oper_resm">#REF!</definedName>
    <definedName name="cf_oper_sols">#REF!</definedName>
    <definedName name="cf_oper_tam">#REF!</definedName>
    <definedName name="cf_oper_tsc">#REF!</definedName>
    <definedName name="cf_oper_vent">#REF!</definedName>
    <definedName name="cf_oper_watr">#REF!</definedName>
    <definedName name="cf_oper_west">#REF!</definedName>
    <definedName name="cf_oth">#REF!</definedName>
    <definedName name="cf_oth_asset_loss">#REF!</definedName>
    <definedName name="cf_oth_invest_CM1DC">#REF!</definedName>
    <definedName name="cf_oth_invest_CM1DE">#REF!</definedName>
    <definedName name="cf_oth_invest_CM1EL">#REF!</definedName>
    <definedName name="cf_oth_invest_CM4DC">#REF!</definedName>
    <definedName name="cf_oth_invest_CM4DE">#REF!</definedName>
    <definedName name="cf_oth_invest_CM4EL">#REF!</definedName>
    <definedName name="cf_oth_invest_CMDCC">#REF!</definedName>
    <definedName name="cf_oth_invest_CMDEC">#REF!</definedName>
    <definedName name="cf_oth_invest_CMDEG">#REF!</definedName>
    <definedName name="cf_oth_invest_CMELE">#REF!</definedName>
    <definedName name="cf_oth_invest_cres">#REF!</definedName>
    <definedName name="cf_oth_invest_crmw">#REF!</definedName>
    <definedName name="cf_oth_invest_dcc">#REF!</definedName>
    <definedName name="cf_oth_invest_dccw">#REF!</definedName>
    <definedName name="cf_oth_invest_dcom">#REF!</definedName>
    <definedName name="cf_oth_invest_desi">#REF!</definedName>
    <definedName name="cf_oth_invest_dfd">#REF!</definedName>
    <definedName name="cf_oth_invest_dnet">#REF!</definedName>
    <definedName name="cf_oth_invest_dpbg">#REF!</definedName>
    <definedName name="cf_oth_invest_dsol">#REF!</definedName>
    <definedName name="cf_oth_invest_elec">#REF!</definedName>
    <definedName name="cf_oth_invest_esvc">#REF!</definedName>
    <definedName name="cf_oth_invest_fnco">#REF!</definedName>
    <definedName name="cf_oth_invest_fsac">#REF!</definedName>
    <definedName name="cf_oth_invest_fstp">#REF!</definedName>
    <definedName name="cf_oth_invest_gadd">#REF!</definedName>
    <definedName name="cf_oth_invest_gadi">#REF!</definedName>
    <definedName name="cf_oth_invest_govd">#REF!</definedName>
    <definedName name="cf_oth_invest_gove">#REF!</definedName>
    <definedName name="cf_oth_invest_nep">#REF!</definedName>
    <definedName name="cf_oth_invest_resm">#REF!</definedName>
    <definedName name="cf_oth_invest_tam">#REF!</definedName>
    <definedName name="cf_oth_invest_tsc">#REF!</definedName>
    <definedName name="cf_oth_invest_vent">#REF!</definedName>
    <definedName name="cf_other_deprec">#REF!</definedName>
    <definedName name="cf_otherinv">#REF!</definedName>
    <definedName name="cf_othernet">#REF!</definedName>
    <definedName name="cf_otherprop">#REF!</definedName>
    <definedName name="cf_pcl">#REF!</definedName>
    <definedName name="cf_pfin_iss_CMDCC">#REF!</definedName>
    <definedName name="cf_pfin_iss_CMDEC">#REF!</definedName>
    <definedName name="cf_pfin_iss_CMDEG">#REF!</definedName>
    <definedName name="cf_pfin_iss_CMELE">#REF!</definedName>
    <definedName name="cf_pfs_div_CMDCC">#REF!</definedName>
    <definedName name="cf_pfs_div_CMDEC">#REF!</definedName>
    <definedName name="cf_pfs_div_CMDEG">#REF!</definedName>
    <definedName name="cf_pfs_div_CMELE">#REF!</definedName>
    <definedName name="cf_pfs_div_cres">#REF!</definedName>
    <definedName name="cf_pfs_div_crmw">#REF!</definedName>
    <definedName name="cf_pfs_div_dadj">#REF!</definedName>
    <definedName name="cf_pfs_div_dcc">#REF!</definedName>
    <definedName name="cf_pfs_div_dccw">#REF!</definedName>
    <definedName name="cf_pfs_div_dcom">#REF!</definedName>
    <definedName name="cf_pfs_div_degw">#REF!</definedName>
    <definedName name="cf_pfs_div_deiw">#REF!</definedName>
    <definedName name="cf_pfs_div_denw">#REF!</definedName>
    <definedName name="cf_pfs_div_desi">#REF!</definedName>
    <definedName name="cf_pfs_div_dess">#REF!</definedName>
    <definedName name="cf_pfs_div_dfd">#REF!</definedName>
    <definedName name="cf_pfs_div_dnet">#REF!</definedName>
    <definedName name="cf_pfs_div_dpbg">#REF!</definedName>
    <definedName name="cf_pfs_div_dsol">#REF!</definedName>
    <definedName name="cf_pfs_div_elec">#REF!</definedName>
    <definedName name="cf_pfs_div_esvc">#REF!</definedName>
    <definedName name="cf_pfs_div_fnco">#REF!</definedName>
    <definedName name="cf_pfs_div_fsac">#REF!</definedName>
    <definedName name="cf_pfs_div_fser">#REF!</definedName>
    <definedName name="cf_pfs_div_fstp">#REF!</definedName>
    <definedName name="cf_pfs_div_gadd">#REF!</definedName>
    <definedName name="cf_pfs_div_gadi">#REF!</definedName>
    <definedName name="cf_pfs_div_govd">#REF!</definedName>
    <definedName name="cf_pfs_div_gove">#REF!</definedName>
    <definedName name="cf_pfs_div_nep">#REF!</definedName>
    <definedName name="cf_pfs_div_resm">#REF!</definedName>
    <definedName name="cf_pfs_div_sols">#REF!</definedName>
    <definedName name="cf_pfs_div_tam">#REF!</definedName>
    <definedName name="cf_pfs_div_tsc">#REF!</definedName>
    <definedName name="cf_pfs_div_vent">#REF!</definedName>
    <definedName name="cf_pfs_div_watr">#REF!</definedName>
    <definedName name="cf_pfs_div_west">#REF!</definedName>
    <definedName name="cf_pfs_dividend">#REF!</definedName>
    <definedName name="cf_pfs_divnew">#REF!</definedName>
    <definedName name="cf_pfs_iss">#REF!</definedName>
    <definedName name="cf_pfs_retire">#REF!</definedName>
    <definedName name="cf_pfs_retnew">#REF!</definedName>
    <definedName name="cf_pfs_tot_div">#REF!</definedName>
    <definedName name="cf_pfs_tot_ret">#REF!</definedName>
    <definedName name="cf_pref_pension">#REF!</definedName>
    <definedName name="cf_prefinance_CMDCC">#REF!</definedName>
    <definedName name="cf_prefinance_CMDEC">#REF!</definedName>
    <definedName name="cf_prefinance_CMDEG">#REF!</definedName>
    <definedName name="cf_prefinance_CMELE">#REF!</definedName>
    <definedName name="cf_prepay">#REF!</definedName>
    <definedName name="cf_purcap">#REF!</definedName>
    <definedName name="cf_quip_iss_CMDCC">#REF!</definedName>
    <definedName name="cf_quip_iss_CMDEC">#REF!</definedName>
    <definedName name="cf_quip_iss_CMDEG">#REF!</definedName>
    <definedName name="cf_quip_iss_CMELE">#REF!</definedName>
    <definedName name="cf_quip_iss_DCC">#REF!</definedName>
    <definedName name="cf_quip_iss_dpbg">#REF!</definedName>
    <definedName name="cf_quip_iss_nep">#REF!</definedName>
    <definedName name="cf_removal">#REF!</definedName>
    <definedName name="cf_ret_def">#REF!</definedName>
    <definedName name="cf_rtnall_fuel">#REF!</definedName>
    <definedName name="cf_salvage">#REF!</definedName>
    <definedName name="cf_so2_exp">#REF!</definedName>
    <definedName name="cf_stb_iss">#REF!</definedName>
    <definedName name="cf_stb_iss_CMDCC">#REF!</definedName>
    <definedName name="cf_stb_iss_CMDEC">#REF!</definedName>
    <definedName name="cf_stb_iss_CMDEG">#REF!</definedName>
    <definedName name="cf_stb_iss_CMELE">#REF!</definedName>
    <definedName name="cf_stb_iss_cres">#REF!</definedName>
    <definedName name="cf_stb_iss_crmw">#REF!</definedName>
    <definedName name="cf_stb_iss_dadj">#REF!</definedName>
    <definedName name="cf_stb_iss_DCC">#REF!</definedName>
    <definedName name="cf_stb_iss_dccw">#REF!</definedName>
    <definedName name="cf_stb_iss_dcom">#REF!</definedName>
    <definedName name="cf_stb_iss_degw">#REF!</definedName>
    <definedName name="cf_stb_iss_deiw">#REF!</definedName>
    <definedName name="cf_stb_iss_denw">#REF!</definedName>
    <definedName name="cf_stb_iss_desi">#REF!</definedName>
    <definedName name="cf_stb_iss_dess">#REF!</definedName>
    <definedName name="cf_stb_iss_dfd">#REF!</definedName>
    <definedName name="cf_stb_iss_dnet">#REF!</definedName>
    <definedName name="cf_stb_iss_dpbg">#REF!</definedName>
    <definedName name="cf_stb_iss_dsol">#REF!</definedName>
    <definedName name="cf_stb_iss_elec">#REF!</definedName>
    <definedName name="cf_stb_iss_esvc">#REF!</definedName>
    <definedName name="cf_stb_iss_fnco">#REF!</definedName>
    <definedName name="cf_stb_iss_fsac">#REF!</definedName>
    <definedName name="cf_stb_iss_fser">#REF!</definedName>
    <definedName name="cf_stb_iss_fstp">#REF!</definedName>
    <definedName name="cf_stb_iss_gadd">#REF!</definedName>
    <definedName name="cf_stb_iss_gadi">#REF!</definedName>
    <definedName name="cf_stb_iss_govd">#REF!</definedName>
    <definedName name="cf_stb_iss_gove">#REF!</definedName>
    <definedName name="cf_stb_iss_nep">#REF!</definedName>
    <definedName name="cf_stb_iss_resm">#REF!</definedName>
    <definedName name="cf_stb_iss_sols">#REF!</definedName>
    <definedName name="cf_stb_iss_tam">#REF!</definedName>
    <definedName name="cf_stb_iss_tsc">#REF!</definedName>
    <definedName name="cf_stb_iss_vent">#REF!</definedName>
    <definedName name="cf_stb_iss_watr">#REF!</definedName>
    <definedName name="cf_stb_iss_west">#REF!</definedName>
    <definedName name="cf_std_iss">#REF!</definedName>
    <definedName name="cf_std_iss_adj">#REF!</definedName>
    <definedName name="cf_subs_div">#REF!</definedName>
    <definedName name="cf_subs_dividends">#REF!</definedName>
    <definedName name="cf_subs_earn">#REF!</definedName>
    <definedName name="cf_subs_invest">#REF!</definedName>
    <definedName name="cf_tax_acc">#REF!</definedName>
    <definedName name="cf_tot_adj">#REF!</definedName>
    <definedName name="cf_tot_adjs">#REF!</definedName>
    <definedName name="cf_tot_div">#REF!</definedName>
    <definedName name="cf_tot_divs">#REF!</definedName>
    <definedName name="cf_tot_ret">#REF!</definedName>
    <definedName name="cf_tot_ret_CMDCC">#REF!</definedName>
    <definedName name="cf_tot_ret_CMDEC">#REF!</definedName>
    <definedName name="cf_tot_ret_CMDEG">#REF!</definedName>
    <definedName name="cf_tot_ret_CMELE">#REF!</definedName>
    <definedName name="cf_tot_ret_cres">#REF!</definedName>
    <definedName name="cf_tot_ret_crmw">#REF!</definedName>
    <definedName name="cf_tot_ret_dadj">#REF!</definedName>
    <definedName name="cf_tot_ret_dcc">#REF!</definedName>
    <definedName name="cf_tot_ret_dccw">#REF!</definedName>
    <definedName name="cf_tot_ret_dcom">#REF!</definedName>
    <definedName name="cf_tot_ret_degw">#REF!</definedName>
    <definedName name="cf_tot_ret_deiw">#REF!</definedName>
    <definedName name="cf_tot_ret_denw">#REF!</definedName>
    <definedName name="cf_tot_ret_desi">#REF!</definedName>
    <definedName name="cf_tot_ret_dess">#REF!</definedName>
    <definedName name="cf_tot_ret_dfd">#REF!</definedName>
    <definedName name="cf_tot_ret_div">#REF!</definedName>
    <definedName name="cf_tot_ret_dnet">#REF!</definedName>
    <definedName name="cf_tot_ret_dpbg">#REF!</definedName>
    <definedName name="cf_tot_ret_dsol">#REF!</definedName>
    <definedName name="cf_tot_ret_elec">#REF!</definedName>
    <definedName name="cf_tot_ret_esvc">#REF!</definedName>
    <definedName name="cf_tot_ret_fnco">#REF!</definedName>
    <definedName name="cf_tot_ret_fsac">#REF!</definedName>
    <definedName name="cf_tot_ret_fser">#REF!</definedName>
    <definedName name="cf_tot_ret_fstp">#REF!</definedName>
    <definedName name="cf_tot_ret_gadd">#REF!</definedName>
    <definedName name="cf_tot_ret_gadi">#REF!</definedName>
    <definedName name="cf_tot_ret_govd">#REF!</definedName>
    <definedName name="cf_tot_ret_gove">#REF!</definedName>
    <definedName name="cf_tot_ret_nep">#REF!</definedName>
    <definedName name="cf_tot_ret_resm">#REF!</definedName>
    <definedName name="cf_tot_ret_sols">#REF!</definedName>
    <definedName name="cf_tot_ret_tam">#REF!</definedName>
    <definedName name="cf_tot_ret_tsc">#REF!</definedName>
    <definedName name="cf_tot_ret_vent">#REF!</definedName>
    <definedName name="cf_tot_ret_watr">#REF!</definedName>
    <definedName name="cf_tot_ret_west">#REF!</definedName>
    <definedName name="cf_tot_rets">#REF!</definedName>
    <definedName name="cf_unfuel">#REF!</definedName>
    <definedName name="cf_vfs_iss_CM1DC">#REF!</definedName>
    <definedName name="cf_vfs_iss_CM1DE">#REF!</definedName>
    <definedName name="cf_vfs_iss_CM1EL">#REF!</definedName>
    <definedName name="cf_vfs_iss_CM4EL">#REF!</definedName>
    <definedName name="cf_vfs_iss_CMDCC">#REF!</definedName>
    <definedName name="cf_vfs_iss_CMDEC">#REF!</definedName>
    <definedName name="cf_vfs_iss_CMDEG">#REF!</definedName>
    <definedName name="cf_vfs_iss_CMELE">#REF!</definedName>
    <definedName name="cf_vfs_iss_dpbg">#REF!</definedName>
    <definedName name="cf_vfs_iss_nep">#REF!</definedName>
    <definedName name="cf_wc">#REF!</definedName>
    <definedName name="cf_wc_minint_be">#REF!</definedName>
    <definedName name="cf_wc_minint_be_CM1DE">#REF!</definedName>
    <definedName name="cf_wc_minint_be_CM1EL">#REF!</definedName>
    <definedName name="cf_wc_minint_be_CM4DE">#REF!</definedName>
    <definedName name="cf_wc_minint_be_CM4EL">#REF!</definedName>
    <definedName name="cf_wc_minint_be_CMDCC">#REF!</definedName>
    <definedName name="cf_wc_minint_be_CMDEG">#REF!</definedName>
    <definedName name="cf_wc_minint_be_CMELE">#REF!</definedName>
    <definedName name="cf_wc_minint_be_cres">#REF!</definedName>
    <definedName name="cf_wc_minint_be_crmw">#REF!</definedName>
    <definedName name="cf_wc_minint_be_dadj">#REF!</definedName>
    <definedName name="cf_wc_minint_be_dcc">#REF!</definedName>
    <definedName name="cf_wc_minint_be_dccw">#REF!</definedName>
    <definedName name="cf_wc_minint_be_dcom">#REF!</definedName>
    <definedName name="cf_wc_minint_be_degw">#REF!</definedName>
    <definedName name="cf_wc_minint_be_deiw">#REF!</definedName>
    <definedName name="cf_wc_minint_be_denw">#REF!</definedName>
    <definedName name="cf_wc_minint_be_desi">#REF!</definedName>
    <definedName name="cf_wc_minint_be_dess">#REF!</definedName>
    <definedName name="cf_wc_minint_be_dfd">#REF!</definedName>
    <definedName name="cf_wc_minint_be_dnet">#REF!</definedName>
    <definedName name="cf_wc_minint_be_dpbg">#REF!</definedName>
    <definedName name="cf_wc_minint_be_dsol">#REF!</definedName>
    <definedName name="cf_wc_minint_be_elec">#REF!</definedName>
    <definedName name="cf_wc_minint_be_esvc">#REF!</definedName>
    <definedName name="cf_wc_minint_be_fnco">#REF!</definedName>
    <definedName name="cf_wc_minint_be_fsac">#REF!</definedName>
    <definedName name="cf_wc_minint_be_fser">#REF!</definedName>
    <definedName name="cf_wc_minint_be_fstp">#REF!</definedName>
    <definedName name="cf_wc_minint_be_gadd">#REF!</definedName>
    <definedName name="cf_wc_minint_be_gadi">#REF!</definedName>
    <definedName name="cf_wc_minint_be_govd">#REF!</definedName>
    <definedName name="cf_wc_minint_be_gove">#REF!</definedName>
    <definedName name="cf_wc_minint_be_nep">#REF!</definedName>
    <definedName name="cf_wc_minint_be_resm">#REF!</definedName>
    <definedName name="cf_wc_minint_be_sols">#REF!</definedName>
    <definedName name="cf_wc_minint_be_tam">#REF!</definedName>
    <definedName name="cf_wc_minint_be_tsc">#REF!</definedName>
    <definedName name="cf_wc_minint_be_vent">#REF!</definedName>
    <definedName name="cf_wc_minint_be_watr">#REF!</definedName>
    <definedName name="cf_wc_minint_be_west">#REF!</definedName>
    <definedName name="cf_wc_minint_maint">#REF!</definedName>
    <definedName name="cf_wc_minint_maint_CM1DE">#REF!</definedName>
    <definedName name="cf_wc_minint_maint_CM1EL">#REF!</definedName>
    <definedName name="cf_wc_minint_maint_CM4DE">#REF!</definedName>
    <definedName name="cf_wc_minint_maint_CM4EL">#REF!</definedName>
    <definedName name="cf_wc_minint_maint_CMDCC">#REF!</definedName>
    <definedName name="cf_wc_minint_maint_CMDEG">#REF!</definedName>
    <definedName name="cf_wc_minint_maint_CMELE">#REF!</definedName>
    <definedName name="cf_wc_minint_maint_cres">#REF!</definedName>
    <definedName name="cf_wc_minint_maint_crmw">#REF!</definedName>
    <definedName name="cf_wc_minint_maint_dadj">#REF!</definedName>
    <definedName name="cf_wc_minint_maint_dcc">#REF!</definedName>
    <definedName name="cf_wc_minint_maint_dccw">#REF!</definedName>
    <definedName name="cf_wc_minint_maint_dcom">#REF!</definedName>
    <definedName name="cf_wc_minint_maint_degw">#REF!</definedName>
    <definedName name="cf_wc_minint_maint_deiw">#REF!</definedName>
    <definedName name="cf_wc_minint_maint_denw">#REF!</definedName>
    <definedName name="cf_wc_minint_maint_desi">#REF!</definedName>
    <definedName name="cf_wc_minint_maint_dess">#REF!</definedName>
    <definedName name="cf_wc_minint_maint_dfd">#REF!</definedName>
    <definedName name="cf_wc_minint_maint_dnet">#REF!</definedName>
    <definedName name="cf_wc_minint_maint_dpbg">#REF!</definedName>
    <definedName name="cf_wc_minint_maint_dsol">#REF!</definedName>
    <definedName name="cf_wc_minint_maint_elec">#REF!</definedName>
    <definedName name="cf_wc_minint_maint_esvc">#REF!</definedName>
    <definedName name="cf_wc_minint_maint_fnco">#REF!</definedName>
    <definedName name="cf_wc_minint_maint_fsac">#REF!</definedName>
    <definedName name="cf_wc_minint_maint_fser">#REF!</definedName>
    <definedName name="cf_wc_minint_maint_fstp">#REF!</definedName>
    <definedName name="cf_wc_minint_maint_gadd">#REF!</definedName>
    <definedName name="cf_wc_minint_maint_gadi">#REF!</definedName>
    <definedName name="cf_wc_minint_maint_govd">#REF!</definedName>
    <definedName name="cf_wc_minint_maint_gove">#REF!</definedName>
    <definedName name="cf_wc_minint_maint_nep">#REF!</definedName>
    <definedName name="cf_wc_minint_maint_resm">#REF!</definedName>
    <definedName name="cf_wc_minint_maint_sols">#REF!</definedName>
    <definedName name="cf_wc_minint_maint_tam">#REF!</definedName>
    <definedName name="cf_wc_minint_maint_tsc">#REF!</definedName>
    <definedName name="cf_wc_minint_maint_vent">#REF!</definedName>
    <definedName name="cf_wc_minint_maint_watr">#REF!</definedName>
    <definedName name="cf_wc_minint_maint_west">#REF!</definedName>
    <definedName name="cf_wc_other">#REF!</definedName>
    <definedName name="cf_wc_total">#REF!</definedName>
    <definedName name="CFB4Fin">#REF!</definedName>
    <definedName name="cfentity">#REF!</definedName>
    <definedName name="CFLOWSINPUT_1">#REF!</definedName>
    <definedName name="CFLOWSINPUT_2">#REF!</definedName>
    <definedName name="CFLOWSINPUT_3">#REF!</definedName>
    <definedName name="CFLOWSINPUT_4">#REF!</definedName>
    <definedName name="cflowstmtp1">#REF!</definedName>
    <definedName name="cflowstmtp2">#REF!</definedName>
    <definedName name="cflowstmtp3">#REF!</definedName>
    <definedName name="CGEU_Index">#REF!</definedName>
    <definedName name="CGEU_SWIFT">#REF!</definedName>
    <definedName name="Change" hidden="1">#N/A</definedName>
    <definedName name="Change2" hidden="1">#N/A</definedName>
    <definedName name="Change3" hidden="1">#N/A</definedName>
    <definedName name="Change4" hidden="1">#N/A</definedName>
    <definedName name="CHANGECHOICE1">#REF!</definedName>
    <definedName name="CHANGECHOICE2">#REF!</definedName>
    <definedName name="CHANGECHOICE3">#REF!</definedName>
    <definedName name="ChangeRange" hidden="1">#N/A</definedName>
    <definedName name="ChangeRange2" hidden="1">#N/A</definedName>
    <definedName name="charlesrecon" localSheetId="7">#REF!</definedName>
    <definedName name="charlesrecon">#REF!</definedName>
    <definedName name="Chart" localSheetId="7" hidden="1">{"Financials",#N/A,FALSE,"Financials";"AVP",#N/A,FALSE,"AVP";"DCF",#N/A,FALSE,"DCF";"CSC",#N/A,FALSE,"CSC";"Deal_Comp",#N/A,FALSE,"DealComp"}</definedName>
    <definedName name="Chart" hidden="1">{"Financials",#N/A,FALSE,"Financials";"AVP",#N/A,FALSE,"AVP";"DCF",#N/A,FALSE,"DCF";"CSC",#N/A,FALSE,"CSC";"Deal_Comp",#N/A,FALSE,"DealComp"}</definedName>
    <definedName name="chart2" localSheetId="7" hidden="1">{"test2",#N/A,TRUE,"Prices"}</definedName>
    <definedName name="chart2" hidden="1">{"test2",#N/A,TRUE,"Prices"}</definedName>
    <definedName name="chart401">#REF!</definedName>
    <definedName name="CHARTOFACCOUNTSID1" localSheetId="7">#REF!</definedName>
    <definedName name="CHARTOFACCOUNTSID1">#REF!</definedName>
    <definedName name="charts">#REF!</definedName>
    <definedName name="check" localSheetId="7">#REF!</definedName>
    <definedName name="check">#REF!</definedName>
    <definedName name="check_cash" localSheetId="7">#REF!</definedName>
    <definedName name="check_cash">#REF!</definedName>
    <definedName name="Checklist1">#REF!</definedName>
    <definedName name="Checklist2">#REF!</definedName>
    <definedName name="CHECKREQUEST" localSheetId="7">#REF!</definedName>
    <definedName name="CHECKREQUEST">#REF!</definedName>
    <definedName name="chik" localSheetId="7" hidden="1">{#N/A,#N/A,FALSE,"Summary";#N/A,#N/A,FALSE,"1991";#N/A,#N/A,FALSE,"91 AMT";#N/A,#N/A,FALSE,"1992";#N/A,#N/A,FALSE,"92 AMT";#N/A,#N/A,FALSE,"1993";#N/A,#N/A,FALSE,"93 AMT"}</definedName>
    <definedName name="chik" hidden="1">{#N/A,#N/A,FALSE,"Summary";#N/A,#N/A,FALSE,"1991";#N/A,#N/A,FALSE,"91 AMT";#N/A,#N/A,FALSE,"1992";#N/A,#N/A,FALSE,"92 AMT";#N/A,#N/A,FALSE,"1993";#N/A,#N/A,FALSE,"93 AMT"}</definedName>
    <definedName name="ChileanGaap_Balance">#REF!</definedName>
    <definedName name="ChileanGaap_Estado">#REF!</definedName>
    <definedName name="ChileanGaap_Flujo">#REF!</definedName>
    <definedName name="CHOICE" localSheetId="7">#REF!</definedName>
    <definedName name="CHOICE">#REF!</definedName>
    <definedName name="chosie" localSheetId="7" hidden="1">{#N/A,#N/A,FALSE,"Pharm";#N/A,#N/A,FALSE,"WWCM"}</definedName>
    <definedName name="chosie" hidden="1">{#N/A,#N/A,FALSE,"Pharm";#N/A,#N/A,FALSE,"WWCM"}</definedName>
    <definedName name="CI_Consumables_Cost">#REF!</definedName>
    <definedName name="Cin_ID" localSheetId="7">#REF!</definedName>
    <definedName name="Cin_ID">#REF!</definedName>
    <definedName name="CINEA_14" localSheetId="7">#REF!</definedName>
    <definedName name="CINEA_14">#REF!</definedName>
    <definedName name="Cinergy" localSheetId="7">#REF!</definedName>
    <definedName name="Cinergy">#REF!</definedName>
    <definedName name="Cinergy_ID">#REF!</definedName>
    <definedName name="CinLife_Index">#REF!</definedName>
    <definedName name="CinLife_SWIFT">#REF!</definedName>
    <definedName name="CinMed_Index">#REF!</definedName>
    <definedName name="CinMed_SWIFT">#REF!</definedName>
    <definedName name="CINPE_A" localSheetId="7">#REF!</definedName>
    <definedName name="CINPE_A">#REF!</definedName>
    <definedName name="CINPE_Apr" localSheetId="7">#REF!</definedName>
    <definedName name="CINPE_Apr">#REF!</definedName>
    <definedName name="CINPE_D" localSheetId="7">#REF!</definedName>
    <definedName name="CINPE_D">#REF!</definedName>
    <definedName name="CINPE_F">#REF!</definedName>
    <definedName name="CINPE_June">#REF!</definedName>
    <definedName name="CINPE_May">#REF!</definedName>
    <definedName name="CINPE_N">#REF!</definedName>
    <definedName name="CINPE_O">#REF!</definedName>
    <definedName name="CINPE_S">#REF!</definedName>
    <definedName name="CINPL_A">#REF!</definedName>
    <definedName name="CINPL_D">#REF!</definedName>
    <definedName name="CINPL_F">#REF!</definedName>
    <definedName name="CINPL_N">#REF!</definedName>
    <definedName name="CINPL_O">#REF!</definedName>
    <definedName name="CINQE_A">#REF!</definedName>
    <definedName name="CINQE_D">#REF!</definedName>
    <definedName name="CINQE_F">#REF!</definedName>
    <definedName name="CINQE_N">#REF!</definedName>
    <definedName name="CINQE_O">#REF!</definedName>
    <definedName name="CINQE_S">#REF!</definedName>
    <definedName name="CINQF_A">#REF!</definedName>
    <definedName name="CINQF_D">#REF!</definedName>
    <definedName name="CINQF_F">#REF!</definedName>
    <definedName name="CINQF_N">#REF!</definedName>
    <definedName name="CINQF_O">#REF!</definedName>
    <definedName name="CINQF_S">#REF!</definedName>
    <definedName name="CIQWBGuid" localSheetId="7" hidden="1">"Esterline FY13 - Norwich - QRE Summary.xlsx"</definedName>
    <definedName name="CIQWBGuid" hidden="1">"022317c7-dbd3-41a3-9caf-35748facbbc2"</definedName>
    <definedName name="circref">#REF!</definedName>
    <definedName name="city" localSheetId="7">#REF!</definedName>
    <definedName name="city">#REF!</definedName>
    <definedName name="CK">#REF!</definedName>
    <definedName name="CKCK">#REF!</definedName>
    <definedName name="ClaimRese" localSheetId="7">#REF!</definedName>
    <definedName name="ClaimRese">#REF!</definedName>
    <definedName name="Class">#REF!</definedName>
    <definedName name="CLASS2000" localSheetId="7">#REF!</definedName>
    <definedName name="CLASS2000">#REF!</definedName>
    <definedName name="CleanGradeList">#REF!</definedName>
    <definedName name="Clemson_Bill" localSheetId="7">#REF!</definedName>
    <definedName name="Clemson_Bill">#REF!</definedName>
    <definedName name="Clendon">#REF!</definedName>
    <definedName name="CLIENT">#REF!</definedName>
    <definedName name="ClosedApr00" localSheetId="7">#REF!</definedName>
    <definedName name="ClosedApr00">#REF!</definedName>
    <definedName name="ClosedDec">#REF!</definedName>
    <definedName name="ClosedDecNE">#REF!</definedName>
    <definedName name="ClosedFeb00">#REF!</definedName>
    <definedName name="ClosedJan00">#REF!</definedName>
    <definedName name="ClosedJul00">#REF!</definedName>
    <definedName name="ClosedJun00">#REF!</definedName>
    <definedName name="ClosedMar00">#REF!</definedName>
    <definedName name="ClosedMay00">#REF!</definedName>
    <definedName name="ClosedOct">#REF!</definedName>
    <definedName name="ClosedOctNE">#REF!</definedName>
    <definedName name="ClosedSept">#REF!</definedName>
    <definedName name="ClosedWVCTMWsJul00">#REF!</definedName>
    <definedName name="closing_date">#REF!</definedName>
    <definedName name="Closings_Direct">#REF!</definedName>
    <definedName name="Closings_Direct_and_ADC_with_Balance">#REF!</definedName>
    <definedName name="clra1ball" localSheetId="7" hidden="1">'DEF EDIT Amort_Updated'!clra1bp1,'DEF EDIT Amort_Updated'!clra1bp2</definedName>
    <definedName name="clra1ball" hidden="1">clra1bp1,clra1bp2</definedName>
    <definedName name="clra1bp1" localSheetId="7" hidden="1">clra1b1,clra1b2,clra1b3,clra1b4,clra1b5,clra1b6,clra1b7,clra1b8</definedName>
    <definedName name="clra1bp1" hidden="1">clra1b1,clra1b2,clra1b3,clra1b4,clra1b5,clra1b6,clra1b7,clra1b8</definedName>
    <definedName name="clra1bp2" localSheetId="7" hidden="1">clra1b9,clra1b10,clra1b11,clra1b12,clra1b13,clra1b13,clra1b15,clra1b16</definedName>
    <definedName name="clra1bp2" hidden="1">clra1b9,clra1b10,clra1b11,clra1b12,clra1b13,clra1b13,clra1b15,clra1b16</definedName>
    <definedName name="Club">#REF!</definedName>
    <definedName name="ClubDues">#REF!</definedName>
    <definedName name="cm">#REF!</definedName>
    <definedName name="CMACRO" localSheetId="7">#REF!</definedName>
    <definedName name="CMACRO">#REF!</definedName>
    <definedName name="cms_allowed">#REF!</definedName>
    <definedName name="cms_auto_fin">#REF!</definedName>
    <definedName name="cms_ave">#REF!</definedName>
    <definedName name="cms_beg_bvps">#REF!</definedName>
    <definedName name="cms_ce">#REF!</definedName>
    <definedName name="cms_cum_chg">#REF!</definedName>
    <definedName name="cms_div_a_per">#REF!</definedName>
    <definedName name="cms_div_acc_chg">#REF!</definedName>
    <definedName name="cms_div_acc_flag">#REF!</definedName>
    <definedName name="cms_div_accrued">#REF!</definedName>
    <definedName name="cms_div_dec_per">#REF!</definedName>
    <definedName name="cms_div_gr">#REF!</definedName>
    <definedName name="cms_div_growth">#REF!</definedName>
    <definedName name="cms_div_limit">#REF!</definedName>
    <definedName name="cms_div_manual">#REF!</definedName>
    <definedName name="cms_div_maxp">#REF!</definedName>
    <definedName name="cms_div_paid_flag">#REF!</definedName>
    <definedName name="cms_div_per">#REF!</definedName>
    <definedName name="cms_div_setup">#REF!</definedName>
    <definedName name="cms_dividends">#REF!</definedName>
    <definedName name="cms_dps_input">#REF!</definedName>
    <definedName name="cms_inc_issue">#REF!</definedName>
    <definedName name="cms_iss_exp">#REF!</definedName>
    <definedName name="cms_iss_exprt">#REF!</definedName>
    <definedName name="cms_iss_net">#REF!</definedName>
    <definedName name="cms_iss_pct">#REF!</definedName>
    <definedName name="cms_iss_price">#REF!</definedName>
    <definedName name="cms_iss_shares">#REF!</definedName>
    <definedName name="cms_issue_price">#REF!</definedName>
    <definedName name="cms_issued">#REF!</definedName>
    <definedName name="cms_max_payout">#REF!</definedName>
    <definedName name="cms_red_pct">#REF!</definedName>
    <definedName name="cms_req_iss">#REF!</definedName>
    <definedName name="cms_shares">#REF!</definedName>
    <definedName name="cms_target_pct">#REF!</definedName>
    <definedName name="cms_total">#REF!</definedName>
    <definedName name="co_def">#REF!</definedName>
    <definedName name="Co_Name" localSheetId="7">#REF!</definedName>
    <definedName name="Co_Name">#REF!</definedName>
    <definedName name="Coal1">#REF!</definedName>
    <definedName name="Coal2">#REF!</definedName>
    <definedName name="Coal3">#REF!</definedName>
    <definedName name="CoCode">#REF!</definedName>
    <definedName name="COD">#REF!</definedName>
    <definedName name="cod_flujo" localSheetId="7">#REF!</definedName>
    <definedName name="cod_flujo">#REF!</definedName>
    <definedName name="CODE" localSheetId="6">#REF!</definedName>
    <definedName name="CODE" localSheetId="7">#REF!</definedName>
    <definedName name="Code">#REF!</definedName>
    <definedName name="Code401" localSheetId="7">#REF!</definedName>
    <definedName name="Code401">#REF!</definedName>
    <definedName name="CodeF">#REF!</definedName>
    <definedName name="COG" localSheetId="7" hidden="1">{#N/A,#N/A,FALSE,"Projections";#N/A,#N/A,FALSE,"AccrDil";#N/A,#N/A,FALSE,"PurchPriMult";#N/A,#N/A,FALSE,"Mults7_13";#N/A,#N/A,FALSE,"Mkt Mults";#N/A,#N/A,FALSE,"Acq Mults";#N/A,#N/A,FALSE,"StockPrices";#N/A,#N/A,FALSE,"Prem Paid";#N/A,#N/A,FALSE,"DCF";#N/A,#N/A,FALSE,"AUTO";#N/A,#N/A,FALSE,"Relative Trading";#N/A,#N/A,FALSE,"Mkt Val";#N/A,#N/A,FALSE,"Acq Val"}</definedName>
    <definedName name="COG" hidden="1">{#N/A,#N/A,FALSE,"Projections";#N/A,#N/A,FALSE,"AccrDil";#N/A,#N/A,FALSE,"PurchPriMult";#N/A,#N/A,FALSE,"Mults7_13";#N/A,#N/A,FALSE,"Mkt Mults";#N/A,#N/A,FALSE,"Acq Mults";#N/A,#N/A,FALSE,"StockPrices";#N/A,#N/A,FALSE,"Prem Paid";#N/A,#N/A,FALSE,"DCF";#N/A,#N/A,FALSE,"AUTO";#N/A,#N/A,FALSE,"Relative Trading";#N/A,#N/A,FALSE,"Mkt Val";#N/A,#N/A,FALSE,"Acq Val"}</definedName>
    <definedName name="Cog_G_30">#REF!</definedName>
    <definedName name="COGS" localSheetId="7">#REF!</definedName>
    <definedName name="COGS">#REF!</definedName>
    <definedName name="COGstandard" localSheetId="7" hidden="1">{#N/A,#N/A,FALSE,"Pharm";#N/A,#N/A,FALSE,"WWCM"}</definedName>
    <definedName name="COGstandard" hidden="1">{#N/A,#N/A,FALSE,"Pharm";#N/A,#N/A,FALSE,"WWCM"}</definedName>
    <definedName name="COLB" localSheetId="7">#REF!</definedName>
    <definedName name="COLB">#REF!</definedName>
    <definedName name="cold" localSheetId="7" hidden="1">{#N/A,#N/A,TRUE,"Merger Synergies";#N/A,#N/A,TRUE,"SC-merger";#N/A,#N/A,TRUE,"Canada Routing Grid 2";#N/A,#N/A,TRUE,"iomexico";#N/A,#N/A,TRUE,"stacey august merger";#N/A,#N/A,TRUE,"Stacey1999";"mergersynergies",#N/A,TRUE,"Tail Circuits";"mergersynergies",#N/A,TRUE,"SATELLITE"}</definedName>
    <definedName name="cold" hidden="1">{#N/A,#N/A,TRUE,"Merger Synergies";#N/A,#N/A,TRUE,"SC-merger";#N/A,#N/A,TRUE,"Canada Routing Grid 2";#N/A,#N/A,TRUE,"iomexico";#N/A,#N/A,TRUE,"stacey august merger";#N/A,#N/A,TRUE,"Stacey1999";"mergersynergies",#N/A,TRUE,"Tail Circuits";"mergersynergies",#N/A,TRUE,"SATELLITE"}</definedName>
    <definedName name="COLI" localSheetId="7">#REF!</definedName>
    <definedName name="COLI">#REF!</definedName>
    <definedName name="collect_nc">#REF!</definedName>
    <definedName name="collect_sc">#REF!</definedName>
    <definedName name="collect_wlse">#REF!</definedName>
    <definedName name="ColumnTab">#REF!</definedName>
    <definedName name="COMB_BRO_4">#REF!</definedName>
    <definedName name="Combination" localSheetId="7" hidden="1">#REF!</definedName>
    <definedName name="Combination" hidden="1">#REF!</definedName>
    <definedName name="COMBINE">#REF!</definedName>
    <definedName name="Combined" localSheetId="4" hidden="1">{#N/A,#N/A,FALSE,"TOTAL";#N/A,#N/A,FALSE,"SERIES l";#N/A,#N/A,FALSE,"1993A";#N/A,#N/A,FALSE,"1994A";#N/A,#N/A,FALSE,"SERIES ll";#N/A,#N/A,FALSE,"1995A";#N/A,#N/A,FALSE,"1995B";#N/A,#N/A,FALSE,"1996A";#N/A,#N/A,FALSE,"SERIES lll";#N/A,#N/A,FALSE,"1996lllA-R";#N/A,#N/A,FALSE,"1996lllCD"}</definedName>
    <definedName name="Combined" localSheetId="5" hidden="1">{#N/A,#N/A,FALSE,"TOTAL";#N/A,#N/A,FALSE,"SERIES l";#N/A,#N/A,FALSE,"1993A";#N/A,#N/A,FALSE,"1994A";#N/A,#N/A,FALSE,"SERIES ll";#N/A,#N/A,FALSE,"1995A";#N/A,#N/A,FALSE,"1995B";#N/A,#N/A,FALSE,"1996A";#N/A,#N/A,FALSE,"SERIES lll";#N/A,#N/A,FALSE,"1996lllA-R";#N/A,#N/A,FALSE,"1996lllCD"}</definedName>
    <definedName name="Combined" localSheetId="2" hidden="1">{#N/A,#N/A,FALSE,"TOTAL";#N/A,#N/A,FALSE,"SERIES l";#N/A,#N/A,FALSE,"1993A";#N/A,#N/A,FALSE,"1994A";#N/A,#N/A,FALSE,"SERIES ll";#N/A,#N/A,FALSE,"1995A";#N/A,#N/A,FALSE,"1995B";#N/A,#N/A,FALSE,"1996A";#N/A,#N/A,FALSE,"SERIES lll";#N/A,#N/A,FALSE,"1996lllA-R";#N/A,#N/A,FALSE,"1996lllCD"}</definedName>
    <definedName name="Combined" hidden="1">{#N/A,#N/A,FALSE,"TOTAL";#N/A,#N/A,FALSE,"SERIES l";#N/A,#N/A,FALSE,"1993A";#N/A,#N/A,FALSE,"1994A";#N/A,#N/A,FALSE,"SERIES ll";#N/A,#N/A,FALSE,"1995A";#N/A,#N/A,FALSE,"1995B";#N/A,#N/A,FALSE,"1996A";#N/A,#N/A,FALSE,"SERIES lll";#N/A,#N/A,FALSE,"1996lllA-R";#N/A,#N/A,FALSE,"1996lllCD"}</definedName>
    <definedName name="combinedCount" localSheetId="7">#REF!</definedName>
    <definedName name="combinedCount">#REF!</definedName>
    <definedName name="combinedTot" localSheetId="7">#REF!</definedName>
    <definedName name="combinedTot">#REF!</definedName>
    <definedName name="COMBINST" localSheetId="7">#REF!</definedName>
    <definedName name="COMBINST">#REF!</definedName>
    <definedName name="COMBLBR">#REF!</definedName>
    <definedName name="COMBS_STANLEY">#REF!</definedName>
    <definedName name="COMBSBROOKS1">#REF!</definedName>
    <definedName name="COMBSBROOKS2">#REF!</definedName>
    <definedName name="Combustion_Inspection_Hours">#REF!</definedName>
    <definedName name="Combustion_Inspection_Starts">#REF!</definedName>
    <definedName name="comentario_ratio" localSheetId="7">#REF!</definedName>
    <definedName name="comentario_ratio">#REF!</definedName>
    <definedName name="comeon" hidden="1">{"Page 1",#N/A,FALSE,"Sheet1";"Page 2",#N/A,FALSE,"Sheet1"}</definedName>
    <definedName name="Commercial_Rev_Growth">#REF!</definedName>
    <definedName name="Commissions">#REF!</definedName>
    <definedName name="Common_Stock" localSheetId="7">#REF!</definedName>
    <definedName name="Common_Stock">#REF!</definedName>
    <definedName name="CommonE">#REF!</definedName>
    <definedName name="Comp" localSheetId="7">#REF!</definedName>
    <definedName name="Comp" hidden="1">#REF!</definedName>
    <definedName name="Comp_1" localSheetId="7">#REF!</definedName>
    <definedName name="Comp_1">#REF!</definedName>
    <definedName name="Comp_1_In" localSheetId="7">#REF!</definedName>
    <definedName name="Comp_1_In">#REF!</definedName>
    <definedName name="Comp_2" localSheetId="7">#REF!</definedName>
    <definedName name="Comp_2">#REF!</definedName>
    <definedName name="Comp_2_In">#REF!</definedName>
    <definedName name="comp_avg_weight">#REF!</definedName>
    <definedName name="comp_avg_weight_col">#REF!</definedName>
    <definedName name="comp_avg_weight_row">#REF!</definedName>
    <definedName name="comp_base" localSheetId="7">#REF!</definedName>
    <definedName name="comp_base">#REF!</definedName>
    <definedName name="comp_esc">#REF!</definedName>
    <definedName name="comp_sum_func1">#REF!</definedName>
    <definedName name="comp_sum_func1_col">#REF!</definedName>
    <definedName name="comp_sum_func1_row">#REF!</definedName>
    <definedName name="comp_sum_func2">#REF!</definedName>
    <definedName name="comp_sum_func2_col">#REF!</definedName>
    <definedName name="comp_sum_func2_row">#REF!</definedName>
    <definedName name="comp_sum_sub1">#REF!</definedName>
    <definedName name="comp_sum_sub1_col">#REF!</definedName>
    <definedName name="comp_sum_sub1_row">#REF!</definedName>
    <definedName name="comp_sum_sub2">#REF!</definedName>
    <definedName name="comp_sum_sub2_col">#REF!</definedName>
    <definedName name="comp_sum_sub2_row">#REF!</definedName>
    <definedName name="comp_unknown">#REF!</definedName>
    <definedName name="comp_unknown2">#REF!</definedName>
    <definedName name="COMP_VTA_PPTO" localSheetId="7">#REF!</definedName>
    <definedName name="COMP_VTA_PPTO">#REF!</definedName>
    <definedName name="COMP_VTA_REAL" localSheetId="7">#REF!</definedName>
    <definedName name="COMP_VTA_REAL">#REF!</definedName>
    <definedName name="comp1" localSheetId="7" hidden="1">{#N/A,#N/A,FALSE,"ACT CS";#N/A,#N/A,FALSE,"FISH";#N/A,#N/A,FALSE,"Cans";#N/A,#N/A,FALSE,"DAYS"}</definedName>
    <definedName name="comp1" hidden="1">{#N/A,#N/A,FALSE,"ACT CS";#N/A,#N/A,FALSE,"FISH";#N/A,#N/A,FALSE,"Cans";#N/A,#N/A,FALSE,"DAYS"}</definedName>
    <definedName name="COMPANY" localSheetId="6">#REF!</definedName>
    <definedName name="COMPANY" localSheetId="7">#REF!</definedName>
    <definedName name="COMPANY">#REF!</definedName>
    <definedName name="companyname" localSheetId="7">#REF!</definedName>
    <definedName name="companyname">#REF!</definedName>
    <definedName name="CompanyName1" hidden="1">#REF!</definedName>
    <definedName name="CompanyName2" hidden="1">#REF!</definedName>
    <definedName name="CompanyName3" hidden="1">#REF!</definedName>
    <definedName name="ComparatEU" localSheetId="7" hidden="1">{#N/A,#N/A,FALSE,"Hip.Bas";#N/A,#N/A,FALSE,"ventas";#N/A,#N/A,FALSE,"ingre-Año";#N/A,#N/A,FALSE,"ventas-Año";#N/A,#N/A,FALSE,"Costepro";#N/A,#N/A,FALSE,"inversion";#N/A,#N/A,FALSE,"personal";#N/A,#N/A,FALSE,"Gastos-V";#N/A,#N/A,FALSE,"Circulante";#N/A,#N/A,FALSE,"CONSOLI";#N/A,#N/A,FALSE,"Es-Fin";#N/A,#N/A,FALSE,"Margen-P"}</definedName>
    <definedName name="ComparatEU" hidden="1">{#N/A,#N/A,FALSE,"Hip.Bas";#N/A,#N/A,FALSE,"ventas";#N/A,#N/A,FALSE,"ingre-Año";#N/A,#N/A,FALSE,"ventas-Año";#N/A,#N/A,FALSE,"Costepro";#N/A,#N/A,FALSE,"inversion";#N/A,#N/A,FALSE,"personal";#N/A,#N/A,FALSE,"Gastos-V";#N/A,#N/A,FALSE,"Circulante";#N/A,#N/A,FALSE,"CONSOLI";#N/A,#N/A,FALSE,"Es-Fin";#N/A,#N/A,FALSE,"Margen-P"}</definedName>
    <definedName name="composition" localSheetId="7">#REF!</definedName>
    <definedName name="composition">#REF!</definedName>
    <definedName name="Compositions" localSheetId="7">#REF!</definedName>
    <definedName name="Compositions">#REF!</definedName>
    <definedName name="CompRange1" localSheetId="6" hidden="1">OFFSET(CompRange1Main,9,0,COUNTA(CompRange1Main)-COUNTA(#REF!),1)</definedName>
    <definedName name="CompRange1" localSheetId="7" hidden="1">OFFSET(CompRange1Main,9,0,COUNTA(CompRange1Main)-COUNTA(#REF!),1)</definedName>
    <definedName name="CompRange1" localSheetId="0" hidden="1">OFFSET(CompRange1Main,9,0,COUNTA(CompRange1Main)-COUNTA(#REF!),1)</definedName>
    <definedName name="CompRange1" localSheetId="4" hidden="1">OFFSET(CompRange1Main,9,0,COUNTA(CompRange1Main)-COUNTA(#REF!),1)</definedName>
    <definedName name="CompRange1" localSheetId="5" hidden="1">OFFSET(CompRange1Main,9,0,COUNTA(CompRange1Main)-COUNTA(#REF!),1)</definedName>
    <definedName name="CompRange1" localSheetId="2" hidden="1">OFFSET(CompRange1Main,9,0,COUNTA(CompRange1Main)-COUNTA(#REF!),1)</definedName>
    <definedName name="CompRange1" hidden="1">OFFSET(CompRange1Main,9,0,COUNTA(CompRange1Main)-COUNTA(#REF!),1)</definedName>
    <definedName name="CompRange1Main" hidden="1">#REF!</definedName>
    <definedName name="CompRange2" localSheetId="6" hidden="1">OFFSET(CompRange2Main,9,0,COUNTA(CompRange2Main)-COUNTA(#REF!),1)</definedName>
    <definedName name="CompRange2" localSheetId="7" hidden="1">OFFSET(CompRange2Main,9,0,COUNTA(CompRange2Main)-COUNTA(#REF!),1)</definedName>
    <definedName name="CompRange2" localSheetId="0" hidden="1">OFFSET(CompRange2Main,9,0,COUNTA(CompRange2Main)-COUNTA(#REF!),1)</definedName>
    <definedName name="CompRange2" localSheetId="4" hidden="1">OFFSET(CompRange2Main,9,0,COUNTA(CompRange2Main)-COUNTA(#REF!),1)</definedName>
    <definedName name="CompRange2" localSheetId="5" hidden="1">OFFSET(CompRange2Main,9,0,COUNTA(CompRange2Main)-COUNTA(#REF!),1)</definedName>
    <definedName name="CompRange2" localSheetId="2" hidden="1">OFFSET(CompRange2Main,9,0,COUNTA(CompRange2Main)-COUNTA(#REF!),1)</definedName>
    <definedName name="CompRange2" hidden="1">OFFSET(CompRange2Main,9,0,COUNTA(CompRange2Main)-COUNTA(#REF!),1)</definedName>
    <definedName name="CompRange2Main" hidden="1">#REF!</definedName>
    <definedName name="CompRange3" localSheetId="6" hidden="1">OFFSET(CompRange3Main,9,0,COUNTA(CompRange3Main)-COUNTA(#REF!),1)</definedName>
    <definedName name="CompRange3" localSheetId="7" hidden="1">OFFSET(CompRange3Main,9,0,COUNTA(CompRange3Main)-COUNTA(#REF!),1)</definedName>
    <definedName name="CompRange3" localSheetId="0" hidden="1">OFFSET(CompRange3Main,9,0,COUNTA(CompRange3Main)-COUNTA(#REF!),1)</definedName>
    <definedName name="CompRange3" localSheetId="4" hidden="1">OFFSET(CompRange3Main,9,0,COUNTA(CompRange3Main)-COUNTA(#REF!),1)</definedName>
    <definedName name="CompRange3" localSheetId="5" hidden="1">OFFSET(CompRange3Main,9,0,COUNTA(CompRange3Main)-COUNTA(#REF!),1)</definedName>
    <definedName name="CompRange3" localSheetId="2" hidden="1">OFFSET(CompRange3Main,9,0,COUNTA(CompRange3Main)-COUNTA(#REF!),1)</definedName>
    <definedName name="CompRange3" hidden="1">OFFSET(CompRange3Main,9,0,COUNTA(CompRange3Main)-COUNTA(#REF!),1)</definedName>
    <definedName name="CompRange3Main" hidden="1">#REF!</definedName>
    <definedName name="COMPUT">#REF!</definedName>
    <definedName name="COMPUT2">#REF!</definedName>
    <definedName name="conc" localSheetId="7">#REF!</definedName>
    <definedName name="conc">#REF!</definedName>
    <definedName name="Concord_Del1_Bill">#REF!</definedName>
    <definedName name="Concord_Del2_Bill">#REF!</definedName>
    <definedName name="CONLBR">#REF!</definedName>
    <definedName name="CONNECTSTRING1">#REF!</definedName>
    <definedName name="consarea_adj">#REF!</definedName>
    <definedName name="consarea_calc">#REF!</definedName>
    <definedName name="consarea_detail">#REF!</definedName>
    <definedName name="consarea_finance">#REF!</definedName>
    <definedName name="consarea_main">#REF!</definedName>
    <definedName name="consarea_reports">#REF!</definedName>
    <definedName name="CONSINST">#REF!</definedName>
    <definedName name="CONST">#REF!</definedName>
    <definedName name="Constitution" localSheetId="7">#REF!</definedName>
    <definedName name="Constitution">#REF!</definedName>
    <definedName name="ConstitutionP" localSheetId="7">#REF!</definedName>
    <definedName name="ConstitutionP">#REF!</definedName>
    <definedName name="CONSTPGA">#REF!</definedName>
    <definedName name="CONSTPGB">#REF!</definedName>
    <definedName name="CONSTPGC">#REF!</definedName>
    <definedName name="ConstPipe" localSheetId="7">#REF!</definedName>
    <definedName name="ConstPipe">#REF!</definedName>
    <definedName name="ConstructionBegins">#REF!</definedName>
    <definedName name="ConstructionEnds">#REF!</definedName>
    <definedName name="ConstructStartDate">#REF!</definedName>
    <definedName name="constub" localSheetId="7">#REF!</definedName>
    <definedName name="constub">#REF!</definedName>
    <definedName name="CONSULTA">#REF!</definedName>
    <definedName name="Contacts">#REF!</definedName>
    <definedName name="Contingency" localSheetId="7">#REF!</definedName>
    <definedName name="Contingency">#REF!</definedName>
    <definedName name="Contingency2" localSheetId="7">#REF!</definedName>
    <definedName name="Contingency2">#REF!</definedName>
    <definedName name="Contingency3" localSheetId="7">#REF!</definedName>
    <definedName name="Contingency3">#REF!</definedName>
    <definedName name="CONTRA">#REF!</definedName>
    <definedName name="CONTRAAB" localSheetId="7">#REF!</definedName>
    <definedName name="CONTRAAB">#REF!</definedName>
    <definedName name="CONTRAACC">#REF!</definedName>
    <definedName name="CONTRAAG" localSheetId="7">#REF!</definedName>
    <definedName name="CONTRAAG">#REF!</definedName>
    <definedName name="CONTRACC">#REF!</definedName>
    <definedName name="contract_list">#REF!</definedName>
    <definedName name="CONTRAFE" localSheetId="7">#REF!</definedName>
    <definedName name="CONTRAFE">#REF!</definedName>
    <definedName name="CONTRAINC" localSheetId="7">#REF!</definedName>
    <definedName name="CONTRAINC">#REF!</definedName>
    <definedName name="CONTRAJU" localSheetId="7">#REF!</definedName>
    <definedName name="CONTRAJU">#REF!</definedName>
    <definedName name="CONTRAJUL">#REF!</definedName>
    <definedName name="CONTRAMAR">#REF!</definedName>
    <definedName name="CONTRAMAY">#REF!</definedName>
    <definedName name="CONTRAOC">#REF!</definedName>
    <definedName name="CONTRAOCT">#REF!</definedName>
    <definedName name="CONTRASE">#REF!</definedName>
    <definedName name="CONTRATISTA">#REF!</definedName>
    <definedName name="contrib_margin_detail">#REF!</definedName>
    <definedName name="Control">#REF!</definedName>
    <definedName name="conv">#REF!</definedName>
    <definedName name="COPE_AgreedAmount_N">#REF!</definedName>
    <definedName name="COPE_CoInsurance_N">#REF!</definedName>
    <definedName name="copia" localSheetId="7" hidden="1">{#N/A,#N/A,FALSE,"voz corporativa";#N/A,#N/A,FALSE,"Transmisión de datos";#N/A,#N/A,FALSE,"Videoconferencia";#N/A,#N/A,FALSE,"Correo electrónico";#N/A,#N/A,FALSE,"Correo de voz";#N/A,#N/A,FALSE,"Megafax";#N/A,#N/A,FALSE,"Edi";#N/A,#N/A,FALSE,"Internet";#N/A,#N/A,FALSE,"VSAT";#N/A,#N/A,FALSE,"ing ult. milla"}</definedName>
    <definedName name="copia" hidden="1">{#N/A,#N/A,FALSE,"voz corporativa";#N/A,#N/A,FALSE,"Transmisión de datos";#N/A,#N/A,FALSE,"Videoconferencia";#N/A,#N/A,FALSE,"Correo electrónico";#N/A,#N/A,FALSE,"Correo de voz";#N/A,#N/A,FALSE,"Megafax";#N/A,#N/A,FALSE,"Edi";#N/A,#N/A,FALSE,"Internet";#N/A,#N/A,FALSE,"VSAT";#N/A,#N/A,FALSE,"ing ult. milla"}</definedName>
    <definedName name="COPIA2">#REF!</definedName>
    <definedName name="Copy" localSheetId="7" hidden="1">{#N/A,#N/A,FALSE,"Aging Summary";#N/A,#N/A,FALSE,"Ratio Analysis";#N/A,#N/A,FALSE,"Test 120 Day Accts";#N/A,#N/A,FALSE,"Tickmarks"}</definedName>
    <definedName name="Copy" hidden="1">{#N/A,#N/A,FALSE,"Aging Summary";#N/A,#N/A,FALSE,"Ratio Analysis";#N/A,#N/A,FALSE,"Test 120 Day Accts";#N/A,#N/A,FALSE,"Tickmarks"}</definedName>
    <definedName name="Copy_Of_2106_Query_2008">#REF!</definedName>
    <definedName name="Copy_Of_2108_Query_2008" localSheetId="7">#REF!</definedName>
    <definedName name="Copy_Of_2108_Query_2008">#REF!</definedName>
    <definedName name="copy1" localSheetId="7" hidden="1">{#N/A,#N/A,FALSE,"Pharm";#N/A,#N/A,FALSE,"WWCM"}</definedName>
    <definedName name="copy1" hidden="1">{#N/A,#N/A,FALSE,"Pharm";#N/A,#N/A,FALSE,"WWCM"}</definedName>
    <definedName name="copy2" localSheetId="7" hidden="1">{"condensate",#N/A,FALSE,"CNTRYTYPE"}</definedName>
    <definedName name="copy2" hidden="1">{"condensate",#N/A,FALSE,"CNTRYTYPE"}</definedName>
    <definedName name="copy233" localSheetId="7" hidden="1">{#N/A,#N/A,FALSE,"Pharm";#N/A,#N/A,FALSE,"WWCM"}</definedName>
    <definedName name="copy233" hidden="1">{#N/A,#N/A,FALSE,"Pharm";#N/A,#N/A,FALSE,"WWCM"}</definedName>
    <definedName name="copy33" localSheetId="7" hidden="1">{#N/A,#N/A,FALSE,"Pharm";#N/A,#N/A,FALSE,"WWCM"}</definedName>
    <definedName name="copy33" hidden="1">{#N/A,#N/A,FALSE,"Pharm";#N/A,#N/A,FALSE,"WWCM"}</definedName>
    <definedName name="copy38" localSheetId="7" hidden="1">{#N/A,#N/A,FALSE,"Pharm";#N/A,#N/A,FALSE,"WWCM"}</definedName>
    <definedName name="copy38" hidden="1">{#N/A,#N/A,FALSE,"Pharm";#N/A,#N/A,FALSE,"WWCM"}</definedName>
    <definedName name="COPYMACRO">#REF!</definedName>
    <definedName name="CORAL">#REF!</definedName>
    <definedName name="CORARO">#REF!</definedName>
    <definedName name="CORNETT_R">#REF!</definedName>
    <definedName name="CORP" localSheetId="7">#REF!</definedName>
    <definedName name="CORP">#REF!</definedName>
    <definedName name="CORPTAX_DATAMAPDEFINITIONS_DataMap_1" hidden="1">#REF!</definedName>
    <definedName name="CorrectingJE">#REF!</definedName>
    <definedName name="CORRMAINT">#REF!</definedName>
    <definedName name="Cory" localSheetId="7">#REF!</definedName>
    <definedName name="Cory">#REF!</definedName>
    <definedName name="cos" localSheetId="7" hidden="1">{"'Feb 99'!$A$1:$G$30"}</definedName>
    <definedName name="cos" hidden="1">{"'Feb 99'!$A$1:$G$30"}</definedName>
    <definedName name="COSO">#REF!</definedName>
    <definedName name="cost">#REF!</definedName>
    <definedName name="Cost_Delta">#REF!</definedName>
    <definedName name="cost_of_good_sold">#REF!</definedName>
    <definedName name="Cost_of_Long_Term_Debt">#REF!</definedName>
    <definedName name="COST93" localSheetId="7">#REF!</definedName>
    <definedName name="COST93">#REF!</definedName>
    <definedName name="COSTCTR">#REF!</definedName>
    <definedName name="COSTO" localSheetId="7">#REF!</definedName>
    <definedName name="COSTO">#REF!</definedName>
    <definedName name="COSTS" localSheetId="7">#REF!</definedName>
    <definedName name="COSTS">#REF!</definedName>
    <definedName name="costs_of_good_sold" localSheetId="7">#REF!</definedName>
    <definedName name="costs_of_good_sold">#REF!</definedName>
    <definedName name="cosw" localSheetId="7" hidden="1">{"'Feb 99'!$A$1:$G$30"}</definedName>
    <definedName name="cosw" hidden="1">{"'Feb 99'!$A$1:$G$30"}</definedName>
    <definedName name="cougarTot">#REF!</definedName>
    <definedName name="cougarTotCompMinus1">#REF!</definedName>
    <definedName name="cougarTotCount">#REF!</definedName>
    <definedName name="cougarTotCountMinus1">#REF!</definedName>
    <definedName name="coun" localSheetId="7" hidden="1">{#N/A,#N/A,FALSE,"Assessment";#N/A,#N/A,FALSE,"Staffing";#N/A,#N/A,FALSE,"Hires";#N/A,#N/A,FALSE,"Assumptions"}</definedName>
    <definedName name="coun" hidden="1">{#N/A,#N/A,FALSE,"Assessment";#N/A,#N/A,FALSE,"Staffing";#N/A,#N/A,FALSE,"Hires";#N/A,#N/A,FALSE,"Assumptions"}</definedName>
    <definedName name="COUNT2" localSheetId="7" hidden="1">{#N/A,#N/A,FALSE,"Assessment";#N/A,#N/A,FALSE,"Staffing";#N/A,#N/A,FALSE,"Hires";#N/A,#N/A,FALSE,"Assumptions"}</definedName>
    <definedName name="COUNT2" hidden="1">{#N/A,#N/A,FALSE,"Assessment";#N/A,#N/A,FALSE,"Staffing";#N/A,#N/A,FALSE,"Hires";#N/A,#N/A,FALSE,"Assumptions"}</definedName>
    <definedName name="CountDK104Records">COUNTIF(#REF!,"DE Carolinas")</definedName>
    <definedName name="COUNTER" localSheetId="7">#REF!</definedName>
    <definedName name="COUNTER">#REF!</definedName>
    <definedName name="counterparty_id">#REF!</definedName>
    <definedName name="COUNTRY" localSheetId="7" hidden="1">{#N/A,#N/A,FALSE,"Assessment";#N/A,#N/A,FALSE,"Staffing";#N/A,#N/A,FALSE,"Hires";#N/A,#N/A,FALSE,"Assumptions"}</definedName>
    <definedName name="COUNTRY" hidden="1">{#N/A,#N/A,FALSE,"Assessment";#N/A,#N/A,FALSE,"Staffing";#N/A,#N/A,FALSE,"Hires";#N/A,#N/A,FALSE,"Assumptions"}</definedName>
    <definedName name="Covenants">#REF!</definedName>
    <definedName name="coversheet">#REF!</definedName>
    <definedName name="covingtonrecon" localSheetId="7">#REF!</definedName>
    <definedName name="covingtonrecon">#REF!</definedName>
    <definedName name="cox" localSheetId="7" hidden="1">{#N/A,#N/A,FALSE,"Time Warner";#N/A,#N/A,FALSE,"Entertainment Group";#N/A,#N/A,FALSE,"EBITDA";#N/A,#N/A,FALSE,"Notes"}</definedName>
    <definedName name="cox" hidden="1">{#N/A,#N/A,FALSE,"Time Warner";#N/A,#N/A,FALSE,"Entertainment Group";#N/A,#N/A,FALSE,"EBITDA";#N/A,#N/A,FALSE,"Notes"}</definedName>
    <definedName name="CP">#REF!</definedName>
    <definedName name="cp_jun_jun" localSheetId="7">#REF!</definedName>
    <definedName name="cp_jun_jun">#REF!</definedName>
    <definedName name="CP_L_" localSheetId="7">#REF!</definedName>
    <definedName name="CP_L_">#REF!</definedName>
    <definedName name="CPH" localSheetId="7" hidden="1">{"cover",#N/A,TRUE,"Cover";"toc6",#N/A,TRUE,"TOC";"over",#N/A,TRUE,"Overview";"ts2",#N/A,TRUE,"Det_Trans_Sum";"ei",#N/A,TRUE,"Earnings Impact";"ad",#N/A,TRUE,"accretion dilution";"hg",#N/A,TRUE,"Has-Gets";"pfis",#N/A,TRUE,"Pro Forma Income Statement";"ca",#N/A,TRUE,"Contribution_Analysis";"acq",#N/A,TRUE,"Acquirer";"tar",#N/A,TRUE,"Target"}</definedName>
    <definedName name="CPH" hidden="1">{"cover",#N/A,TRUE,"Cover";"toc6",#N/A,TRUE,"TOC";"over",#N/A,TRUE,"Overview";"ts2",#N/A,TRUE,"Det_Trans_Sum";"ei",#N/A,TRUE,"Earnings Impact";"ad",#N/A,TRUE,"accretion dilution";"hg",#N/A,TRUE,"Has-Gets";"pfis",#N/A,TRUE,"Pro Forma Income Statement";"ca",#N/A,TRUE,"Contribution_Analysis";"acq",#N/A,TRUE,"Acquirer";"tar",#N/A,TRUE,"Target"}</definedName>
    <definedName name="CPI">#REF!</definedName>
    <definedName name="CPindex">#REF!</definedName>
    <definedName name="cprange3" localSheetId="4" hidden="1">{#N/A,#N/A,FALSE,"ALLOC"}</definedName>
    <definedName name="cprange3" localSheetId="5" hidden="1">{#N/A,#N/A,FALSE,"ALLOC"}</definedName>
    <definedName name="cprange3" localSheetId="2" hidden="1">{#N/A,#N/A,FALSE,"ALLOC"}</definedName>
    <definedName name="cprange3" hidden="1">{#N/A,#N/A,FALSE,"ALLOC"}</definedName>
    <definedName name="CPRisk" localSheetId="7">#REF!</definedName>
    <definedName name="CPRisk">#REF!</definedName>
    <definedName name="cprrange2" localSheetId="4" hidden="1">{#N/A,#N/A,FALSE,"ALLOC"}</definedName>
    <definedName name="cprrange2" localSheetId="5" hidden="1">{#N/A,#N/A,FALSE,"ALLOC"}</definedName>
    <definedName name="cprrange2" localSheetId="2" hidden="1">{#N/A,#N/A,FALSE,"ALLOC"}</definedName>
    <definedName name="cprrange2" hidden="1">{#N/A,#N/A,FALSE,"ALLOC"}</definedName>
    <definedName name="cpuerto" localSheetId="7">#REF!</definedName>
    <definedName name="cpuerto">#REF!</definedName>
    <definedName name="CR" localSheetId="7">#REF!</definedName>
    <definedName name="CR">#REF!</definedName>
    <definedName name="CRApril">#REF!</definedName>
    <definedName name="CRAprNe">#REF!</definedName>
    <definedName name="CRAug">#REF!</definedName>
    <definedName name="CRAug00">#REF!</definedName>
    <definedName name="CRDec00">#REF!</definedName>
    <definedName name="CRDecember99">#REF!</definedName>
    <definedName name="CREATESUMMARYJNLS1">#REF!</definedName>
    <definedName name="Credit">#REF!</definedName>
    <definedName name="CreditStats" hidden="1">#REF!</definedName>
    <definedName name="Crete" localSheetId="7" hidden="1">{"Output1",#N/A,FALSE,"Output";"Ratios1",#N/A,FALSE,"Ratios"}</definedName>
    <definedName name="Crete" hidden="1">{"Output1",#N/A,FALSE,"Output";"Ratios1",#N/A,FALSE,"Ratios"}</definedName>
    <definedName name="CRFeb">#REF!</definedName>
    <definedName name="cri_balance_sheet">#REF!</definedName>
    <definedName name="CRIT_01">#REF!</definedName>
    <definedName name="CRIT_02">#REF!</definedName>
    <definedName name="CRIT1">#REF!</definedName>
    <definedName name="_xlnm.Criteria">#REF!</definedName>
    <definedName name="Criteria_MI">#REF!</definedName>
    <definedName name="CRITERIACOLUMN1" localSheetId="7">#REF!</definedName>
    <definedName name="CRITERIACOLUMN1">#REF!</definedName>
    <definedName name="CRJan">#REF!</definedName>
    <definedName name="CRJanNe">#REF!</definedName>
    <definedName name="CRJul00">#REF!</definedName>
    <definedName name="CRMCAL">#REF!</definedName>
    <definedName name="CRMEntSvr">#REF!</definedName>
    <definedName name="CRMExtConn">#REF!</definedName>
    <definedName name="CRMStorGrwth">#REF!</definedName>
    <definedName name="CRNov00" localSheetId="7">#REF!</definedName>
    <definedName name="CRNov00">#REF!</definedName>
    <definedName name="CRNovember">#REF!</definedName>
    <definedName name="CROct00">#REF!</definedName>
    <definedName name="CROctober">#REF!</definedName>
    <definedName name="crookedrecon">#REF!</definedName>
    <definedName name="CRSCH">#REF!</definedName>
    <definedName name="CRSep">#REF!</definedName>
    <definedName name="CRSep00">#REF!</definedName>
    <definedName name="CSC_a" localSheetId="7" hidden="1">{"orixcsc",#N/A,FALSE,"ORIX CSC";"orixcsc2",#N/A,FALSE,"ORIX CSC"}</definedName>
    <definedName name="CSC_a" hidden="1">{"orixcsc",#N/A,FALSE,"ORIX CSC";"orixcsc2",#N/A,FALSE,"ORIX CSC"}</definedName>
    <definedName name="cscb" localSheetId="7" hidden="1">{#N/A,#N/A,FALSE,"ORIX CSC"}</definedName>
    <definedName name="cscb" hidden="1">{#N/A,#N/A,FALSE,"ORIX CSC"}</definedName>
    <definedName name="cscdsc" hidden="1">#REF!</definedName>
    <definedName name="cscdscs" localSheetId="7" hidden="1">#REF!</definedName>
    <definedName name="cscdscs" hidden="1">#REF!</definedName>
    <definedName name="cscscw" hidden="1">#REF!</definedName>
    <definedName name="cscsdc" hidden="1">#REF!</definedName>
    <definedName name="cscsdcsd" hidden="1">#REF!</definedName>
    <definedName name="CSD"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CT_NOX_DATA" localSheetId="7">#REF!</definedName>
    <definedName name="CT_NOX_DATA">#REF!</definedName>
    <definedName name="CTG_Misc_Spares_Cost">#REF!</definedName>
    <definedName name="CTHRS">#REF!</definedName>
    <definedName name="CTPrice" localSheetId="7">#REF!</definedName>
    <definedName name="CTPrice">#REF!</definedName>
    <definedName name="CTROL_PPTO">#REF!</definedName>
    <definedName name="CTROL_REAL">#REF!</definedName>
    <definedName name="CTS">#REF!</definedName>
    <definedName name="CUENTA">#REF!</definedName>
    <definedName name="CUENTA1">#REF!</definedName>
    <definedName name="CUENTA2">#REF!</definedName>
    <definedName name="CUENTA3">#REF!</definedName>
    <definedName name="CUENTA4">#REF!</definedName>
    <definedName name="CUENTA5">#REF!</definedName>
    <definedName name="CUENTA6">#REF!</definedName>
    <definedName name="CUMMULATIVE">#REF!</definedName>
    <definedName name="CUMTD">#REF!</definedName>
    <definedName name="cur_alpha_month">#REF!</definedName>
    <definedName name="cur_year">#REF!</definedName>
    <definedName name="CurDate">#REF!</definedName>
    <definedName name="CurFedNetofStateRatePerBook" localSheetId="7">#REF!</definedName>
    <definedName name="CurFedNetofStateRatePerBook">#REF!</definedName>
    <definedName name="CurFedNetofStateRatePerReturn">#REF!</definedName>
    <definedName name="CurGARatePerBook">#REF!</definedName>
    <definedName name="CurGARatePerReturn">#REF!</definedName>
    <definedName name="curmonth">#REF!</definedName>
    <definedName name="CurNCRatePerBook">#REF!</definedName>
    <definedName name="CurNCRatePerReturn">#REF!</definedName>
    <definedName name="CurrAccr">#REF!</definedName>
    <definedName name="CurrencyList">#REF!</definedName>
    <definedName name="CurrencyRange1">#REF!</definedName>
    <definedName name="CurrencyRange2">#REF!</definedName>
    <definedName name="Current" localSheetId="7">#REF!</definedName>
    <definedName name="CURRENT">#REF!</definedName>
    <definedName name="Current_Deferred_Taxes" localSheetId="7">#REF!</definedName>
    <definedName name="Current_Deferred_Taxes">#REF!</definedName>
    <definedName name="Current_ETR">#REF!</definedName>
    <definedName name="CURRENT_MO.PG1">#REF!</definedName>
    <definedName name="CURRENT_MO.PG2">#REF!</definedName>
    <definedName name="current_month">#REF!</definedName>
    <definedName name="CURRENT_MONTH_C" localSheetId="7">#REF!</definedName>
    <definedName name="CURRENT_MONTH_C">#REF!</definedName>
    <definedName name="CURRENT_MONTHPG" localSheetId="7">#REF!</definedName>
    <definedName name="CURRENT_MONTHPG">#REF!</definedName>
    <definedName name="CURRENT_TAXES" localSheetId="7">#REF!</definedName>
    <definedName name="CURRENT_TAXES">#REF!</definedName>
    <definedName name="CURRENT_YEAR">#REF!</definedName>
    <definedName name="CurrentMo">#REF!,#REF!,#REF!,#REF!,#REF!,#REF!,#REF!,#REF!,#REF!,#REF!,#REF!,#REF!,#REF!,#REF!,#REF!,#REF!,#REF!,#REF!,#REF!</definedName>
    <definedName name="CurrentMonth">#REF!,#REF!,#REF!,#REF!,#REF!,#REF!,#REF!,#REF!,#REF!,#REF!,#REF!,#REF!,#REF!,#REF!,#REF!,#REF!,#REF!,#REF!,#REF!</definedName>
    <definedName name="CurrentSpot">"'Invoice (28)='!R1C1"</definedName>
    <definedName name="CurrLiab">#REF!</definedName>
    <definedName name="CurSCRatePerBook">#REF!</definedName>
    <definedName name="CurSCRatePerReturn">#REF!</definedName>
    <definedName name="CurTotRatePerBook">#REF!</definedName>
    <definedName name="CurTotRatePerReturn">#REF!</definedName>
    <definedName name="Curve">#N/A</definedName>
    <definedName name="Curve_Value">#N/A</definedName>
    <definedName name="curve_value2">#REF!</definedName>
    <definedName name="CurYear">#REF!</definedName>
    <definedName name="CURYR" localSheetId="7">#REF!</definedName>
    <definedName name="CURYR">#REF!</definedName>
    <definedName name="CUST_START" localSheetId="7">#REF!</definedName>
    <definedName name="CUST_START">#REF!</definedName>
    <definedName name="Custom1" localSheetId="7">#REF!</definedName>
    <definedName name="Custom1">#REF!</definedName>
    <definedName name="Custom2" localSheetId="7">#REF!</definedName>
    <definedName name="Custom2">#REF!</definedName>
    <definedName name="Custom3" localSheetId="7">#REF!</definedName>
    <definedName name="Custom3">#REF!</definedName>
    <definedName name="Custom4">#REF!</definedName>
    <definedName name="customer_funded_development">#REF!</definedName>
    <definedName name="CustomerList_tbl_CustomerList" localSheetId="7">#REF!</definedName>
    <definedName name="CustomerList_tbl_CustomerList">#REF!</definedName>
    <definedName name="Customers" localSheetId="7">#REF!</definedName>
    <definedName name="Customers">#REF!</definedName>
    <definedName name="custub">#REF!</definedName>
    <definedName name="cvb" localSheetId="7" hidden="1">{"toc1",#N/A,FALSE,"TOC";"cover",#N/A,FALSE,"Cover";"ts1",#N/A,FALSE,"Transaction Summary";"ei3",#N/A,FALSE,"Earnings Impact";"ad3",#N/A,FALSE,"accretion dilution"}</definedName>
    <definedName name="cvb" hidden="1">{"toc1",#N/A,FALSE,"TOC";"cover",#N/A,FALSE,"Cover";"ts1",#N/A,FALSE,"Transaction Summary";"ei3",#N/A,FALSE,"Earnings Impact";"ad3",#N/A,FALSE,"accretion dilution"}</definedName>
    <definedName name="cvbn" localSheetId="7" hidden="1">{"MMERINO",#N/A,FALSE,"1) Income Statement (2)"}</definedName>
    <definedName name="cvbn" hidden="1">{"MMERINO",#N/A,FALSE,"1) Income Statement (2)"}</definedName>
    <definedName name="cvc" localSheetId="7" hidden="1">{"cover",#N/A,TRUE,"Cover";"toc1",#N/A,TRUE,"TOC";"ts1",#N/A,TRUE,"Transaction Summary";"ei2",#N/A,TRUE,"Earnings Impact";"ad2",#N/A,TRUE,"accretion dilution"}</definedName>
    <definedName name="cvc" hidden="1">{"cover",#N/A,TRUE,"Cover";"toc1",#N/A,TRUE,"TOC";"ts1",#N/A,TRUE,"Transaction Summary";"ei2",#N/A,TRUE,"Earnings Impact";"ad2",#N/A,TRUE,"accretion dilution"}</definedName>
    <definedName name="CVPY">#REF!</definedName>
    <definedName name="cvzdfzsdfdsfsf" localSheetId="4" hidden="1">{#N/A,#N/A,FALSE,"EXPENSE"}</definedName>
    <definedName name="cvzdfzsdfdsfsf" localSheetId="5" hidden="1">{#N/A,#N/A,FALSE,"EXPENSE"}</definedName>
    <definedName name="cvzdfzsdfdsfsf" localSheetId="2" hidden="1">{#N/A,#N/A,FALSE,"EXPENSE"}</definedName>
    <definedName name="cvzdfzsdfdsfsf" hidden="1">{#N/A,#N/A,FALSE,"EXPENSE"}</definedName>
    <definedName name="Cwvu._Current_." hidden="1">#REF!,#REF!,#REF!,#REF!,#REF!,#REF!,#REF!,#REF!,#REF!,#REF!,#REF!,#REF!,#REF!,#REF!,#REF!,#REF!,#REF!,#REF!,#REF!,#REF!,#REF!,#REF!,#REF!,#REF!</definedName>
    <definedName name="Cwvu.ACCOUNT._.DETAIL." hidden="1">#REF!</definedName>
    <definedName name="Cwvu.GREY_ALL." localSheetId="7" hidden="1">#REF!</definedName>
    <definedName name="Cwvu.GREY_ALL." hidden="1">#REF!</definedName>
    <definedName name="Cwvu.WAT." hidden="1">#REF!</definedName>
    <definedName name="CX_TEMP2" localSheetId="7">#REF!</definedName>
    <definedName name="CX_TEMP2">#REF!</definedName>
    <definedName name="cxb" localSheetId="7" hidden="1">{#N/A,#N/A,FALSE,"Contribution Analysis"}</definedName>
    <definedName name="cxb" hidden="1">{#N/A,#N/A,FALSE,"Contribution Analysis"}</definedName>
    <definedName name="CXC_Resumen">#REF!</definedName>
    <definedName name="CXP_Resumen">#REF!</definedName>
    <definedName name="CXPC" localSheetId="7">#REF!</definedName>
    <definedName name="CXPC">#REF!</definedName>
    <definedName name="CY_Interest_Expense" localSheetId="7">#REF!</definedName>
    <definedName name="CY_Interest_Expense">#REF!</definedName>
    <definedName name="CY_Operating_Income" localSheetId="7">#REF!</definedName>
    <definedName name="CY_Operating_Income">#REF!</definedName>
    <definedName name="CYADDS">#REF!</definedName>
    <definedName name="CyD_Util_AcumuladaReal2005">#REF!</definedName>
    <definedName name="CyD_Util_PptoAnual2005">#REF!</definedName>
    <definedName name="CyD_Util_PptoAnual2005Avance">#REF!</definedName>
    <definedName name="CyD_Util_PptoEstAnual2005">#REF!</definedName>
    <definedName name="CyD_Util_PptoEstAnual2005Avance">#REF!</definedName>
    <definedName name="CZE_BOND" localSheetId="7">#REF!</definedName>
    <definedName name="CZE_BOND">#REF!</definedName>
    <definedName name="CZECH_REPUBLIC" localSheetId="7">#REF!</definedName>
    <definedName name="CZECH_REPUBLIC">#REF!</definedName>
    <definedName name="d" localSheetId="7">#REF!</definedName>
    <definedName name="d">#REF!</definedName>
    <definedName name="D_1_INTADJ">#REF!</definedName>
    <definedName name="da" hidden="1">#N/A</definedName>
    <definedName name="DACF" localSheetId="7" hidden="1">{"mgmt forecast",#N/A,FALSE,"Mgmt Forecast";"dcf table",#N/A,FALSE,"Mgmt Forecast";"sensitivity",#N/A,FALSE,"Mgmt Forecast";"table inputs",#N/A,FALSE,"Mgmt Forecast";"calculations",#N/A,FALSE,"Mgmt Forecast"}</definedName>
    <definedName name="DACF" hidden="1">{"mgmt forecast",#N/A,FALSE,"Mgmt Forecast";"dcf table",#N/A,FALSE,"Mgmt Forecast";"sensitivity",#N/A,FALSE,"Mgmt Forecast";"table inputs",#N/A,FALSE,"Mgmt Forecast";"calculations",#N/A,FALSE,"Mgmt Forecast"}</definedName>
    <definedName name="DAD" localSheetId="7" hidden="1">{#N/A,#N/A,FALSE,"REPORT"}</definedName>
    <definedName name="DAD" hidden="1">{#N/A,#N/A,FALSE,"REPORT"}</definedName>
    <definedName name="dadadsa" localSheetId="7" hidden="1">{"'Feb 99'!$A$1:$G$30"}</definedName>
    <definedName name="dadadsa" hidden="1">{"'Feb 99'!$A$1:$G$30"}</definedName>
    <definedName name="DADF" localSheetId="7" hidden="1">{#N/A,#N/A,FALSE,"REPORT"}</definedName>
    <definedName name="DADF" hidden="1">{#N/A,#N/A,FALSE,"REPORT"}</definedName>
    <definedName name="daf" localSheetId="7" hidden="1">{#N/A,#N/A,FALSE,"1";#N/A,#N/A,FALSE,"2";#N/A,#N/A,FALSE,"16 - 17";#N/A,#N/A,FALSE,"18 - 19";#N/A,#N/A,FALSE,"26";#N/A,#N/A,FALSE,"27";#N/A,#N/A,FALSE,"28"}</definedName>
    <definedName name="daf" hidden="1">{#N/A,#N/A,FALSE,"1";#N/A,#N/A,FALSE,"2";#N/A,#N/A,FALSE,"16 - 17";#N/A,#N/A,FALSE,"18 - 19";#N/A,#N/A,FALSE,"26";#N/A,#N/A,FALSE,"27";#N/A,#N/A,FALSE,"28"}</definedName>
    <definedName name="DAIN">#REF!</definedName>
    <definedName name="dakfkjafgkeaj" localSheetId="7" hidden="1">{#N/A,#N/A,FALSE,"Pharm";#N/A,#N/A,FALSE,"WWCM"}</definedName>
    <definedName name="dakfkjafgkeaj" hidden="1">{#N/A,#N/A,FALSE,"Pharm";#N/A,#N/A,FALSE,"WWCM"}</definedName>
    <definedName name="DALBR">#REF!</definedName>
    <definedName name="Dallas_Bill">#REF!</definedName>
    <definedName name="DALP">#REF!</definedName>
    <definedName name="dalp2">#REF!</definedName>
    <definedName name="DALPLAZO">#REF!</definedName>
    <definedName name="dalstub">#REF!</definedName>
    <definedName name="danny" hidden="1">#REF!</definedName>
    <definedName name="DannyT">#REF!</definedName>
    <definedName name="dap_calc" localSheetId="7" hidden="1">{#N/A,#N/A,FALSE,"Pricing";#N/A,#N/A,FALSE,"Summary";#N/A,#N/A,FALSE,"CompProd";#N/A,#N/A,FALSE,"CompJobhrs";#N/A,#N/A,FALSE,"Escalation";#N/A,#N/A,FALSE,"Contingency";#N/A,#N/A,FALSE,"GM";#N/A,#N/A,FALSE,"CompWage";#N/A,#N/A,FALSE,"costSum"}</definedName>
    <definedName name="dap_calc" hidden="1">{#N/A,#N/A,FALSE,"Pricing";#N/A,#N/A,FALSE,"Summary";#N/A,#N/A,FALSE,"CompProd";#N/A,#N/A,FALSE,"CompJobhrs";#N/A,#N/A,FALSE,"Escalation";#N/A,#N/A,FALSE,"Contingency";#N/A,#N/A,FALSE,"GM";#N/A,#N/A,FALSE,"CompWage";#N/A,#N/A,FALSE,"costSum"}</definedName>
    <definedName name="dapartment">#REF!</definedName>
    <definedName name="Darwin">#REF!</definedName>
    <definedName name="dasfdsfa" localSheetId="7" hidden="1">{"Assumptions1",#N/A,FALSE,"Assumptions";"MergerPlans1","20yearamort",FALSE,"MergerPlans";"MergerPlans1","40yearamort",FALSE,"MergerPlans";"MergerPlans2",#N/A,FALSE,"MergerPlans";"inputs",#N/A,FALSE,"MergerPlans"}</definedName>
    <definedName name="dasfdsfa" hidden="1">{"Assumptions1",#N/A,FALSE,"Assumptions";"MergerPlans1","20yearamort",FALSE,"MergerPlans";"MergerPlans1","40yearamort",FALSE,"MergerPlans";"MergerPlans2",#N/A,FALSE,"MergerPlans";"inputs",#N/A,FALSE,"MergerPlans"}</definedName>
    <definedName name="DAT.RS_UNB" localSheetId="7">#REF!</definedName>
    <definedName name="DAT.RS_UNB">#REF!</definedName>
    <definedName name="DAT.SC_UNB">#REF!</definedName>
    <definedName name="DAT1_BJ">#REF!</definedName>
    <definedName name="Data" localSheetId="6">#REF!</definedName>
    <definedName name="Data" localSheetId="7">#REF!</definedName>
    <definedName name="data">#REF!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a_Customers">#REF!</definedName>
    <definedName name="DATA_DEMAND" localSheetId="7">#REF!</definedName>
    <definedName name="DATA_DEMAND">#REF!</definedName>
    <definedName name="Data_GL_Month">#REF!</definedName>
    <definedName name="data_labor_func">#REF!</definedName>
    <definedName name="data_labor_func_1">#REF!</definedName>
    <definedName name="data_labor_func_col">#REF!</definedName>
    <definedName name="data_labor_func_col_1">#REF!</definedName>
    <definedName name="data_labor_func_row">#REF!</definedName>
    <definedName name="data_labor_func_row_1">#REF!</definedName>
    <definedName name="data_labor_sub">#REF!</definedName>
    <definedName name="data_labor_sub_1">#REF!</definedName>
    <definedName name="data_labor_sub_col">#REF!</definedName>
    <definedName name="data_labor_sub_col_1">#REF!</definedName>
    <definedName name="data_labor_sub_row">#REF!</definedName>
    <definedName name="data_labor_sub_row_1">#REF!</definedName>
    <definedName name="Data_Received_Amt">#REF!</definedName>
    <definedName name="Data_Table">#REF!</definedName>
    <definedName name="data1" localSheetId="7">#REF!</definedName>
    <definedName name="data1">#REF!</definedName>
    <definedName name="DATA10">#REF!</definedName>
    <definedName name="DATA11">#REF!</definedName>
    <definedName name="DATA12" localSheetId="7">#REF!</definedName>
    <definedName name="DATA12">#REF!</definedName>
    <definedName name="DATA13" localSheetId="7">#REF!</definedName>
    <definedName name="DATA13">#REF!</definedName>
    <definedName name="DATA14" localSheetId="7">#REF!</definedName>
    <definedName name="DATA14">#REF!</definedName>
    <definedName name="DATA15" localSheetId="7">#REF!</definedName>
    <definedName name="DATA15">#REF!</definedName>
    <definedName name="DATA16" localSheetId="7">#REF!</definedName>
    <definedName name="DATA16">#REF!</definedName>
    <definedName name="DATA17" localSheetId="7">#REF!</definedName>
    <definedName name="DATA17">#REF!</definedName>
    <definedName name="DATA18" localSheetId="7">#REF!</definedName>
    <definedName name="DATA18">#REF!</definedName>
    <definedName name="DATA19">#REF!</definedName>
    <definedName name="data1991">#REF!</definedName>
    <definedName name="data1992">#REF!</definedName>
    <definedName name="data1993">#REF!</definedName>
    <definedName name="DATA2">#REF!</definedName>
    <definedName name="DATA20" localSheetId="7">#REF!</definedName>
    <definedName name="DATA20">#REF!</definedName>
    <definedName name="DATA200801" localSheetId="7">#REF!</definedName>
    <definedName name="DATA200801">#REF!</definedName>
    <definedName name="DATA200901" localSheetId="7">#REF!</definedName>
    <definedName name="DATA200901">#REF!</definedName>
    <definedName name="Data2010">#REF!</definedName>
    <definedName name="DATA201001" localSheetId="7">#REF!</definedName>
    <definedName name="DATA201001">#REF!</definedName>
    <definedName name="DATA21" localSheetId="7">#REF!</definedName>
    <definedName name="DATA21">#REF!</definedName>
    <definedName name="DATA22" localSheetId="7">#REF!</definedName>
    <definedName name="DATA22">#REF!</definedName>
    <definedName name="DATA23">#REF!</definedName>
    <definedName name="DATA3">#REF!</definedName>
    <definedName name="DATA4">#REF!</definedName>
    <definedName name="DATA5" localSheetId="7">#REF!</definedName>
    <definedName name="DATA5">#REF!</definedName>
    <definedName name="DATA6">#REF!</definedName>
    <definedName name="DATA7">#REF!</definedName>
    <definedName name="DATA8">#REF!</definedName>
    <definedName name="DATA9">#REF!</definedName>
    <definedName name="DataB">#REF!</definedName>
    <definedName name="_xlnm.Database" localSheetId="7">#REF!</definedName>
    <definedName name="_xlnm.Database">#REF!</definedName>
    <definedName name="Database_Ship" localSheetId="7">#REF!</definedName>
    <definedName name="Database_Ship">#REF!</definedName>
    <definedName name="DATADEC2010">#REF!</definedName>
    <definedName name="DataF">#REF!</definedName>
    <definedName name="DATAINST" localSheetId="7">#REF!</definedName>
    <definedName name="DATAINST">#REF!</definedName>
    <definedName name="DataRange" localSheetId="7">#REF!</definedName>
    <definedName name="DataRange">#REF!</definedName>
    <definedName name="DATC52015" localSheetId="7">#REF!</definedName>
    <definedName name="DATC52015">#REF!</definedName>
    <definedName name="Date">#REF!</definedName>
    <definedName name="Date_Data">#REF!</definedName>
    <definedName name="DateCertain" localSheetId="7">#REF!</definedName>
    <definedName name="DateCertain">#REF!</definedName>
    <definedName name="DateRangeComp" localSheetId="6" hidden="1">OFFSET(DateRangeCompMain,9,0,COUNTA(DateRangeCompMain)-COUNTA(#REF!),1)</definedName>
    <definedName name="DateRangeComp" localSheetId="7" hidden="1">OFFSET(DateRangeCompMain,9,0,COUNTA(DateRangeCompMain)-COUNTA(#REF!),1)</definedName>
    <definedName name="DateRangeComp" localSheetId="0" hidden="1">OFFSET(DateRangeCompMain,9,0,COUNTA(DateRangeCompMain)-COUNTA(#REF!),1)</definedName>
    <definedName name="DateRangeComp" localSheetId="4" hidden="1">OFFSET(DateRangeCompMain,9,0,COUNTA(DateRangeCompMain)-COUNTA(#REF!),1)</definedName>
    <definedName name="DateRangeComp" localSheetId="5" hidden="1">OFFSET(DateRangeCompMain,9,0,COUNTA(DateRangeCompMain)-COUNTA(#REF!),1)</definedName>
    <definedName name="DateRangeComp" localSheetId="2" hidden="1">OFFSET(DateRangeCompMain,9,0,COUNTA(DateRangeCompMain)-COUNTA(#REF!),1)</definedName>
    <definedName name="DateRangeComp" hidden="1">OFFSET(DateRangeCompMain,9,0,COUNTA(DateRangeCompMain)-COUNTA(#REF!),1)</definedName>
    <definedName name="DateRangeCompMain" hidden="1">#REF!</definedName>
    <definedName name="DateRangePrice" localSheetId="6" hidden="1">OFFSET('DEF EDIT Amort'!DateRangePriceMain,5,0,COUNTA('DEF EDIT Amort'!DateRangePriceMain)-COUNTA(#REF!),1)</definedName>
    <definedName name="DateRangePrice" localSheetId="7" hidden="1">OFFSET('DEF EDIT Amort_Updated'!DateRangePriceMain,5,0,COUNTA('DEF EDIT Amort_Updated'!DateRangePriceMain)-COUNTA(#REF!),1)</definedName>
    <definedName name="DateRangePrice" localSheetId="0" hidden="1">OFFSET('INPUT &amp; INSTRUCTIONS'!DateRangePriceMain,5,0,COUNTA('INPUT &amp; INSTRUCTIONS'!DateRangePriceMain)-COUNTA(#REF!),1)</definedName>
    <definedName name="DateRangePrice" localSheetId="4" hidden="1">OFFSET('REG FL  Income Taxes Import'!DateRangePriceMain,5,0,COUNTA('REG FL  Income Taxes Import'!DateRangePriceMain)-COUNTA(#REF!),1)</definedName>
    <definedName name="DateRangePrice" localSheetId="5" hidden="1">OFFSET('Support Historical --&gt;'!DateRangePriceMain,5,0,COUNTA('Support Historical --&gt;'!DateRangePriceMain)-COUNTA(#REF!),1)</definedName>
    <definedName name="DateRangePrice" localSheetId="2" hidden="1">OFFSET('Support Projected --&gt;'!DateRangePriceMain,5,0,COUNTA('Support Projected --&gt;'!DateRangePriceMain)-COUNTA(#REF!),1)</definedName>
    <definedName name="DateRangePrice" hidden="1">OFFSET([0]!DateRangePriceMain,5,0,COUNTA([0]!DateRangePriceMain)-COUNTA(#REF!),1)</definedName>
    <definedName name="DateRangePriceMain" localSheetId="6" hidden="1">#REF!</definedName>
    <definedName name="DateRangePriceMain" localSheetId="7" hidden="1">#REF!</definedName>
    <definedName name="DateRangePriceMain" localSheetId="0" hidden="1">#REF!</definedName>
    <definedName name="DateRangePriceMain" localSheetId="4" hidden="1">#REF!</definedName>
    <definedName name="DateRangePriceMain" localSheetId="5" hidden="1">#REF!</definedName>
    <definedName name="DateRangePriceMain" localSheetId="2" hidden="1">#REF!</definedName>
    <definedName name="DateRangePriceMain" hidden="1">#REF!</definedName>
    <definedName name="Dates">#REF!</definedName>
    <definedName name="Datum" localSheetId="7">#REF!</definedName>
    <definedName name="Datum">#REF!</definedName>
    <definedName name="Day">#REF!</definedName>
    <definedName name="DaysPerYearqryReceiveSystemChemsCT2" localSheetId="7">#REF!</definedName>
    <definedName name="DaysPerYearqryReceiveSystemChemsCT2">#REF!</definedName>
    <definedName name="DaysperYearqryReceiveSystemChemsMBAnion" localSheetId="7">#REF!</definedName>
    <definedName name="DaysperYearqryReceiveSystemChemsMBAnion">#REF!</definedName>
    <definedName name="DB">#REF!</definedName>
    <definedName name="DB_BS" localSheetId="7">#REF!</definedName>
    <definedName name="DB_BS">#REF!</definedName>
    <definedName name="DB_CF" localSheetId="7">#REF!</definedName>
    <definedName name="DB_CF">#REF!</definedName>
    <definedName name="DB_ELIM" localSheetId="7">#REF!</definedName>
    <definedName name="DB_ELIM">#REF!</definedName>
    <definedName name="DB_FAC">#REF!</definedName>
    <definedName name="DB_IS">#REF!</definedName>
    <definedName name="db_main">#REF!</definedName>
    <definedName name="DB_NC_TEST">#REF!</definedName>
    <definedName name="DB_NC_TESTR">#REF!</definedName>
    <definedName name="DB_NC_UNB">#REF!</definedName>
    <definedName name="DB_NCMPA">#REF!</definedName>
    <definedName name="db_op">#REF!</definedName>
    <definedName name="db_roce">#REF!</definedName>
    <definedName name="DB_RS_TEST">#REF!</definedName>
    <definedName name="DB_RS_TESTR">#REF!</definedName>
    <definedName name="DB_RS_UNB">#REF!</definedName>
    <definedName name="DB_SC_TEST">#REF!</definedName>
    <definedName name="DB_SC_TESTR">#REF!</definedName>
    <definedName name="DB_SC_UNB">#REF!</definedName>
    <definedName name="DB_SPSLS">#REF!</definedName>
    <definedName name="DB_SUMMARY">#REF!</definedName>
    <definedName name="db_sva">#REF!</definedName>
    <definedName name="DB_TEST_DATA">#REF!</definedName>
    <definedName name="DB_TRX">#REF!</definedName>
    <definedName name="db_trx_ifps">#REF!</definedName>
    <definedName name="DBASE">#REF!</definedName>
    <definedName name="DBIMPORT">#REF!</definedName>
    <definedName name="DBINFO">#REF!</definedName>
    <definedName name="dblds">#REF!</definedName>
    <definedName name="DBMASTER" localSheetId="7">#REF!</definedName>
    <definedName name="DBMASTER">#REF!</definedName>
    <definedName name="DBNAME1">#REF!</definedName>
    <definedName name="dbo_fnv_act_rtx">#REF!</definedName>
    <definedName name="DBSRB_N">#REF!</definedName>
    <definedName name="DBUSERNAME1">#REF!</definedName>
    <definedName name="DC_Lease">#REF!</definedName>
    <definedName name="DC_Lease_Payments">#REF!</definedName>
    <definedName name="DC_Maint">#REF!</definedName>
    <definedName name="DC_Maint_Contracts">#REF!</definedName>
    <definedName name="DC_Recovery">#REF!</definedName>
    <definedName name="DC_Software">#REF!</definedName>
    <definedName name="DC_Total_Software">#REF!</definedName>
    <definedName name="dccdebt">#REF!</definedName>
    <definedName name="dcd" localSheetId="7" hidden="1">{#N/A,#N/A,FALSE,"RET00mst+Total"}</definedName>
    <definedName name="dcd" hidden="1">{#N/A,#N/A,FALSE,"RET00mst+Total"}</definedName>
    <definedName name="DCFBase">#REF!</definedName>
    <definedName name="dcfconvert">#REF!</definedName>
    <definedName name="DCFunit">#REF!</definedName>
    <definedName name="DCFunitchoose">#REF!</definedName>
    <definedName name="DCHART4" hidden="1">#REF!</definedName>
    <definedName name="DCI_CUR_RPT" localSheetId="7">#REF!</definedName>
    <definedName name="DCI_CUR_RPT">#REF!</definedName>
    <definedName name="DCI_PRIOR_ACT" localSheetId="7">#REF!</definedName>
    <definedName name="DCI_PRIOR_ACT">#REF!</definedName>
    <definedName name="DCI_PRIOR_RPT" localSheetId="7">#REF!</definedName>
    <definedName name="DCI_PRIOR_RPT">#REF!</definedName>
    <definedName name="DCPS_balance_sheet" localSheetId="7">#REF!</definedName>
    <definedName name="DCPS_balance_sheet">#REF!</definedName>
    <definedName name="DCPS_CUR_RPT">#REF!</definedName>
    <definedName name="DCPS_PRIOR_ACT">#REF!</definedName>
    <definedName name="DCPS_PRIOR_RPT">#REF!</definedName>
    <definedName name="DCS">#REF!</definedName>
    <definedName name="DCTF" hidden="1">8</definedName>
    <definedName name="dd" localSheetId="7" hidden="1">{"Income Statement",#N/A,FALSE,"CFMODEL";"Balance Sheet",#N/A,FALSE,"CFMODEL"}</definedName>
    <definedName name="dd" hidden="1">{"Income Statement",#N/A,FALSE,"CFMODEL";"Balance Sheet",#N/A,FALSE,"CFMODEL"}</definedName>
    <definedName name="DDBOOK">#REF!</definedName>
    <definedName name="ddd" localSheetId="7" hidden="1">{"SourcesUses",#N/A,TRUE,#N/A;"TransOverview",#N/A,TRUE,"CFMODEL"}</definedName>
    <definedName name="ddd" hidden="1">{"SourcesUses",#N/A,TRUE,#N/A;"TransOverview",#N/A,TRUE,"CFMODEL"}</definedName>
    <definedName name="dddaz" localSheetId="7" hidden="1">{#N/A,#N/A,FALSE,"Pharm";#N/A,#N/A,FALSE,"WWCM"}</definedName>
    <definedName name="dddaz" hidden="1">{#N/A,#N/A,FALSE,"Pharm";#N/A,#N/A,FALSE,"WWCM"}</definedName>
    <definedName name="dddd">#REF!</definedName>
    <definedName name="ddddd">#REF!</definedName>
    <definedName name="dddddd">#REF!</definedName>
    <definedName name="ddddddd">#REF!</definedName>
    <definedName name="dddddddd" localSheetId="7" hidden="1">{"Income Statement",#N/A,FALSE,"CFMODEL";"Balance Sheet",#N/A,FALSE,"CFMODEL"}</definedName>
    <definedName name="dddddddd" hidden="1">{"Income Statement",#N/A,FALSE,"CFMODEL";"Balance Sheet",#N/A,FALSE,"CFMODEL"}</definedName>
    <definedName name="ddddddddddddddd" localSheetId="7" hidden="1">{"SourcesUses",#N/A,TRUE,"CFMODEL";"TransOverview",#N/A,TRUE,"CFMODEL"}</definedName>
    <definedName name="ddddddddddddddd" hidden="1">{"SourcesUses",#N/A,TRUE,"CFMODEL";"TransOverview",#N/A,TRUE,"CFMODEL"}</definedName>
    <definedName name="dddddddddddddddddd" localSheetId="7" hidden="1">{"SourcesUses",#N/A,TRUE,#N/A;"TransOverview",#N/A,TRUE,"CFMODEL"}</definedName>
    <definedName name="dddddddddddddddddd" hidden="1">{"SourcesUses",#N/A,TRUE,#N/A;"TransOverview",#N/A,TRUE,"CFMODEL"}</definedName>
    <definedName name="ddddddddddddddddddddd" localSheetId="7" hidden="1">{"SourcesUses",#N/A,TRUE,"FundsFlow";"TransOverview",#N/A,TRUE,"FundsFlow"}</definedName>
    <definedName name="ddddddddddddddddddddd" hidden="1">{"SourcesUses",#N/A,TRUE,"FundsFlow";"TransOverview",#N/A,TRUE,"FundsFlow"}</definedName>
    <definedName name="ddddddddddddddddddddddd" localSheetId="7" hidden="1">{"SourcesUses",#N/A,TRUE,#N/A;"TransOverview",#N/A,TRUE,"CFMODEL"}</definedName>
    <definedName name="ddddddddddddddddddddddd" hidden="1">{"SourcesUses",#N/A,TRUE,#N/A;"TransOverview",#N/A,TRUE,"CFMODEL"}</definedName>
    <definedName name="dddddddddddddddddddddddd">#REF!</definedName>
    <definedName name="dddddddddddddddddddddddddd">#REF!</definedName>
    <definedName name="ddddddddddddddddddddddddddddddddddddd">#REF!</definedName>
    <definedName name="ddt" localSheetId="7" hidden="1">{"mgmt forecast",#N/A,FALSE,"Mgmt Forecast";"dcf table",#N/A,FALSE,"Mgmt Forecast";"sensitivity",#N/A,FALSE,"Mgmt Forecast";"table inputs",#N/A,FALSE,"Mgmt Forecast";"calculations",#N/A,FALSE,"Mgmt Forecast"}</definedName>
    <definedName name="ddt" hidden="1">{"mgmt forecast",#N/A,FALSE,"Mgmt Forecast";"dcf table",#N/A,FALSE,"Mgmt Forecast";"sensitivity",#N/A,FALSE,"Mgmt Forecast";"table inputs",#N/A,FALSE,"Mgmt Forecast";"calculations",#N/A,FALSE,"Mgmt Forecast"}</definedName>
    <definedName name="DE" localSheetId="7"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 hidden="1">{#N/A,#N/A,FALSE,"Assessment";#N/A,#N/A,FALSE,"Staffing";#N/A,#N/A,FALSE,"Hires";#N/A,#N/A,FALSE,"Assumptions"}</definedName>
    <definedName name="DE_CAR">#REF!</definedName>
    <definedName name="DE_IN">#REF!</definedName>
    <definedName name="DE_LR">#REF!</definedName>
    <definedName name="DEBS">#REF!</definedName>
    <definedName name="DEBS_Mapping">#REF!</definedName>
    <definedName name="debt" localSheetId="7">#REF!</definedName>
    <definedName name="debt">#REF!</definedName>
    <definedName name="Debt_perc" localSheetId="7">#REF!</definedName>
    <definedName name="Debt_perc">#REF!</definedName>
    <definedName name="Debt_Retrieve">#REF!</definedName>
    <definedName name="debtdetailpg1_DEC">#REF!</definedName>
    <definedName name="debtdetailpg2_PEC">#REF!</definedName>
    <definedName name="debtdetailpg3_DCC" localSheetId="7">#REF!</definedName>
    <definedName name="debtdetailpg3_DCC">#REF!</definedName>
    <definedName name="DebtRatio">#REF!</definedName>
    <definedName name="Dec" localSheetId="7">#REF!</definedName>
    <definedName name="DEC">#REF!</definedName>
    <definedName name="DEC_FED">#REF!</definedName>
    <definedName name="DEC_FED_NB">#REF!</definedName>
    <definedName name="dec_MWH" localSheetId="7">#REF!</definedName>
    <definedName name="dec_MWH">#REF!</definedName>
    <definedName name="DEC_NC">#REF!</definedName>
    <definedName name="Dec_revs">#REF!</definedName>
    <definedName name="Dec_Total_Energy_Revenues">#REF!</definedName>
    <definedName name="Dec_Total_Production_Costs">#REF!</definedName>
    <definedName name="Dec_Y1" localSheetId="7">#REF!</definedName>
    <definedName name="Dec_Y1">#REF!</definedName>
    <definedName name="Dec_Y2">#REF!</definedName>
    <definedName name="Dec_Y3">#REF!</definedName>
    <definedName name="DEC94_ASSET2">#REF!</definedName>
    <definedName name="DEC94_INCOME_YTD1">#REF!</definedName>
    <definedName name="DEC94_INCOME1">#REF!</definedName>
    <definedName name="DEC94_INCOME2">#REF!</definedName>
    <definedName name="DecDaily" localSheetId="7">#REF!</definedName>
    <definedName name="DecDaily">#REF!</definedName>
    <definedName name="decdebt">#REF!</definedName>
    <definedName name="December" localSheetId="7">#REF!</definedName>
    <definedName name="December">#REF!</definedName>
    <definedName name="December_Cost">#REF!</definedName>
    <definedName name="December_Hours" localSheetId="7">#REF!</definedName>
    <definedName name="December_Hours">#REF!</definedName>
    <definedName name="December_Labor" localSheetId="7">#REF!</definedName>
    <definedName name="December_Labor">#REF!</definedName>
    <definedName name="December_M_S" localSheetId="7">#REF!</definedName>
    <definedName name="December_M_S">#REF!</definedName>
    <definedName name="December_recon">#REF!</definedName>
    <definedName name="DECHIGHLIGHTS">#REF!</definedName>
    <definedName name="DECOMACCR" localSheetId="7">#REF!</definedName>
    <definedName name="DECOMACCR">#REF!</definedName>
    <definedName name="DecOptions">#REF!</definedName>
    <definedName name="DECS">#REF!</definedName>
    <definedName name="DECWORKSHEET">#REF!</definedName>
    <definedName name="dede" localSheetId="7" hidden="1">{#N/A,#N/A,FALSE,"Pharm";#N/A,#N/A,FALSE,"WWCM"}</definedName>
    <definedName name="dede" hidden="1">{#N/A,#N/A,FALSE,"Pharm";#N/A,#N/A,FALSE,"WWCM"}</definedName>
    <definedName name="DEDED" localSheetId="7" hidden="1">{#N/A,#N/A,FALSE,"Card";#N/A,#N/A,FALSE,"Prav";#N/A,#N/A,FALSE,"Irbe";#N/A,#N/A,FALSE,"Plavix";#N/A,#N/A,FALSE,"Capt";#N/A,#N/A,FALSE,"Fosi"}</definedName>
    <definedName name="DEDED" hidden="1">{#N/A,#N/A,FALSE,"Card";#N/A,#N/A,FALSE,"Prav";#N/A,#N/A,FALSE,"Irbe";#N/A,#N/A,FALSE,"Plavix";#N/A,#N/A,FALSE,"Capt";#N/A,#N/A,FALSE,"Fosi"}</definedName>
    <definedName name="DEDEDZE" localSheetId="7" hidden="1">{#N/A,#N/A,FALSE,"Pharm";#N/A,#N/A,FALSE,"WWCM"}</definedName>
    <definedName name="DEDEDZE" hidden="1">{#N/A,#N/A,FALSE,"Pharm";#N/A,#N/A,FALSE,"WWCM"}</definedName>
    <definedName name="DEDZD" localSheetId="7" hidden="1">{#N/A,#N/A,FALSE,"Pharm";#N/A,#N/A,FALSE,"WWCM"}</definedName>
    <definedName name="DEDZD" hidden="1">{#N/A,#N/A,FALSE,"Pharm";#N/A,#N/A,FALSE,"WWCM"}</definedName>
    <definedName name="DEE" localSheetId="7" hidden="1">{#N/A,#N/A,FALSE,"Pharm";#N/A,#N/A,FALSE,"WWCM"}</definedName>
    <definedName name="DEE" hidden="1">{#N/A,#N/A,FALSE,"Pharm";#N/A,#N/A,FALSE,"WWCM"}</definedName>
    <definedName name="deerTotCompMinus1">#REF!</definedName>
    <definedName name="deerTotCountMinus1">#REF!</definedName>
    <definedName name="def" localSheetId="7" hidden="1">8</definedName>
    <definedName name="DEF">#REF!</definedName>
    <definedName name="DEF_FED">#REF!</definedName>
    <definedName name="DEF_FED_NB">#REF!</definedName>
    <definedName name="DEF_FL">#REF!</definedName>
    <definedName name="DEF_NC" localSheetId="7">#REF!</definedName>
    <definedName name="DEF_NC">#REF!</definedName>
    <definedName name="DefDirector">#REF!</definedName>
    <definedName name="DeferEDCPlan">#REF!</definedName>
    <definedName name="DeferMICPlan">#REF!</definedName>
    <definedName name="DEFERRED_COMP">#REF!</definedName>
    <definedName name="DEFERRED_COMPENSATION">#REF!</definedName>
    <definedName name="DeferSERP">#REF!</definedName>
    <definedName name="DefFedNetofStateRatePerBook">#REF!</definedName>
    <definedName name="DefFedNetofStateRatePerReturn">#REF!</definedName>
    <definedName name="DefGain">#REF!</definedName>
    <definedName name="DEFINC">#REF!</definedName>
    <definedName name="DefMICP">#REF!</definedName>
    <definedName name="DefNCRatePerBook">#REF!</definedName>
    <definedName name="DefNCRatePerReturn">#REF!</definedName>
    <definedName name="DefPayFPC">#REF!</definedName>
    <definedName name="DefPayFPCFS">#REF!</definedName>
    <definedName name="DefPayPCH">#REF!</definedName>
    <definedName name="DefPayPCHFS">#REF!</definedName>
    <definedName name="DefPayPEC">#REF!</definedName>
    <definedName name="DefPayPECFS">#REF!</definedName>
    <definedName name="DefPayTotal">#REF!</definedName>
    <definedName name="DefPayTotalFS">#REF!</definedName>
    <definedName name="DefRent">#REF!</definedName>
    <definedName name="DefSCRatePerBook">#REF!</definedName>
    <definedName name="DefSCRatePerReturn">#REF!</definedName>
    <definedName name="DefTaxAdjusted">#REF!</definedName>
    <definedName name="DefTaxBooks">#REF!</definedName>
    <definedName name="DefTaxCode">#REF!</definedName>
    <definedName name="DefTaxGrp">#REF!</definedName>
    <definedName name="DefTaxProforma">#REF!</definedName>
    <definedName name="DEFTAXSIGN">#REF!</definedName>
    <definedName name="DefTotRatePerBook">#REF!</definedName>
    <definedName name="DefTotRatePerReturn">#REF!</definedName>
    <definedName name="deg_balance_sheet">#REF!</definedName>
    <definedName name="DEG_CUR_EST">#REF!</definedName>
    <definedName name="DEG_CUR_RPT">#REF!</definedName>
    <definedName name="deg_income_statement">#REF!</definedName>
    <definedName name="DEG_PRIOR_ACT">#REF!</definedName>
    <definedName name="DEG_PRIOR_RPT">#REF!</definedName>
    <definedName name="deg_rev_cost">#REF!</definedName>
    <definedName name="DEHINST">#REF!</definedName>
    <definedName name="DEHLBR">#REF!</definedName>
    <definedName name="DEHMAT">#REF!</definedName>
    <definedName name="DEI_FED">#REF!</definedName>
    <definedName name="DEI_FED_NB">#REF!</definedName>
    <definedName name="DEK" localSheetId="7" hidden="1">{"Macro Table",#N/A,FALSE,"Range Name Locations"}</definedName>
    <definedName name="DEK" hidden="1">{"Macro Table",#N/A,FALSE,"Range Name Locations"}</definedName>
    <definedName name="DEK_Ele_Fed">#REF!</definedName>
    <definedName name="DEK_ELE_NB">#REF!</definedName>
    <definedName name="DEK_FED">#REF!</definedName>
    <definedName name="DEK_FED_NB">#REF!</definedName>
    <definedName name="DEK_Gas_Fed">#REF!</definedName>
    <definedName name="DEK_Gas_NB">#REF!</definedName>
    <definedName name="delet" localSheetId="7">#REF!</definedName>
    <definedName name="delet">#REF!</definedName>
    <definedName name="DELETE" localSheetId="7">#REF!</definedName>
    <definedName name="delete" hidden="1">{"STMT OF CASH FLOWS",#N/A,FALSE,"Cash Flows Indirect"}</definedName>
    <definedName name="delete2" hidden="1">{"BALANCE SHEET ACCTS",#N/A,TRUE,"Working Trial Balance";"INCOME STMT ACCTS",#N/A,TRUE,"Working Trial Balance"}</definedName>
    <definedName name="DELETELOGICTYPE1" localSheetId="7">#REF!</definedName>
    <definedName name="DELETELOGICTYPE1">#REF!</definedName>
    <definedName name="DeleteThis2" localSheetId="7" hidden="1">{#N/A,#N/A,FALSE,"SCHEDULES- board";#N/A,#N/A,FALSE,"BP-Q'S"}</definedName>
    <definedName name="DeleteThis2" hidden="1">{#N/A,#N/A,FALSE,"SCHEDULES- board";#N/A,#N/A,FALSE,"BP-Q'S"}</definedName>
    <definedName name="DeleteThis3" localSheetId="7" hidden="1">{#N/A,#N/A,FALSE,"SCHEDULES- board";#N/A,#N/A,FALSE,"STMT 100"}</definedName>
    <definedName name="DeleteThis3" hidden="1">{#N/A,#N/A,FALSE,"SCHEDULES- board";#N/A,#N/A,FALSE,"STMT 100"}</definedName>
    <definedName name="DeleteThis4" localSheetId="7" hidden="1">{"StatementsIncomeStatement",#N/A,TRUE,"Statements";"StatementsBalanceSheet",#N/A,TRUE,"Statements"}</definedName>
    <definedName name="DeleteThis4" hidden="1">{"StatementsIncomeStatement",#N/A,TRUE,"Statements";"StatementsBalanceSheet",#N/A,TRUE,"Statements"}</definedName>
    <definedName name="DeleteThis5" localSheetId="7" hidden="1">{"IncomeStatement",#N/A,FALSE,"Income Statement";"ProductCost",#N/A,FALSE,"Income Statement";"OperatingExpense",#N/A,FALSE,"Income Statement"}</definedName>
    <definedName name="DeleteThis5" hidden="1">{"IncomeStatement",#N/A,FALSE,"Income Statement";"ProductCost",#N/A,FALSE,"Income Statement";"OperatingExpense",#N/A,FALSE,"Income Statement"}</definedName>
    <definedName name="DeleteThis6" localSheetId="7" hidden="1">{#N/A,#N/A,FALSE,"CANADA";#N/A,#N/A,FALSE,"HOLLAND";#N/A,#N/A,FALSE,"AUSTRALIA";#N/A,#N/A,FALSE,"ALLOW &amp; RESRV "}</definedName>
    <definedName name="DeleteThis6" hidden="1">{#N/A,#N/A,FALSE,"CANADA";#N/A,#N/A,FALSE,"HOLLAND";#N/A,#N/A,FALSE,"AUSTRALIA";#N/A,#N/A,FALSE,"ALLOW &amp; RESRV "}</definedName>
    <definedName name="DELICIAS_operating_exp">#REF!</definedName>
    <definedName name="DELTA" hidden="1">{#N/A,#N/A,FALSE,"Sum6 (1)"}</definedName>
    <definedName name="DEMAND" localSheetId="7">#REF!</definedName>
    <definedName name="DEMAND">#REF!</definedName>
    <definedName name="demand_charge" localSheetId="7">#REF!</definedName>
    <definedName name="demand_charge">#REF!</definedName>
    <definedName name="DEMAND_FORECAST">#REF!</definedName>
    <definedName name="DemandEnergy" localSheetId="7">#REF!</definedName>
    <definedName name="DemandEnergy">#REF!</definedName>
    <definedName name="DEN_BOND" localSheetId="7">#REF!</definedName>
    <definedName name="DEN_BOND">#REF!</definedName>
    <definedName name="DENMARK" localSheetId="7">#REF!</definedName>
    <definedName name="DENMARK">#REF!</definedName>
    <definedName name="Dennis">#REF!</definedName>
    <definedName name="DenominationList">#REF!</definedName>
    <definedName name="DENVER">#REF!</definedName>
    <definedName name="DEO_CON">#REF!</definedName>
    <definedName name="DEO_ELE_FED">#REF!</definedName>
    <definedName name="DEO_ELE_FED_NB">#REF!</definedName>
    <definedName name="DEO_GAS_FED">#REF!</definedName>
    <definedName name="DEO_GAS_FED_NB">#REF!</definedName>
    <definedName name="DEO_NR">#REF!</definedName>
    <definedName name="DEO_REG">#REF!</definedName>
    <definedName name="DEO_SA">#REF!</definedName>
    <definedName name="DEO_SA_U">#REF!</definedName>
    <definedName name="Dep" localSheetId="7">#REF!</definedName>
    <definedName name="Dep">#REF!</definedName>
    <definedName name="DEP_FED">#REF!</definedName>
    <definedName name="DEP_FED_NB">#REF!</definedName>
    <definedName name="DEP_FL" localSheetId="7">#REF!</definedName>
    <definedName name="DEP_FL">#REF!</definedName>
    <definedName name="DEP_NC">#REF!</definedName>
    <definedName name="DEP_NoBONUS" localSheetId="7">#REF!</definedName>
    <definedName name="DEP_NoBONUS">#REF!</definedName>
    <definedName name="department" localSheetId="7">#REF!</definedName>
    <definedName name="department">#REF!</definedName>
    <definedName name="department_numbers" localSheetId="7">#REF!</definedName>
    <definedName name="department_numbers">#REF!</definedName>
    <definedName name="department_use_occupancy" localSheetId="7">#REF!</definedName>
    <definedName name="department_use_occupancy">#REF!</definedName>
    <definedName name="departments">#REF!</definedName>
    <definedName name="DEPR" localSheetId="7">#REF!</definedName>
    <definedName name="DEPR">#REF!</definedName>
    <definedName name="depr_amort_detail">#REF!</definedName>
    <definedName name="Depr_Balance">#REF!</definedName>
    <definedName name="DEPR_RATE_TBL" localSheetId="7">#REF!</definedName>
    <definedName name="DEPR_RATE_TBL">#REF!</definedName>
    <definedName name="DEPR_TYPE_LABEL" localSheetId="7">#REF!</definedName>
    <definedName name="DEPR_TYPE_LABEL">#REF!</definedName>
    <definedName name="DepRate">#REF!</definedName>
    <definedName name="depre">#REF!</definedName>
    <definedName name="depre_period" localSheetId="7">#REF!</definedName>
    <definedName name="depre_period">#REF!</definedName>
    <definedName name="Depreciable_Life">#REF!</definedName>
    <definedName name="DEPRECIATION" localSheetId="7">#REF!</definedName>
    <definedName name="DEPRECIATION">#REF!</definedName>
    <definedName name="DeprOwn">#REF!</definedName>
    <definedName name="DEPT">#REF!</definedName>
    <definedName name="DeptFTE" localSheetId="7">#REF!</definedName>
    <definedName name="DeptFTE">#REF!</definedName>
    <definedName name="Derivation_of_Energy_Separation_Factors">#REF!</definedName>
    <definedName name="DES">#REF!</definedName>
    <definedName name="des_balance_sheet" localSheetId="7">#REF!</definedName>
    <definedName name="des_balance_sheet">#REF!</definedName>
    <definedName name="DES_CUR_EST" localSheetId="7">#REF!</definedName>
    <definedName name="DES_CUR_EST">#REF!</definedName>
    <definedName name="DES_CUR_RPT" localSheetId="7">#REF!</definedName>
    <definedName name="DES_CUR_RPT">#REF!</definedName>
    <definedName name="des_income_statement" localSheetId="7">#REF!</definedName>
    <definedName name="des_income_statement">#REF!</definedName>
    <definedName name="DES_PRIOR_ACT" localSheetId="7">#REF!</definedName>
    <definedName name="DES_PRIOR_ACT">#REF!</definedName>
    <definedName name="DES_PRIOR_RPT" localSheetId="7">#REF!</definedName>
    <definedName name="DES_PRIOR_RPT">#REF!</definedName>
    <definedName name="DES_rev_cost" localSheetId="7">#REF!</definedName>
    <definedName name="DES_rev_cost">#REF!</definedName>
    <definedName name="Desc">#REF!</definedName>
    <definedName name="Description">#REF!</definedName>
    <definedName name="DESIGN">#REF!</definedName>
    <definedName name="Designer_LR">#REF!</definedName>
    <definedName name="Desktop" localSheetId="7">#REF!</definedName>
    <definedName name="Desktop">#REF!</definedName>
    <definedName name="destino" localSheetId="7">#REF!</definedName>
    <definedName name="destino">#REF!</definedName>
    <definedName name="Detail">#REF!</definedName>
    <definedName name="dev_tech" hidden="1">#REF!</definedName>
    <definedName name="DevCap2010">#REF!</definedName>
    <definedName name="DevCap2011">#REF!</definedName>
    <definedName name="DevCap2012">#REF!</definedName>
    <definedName name="DevCap2013">#REF!</definedName>
    <definedName name="DevCap2014">#REF!</definedName>
    <definedName name="devel" localSheetId="7">#REF!</definedName>
    <definedName name="devel">#REF!</definedName>
    <definedName name="Devon" localSheetId="7" hidden="1">{#N/A,#N/A,FALSE,"Sheet1"}</definedName>
    <definedName name="Devon" hidden="1">{#N/A,#N/A,FALSE,"Sheet1"}</definedName>
    <definedName name="DEZLFEZKLHF" localSheetId="7" hidden="1">{#N/A,#N/A,FALSE,"Pharm";#N/A,#N/A,FALSE,"WWCM"}</definedName>
    <definedName name="DEZLFEZKLHF" hidden="1">{#N/A,#N/A,FALSE,"Pharm";#N/A,#N/A,FALSE,"WWCM"}</definedName>
    <definedName name="df" localSheetId="6" hidden="1">{#N/A,#N/A,FALSE,"Aging Summary";#N/A,#N/A,FALSE,"Ratio Analysis";#N/A,#N/A,FALSE,"Test 120 Day Accts";#N/A,#N/A,FALSE,"Tickmarks"}</definedName>
    <definedName name="df" localSheetId="7" hidden="1">{#N/A,#N/A,FALSE,"Aging Summary";#N/A,#N/A,FALSE,"Ratio Analysis";#N/A,#N/A,FALSE,"Test 120 Day Accts";#N/A,#N/A,FALSE,"Tickmarks"}</definedName>
    <definedName name="df" localSheetId="0" hidden="1">{#N/A,#N/A,FALSE,"Aging Summary";#N/A,#N/A,FALSE,"Ratio Analysis";#N/A,#N/A,FALSE,"Test 120 Day Accts";#N/A,#N/A,FALSE,"Tickmarks"}</definedName>
    <definedName name="df" localSheetId="4" hidden="1">{#N/A,#N/A,FALSE,"Aging Summary";#N/A,#N/A,FALSE,"Ratio Analysis";#N/A,#N/A,FALSE,"Test 120 Day Accts";#N/A,#N/A,FALSE,"Tickmarks"}</definedName>
    <definedName name="df" localSheetId="5" hidden="1">{#N/A,#N/A,FALSE,"Aging Summary";#N/A,#N/A,FALSE,"Ratio Analysis";#N/A,#N/A,FALSE,"Test 120 Day Accts";#N/A,#N/A,FALSE,"Tickmarks"}</definedName>
    <definedName name="df" localSheetId="2" hidden="1">{#N/A,#N/A,FALSE,"Aging Summary";#N/A,#N/A,FALSE,"Ratio Analysis";#N/A,#N/A,FALSE,"Test 120 Day Accts";#N/A,#N/A,FALSE,"Tickmarks"}</definedName>
    <definedName name="df" hidden="1">{#N/A,#N/A,FALSE,"Aging Summary";#N/A,#N/A,FALSE,"Ratio Analysis";#N/A,#N/A,FALSE,"Test 120 Day Accts";#N/A,#N/A,FALSE,"Tickmarks"}</definedName>
    <definedName name="dfadsfadfadfewfr" localSheetId="4" hidden="1">{#N/A,#N/A,FALSE,"EXPENSE"}</definedName>
    <definedName name="dfadsfadfadfewfr" localSheetId="5" hidden="1">{#N/A,#N/A,FALSE,"EXPENSE"}</definedName>
    <definedName name="dfadsfadfadfewfr" localSheetId="2" hidden="1">{#N/A,#N/A,FALSE,"EXPENSE"}</definedName>
    <definedName name="dfadsfadfadfewfr" hidden="1">{#N/A,#N/A,FALSE,"EXPENSE"}</definedName>
    <definedName name="dfadsfasdfdsf" localSheetId="4" hidden="1">{#N/A,#N/A,FALSE,"EXPENSE"}</definedName>
    <definedName name="dfadsfasdfdsf" localSheetId="5" hidden="1">{#N/A,#N/A,FALSE,"EXPENSE"}</definedName>
    <definedName name="dfadsfasdfdsf" localSheetId="2" hidden="1">{#N/A,#N/A,FALSE,"EXPENSE"}</definedName>
    <definedName name="dfadsfasdfdsf" hidden="1">{#N/A,#N/A,FALSE,"EXPENSE"}</definedName>
    <definedName name="dfadsfdsafdf" localSheetId="4" hidden="1">{#N/A,#N/A,FALSE,"ALLOC"}</definedName>
    <definedName name="dfadsfdsafdf" localSheetId="5" hidden="1">{#N/A,#N/A,FALSE,"ALLOC"}</definedName>
    <definedName name="dfadsfdsafdf" localSheetId="2" hidden="1">{#N/A,#N/A,FALSE,"ALLOC"}</definedName>
    <definedName name="dfadsfdsafdf" hidden="1">{#N/A,#N/A,FALSE,"ALLOC"}</definedName>
    <definedName name="dfasdf"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dfasdf" hidden="1">{#N/A,#N/A,FALSE,"Australia";#N/A,#N/A,FALSE,"Austria";#N/A,#N/A,FALSE,"Belgium";#N/A,#N/A,FALSE,"Canada";#N/A,#N/A,FALSE,"France";#N/A,#N/A,FALSE,"Germany";#N/A,#N/A,FALSE,"Hong Kong";#N/A,#N/A,FALSE,"Italy";#N/A,#N/A,FALSE,"Japan";#N/A,#N/A,FALSE,"Korea";#N/A,#N/A,FALSE,"Mexico";#N/A,#N/A,FALSE,"Poland";#N/A,#N/A,FALSE,"Spain";#N/A,#N/A,FALSE,"Switzerland";#N/A,#N/A,FALSE,"UK"}</definedName>
    <definedName name="dfasdfasdf" localSheetId="4" hidden="1">{#N/A,#N/A,FALSE,"ALLOC"}</definedName>
    <definedName name="dfasdfasdf" localSheetId="5" hidden="1">{#N/A,#N/A,FALSE,"ALLOC"}</definedName>
    <definedName name="dfasdfasdf" localSheetId="2" hidden="1">{#N/A,#N/A,FALSE,"ALLOC"}</definedName>
    <definedName name="dfasdfasdf" hidden="1">{#N/A,#N/A,FALSE,"ALLOC"}</definedName>
    <definedName name="dfasdfasdfdsaf" localSheetId="4" hidden="1">{#N/A,#N/A,FALSE,"ALLOC"}</definedName>
    <definedName name="dfasdfasdfdsaf" localSheetId="5" hidden="1">{#N/A,#N/A,FALSE,"ALLOC"}</definedName>
    <definedName name="dfasdfasdfdsaf" localSheetId="2" hidden="1">{#N/A,#N/A,FALSE,"ALLOC"}</definedName>
    <definedName name="dfasdfasdfdsaf" hidden="1">{#N/A,#N/A,FALSE,"ALLOC"}</definedName>
    <definedName name="dfasfasfdfadsf" localSheetId="4" hidden="1">{#N/A,#N/A,FALSE,"EXPENSE"}</definedName>
    <definedName name="dfasfasfdfadsf" localSheetId="5" hidden="1">{#N/A,#N/A,FALSE,"EXPENSE"}</definedName>
    <definedName name="dfasfasfdfadsf" localSheetId="2" hidden="1">{#N/A,#N/A,FALSE,"EXPENSE"}</definedName>
    <definedName name="dfasfasfdfadsf" hidden="1">{#N/A,#N/A,FALSE,"EXPENSE"}</definedName>
    <definedName name="dfd" localSheetId="7" hidden="1">{"'Percon'!$A$1:$M$1395"}</definedName>
    <definedName name="dfd" hidden="1">{"'Percon'!$A$1:$M$1395"}</definedName>
    <definedName name="DFD_CUR_RPT">#REF!</definedName>
    <definedName name="DFD_PRIOR_ACT">#REF!</definedName>
    <definedName name="DFD_PRIOR_RPT">#REF!</definedName>
    <definedName name="DFDD" localSheetId="7" hidden="1">{#N/A,#N/A,FALSE,"REPORT"}</definedName>
    <definedName name="DFDD" hidden="1">{#N/A,#N/A,FALSE,"REPORT"}</definedName>
    <definedName name="DFDF" localSheetId="7" hidden="1">{#N/A,#N/A,FALSE,"RET00mst+Total"}</definedName>
    <definedName name="DFDF" hidden="1">{#N/A,#N/A,FALSE,"RET00mst+Total"}</definedName>
    <definedName name="dfdfdfd" localSheetId="7" hidden="1">{#N/A,#N/A,FALSE,"AD_Purchase";#N/A,#N/A,FALSE,"Credit";#N/A,#N/A,FALSE,"PF Acquisition";#N/A,#N/A,FALSE,"PF Offering"}</definedName>
    <definedName name="dfdfdfd" hidden="1">{#N/A,#N/A,FALSE,"AD_Purchase";#N/A,#N/A,FALSE,"Credit";#N/A,#N/A,FALSE,"PF Acquisition";#N/A,#N/A,FALSE,"PF Offering"}</definedName>
    <definedName name="dfdfdsfadsf" localSheetId="4" hidden="1">{#N/A,#N/A,FALSE,"EXPENSE"}</definedName>
    <definedName name="dfdfdsfadsf" localSheetId="5" hidden="1">{#N/A,#N/A,FALSE,"EXPENSE"}</definedName>
    <definedName name="dfdfdsfadsf" localSheetId="2" hidden="1">{#N/A,#N/A,FALSE,"EXPENSE"}</definedName>
    <definedName name="dfdfdsfadsf" hidden="1">{#N/A,#N/A,FALSE,"EXPENSE"}</definedName>
    <definedName name="dfdsfds">#REF!</definedName>
    <definedName name="dfdsfsdfdfdsf" localSheetId="4" hidden="1">{#N/A,#N/A,FALSE,"EXPENSE"}</definedName>
    <definedName name="dfdsfsdfdfdsf" localSheetId="5" hidden="1">{#N/A,#N/A,FALSE,"EXPENSE"}</definedName>
    <definedName name="dfdsfsdfdfdsf" localSheetId="2" hidden="1">{#N/A,#N/A,FALSE,"EXPENSE"}</definedName>
    <definedName name="dfdsfsdfdfdsf" hidden="1">{#N/A,#N/A,FALSE,"EXPENSE"}</definedName>
    <definedName name="DFG.TEST.TEST" hidden="1">{#N/A,#N/A,FALSE,"Assumptions";#N/A,#N/A,FALSE,"N-IS-Sum";#N/A,#N/A,FALSE,"N-St-Sum";#N/A,#N/A,FALSE,"Inc Stmt";#N/A,#N/A,FALSE,"Stats"}</definedName>
    <definedName name="DFG.TEST.TEST.TEST1233" hidden="1">{#N/A,#N/A,FALSE,"Assumptions";#N/A,#N/A,FALSE,"N-IS-Sum";#N/A,#N/A,FALSE,"N-St-Sum";#N/A,#N/A,FALSE,"Inc Stmt";#N/A,#N/A,FALSE,"Stats"}</definedName>
    <definedName name="DFGDF" localSheetId="7" hidden="1">{#N/A,#N/A,FALSE,"Ret12Frd+Total"}</definedName>
    <definedName name="DFGDF" hidden="1">{#N/A,#N/A,FALSE,"Ret12Frd+Total"}</definedName>
    <definedName name="DFGDFHFGHFGH" localSheetId="7" hidden="1">{#N/A,#N/A,FALSE,"Wholesale+W Inc"}</definedName>
    <definedName name="DFGDFHFGHFGH" hidden="1">{#N/A,#N/A,FALSE,"Wholesale+W Inc"}</definedName>
    <definedName name="DFGDG" localSheetId="7"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DG"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dfgt" localSheetId="7" hidden="1">{"cover",#N/A,TRUE,"Cover";"toc6",#N/A,TRUE,"TOC";"over",#N/A,TRUE,"Overview";"ts2",#N/A,TRUE,"Det_Trans_Sum";"ei1",#N/A,TRUE,"Earnings Impact";"ad1",#N/A,TRUE,"accretion dilution";"hg1",#N/A,TRUE,"Has-Gets";"pfis1",#N/A,TRUE,"Pro Forma Income Statement";"ca1",#N/A,TRUE,"Contribution_Analysis";"acq1",#N/A,TRUE,"Acquirer";"tar1",#N/A,TRUE,"Target"}</definedName>
    <definedName name="dfgt" hidden="1">{"cover",#N/A,TRUE,"Cover";"toc6",#N/A,TRUE,"TOC";"over",#N/A,TRUE,"Overview";"ts2",#N/A,TRUE,"Det_Trans_Sum";"ei1",#N/A,TRUE,"Earnings Impact";"ad1",#N/A,TRUE,"accretion dilution";"hg1",#N/A,TRUE,"Has-Gets";"pfis1",#N/A,TRUE,"Pro Forma Income Statement";"ca1",#N/A,TRUE,"Contribution_Analysis";"acq1",#N/A,TRUE,"Acquirer";"tar1",#N/A,TRUE,"Target"}</definedName>
    <definedName name="dfr" localSheetId="7" hidden="1">{#N/A,#N/A,FALSE,"Pharm";#N/A,#N/A,FALSE,"WWCM"}</definedName>
    <definedName name="dfr" hidden="1">{#N/A,#N/A,FALSE,"Pharm";#N/A,#N/A,FALSE,"WWCM"}</definedName>
    <definedName name="dfs" localSheetId="7" hidden="1">{"'Feb 99'!$A$1:$G$30"}</definedName>
    <definedName name="dfs" hidden="1">{"'Feb 99'!$A$1:$G$30"}</definedName>
    <definedName name="dfsa" hidden="1">#REF!</definedName>
    <definedName name="dfsadfdsfdsf" localSheetId="4" hidden="1">{#N/A,#N/A,FALSE,"ALLOC"}</definedName>
    <definedName name="dfsadfdsfdsf" localSheetId="5" hidden="1">{#N/A,#N/A,FALSE,"ALLOC"}</definedName>
    <definedName name="dfsadfdsfdsf" localSheetId="2" hidden="1">{#N/A,#N/A,FALSE,"ALLOC"}</definedName>
    <definedName name="dfsadfdsfdsf" hidden="1">{#N/A,#N/A,FALSE,"ALLOC"}</definedName>
    <definedName name="dfsafdsa" hidden="1">#REF!</definedName>
    <definedName name="dfsdfdsfdsfds" localSheetId="4" hidden="1">{#N/A,#N/A,FALSE,"EXPENSE"}</definedName>
    <definedName name="dfsdfdsfdsfds" localSheetId="5" hidden="1">{#N/A,#N/A,FALSE,"EXPENSE"}</definedName>
    <definedName name="dfsdfdsfdsfds" localSheetId="2" hidden="1">{#N/A,#N/A,FALSE,"EXPENSE"}</definedName>
    <definedName name="dfsdfdsfdsfds" hidden="1">{#N/A,#N/A,FALSE,"EXPENSE"}</definedName>
    <definedName name="dg" localSheetId="7" hidden="1">{"mgmt forecast",#N/A,FALSE,"Mgmt Forecast";"dcf table",#N/A,FALSE,"Mgmt Forecast";"sensitivity",#N/A,FALSE,"Mgmt Forecast";"table inputs",#N/A,FALSE,"Mgmt Forecast";"calculations",#N/A,FALSE,"Mgmt Forecast"}</definedName>
    <definedName name="dg" hidden="1">{"mgmt forecast",#N/A,FALSE,"Mgmt Forecast";"dcf table",#N/A,FALSE,"Mgmt Forecast";"sensitivity",#N/A,FALSE,"Mgmt Forecast";"table inputs",#N/A,FALSE,"Mgmt Forecast";"calculations",#N/A,FALSE,"Mgmt Forecast"}</definedName>
    <definedName name="dgdgdfgdg" localSheetId="4" hidden="1">{#N/A,#N/A,FALSE,"EXPENSE"}</definedName>
    <definedName name="dgdgdfgdg" localSheetId="5" hidden="1">{#N/A,#N/A,FALSE,"EXPENSE"}</definedName>
    <definedName name="dgdgdfgdg" localSheetId="2" hidden="1">{#N/A,#N/A,FALSE,"EXPENSE"}</definedName>
    <definedName name="dgdgdfgdg" hidden="1">{#N/A,#N/A,FALSE,"EXPENSE"}</definedName>
    <definedName name="dh" localSheetId="7" hidden="1">{#N/A,#N/A,FALSE,"Antony Financials";#N/A,#N/A,FALSE,"Cowboy Financials";#N/A,#N/A,FALSE,"Combined";#N/A,#N/A,FALSE,"Valuematrix";#N/A,#N/A,FALSE,"DCFAntony";#N/A,#N/A,FALSE,"DCFCowboy";#N/A,#N/A,FALSE,"DCFCombined"}</definedName>
    <definedName name="dh" hidden="1">{#N/A,#N/A,FALSE,"Antony Financials";#N/A,#N/A,FALSE,"Cowboy Financials";#N/A,#N/A,FALSE,"Combined";#N/A,#N/A,FALSE,"Valuematrix";#N/A,#N/A,FALSE,"DCFAntony";#N/A,#N/A,FALSE,"DCFCowboy";#N/A,#N/A,FALSE,"DCFCombined"}</definedName>
    <definedName name="dhdyyrtyr" localSheetId="4" hidden="1">{#N/A,#N/A,FALSE,"EXPENSE"}</definedName>
    <definedName name="dhdyyrtyr" localSheetId="5" hidden="1">{#N/A,#N/A,FALSE,"EXPENSE"}</definedName>
    <definedName name="dhdyyrtyr" localSheetId="2" hidden="1">{#N/A,#N/A,FALSE,"EXPENSE"}</definedName>
    <definedName name="dhdyyrtyr" hidden="1">{#N/A,#N/A,FALSE,"EXPENSE"}</definedName>
    <definedName name="dhiirecon">#REF!</definedName>
    <definedName name="DIA">#REF!</definedName>
    <definedName name="dick" localSheetId="7">#REF!</definedName>
    <definedName name="dick">#REF!</definedName>
    <definedName name="Diferencia_de_Caja">#REF!</definedName>
    <definedName name="DIFF">#REF!</definedName>
    <definedName name="Differential">#REF!</definedName>
    <definedName name="dinomountrecon" localSheetId="7">#REF!</definedName>
    <definedName name="dinomountrecon">#REF!</definedName>
    <definedName name="DIRDEPT">#REF!</definedName>
    <definedName name="direct_labor">#REF!</definedName>
    <definedName name="direct_labor_variance">#REF!</definedName>
    <definedName name="direct_labor_variances">#REF!</definedName>
    <definedName name="Disaster" localSheetId="7">#REF!</definedName>
    <definedName name="Disaster">#REF!</definedName>
    <definedName name="Disaster_Recovery" localSheetId="7">#REF!</definedName>
    <definedName name="Disaster_Recovery">#REF!</definedName>
    <definedName name="disc_rate">#REF!</definedName>
    <definedName name="Discharge_port">#REF!</definedName>
    <definedName name="DISCNT_CONTRACT">#REF!</definedName>
    <definedName name="DiscountRate">#REF!</definedName>
    <definedName name="discounts">#REF!</definedName>
    <definedName name="DiscRate">#REF!</definedName>
    <definedName name="DiscRate_Unlev">#REF!</definedName>
    <definedName name="DiscreteBusinessIncomeExtraExpense">#REF!,#REF!,#REF!,#REF!</definedName>
    <definedName name="DiscreteBusinessIncomeExtraExpense1">#REF!,#REF!,#REF!</definedName>
    <definedName name="DiscreteBusinessIncomeExtraExpense2">#REF!,#REF!,#REF!,#REF!</definedName>
    <definedName name="DiscreteContractorsEquipment">#REF!,#REF!,#REF!</definedName>
    <definedName name="DiscreteCOPEInformation">#REF!,#REF!</definedName>
    <definedName name="DiscreteStatementofValues">#REF!,#REF!,#REF!,#REF!,#REF!</definedName>
    <definedName name="DiscreteStatementofValues1">#REF!,#REF!,#REF!,#REF!,#REF!</definedName>
    <definedName name="DisDate">#REF!</definedName>
    <definedName name="DisE1M2" localSheetId="7">#REF!</definedName>
    <definedName name="DisE1M2">#REF!</definedName>
    <definedName name="Disp" localSheetId="7">#REF!</definedName>
    <definedName name="Disp">#REF!</definedName>
    <definedName name="DisplayNameqryPushCoverPageLink" localSheetId="7">#REF!</definedName>
    <definedName name="DisplayNameqryPushCoverPageLink">#REF!</definedName>
    <definedName name="DisplayNameqryPushCoverPageLink1">#REF!</definedName>
    <definedName name="DisplayNameqryPushCoverPageLink2">#REF!</definedName>
    <definedName name="DisplayNameqryPushFlowDiagramLink">#REF!</definedName>
    <definedName name="Distance_Leg1">#REF!</definedName>
    <definedName name="Distance_Leg2">#REF!</definedName>
    <definedName name="Div">#REF!</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dend">#REF!</definedName>
    <definedName name="Dividends">#REF!</definedName>
    <definedName name="DividendsPayout">#REF!</definedName>
    <definedName name="DIVISION" localSheetId="7">#REF!</definedName>
    <definedName name="DIVISION">#REF!</definedName>
    <definedName name="Divisional_Toggle" hidden="1">#REF!</definedName>
    <definedName name="dj" localSheetId="7" hidden="1">{#N/A,#N/A,FALSE,"CreditStat";#N/A,#N/A,FALSE,"SPbrkup";#N/A,#N/A,FALSE,"MerSPsyn";#N/A,#N/A,FALSE,"MerSPwKCsyn";#N/A,#N/A,FALSE,"MerSPwKCsyn (2)";#N/A,#N/A,FALSE,"CreditStat (2)"}</definedName>
    <definedName name="dj" hidden="1">{#N/A,#N/A,FALSE,"CreditStat";#N/A,#N/A,FALSE,"SPbrkup";#N/A,#N/A,FALSE,"MerSPsyn";#N/A,#N/A,FALSE,"MerSPwKCsyn";#N/A,#N/A,FALSE,"MerSPwKCsyn (2)";#N/A,#N/A,FALSE,"CreditStat (2)"}</definedName>
    <definedName name="djdhjghdhj" localSheetId="7" hidden="1">{"Consolidated IS w Ratios",#N/A,FALSE,"Consolidated";"Consolidated CF",#N/A,FALSE,"Consolidated";"Consolidated DCF",#N/A,FALSE,"Consolidated"}</definedName>
    <definedName name="djdhjghdhj" hidden="1">{"Consolidated IS w Ratios",#N/A,FALSE,"Consolidated";"Consolidated CF",#N/A,FALSE,"Consolidated";"Consolidated DCF",#N/A,FALSE,"Consolidated"}</definedName>
    <definedName name="djksljd" localSheetId="7" hidden="1">{#N/A,#N/A,FALSE,"Other";#N/A,#N/A,FALSE,"Ace";#N/A,#N/A,FALSE,"Derm"}</definedName>
    <definedName name="djksljd" hidden="1">{#N/A,#N/A,FALSE,"Other";#N/A,#N/A,FALSE,"Ace";#N/A,#N/A,FALSE,"Derm"}</definedName>
    <definedName name="DK104_ccnc" localSheetId="7">OFFSET(#REF!,0,0,CountDK104Records,1)</definedName>
    <definedName name="DK104_ccnc">OFFSET(#REF!,0,0,CountDK104Records,1)</definedName>
    <definedName name="DK104_depr_summary2" localSheetId="7">OFFSET(#REF!,0,0,CountDK104Records,1)</definedName>
    <definedName name="DK104_depr_summary2">OFFSET(#REF!,0,0,CountDK104Records,1)</definedName>
    <definedName name="dkdkdk" localSheetId="7" hidden="1">{#N/A,#N/A,TRUE,"CIN-11";#N/A,#N/A,TRUE,"CIN-13";#N/A,#N/A,TRUE,"CIN-14";#N/A,#N/A,TRUE,"CIN-16";#N/A,#N/A,TRUE,"CIN-17";#N/A,#N/A,TRUE,"CIN-18";#N/A,#N/A,TRUE,"CIN Earnings To Fixed Charges";#N/A,#N/A,TRUE,"CIN Financial Ratios";#N/A,#N/A,TRUE,"CIN-IS";#N/A,#N/A,TRUE,"CIN-BS";#N/A,#N/A,TRUE,"CIN-CS";#N/A,#N/A,TRUE,"Invest In Unconsol Subs"}</definedName>
    <definedName name="dkdkdk" hidden="1">{#N/A,#N/A,TRUE,"CIN-11";#N/A,#N/A,TRUE,"CIN-13";#N/A,#N/A,TRUE,"CIN-14";#N/A,#N/A,TRUE,"CIN-16";#N/A,#N/A,TRUE,"CIN-17";#N/A,#N/A,TRUE,"CIN-18";#N/A,#N/A,TRUE,"CIN Earnings To Fixed Charges";#N/A,#N/A,TRUE,"CIN Financial Ratios";#N/A,#N/A,TRUE,"CIN-IS";#N/A,#N/A,TRUE,"CIN-BS";#N/A,#N/A,TRUE,"CIN-CS";#N/A,#N/A,TRUE,"Invest In Unconsol Subs"}</definedName>
    <definedName name="dkdkdkcd" localSheetId="7" hidden="1">{#N/A,#N/A,TRUE,"WKLY PACK";#N/A,#N/A,TRUE,"YC &amp; SPICED";#N/A,#N/A,TRUE,"YF PEACH";#N/A,#N/A,TRUE,"PEARS &amp; CHERRIES";#N/A,#N/A,TRUE,"COTS &amp; COCKTAIL";#N/A,#N/A,TRUE,"FRUIT CUPS"}</definedName>
    <definedName name="dkdkdkcd" hidden="1">{#N/A,#N/A,TRUE,"WKLY PACK";#N/A,#N/A,TRUE,"YC &amp; SPICED";#N/A,#N/A,TRUE,"YF PEACH";#N/A,#N/A,TRUE,"PEARS &amp; CHERRIES";#N/A,#N/A,TRUE,"COTS &amp; COCKTAIL";#N/A,#N/A,TRUE,"FRUIT CUPS"}</definedName>
    <definedName name="dkgahirghigf" localSheetId="7" hidden="1">{#N/A,#N/A,FALSE,"Pharm";#N/A,#N/A,FALSE,"WWCM"}</definedName>
    <definedName name="dkgahirghigf" hidden="1">{#N/A,#N/A,FALSE,"Pharm";#N/A,#N/A,FALSE,"WWCM"}</definedName>
    <definedName name="DKSP1_D">#REF!</definedName>
    <definedName name="DKSP1_F">#REF!</definedName>
    <definedName name="DKSP2_F">#REF!</definedName>
    <definedName name="dm">#REF!</definedName>
    <definedName name="DMACRO" localSheetId="7">#REF!</definedName>
    <definedName name="DMACRO">#REF!</definedName>
    <definedName name="DME_LocalFile" hidden="1">"True"</definedName>
    <definedName name="DME_ODMALinks1" hidden="1">"::ODMA\DME-MSE\TAX-58010=C:\DOCUME~1\daniel3t\LOCALS~1\Temp\Dme\TAX-58010.xls"</definedName>
    <definedName name="DME_ODMALinks2" hidden="1">"::ODMA\DME-MSE\TAX-55066=C:\DOCUME~1\morris6d\LOCALS~1\Temp\Dme\TAX-55066.xls"</definedName>
    <definedName name="DME_ODMALinks3" hidden="1">"::ODMA\DME-MSE\TAX-54886=C:\DOCUME~1\morris6d\LOCALS~1\Temp\Dme\TAX-54886.xls"</definedName>
    <definedName name="DME_ODMALinks4" hidden="1">"::ODMA\DME-MSE\TAX-54554=C:\DOCUME~1\morris6d\LOCALS~1\Temp\Dme\TAX-54554.xls"</definedName>
    <definedName name="DME_ODMALinks5" hidden="1">"::ODMA\DME-MSE\TAX-55463=C:\DOCUME~1\lewis7m\LOCALS~1\Temp\Dme\TAX-55463.xls"</definedName>
    <definedName name="DME_ODMALinks6" hidden="1">"::ODMA\DME-MSE\TAX-57720=C:\DOCUME~1\morris6d\LOCALS~1\Temp\Dme\TAX-57720.xls"</definedName>
    <definedName name="DME_ODMALinksCount" hidden="1">"1"</definedName>
    <definedName name="dnlkwdknw" hidden="1">#REF!</definedName>
    <definedName name="DO_ALL">#REF!</definedName>
    <definedName name="Docket">#REF!</definedName>
    <definedName name="DODAILY" localSheetId="7">#REF!</definedName>
    <definedName name="DODAILY">#REF!</definedName>
    <definedName name="dog" localSheetId="7" hidden="1">{#N/A,#N/A,FALSE,"91NOLCB";#N/A,#N/A,FALSE,"92NOLCB";#N/A,#N/A,FALSE,"93NOLCB"}</definedName>
    <definedName name="dog" hidden="1">{#N/A,#N/A,FALSE,"91NOLCB";#N/A,#N/A,FALSE,"92NOLCB";#N/A,#N/A,FALSE,"93NOLCB"}</definedName>
    <definedName name="doh" localSheetId="7" hidden="1">{#N/A,#N/A,FALSE,"TS";#N/A,#N/A,FALSE,"Combo";#N/A,#N/A,FALSE,"FAIR";#N/A,#N/A,FALSE,"RBC";#N/A,#N/A,FALSE,"xxxx";#N/A,#N/A,FALSE,"A_D";#N/A,#N/A,FALSE,"WACC";#N/A,#N/A,FALSE,"DCF";#N/A,#N/A,FALSE,"LBO";#N/A,#N/A,FALSE,"AcqMults";#N/A,#N/A,FALSE,"CompMults"}</definedName>
    <definedName name="doh" hidden="1">{#N/A,#N/A,FALSE,"TS";#N/A,#N/A,FALSE,"Combo";#N/A,#N/A,FALSE,"FAIR";#N/A,#N/A,FALSE,"RBC";#N/A,#N/A,FALSE,"xxxx";#N/A,#N/A,FALSE,"A_D";#N/A,#N/A,FALSE,"WACC";#N/A,#N/A,FALSE,"DCF";#N/A,#N/A,FALSE,"LBO";#N/A,#N/A,FALSE,"AcqMults";#N/A,#N/A,FALSE,"CompMults"}</definedName>
    <definedName name="dolar">#REF!</definedName>
    <definedName name="DollarsPerYearqryReceiveSystemChemsCT2" localSheetId="7">#REF!</definedName>
    <definedName name="DollarsPerYearqryReceiveSystemChemsCT2">#REF!</definedName>
    <definedName name="DollarsperYearqryReceiveSystemChemsMBAnion" localSheetId="7">#REF!</definedName>
    <definedName name="DollarsperYearqryReceiveSystemChemsMBAnion">#REF!</definedName>
    <definedName name="DOS" localSheetId="7">#REF!</definedName>
    <definedName name="DOS">#REF!</definedName>
    <definedName name="DOT">#REF!</definedName>
    <definedName name="DOUBLEUNDER">#REF!</definedName>
    <definedName name="DOWN">#REF!</definedName>
    <definedName name="dp">#REF!</definedName>
    <definedName name="DPHWR_A">#REF!</definedName>
    <definedName name="DPHWR_F">#REF!</definedName>
    <definedName name="DPHWR_N">#REF!</definedName>
    <definedName name="DPHWR_O">#REF!</definedName>
    <definedName name="dps">#REF!</definedName>
    <definedName name="DPSPB_A">#REF!</definedName>
    <definedName name="DPSPB_D">#REF!</definedName>
    <definedName name="DPSPB_F">#REF!</definedName>
    <definedName name="DPSPB_N">#REF!</definedName>
    <definedName name="DPSPB_O">#REF!</definedName>
    <definedName name="DPSPE_A">#REF!</definedName>
    <definedName name="DPSPE_D">#REF!</definedName>
    <definedName name="DPSPE_F">#REF!</definedName>
    <definedName name="DPSPE_N">#REF!</definedName>
    <definedName name="DPSPE_O">#REF!</definedName>
    <definedName name="DPSPE_S">#REF!</definedName>
    <definedName name="DPSRB_A">#REF!</definedName>
    <definedName name="DPSRB_D">#REF!</definedName>
    <definedName name="DPSRB_F">#REF!</definedName>
    <definedName name="DPSRB_O">#REF!</definedName>
    <definedName name="DPSRE_A">#REF!</definedName>
    <definedName name="DPSRE_D">#REF!</definedName>
    <definedName name="DPSRE_F">#REF!</definedName>
    <definedName name="DPSRE_N">#REF!</definedName>
    <definedName name="DPSRE_O">#REF!</definedName>
    <definedName name="Dr" hidden="1">#REF!</definedName>
    <definedName name="DR_Range">#REF!</definedName>
    <definedName name="DR_RangePRW">#REF!</definedName>
    <definedName name="DR100sum" localSheetId="7" hidden="1">{#N/A,#N/A,FALSE,"SUMMARY";#N/A,#N/A,FALSE,"PAGE 1";#N/A,#N/A,FALSE,"PAGE 2";#N/A,#N/A,FALSE,"PAGE 3";#N/A,#N/A,FALSE,"PAGE 4";#N/A,#N/A,FALSE,"PAGE 5";#N/A,#N/A,FALSE,"PAGE 6";#N/A,#N/A,FALSE,"PAGE 7";#N/A,#N/A,FALSE,"PAGE 8";#N/A,#N/A,FALSE,"PAGE 9";#N/A,#N/A,FALSE,"PAGE 10";#N/A,#N/A,FALSE,"PAGE 11";#N/A,#N/A,FALSE,"PAGE 12";#N/A,#N/A,FALSE,"PAGE 13";#N/A,#N/A,FALSE,"PAGE 14";#N/A,#N/A,FALSE,"PAGE 15";#N/A,#N/A,FALSE,"PAGE 16"}</definedName>
    <definedName name="DR100sum" hidden="1">{#N/A,#N/A,FALSE,"SUMMARY";#N/A,#N/A,FALSE,"PAGE 1";#N/A,#N/A,FALSE,"PAGE 2";#N/A,#N/A,FALSE,"PAGE 3";#N/A,#N/A,FALSE,"PAGE 4";#N/A,#N/A,FALSE,"PAGE 5";#N/A,#N/A,FALSE,"PAGE 6";#N/A,#N/A,FALSE,"PAGE 7";#N/A,#N/A,FALSE,"PAGE 8";#N/A,#N/A,FALSE,"PAGE 9";#N/A,#N/A,FALSE,"PAGE 10";#N/A,#N/A,FALSE,"PAGE 11";#N/A,#N/A,FALSE,"PAGE 12";#N/A,#N/A,FALSE,"PAGE 13";#N/A,#N/A,FALSE,"PAGE 14";#N/A,#N/A,FALSE,"PAGE 15";#N/A,#N/A,FALSE,"PAGE 16"}</definedName>
    <definedName name="Drafter_LR">#REF!</definedName>
    <definedName name="DraftJR_2009">#REF!</definedName>
    <definedName name="DraftSR_2009">#REF!</definedName>
    <definedName name="drew" localSheetId="7" hidden="1">{#N/A,#N/A,TRUE,"Assumptions";#N/A,#N/A,TRUE,"Book Annual";#N/A,#N/A,TRUE,"Tax Annual";#N/A,#N/A,TRUE,"Valuation";#N/A,#N/A,TRUE,"Tax Dep'n";#N/A,#N/A,TRUE,"Book Dep'n";#N/A,#N/A,TRUE,"Monthly"}</definedName>
    <definedName name="drew" hidden="1">{#N/A,#N/A,TRUE,"Assumptions";#N/A,#N/A,TRUE,"Book Annual";#N/A,#N/A,TRUE,"Tax Annual";#N/A,#N/A,TRUE,"Valuation";#N/A,#N/A,TRUE,"Tax Dep'n";#N/A,#N/A,TRUE,"Book Dep'n";#N/A,#N/A,TRUE,"Monthly"}</definedName>
    <definedName name="drg" localSheetId="7" hidden="1">{"cover",#N/A,TRUE,"Cover";"toc5",#N/A,TRUE,"TOC";"over",#N/A,TRUE,"Overview";"ts2",#N/A,TRUE,"Det_Trans_Sum";"ei3",#N/A,TRUE,"Earnings Impact";"ad3",#N/A,TRUE,"accretion dilution";"pfis3",#N/A,TRUE,"Pro Forma Income Statement";"ca3",#N/A,TRUE,"Contribution_Analysis";"acq3",#N/A,TRUE,"Acquirer";"tar3",#N/A,TRUE,"Target"}</definedName>
    <definedName name="drg" hidden="1">{"cover",#N/A,TRUE,"Cover";"toc5",#N/A,TRUE,"TOC";"over",#N/A,TRUE,"Overview";"ts2",#N/A,TRUE,"Det_Trans_Sum";"ei3",#N/A,TRUE,"Earnings Impact";"ad3",#N/A,TRUE,"accretion dilution";"pfis3",#N/A,TRUE,"Pro Forma Income Statement";"ca3",#N/A,TRUE,"Contribution_Analysis";"acq3",#N/A,TRUE,"Acquirer";"tar3",#N/A,TRUE,"Target"}</definedName>
    <definedName name="DropDown_CoName">#REF!</definedName>
    <definedName name="DropDownM1_Type">#REF!</definedName>
    <definedName name="ds" localSheetId="6" hidden="1">{#N/A,#N/A,FALSE,"Aging Summary";#N/A,#N/A,FALSE,"Ratio Analysis";#N/A,#N/A,FALSE,"Test 120 Day Accts";#N/A,#N/A,FALSE,"Tickmarks"}</definedName>
    <definedName name="ds" localSheetId="7" hidden="1">{#N/A,#N/A,FALSE,"Aging Summary";#N/A,#N/A,FALSE,"Ratio Analysis";#N/A,#N/A,FALSE,"Test 120 Day Accts";#N/A,#N/A,FALSE,"Tickmarks"}</definedName>
    <definedName name="ds" localSheetId="0" hidden="1">{#N/A,#N/A,FALSE,"Aging Summary";#N/A,#N/A,FALSE,"Ratio Analysis";#N/A,#N/A,FALSE,"Test 120 Day Accts";#N/A,#N/A,FALSE,"Tickmarks"}</definedName>
    <definedName name="ds" localSheetId="4" hidden="1">{#N/A,#N/A,FALSE,"Aging Summary";#N/A,#N/A,FALSE,"Ratio Analysis";#N/A,#N/A,FALSE,"Test 120 Day Accts";#N/A,#N/A,FALSE,"Tickmarks"}</definedName>
    <definedName name="ds" localSheetId="5" hidden="1">{#N/A,#N/A,FALSE,"Aging Summary";#N/A,#N/A,FALSE,"Ratio Analysis";#N/A,#N/A,FALSE,"Test 120 Day Accts";#N/A,#N/A,FALSE,"Tickmarks"}</definedName>
    <definedName name="ds" localSheetId="2" hidden="1">{#N/A,#N/A,FALSE,"Aging Summary";#N/A,#N/A,FALSE,"Ratio Analysis";#N/A,#N/A,FALSE,"Test 120 Day Accts";#N/A,#N/A,FALSE,"Tickmarks"}</definedName>
    <definedName name="ds" hidden="1">{#N/A,#N/A,FALSE,"Aging Summary";#N/A,#N/A,FALSE,"Ratio Analysis";#N/A,#N/A,FALSE,"Test 120 Day Accts";#N/A,#N/A,FALSE,"Tickmarks"}</definedName>
    <definedName name="dsa">#REF!</definedName>
    <definedName name="dsaf" localSheetId="7" hidden="1">{"ATP Spending Report",#N/A,FALSE,"ATP";"Gestec spd rpt",#N/A,FALSE,"Gestec";"UCSD spending RPT",#N/A,FALSE,"UCSD";"Sapolsky Spending Rpt",#N/A,FALSE,"Sapolsky";"Oncogene Spnding Rpt",#N/A,FALSE,"Oncogene Ph. 2";"P450 spd rpt",#N/A,FALSE,"NIH P450";"hiv 2 SPD RPT",#N/A,FALSE,"HIV Phase 2";"Mito Spd Rpt",#N/A,FALSE,"Mitochondrial";"ORD Spd Rpt",#N/A,FALSE,"ORD"}</definedName>
    <definedName name="dsaf" hidden="1">{"ATP Spending Report",#N/A,FALSE,"ATP";"Gestec spd rpt",#N/A,FALSE,"Gestec";"UCSD spending RPT",#N/A,FALSE,"UCSD";"Sapolsky Spending Rpt",#N/A,FALSE,"Sapolsky";"Oncogene Spnding Rpt",#N/A,FALSE,"Oncogene Ph. 2";"P450 spd rpt",#N/A,FALSE,"NIH P450";"hiv 2 SPD RPT",#N/A,FALSE,"HIV Phase 2";"Mito Spd Rpt",#N/A,FALSE,"Mitochondrial";"ORD Spd Rpt",#N/A,FALSE,"ORD"}</definedName>
    <definedName name="dsafdsa" localSheetId="7" hidden="1">{"Contribution Margin",#N/A,TRUE,"Product Summary";"GAAP Reconciliation",#N/A,TRUE,"Product Summary";"Existing Products Contribution Margin Roll",#N/A,TRUE,"Product Roll1";"New Products Contracted Contribution Roll",#N/A,TRUE,"Product Roll2";"New Products Not Contracted Contrib Roll 1",#N/A,TRUE,"Product Roll3";"New Products Not Contracted Contrib Roll 2",#N/A,TRUE,"Product Roll3";"New Products Not Contracted Contrib Roll 3",#N/A,TRUE,"Product Roll3";"New Products Not Contracted Contrib Roll 4",#N/A,TRUE,"Product Roll3"}</definedName>
    <definedName name="dsafdsa" hidden="1">{"Contribution Margin",#N/A,TRUE,"Product Summary";"GAAP Reconciliation",#N/A,TRUE,"Product Summary";"Existing Products Contribution Margin Roll",#N/A,TRUE,"Product Roll1";"New Products Contracted Contribution Roll",#N/A,TRUE,"Product Roll2";"New Products Not Contracted Contrib Roll 1",#N/A,TRUE,"Product Roll3";"New Products Not Contracted Contrib Roll 2",#N/A,TRUE,"Product Roll3";"New Products Not Contracted Contrib Roll 3",#N/A,TRUE,"Product Roll3";"New Products Not Contracted Contrib Roll 4",#N/A,TRUE,"Product Roll3"}</definedName>
    <definedName name="dscsdcsd" hidden="1">10</definedName>
    <definedName name="dsd">#REF!</definedName>
    <definedName name="dsf" localSheetId="7" hidden="1">{"'Feb 99'!$A$1:$G$30"}</definedName>
    <definedName name="dsf" hidden="1">{"'Feb 99'!$A$1:$G$30"}</definedName>
    <definedName name="dsfa" localSheetId="7" hidden="1">{"IS FE with Ratios",#N/A,FALSE,"Far East";"PF CF Far East",#N/A,FALSE,"Far East";"DCF Far East Matrix",#N/A,FALSE,"Far East"}</definedName>
    <definedName name="dsfa" hidden="1">{"IS FE with Ratios",#N/A,FALSE,"Far East";"PF CF Far East",#N/A,FALSE,"Far East";"DCF Far East Matrix",#N/A,FALSE,"Far East"}</definedName>
    <definedName name="dsfasdfdasf" localSheetId="4" hidden="1">{#N/A,#N/A,FALSE,"EXPENSE"}</definedName>
    <definedName name="dsfasdfdasf" localSheetId="5" hidden="1">{#N/A,#N/A,FALSE,"EXPENSE"}</definedName>
    <definedName name="dsfasdfdasf" localSheetId="2" hidden="1">{#N/A,#N/A,FALSE,"EXPENSE"}</definedName>
    <definedName name="dsfasdfdasf" hidden="1">{#N/A,#N/A,FALSE,"EXPENSE"}</definedName>
    <definedName name="dsfasdfdsf" localSheetId="4" hidden="1">{#N/A,#N/A,FALSE,"EXPENSE"}</definedName>
    <definedName name="dsfasdfdsf" localSheetId="5" hidden="1">{#N/A,#N/A,FALSE,"EXPENSE"}</definedName>
    <definedName name="dsfasdfdsf" localSheetId="2" hidden="1">{#N/A,#N/A,FALSE,"EXPENSE"}</definedName>
    <definedName name="dsfasdfdsf" hidden="1">{#N/A,#N/A,FALSE,"EXPENSE"}</definedName>
    <definedName name="dsfdsf" localSheetId="7" hidden="1">{"'Feb 99'!$A$1:$G$30"}</definedName>
    <definedName name="dsfdsf" hidden="1">{"'Feb 99'!$A$1:$G$30"}</definedName>
    <definedName name="dsfesgfewrgq" localSheetId="7" hidden="1">{#N/A,#N/A,FALSE,"Income";#N/A,#N/A,FALSE,"Cost of Goods Sold";#N/A,#N/A,FALSE,"Other Costs";#N/A,#N/A,FALSE,"Other Income";#N/A,#N/A,FALSE,"Taxes";#N/A,#N/A,FALSE,"Other Deductions";#N/A,#N/A,FALSE,"Compensation of Officers"}</definedName>
    <definedName name="dsfesgfewrgq" hidden="1">{#N/A,#N/A,FALSE,"Income";#N/A,#N/A,FALSE,"Cost of Goods Sold";#N/A,#N/A,FALSE,"Other Costs";#N/A,#N/A,FALSE,"Other Income";#N/A,#N/A,FALSE,"Taxes";#N/A,#N/A,FALSE,"Other Deductions";#N/A,#N/A,FALSE,"Compensation of Officers"}</definedName>
    <definedName name="dsfg" localSheetId="7" hidden="1">{"Eur Base Top",#N/A,FALSE,"Europe Base";"Eur Base Bottom",#N/A,FALSE,"Europe Base"}</definedName>
    <definedName name="dsfg" hidden="1">{"Eur Base Top",#N/A,FALSE,"Europe Base";"Eur Base Bottom",#N/A,FALSE,"Europe Base"}</definedName>
    <definedName name="dsfsffss" localSheetId="7" hidden="1">{#N/A,#N/A,FALSE,"Pharm";#N/A,#N/A,FALSE,"WWCM"}</definedName>
    <definedName name="dsfsffss" hidden="1">{#N/A,#N/A,FALSE,"Pharm";#N/A,#N/A,FALSE,"WWCM"}</definedName>
    <definedName name="dsgsfgsdfg" localSheetId="7" hidden="1">{"NA Is w Ratios",#N/A,FALSE,"North America";"PF CFlow NA",#N/A,FALSE,"North America";"NA DCF Matrix",#N/A,FALSE,"North America"}</definedName>
    <definedName name="dsgsfgsdfg" hidden="1">{"NA Is w Ratios",#N/A,FALSE,"North America";"PF CFlow NA",#N/A,FALSE,"North America";"NA DCF Matrix",#N/A,FALSE,"North America"}</definedName>
    <definedName name="dsm" localSheetId="7" hidden="1">{#N/A,#N/A,FALSE,"Aging Summary";#N/A,#N/A,FALSE,"Ratio Analysis";#N/A,#N/A,FALSE,"Test 120 Day Accts";#N/A,#N/A,FALSE,"Tickmarks"}</definedName>
    <definedName name="dsm" hidden="1">{#N/A,#N/A,FALSE,"Aging Summary";#N/A,#N/A,FALSE,"Ratio Analysis";#N/A,#N/A,FALSE,"Test 120 Day Accts";#N/A,#N/A,FALSE,"Tickmarks"}</definedName>
    <definedName name="DSRA_Beg_Value">#REF!</definedName>
    <definedName name="dt" localSheetId="7" hidden="1">{"StatementsIncomeStatement",#N/A,TRUE,"Statements";"StatementsBalanceSheet",#N/A,TRUE,"Statements"}</definedName>
    <definedName name="dt" hidden="1">{"StatementsIncomeStatement",#N/A,TRUE,"Statements";"StatementsBalanceSheet",#N/A,TRUE,"Statements"}</definedName>
    <definedName name="DT_Col">#REF!</definedName>
    <definedName name="DTR" localSheetId="7">#REF!</definedName>
    <definedName name="DTR">#REF!</definedName>
    <definedName name="dtresyttyujyujtghgh" localSheetId="4" hidden="1">{#N/A,#N/A,FALSE,"EXPENSE"}</definedName>
    <definedName name="dtresyttyujyujtghgh" localSheetId="5" hidden="1">{#N/A,#N/A,FALSE,"EXPENSE"}</definedName>
    <definedName name="dtresyttyujyujtghgh" localSheetId="2" hidden="1">{#N/A,#N/A,FALSE,"EXPENSE"}</definedName>
    <definedName name="dtresyttyujyujtghgh" hidden="1">{#N/A,#N/A,FALSE,"EXPENSE"}</definedName>
    <definedName name="DTS" localSheetId="7">#REF!</definedName>
    <definedName name="DTS">#REF!</definedName>
    <definedName name="Due_West_Bill">#REF!</definedName>
    <definedName name="duh" localSheetId="7" hidden="1">{"edcredit",#N/A,FALSE,"edcredit"}</definedName>
    <definedName name="duh" hidden="1">{"edcredit",#N/A,FALSE,"edcredit"}</definedName>
    <definedName name="DUKE" localSheetId="7">#REF!</definedName>
    <definedName name="DUKE">#REF!</definedName>
    <definedName name="Duke_Energy" localSheetId="7">#REF!</definedName>
    <definedName name="Duke_Energy">#REF!</definedName>
    <definedName name="Duke_Energy_Natural_Gas_Corp___Co._10049" localSheetId="7">#REF!</definedName>
    <definedName name="Duke_Energy_Natural_Gas_Corp___Co._10049">#REF!</definedName>
    <definedName name="Duke_PK_Fcst_Data">#REF!</definedName>
    <definedName name="Duke_Power" localSheetId="7">#REF!</definedName>
    <definedName name="Duke_Power">#REF!</definedName>
    <definedName name="DukeCenters">#REF!</definedName>
    <definedName name="DukeLife_Index">#REF!</definedName>
    <definedName name="DukeLife_SWIFT">#REF!</definedName>
    <definedName name="DukeMed_Index">#REF!</definedName>
    <definedName name="DukeMed_SWIFT">#REF!</definedName>
    <definedName name="DumType" localSheetId="7">#REF!</definedName>
    <definedName name="DumType">#REF!</definedName>
    <definedName name="duplicate123A" hidden="1">#REF!</definedName>
    <definedName name="duration">#REF!</definedName>
    <definedName name="dwedfwed" hidden="1">#REF!</definedName>
    <definedName name="dwstub" localSheetId="7">#REF!</definedName>
    <definedName name="dwstub">#REF!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 localSheetId="7">#REF!</definedName>
    <definedName name="e" hidden="1">{"SourcesUses",#N/A,TRUE,"FundsFlow";"TransOverview",#N/A,TRUE,"FundsFlow"}</definedName>
    <definedName name="e_BondIssue_3480" localSheetId="7">#REF!</definedName>
    <definedName name="e_BondIssue_3480">#REF!</definedName>
    <definedName name="e_BusinessLineView_85800" localSheetId="7">#REF!</definedName>
    <definedName name="e_BusinessLineView_85800">#REF!</definedName>
    <definedName name="E_Data" localSheetId="7">#REF!</definedName>
    <definedName name="E_Data">#REF!</definedName>
    <definedName name="e_ElectricRevClass_48201">#REF!</definedName>
    <definedName name="e_PlanningEntity_3035">#REF!</definedName>
    <definedName name="e_PlanningEntity_m3003">#REF!</definedName>
    <definedName name="e_PreferredIssue_3848">#REF!</definedName>
    <definedName name="e_RegFercSegment_3676">#REF!</definedName>
    <definedName name="e_RegJurSegment_19878">#REF!</definedName>
    <definedName name="e_StateforTaxIncomeProperty_3408">#REF!</definedName>
    <definedName name="e_Swaps_3630">#REF!</definedName>
    <definedName name="e_System_3015">#REF!</definedName>
    <definedName name="E0_B_1A_APR2012_DataTable">#REF!</definedName>
    <definedName name="E0_B_1B_APR2012_DataTable">#REF!</definedName>
    <definedName name="E0_B_3A_APR2012_DataTable">#REF!</definedName>
    <definedName name="E0_B_3B_APR2012_DataTable">#REF!</definedName>
    <definedName name="EARNINGS">#REF!</definedName>
    <definedName name="earnings_pgs_print">#REF!</definedName>
    <definedName name="EarthFruits">#REF!</definedName>
    <definedName name="eatawerawerfe" localSheetId="4" hidden="1">{#N/A,#N/A,FALSE,"ALLOC"}</definedName>
    <definedName name="eatawerawerfe" localSheetId="5" hidden="1">{#N/A,#N/A,FALSE,"ALLOC"}</definedName>
    <definedName name="eatawerawerfe" localSheetId="2" hidden="1">{#N/A,#N/A,FALSE,"ALLOC"}</definedName>
    <definedName name="eatawerawerfe" hidden="1">{#N/A,#N/A,FALSE,"ALLOC"}</definedName>
    <definedName name="ebde0" localSheetId="7">#REF!</definedName>
    <definedName name="ebde0">#REF!</definedName>
    <definedName name="ebde1" localSheetId="7">#REF!</definedName>
    <definedName name="ebde1">#REF!</definedName>
    <definedName name="ebde2" localSheetId="7">#REF!</definedName>
    <definedName name="ebde2">#REF!</definedName>
    <definedName name="ebi" localSheetId="7">#REF!</definedName>
    <definedName name="ebi">#REF!</definedName>
    <definedName name="ebitda">#REF!</definedName>
    <definedName name="ECBP_D">#REF!</definedName>
    <definedName name="ECBP_Index">#REF!</definedName>
    <definedName name="ECBP_May" localSheetId="7">#REF!</definedName>
    <definedName name="ECBP_May">#REF!</definedName>
    <definedName name="ECBP_SWIFT">#REF!</definedName>
    <definedName name="ECBP1_A" localSheetId="7">#REF!</definedName>
    <definedName name="ECBP1_A">#REF!</definedName>
    <definedName name="ECBP1_Apr" localSheetId="7">#REF!</definedName>
    <definedName name="ECBP1_Apr">#REF!</definedName>
    <definedName name="ECBP1_D" localSheetId="7">#REF!</definedName>
    <definedName name="ECBP1_D">#REF!</definedName>
    <definedName name="ECBP1_F">#REF!</definedName>
    <definedName name="ECBP1_J">#REF!</definedName>
    <definedName name="ECBP1_June">#REF!</definedName>
    <definedName name="ECBP1_N">#REF!</definedName>
    <definedName name="ECBP1_O">#REF!</definedName>
    <definedName name="ECBP1_S">#REF!</definedName>
    <definedName name="ECBP2">#REF!</definedName>
    <definedName name="ECBP2_A">#REF!</definedName>
    <definedName name="ECBP2_Apr">#REF!</definedName>
    <definedName name="ECBP2_D">#REF!</definedName>
    <definedName name="ECBP2_F">#REF!</definedName>
    <definedName name="ECBP2_June">#REF!</definedName>
    <definedName name="ECBP2_May">#REF!</definedName>
    <definedName name="ECBP2_N">#REF!</definedName>
    <definedName name="ECBP2_O">#REF!</definedName>
    <definedName name="ECBP2_S">#REF!</definedName>
    <definedName name="ECBPI_N">#REF!</definedName>
    <definedName name="ECIP">#REF!</definedName>
    <definedName name="EDC">#REF!</definedName>
    <definedName name="EDI">#REF!</definedName>
    <definedName name="EDITMACRO" localSheetId="7">#REF!</definedName>
    <definedName name="EDITMACRO">#REF!</definedName>
    <definedName name="EDORDOSBACK" localSheetId="7">#REF!</definedName>
    <definedName name="EDORDOSBACK">#REF!</definedName>
    <definedName name="EE">#REF!</definedName>
    <definedName name="eee">#REF!</definedName>
    <definedName name="eee.ooo" localSheetId="7" hidden="1">{"CSN M Detail",#N/A,FALSE,"Sch M Detail"}</definedName>
    <definedName name="eee.ooo" hidden="1">{"CSN M Detail",#N/A,FALSE,"Sch M Detail"}</definedName>
    <definedName name="eee.ppp" localSheetId="7" hidden="1">{"CSN M Detail",#N/A,FALSE,"Sch M Detail"}</definedName>
    <definedName name="eee.ppp" hidden="1">{"CSN M Detail",#N/A,FALSE,"Sch M Detail"}</definedName>
    <definedName name="eeeee" localSheetId="7" hidden="1">{#N/A,#N/A,FALSE,"Pharm";#N/A,#N/A,FALSE,"WWCM"}</definedName>
    <definedName name="eeeee" hidden="1">{#N/A,#N/A,FALSE,"Pharm";#N/A,#N/A,FALSE,"WWCM"}</definedName>
    <definedName name="eeeeeeeeeee" localSheetId="7" hidden="1">{"SourcesUses",#N/A,TRUE,#N/A;"TransOverview",#N/A,TRUE,"CFMODEL"}</definedName>
    <definedName name="eeeeeeeeeee" hidden="1">{"SourcesUses",#N/A,TRUE,#N/A;"TransOverview",#N/A,TRUE,"CFMODEL"}</definedName>
    <definedName name="eeeeeeeeeeeeeeeeee" localSheetId="7" hidden="1">{"SourcesUses",#N/A,TRUE,"FundsFlow";"TransOverview",#N/A,TRUE,"FundsFlow"}</definedName>
    <definedName name="eeeeeeeeeeeeeeeeee" hidden="1">{"SourcesUses",#N/A,TRUE,"FundsFlow";"TransOverview",#N/A,TRUE,"FundsFlow"}</definedName>
    <definedName name="eeer">#REF!</definedName>
    <definedName name="ef" localSheetId="7" hidden="1">{"total",#N/A,FALSE,"5YR TREND";"CASH FLOW",#N/A,FALSE,"5YR TREND";"BALANCE SHEET",#N/A,FALSE,"5YR TREND";"baseline",#N/A,FALSE,"5YR TREND";"investment",#N/A,FALSE,"5YR TREND"}</definedName>
    <definedName name="ef" hidden="1">{"total",#N/A,FALSE,"5YR TREND";"CASH FLOW",#N/A,FALSE,"5YR TREND";"BALANCE SHEET",#N/A,FALSE,"5YR TREND";"baseline",#N/A,FALSE,"5YR TREND";"investment",#N/A,FALSE,"5YR TREND"}</definedName>
    <definedName name="efefe" localSheetId="7" hidden="1">{"mgmt forecast",#N/A,FALSE,"Mgmt Forecast";"dcf table",#N/A,FALSE,"Mgmt Forecast";"sensitivity",#N/A,FALSE,"Mgmt Forecast";"table inputs",#N/A,FALSE,"Mgmt Forecast";"calculations",#N/A,FALSE,"Mgmt Forecast"}</definedName>
    <definedName name="efefe" hidden="1">{"mgmt forecast",#N/A,FALSE,"Mgmt Forecast";"dcf table",#N/A,FALSE,"Mgmt Forecast";"sensitivity",#N/A,FALSE,"Mgmt Forecast";"table inputs",#N/A,FALSE,"Mgmt Forecast";"calculations",#N/A,FALSE,"Mgmt Forecast"}</definedName>
    <definedName name="EffRatePEC" localSheetId="7">#REF!</definedName>
    <definedName name="EffRatePEC">#REF!</definedName>
    <definedName name="EffRatePwr">#REF!</definedName>
    <definedName name="efin" localSheetId="7" hidden="1">{#N/A,#N/A,FALSE,"Output";#N/A,#N/A,FALSE,"Cover Sheet";#N/A,#N/A,FALSE,"Current Mkt. Projections"}</definedName>
    <definedName name="efin" hidden="1">{#N/A,#N/A,FALSE,"Output";#N/A,#N/A,FALSE,"Cover Sheet";#N/A,#N/A,FALSE,"Current Mkt. Projections"}</definedName>
    <definedName name="efn" localSheetId="7" hidden="1">{#N/A,#N/A,TRUE,"DCF Summary";#N/A,#N/A,TRUE,"Casema";#N/A,#N/A,TRUE,"UK";#N/A,#N/A,TRUE,"RCF";#N/A,#N/A,TRUE,"Intercable CZ";#N/A,#N/A,TRUE,"Interkabel P";#N/A,#N/A,TRUE,"LBO-Total";#N/A,#N/A,TRUE,"LBO-Casema"}</definedName>
    <definedName name="efn" hidden="1">{#N/A,#N/A,TRUE,"DCF Summary";#N/A,#N/A,TRUE,"Casema";#N/A,#N/A,TRUE,"UK";#N/A,#N/A,TRUE,"RCF";#N/A,#N/A,TRUE,"Intercable CZ";#N/A,#N/A,TRUE,"Interkabel P";#N/A,#N/A,TRUE,"LBO-Total";#N/A,#N/A,TRUE,"LBO-Casema"}</definedName>
    <definedName name="EGANA_AJUS">#REF!</definedName>
    <definedName name="EGANA_HIS">#REF!</definedName>
    <definedName name="EGP_DES_AJUS">#REF!</definedName>
    <definedName name="EGP_DES_HIST">#REF!</definedName>
    <definedName name="EGP_NATU_AJU">#REF!</definedName>
    <definedName name="EGP_PRESUP">#REF!</definedName>
    <definedName name="EGPOUTLOOK">#REF!</definedName>
    <definedName name="eh" localSheetId="7" hidden="1">{"cover",#N/A,TRUE,"Cover";"toc3",#N/A,TRUE,"TOC";"over",#N/A,TRUE,"Overview";"ts2",#N/A,TRUE,"Det_Trans_Sum";"ei2c",#N/A,TRUE,"Earnings Impact";"ad2",#N/A,TRUE,"accretion dilution";"pfis2",#N/A,TRUE,"Pro Forma Income Statement";"acq2c",#N/A,TRUE,"Acquirer";"tar2c",#N/A,TRUE,"Target"}</definedName>
    <definedName name="eh" hidden="1">{"cover",#N/A,TRUE,"Cover";"toc3",#N/A,TRUE,"TOC";"over",#N/A,TRUE,"Overview";"ts2",#N/A,TRUE,"Det_Trans_Sum";"ei2c",#N/A,TRUE,"Earnings Impact";"ad2",#N/A,TRUE,"accretion dilution";"pfis2",#N/A,TRUE,"Pro Forma Income Statement";"acq2c",#N/A,TRUE,"Acquirer";"tar2c",#N/A,TRUE,"Target"}</definedName>
    <definedName name="eight" localSheetId="7" hidden="1">#REF!,#REF!</definedName>
    <definedName name="eight" hidden="1">#REF!,#REF!</definedName>
    <definedName name="ej" localSheetId="7" hidden="1">{"Page 1",#N/A,FALSE,"Sheet1";"Page 2",#N/A,FALSE,"Sheet1"}</definedName>
    <definedName name="ej" hidden="1">{"Page 1",#N/A,FALSE,"Sheet1";"Page 2",#N/A,FALSE,"Sheet1"}</definedName>
    <definedName name="ejkfgkjze" localSheetId="7" hidden="1">{#N/A,#N/A,FALSE,"Pharm";#N/A,#N/A,FALSE,"WWCM"}</definedName>
    <definedName name="ejkfgkjze" hidden="1">{#N/A,#N/A,FALSE,"Pharm";#N/A,#N/A,FALSE,"WWCM"}</definedName>
    <definedName name="EKSUBE0">#REF!</definedName>
    <definedName name="EKSUBE1">#REF!</definedName>
    <definedName name="EKSUBE2">#REF!</definedName>
    <definedName name="ELEC" localSheetId="7">#REF!</definedName>
    <definedName name="ELEC">#REF!</definedName>
    <definedName name="Elec_Cost" localSheetId="7">#REF!</definedName>
    <definedName name="Elec_Cost">#REF!</definedName>
    <definedName name="Elect_Plt_Curr">#REF!</definedName>
    <definedName name="Elect_Plt_Prior">#REF!</definedName>
    <definedName name="ELEVEN">#REF!</definedName>
    <definedName name="ELIM_BALA">#REF!</definedName>
    <definedName name="em"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AC">#REF!</definedName>
    <definedName name="EMACRO">#REF!</definedName>
    <definedName name="EMEL">#REF!</definedName>
    <definedName name="emf_book_new" localSheetId="7">#REF!</definedName>
    <definedName name="emf_book_new">#REF!</definedName>
    <definedName name="emf_book_old" localSheetId="7">#REF!</definedName>
    <definedName name="emf_book_old">#REF!</definedName>
    <definedName name="emf_int_wa" localSheetId="7">#REF!</definedName>
    <definedName name="emf_int_wa">#REF!</definedName>
    <definedName name="emf_new">#REF!</definedName>
    <definedName name="emf_old">#REF!</definedName>
    <definedName name="emf_rate_wa">#REF!</definedName>
    <definedName name="EMISSIONS">#REF!</definedName>
    <definedName name="EmpCost">#REF!</definedName>
    <definedName name="employee_benefits">#REF!</definedName>
    <definedName name="Employees">#REF!</definedName>
    <definedName name="EMPVINC" localSheetId="7">#REF!</definedName>
    <definedName name="EMPVINC">#REF!</definedName>
    <definedName name="EMPVINC2" localSheetId="7">#REF!</definedName>
    <definedName name="EMPVINC2">#REF!</definedName>
    <definedName name="Encabezado">#REF!</definedName>
    <definedName name="End" localSheetId="7">#REF!</definedName>
    <definedName name="End">#REF!</definedName>
    <definedName name="End_Bal" localSheetId="7">#REF!</definedName>
    <definedName name="End_Bal">#REF!</definedName>
    <definedName name="End_of_Data_Range_DB_ROCE" localSheetId="7">#REF!</definedName>
    <definedName name="End_of_Data_Range_DB_ROCE">#REF!</definedName>
    <definedName name="enddate">#REF!</definedName>
    <definedName name="EndPeriod" localSheetId="7">#REF!</definedName>
    <definedName name="EndPeriod">#REF!</definedName>
    <definedName name="energy_price" localSheetId="7">#REF!</definedName>
    <definedName name="energy_price">#REF!</definedName>
    <definedName name="EnergyServices_Rev_Growth">#REF!</definedName>
    <definedName name="EnergyTradingReport" localSheetId="7">#REF!</definedName>
    <definedName name="EnergyTradingReport">#REF!</definedName>
    <definedName name="EnergyTradingReportAndHeader" localSheetId="7">#REF!</definedName>
    <definedName name="EnergyTradingReportAndHeader">#REF!</definedName>
    <definedName name="engineering" localSheetId="7">#REF!</definedName>
    <definedName name="engineering">#REF!</definedName>
    <definedName name="ENGIT">#REF!</definedName>
    <definedName name="EngTech_LR">#REF!</definedName>
    <definedName name="ENT">#REF!</definedName>
    <definedName name="Enterprise" localSheetId="7">#REF!</definedName>
    <definedName name="Enterprise">#REF!</definedName>
    <definedName name="ENTIREFILE" localSheetId="7">#REF!</definedName>
    <definedName name="ENTIREFILE">#REF!</definedName>
    <definedName name="Entities" localSheetId="7">#REF!</definedName>
    <definedName name="Entities">#REF!</definedName>
    <definedName name="Entity">#REF!</definedName>
    <definedName name="entity1" localSheetId="7">#REF!</definedName>
    <definedName name="entity1">#REF!</definedName>
    <definedName name="ENTRIES">#REF!</definedName>
    <definedName name="ENTRY">#REF!</definedName>
    <definedName name="EntryDate">#REF!</definedName>
    <definedName name="ENVIRON" localSheetId="7">#REF!</definedName>
    <definedName name="ENVIRON">#REF!</definedName>
    <definedName name="EnvironCleanUp">#REF!</definedName>
    <definedName name="EOLNUCMS">#REF!</definedName>
    <definedName name="EOM_DATE">#REF!</definedName>
    <definedName name="ep_ep_CM4DE" localSheetId="7">#REF!</definedName>
    <definedName name="ep_ep_CM4DE">#REF!</definedName>
    <definedName name="ep_ep_CMDEC" localSheetId="7">#REF!</definedName>
    <definedName name="ep_ep_CMDEC">#REF!</definedName>
    <definedName name="ep_ep_cres" localSheetId="7">#REF!</definedName>
    <definedName name="ep_ep_cres">#REF!</definedName>
    <definedName name="ep_ep_crmw">#REF!</definedName>
    <definedName name="ep_ep_dcc">#REF!</definedName>
    <definedName name="ep_ep_dccw">#REF!</definedName>
    <definedName name="ep_ep_dcom">#REF!</definedName>
    <definedName name="ep_ep_desi">#REF!</definedName>
    <definedName name="ep_ep_dfd">#REF!</definedName>
    <definedName name="ep_ep_dnet">#REF!</definedName>
    <definedName name="ep_ep_dpbg">#REF!</definedName>
    <definedName name="ep_ep_dsol">#REF!</definedName>
    <definedName name="ep_ep_elec">#REF!</definedName>
    <definedName name="ep_ep_esvc">#REF!</definedName>
    <definedName name="ep_ep_fnco">#REF!</definedName>
    <definedName name="ep_ep_fsac">#REF!</definedName>
    <definedName name="ep_ep_fstp">#REF!</definedName>
    <definedName name="ep_ep_gadd">#REF!</definedName>
    <definedName name="ep_ep_gadi">#REF!</definedName>
    <definedName name="ep_ep_govd">#REF!</definedName>
    <definedName name="ep_ep_gove">#REF!</definedName>
    <definedName name="ep_ep_nep">#REF!</definedName>
    <definedName name="ep_ep_resm">#REF!</definedName>
    <definedName name="ep_ep_tam">#REF!</definedName>
    <definedName name="ep_ep_tsc">#REF!</definedName>
    <definedName name="ep_ep_vent">#REF!</definedName>
    <definedName name="EPAAuc">#REF!</definedName>
    <definedName name="epg_dolar">#REF!</definedName>
    <definedName name="epg_mensu">#REF!</definedName>
    <definedName name="EPI">#REF!</definedName>
    <definedName name="EPIS">#REF!</definedName>
    <definedName name="EPMWorkbookOptions_1" hidden="1">"4D0AAB|LCAAAAAAABADtvQdgHEmWJSYvbcp7f0r1StfgdKEIgGATJNiQQBDswYjN5pLsHWlHIymrKoHKZVZlXWYWQMztnbz33nvvvffee||997o7nU4n99//P1xmZAFs9s5K2smeIYCqyB8/fnwfPyIe/x7vFmV6mddNUS0/|2h3vPNRmi|n1axYXnz20bo939799KPf4|g3Th5/t6rfTqrq7Zerlpo2Kb23bB69a4rPPpq37erR3btXV1fjq3v"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localSheetId="7" hidden="1">"EPSj7y6cxZOp6S6IwHIUjw/ABC6Otj5SBCfTJ+TGhzJDiIYIjiGON4J1nFC1Y/WGfetmKA7uKNK6XzoBz7PdMcnWgWfXXT9C4KpFUhQRgilhT0fET+teUG6kvqApkiWqAz1rYAy8EK7/88Q8uU2qwnTquSOQwLp3yqsY6SiJ4SWJTjqlrQwWIDdsK8SbU7eu40C/606gH8b5vm26yTVM2WAr/TGYrWOIgRegToSeIE9kTLznGn+LDM+db7d0"</definedName>
    <definedName name="EPMWorkbookOptions_2" hidden="1">"jqr64u7ezs3v39/7i|evpPF9k28WyabPlNP/IvjW7|a2PqNc0fXxSLZf5FH2|qU7WdZ0v258s8iv|Mvj6adZm|il9/iJb5NKb7anNF6t1XXBXXzV5/bLOz3OCN83HhNBHR7//s5df/P5PXp68|O7uzu//PX2p|um6LZtstb83vszGs2pRLAt02Y6n1eLRwc7O/l369u5kNb37/d//e0|//OLsxdmXL|jXky9fvP7y|dnT4zfy93lWNvn3H98FYg"</definedName>
    <definedName name="EPMWorkbookOptions_3" localSheetId="7" hidden="1">"xGKJ4EvUA88BciOcV3xCFs47c3v491wURokEsue3Aq2zfBvQvlZJO9N3fz/BxckWRdUcGDyRNflejAVxXPIsSdEtKhEg61zEvipyIOqQPLH4kBk9nHrgdYiCKUTRa4diOXYM7XGN5RymxjTG7VqLhbBGAthgHLvJNG16fuS0V0ZgBYSRDj1c/dDpw4mNF7EMs7QoMw2wycI/gel+CfFn/X4oaNLAuKXwxxtBEQaipN9KkoHreMfrjei3LkQA"</definedName>
    <definedName name="EPMWorkbookOptions_3" hidden="1">"7N49WqLKaZR9Jbo2tghFC8j5UKRwEmHQSEho6s6d3Br75dzGb58mmxyJcNozvc1KHaBG2o1et5dWVhnFRlVR8xZR7fjXyz6V0eRluvu2/2hkcv2i|HEbttK7/dV8viF61z7vD45OTLr168eXw39uUmGDJQkrL7O7v3DnY9ADES8Ltf1rO8Ptp5fFd|iUJvVmV2/bKuVnndXndmShs9z5r2dV6S8OSzL/LFhHRApFk4sdEG1ETe94b8PSXI98ffe"</definedName>
    <definedName name="EPMWorkbookOptions_4" localSheetId="7" hidden="1">"jR5fN6YVvHJe+a53XZ3Lp7pVR++f4P18eeJP3/uEYCiqQVIk/iupJKg0uRgKSZZUElRuRYsk2RJJsnzwitsmCyAUnthnVU40ln/XBM2ubBiaICvH90GSZFokuX8bpArYBtcY04oVDMtQDUHJu2D/AZehJs032Wru2VxOMYuCIX1VtR9HlzJNsyzDMPuXcqN4pbyCuCVY0TA/bhlnM8H7WLYn6rnf4l9QAZu6ofaPLl+uSZGtVnP/8qULWL4x"</definedName>
    <definedName name="EPMWorkbookOptions_4" hidden="1">"3n86vTFm2/v0q9Pjp///q|/fXr6huSg98oA6G8XeZ3V0/m1a5qS1nm0LMrPPsL8fxQdHr8bmYzbvfv47k2D/gapsrt77x5pvuMfEcUjyrNd0q2//|nxqxe//6vTsxc/|fs/|er1jwjkEejk|PW3f/9nz7/87o|o4lHleHeX2Obkq1e///Hr16dvXv/|b778/7yyeXz3Nqrasxw/a1YOnsTv//z0J0|ff31DRx4TSfbt7dzu/7vtnCNJyIhPX539"</definedName>
    <definedName name="EPMWorkbookOptions_5" localSheetId="7" hidden="1">"wrRQtWI04cvRKQYrG8e3Gbxj5DiaPmDLyBRPqAuGaaFKlqDc5F2mpwRi6hRX8kjxyP3F7yl5cJQiG5bQ/dYtqaRUwuSdx+U0u56i3p3xRwK2eK1uTjCt0F65IzuxSM2BaGG+whmVyhVQqSuMabnGYrV6QqnXzDSP0Ks8MCRNVM+o1mbx1LqEmKVVY1hqNTPNI7Q61NSebIiGdka1toqn1jXGrTur+b/ivRypakNDNDXMVvyLuzMHi7V9gFgB"</definedName>
    <definedName name="EPMWorkbookOptions_5" hidden="1">"f53vvmmSvPjy98dXPyJLx/zvQGP9iDA9whx8urP/I8LEOeb/H4T5f5Fl||rVq69t0|7du39/f3//9jZt7//lNo2IQWxG//vq9dP/r/PYhxPh|cn/12nw/x45oyTU8etXJ19b1D59sLtzcPDg9qJ27//doqb06AQxz5///uaL/49z3jdKl|cnv/|PSNMnzR79|vpHpBnimq9ePv/y|Onv//r45Y/I4uePvnzx5vf/8uWPfMig2a1axYdzRJQ9e/P"</definedName>
    <definedName name="EPMWorkbookOptions_6" localSheetId="7" hidden="1">"bNvtNtOuObZN1xiWatXscRPUAOfQdptmG42xcwFiTYDEGo2vqT7sJeYOC0UsUSxRSKaWdxaXs3rpojqUzrhuUYc8kJeThStmmO6w+ke+q5zJY6AOpBJIAogi5x3H5axihtw/6yJ2yONUOVnE5gh3njXg6j3pwy5jbxDpC7nffpyUCFv/JgxKIimNlES2NVKAqrmcdteXBN3UJP2cLe+Qxw5z0vJWGBeXlT+MD3u3IQ1iKGmy2pVzf8PhhPW6"</definedName>
    <definedName name="EPMWorkbookOptions_6" hidden="1">"7fG3TRl79p59SJvj2tm3//922TegR6ilKi/z/ISX3TZHEWHv|/Oz0//PC|E3RBaxygLzIj3gloMnuN02T/5/Q5P/rPPL/HiOGFaWvb8LeexX7/v|7TRivr3WT2P9/WHT7fw/DnZ18|UPkt0//381vRIy|c4APf8RuXrNbtRpiN4p6Xp9|/kNkuQf/L2c5IUiE7V68wec/4jyv2a1aDXDey9NXZ18|/SEy3sH/uxlP6BHy3R4Ncbyz|/91pvvmSb"</definedName>
    <definedName name="EPMWorkbookOptions_7" localSheetId="7" hidden="1">"h1Eqm2wjnsh6FTI1ujLH0XZfH00O7r5yymtwjGD4qPrqFPqrFwjTg7Gd6EGA5kFVXwfPcGW5PRzbrt6txUUaxRhX1rsTafuZszxrvBx+B8gFtgf7ED1sIuyMf/60Cbt8l7fzP4Ss1MQGPAAA"</definedName>
    <definedName name="EPMWorkbookOptions_7" hidden="1">"L3I5IEJNkfU2R4/PxHVPGpsvPw/x9U|X|Pzn59cvrimEj9Q9TaD//frbUNRb7PS6PHJ2|||v8|v30ztHjy1dPPT/8/n636f5HsnX7|Bem2H6Lo7e78v1z2hCJ9V12/|HmbPo4S5tm3vzh9dfLtH9HEo8nnpy9|xCThKuirHy2Bhs1u1WpAZ39xevz6q1enr3|YSnv3/91K25BEnITf583T/69z2zdDCIlgzk5|RA1Q4yf|v88W36ASukWjAJt4o"</definedName>
    <definedName name="EPMWorkbookOptions_8" hidden="1">"8d3j1ersphmLcGxnwefmuYErVouCXH67GnWZvyx/|Gbqjv4x6/y8zpv5l8uv1zly6PzrGzyx3fDD7ndSZlnNYB|uXydXeamZfdjbvvdqn47qaq3pK9aJqNp3f8ibH8141lzDb9cyfj|H0PQ6UjgPQAA"</definedName>
    <definedName name="EPS_RPT">#REF!</definedName>
    <definedName name="EPSILON" localSheetId="7">#REF!</definedName>
    <definedName name="EPSILON">#REF!</definedName>
    <definedName name="EquipRental">#REF!</definedName>
    <definedName name="equity">#REF!</definedName>
    <definedName name="Equity_Earnings_in_Consolidated_Subsidiaries" localSheetId="7">#REF!</definedName>
    <definedName name="Equity_Earnings_in_Consolidated_Subsidiaries">#REF!</definedName>
    <definedName name="equity_ownership" localSheetId="7">#REF!</definedName>
    <definedName name="equity_ownership">#REF!</definedName>
    <definedName name="Equity_Percentage">#REF!</definedName>
    <definedName name="Equity_Retrieve" localSheetId="7">#REF!</definedName>
    <definedName name="Equity_Retrieve">#REF!</definedName>
    <definedName name="Equitysec">#REF!</definedName>
    <definedName name="er" localSheetId="7" hidden="1">{#N/A,#N/A,FALSE,"Aging Summary";#N/A,#N/A,FALSE,"Ratio Analysis";#N/A,#N/A,FALSE,"Test 120 Day Accts";#N/A,#N/A,FALSE,"Tickmarks"}</definedName>
    <definedName name="er" localSheetId="0" hidden="1">{#N/A,#N/A,FALSE,"Aging Summary";#N/A,#N/A,FALSE,"Ratio Analysis";#N/A,#N/A,FALSE,"Test 120 Day Accts";#N/A,#N/A,FALSE,"Tickmarks"}</definedName>
    <definedName name="er" localSheetId="4" hidden="1">{#N/A,#N/A,FALSE,"Aging Summary";#N/A,#N/A,FALSE,"Ratio Analysis";#N/A,#N/A,FALSE,"Test 120 Day Accts";#N/A,#N/A,FALSE,"Tickmarks"}</definedName>
    <definedName name="er" localSheetId="5" hidden="1">{#N/A,#N/A,FALSE,"Aging Summary";#N/A,#N/A,FALSE,"Ratio Analysis";#N/A,#N/A,FALSE,"Test 120 Day Accts";#N/A,#N/A,FALSE,"Tickmarks"}</definedName>
    <definedName name="er" localSheetId="2" hidden="1">{#N/A,#N/A,FALSE,"Aging Summary";#N/A,#N/A,FALSE,"Ratio Analysis";#N/A,#N/A,FALSE,"Test 120 Day Accts";#N/A,#N/A,FALSE,"Tickmarks"}</definedName>
    <definedName name="er" hidden="1">{#N/A,#N/A,FALSE,"Aging Summary";#N/A,#N/A,FALSE,"Ratio Analysis";#N/A,#N/A,FALSE,"Test 120 Day Accts";#N/A,#N/A,FALSE,"Tickmarks"}</definedName>
    <definedName name="ER_EDK_PPTO">#REF!</definedName>
    <definedName name="ER_EDK_REAL">#REF!</definedName>
    <definedName name="Erase" localSheetId="7" hidden="1">{"summary report",#N/A,FALSE,"SUMMARY REPORT";"salary model ytd",#N/A,FALSE,"SALARY MODEL - YTD";"salary model mtd",#N/A,FALSE,"SALARY MODEL - MTD";"detail 311",#N/A,FALSE,"311 ACTUAL"}</definedName>
    <definedName name="Erase" hidden="1">{"summary report",#N/A,FALSE,"SUMMARY REPORT";"salary model ytd",#N/A,FALSE,"SALARY MODEL - YTD";"salary model mtd",#N/A,FALSE,"SALARY MODEL - MTD";"detail 311",#N/A,FALSE,"311 ACTUAL"}</definedName>
    <definedName name="EraseDetails">#REF!</definedName>
    <definedName name="ErasedHoursv2">#REF!</definedName>
    <definedName name="EraseHours">#REF!</definedName>
    <definedName name="ERBR_BP">#REF!</definedName>
    <definedName name="ERBR_FP">#REF!</definedName>
    <definedName name="erd" localSheetId="7" hidden="1">{#N/A,#N/A,FALSE,"Pharm";#N/A,#N/A,FALSE,"WWCM"}</definedName>
    <definedName name="erd" hidden="1">{#N/A,#N/A,FALSE,"Pharm";#N/A,#N/A,FALSE,"WWCM"}</definedName>
    <definedName name="Eric">#REF!</definedName>
    <definedName name="EROA_Range">#REF!</definedName>
    <definedName name="EROA_RangePRW">#REF!</definedName>
    <definedName name="err.bs_balance" localSheetId="7">#REF!</definedName>
    <definedName name="err.bs_balance">#REF!</definedName>
    <definedName name="errew">#REF!</definedName>
    <definedName name="error1" localSheetId="7" hidden="1">{#N/A,#N/A,FALSE,"KPI_PG1";#N/A,#N/A,FALSE,"KPI_PG2";#N/A,#N/A,FALSE,"Rev_by_Type";#N/A,#N/A,FALSE,"CF_ACT";#N/A,#N/A,FALSE,"INV_ACT";#N/A,#N/A,FALSE,"Region";#N/A,#N/A,FALSE,"region2"}</definedName>
    <definedName name="error1" hidden="1">{#N/A,#N/A,FALSE,"KPI_PG1";#N/A,#N/A,FALSE,"KPI_PG2";#N/A,#N/A,FALSE,"Rev_by_Type";#N/A,#N/A,FALSE,"CF_ACT";#N/A,#N/A,FALSE,"INV_ACT";#N/A,#N/A,FALSE,"Region";#N/A,#N/A,FALSE,"region2"}</definedName>
    <definedName name="error10" localSheetId="7" hidden="1">{#N/A,#N/A,FALSE,"COVER";#N/A,#N/A,FALSE,"CONTENTS";#N/A,#N/A,FALSE,"1";#N/A,#N/A,FALSE,"2";#N/A,#N/A,FALSE,"3";#N/A,#N/A,FALSE,"4";#N/A,#N/A,FALSE,"5";#N/A,#N/A,FALSE,"5 - A";#N/A,#N/A,FALSE,"6";#N/A,#N/A,FALSE,"6 - A";#N/A,#N/A,FALSE,"7";#N/A,#N/A,FALSE,"7 - A"}</definedName>
    <definedName name="error10" hidden="1">{#N/A,#N/A,FALSE,"COVER";#N/A,#N/A,FALSE,"CONTENTS";#N/A,#N/A,FALSE,"1";#N/A,#N/A,FALSE,"2";#N/A,#N/A,FALSE,"3";#N/A,#N/A,FALSE,"4";#N/A,#N/A,FALSE,"5";#N/A,#N/A,FALSE,"5 - A";#N/A,#N/A,FALSE,"6";#N/A,#N/A,FALSE,"6 - A";#N/A,#N/A,FALSE,"7";#N/A,#N/A,FALSE,"7 - A"}</definedName>
    <definedName name="error11"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rror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rror12" localSheetId="7" hidden="1">{#N/A,#N/A,FALSE,"Depr";#N/A,#N/A,FALSE,"Cost of Sales";#N/A,#N/A,FALSE,"Sell Exp";#N/A,#N/A,FALSE,"G &amp; A";#N/A,#N/A,FALSE,"Oper Exp";#N/A,#N/A,FALSE,"Net_Income";#N/A,#N/A,FALSE,"Revenue";#N/A,#N/A,FALSE,"Cash Flow";#N/A,#N/A,FALSE,"CashF_Act";#N/A,#N/A,FALSE,"Cap Exp";#N/A,#N/A,FALSE,"Op_Income";#N/A,#N/A,FALSE,"KPI";#N/A,#N/A,FALSE,"Investment";#N/A,#N/A,FALSE,"Inv_Act"}</definedName>
    <definedName name="error12" hidden="1">{#N/A,#N/A,FALSE,"Depr";#N/A,#N/A,FALSE,"Cost of Sales";#N/A,#N/A,FALSE,"Sell Exp";#N/A,#N/A,FALSE,"G &amp; A";#N/A,#N/A,FALSE,"Oper Exp";#N/A,#N/A,FALSE,"Net_Income";#N/A,#N/A,FALSE,"Revenue";#N/A,#N/A,FALSE,"Cash Flow";#N/A,#N/A,FALSE,"CashF_Act";#N/A,#N/A,FALSE,"Cap Exp";#N/A,#N/A,FALSE,"Op_Income";#N/A,#N/A,FALSE,"KPI";#N/A,#N/A,FALSE,"Investment";#N/A,#N/A,FALSE,"Inv_Act"}</definedName>
    <definedName name="error13" localSheetId="7" hidden="1">{#N/A,#N/A,FALSE,"KPI_PG1";#N/A,#N/A,FALSE,"KPI_PG2";#N/A,#N/A,FALSE,"Rev_by_Type";#N/A,#N/A,FALSE,"CF_ACT";#N/A,#N/A,FALSE,"INV_ACT";#N/A,#N/A,FALSE,"Region";#N/A,#N/A,FALSE,"region2"}</definedName>
    <definedName name="error13" hidden="1">{#N/A,#N/A,FALSE,"KPI_PG1";#N/A,#N/A,FALSE,"KPI_PG2";#N/A,#N/A,FALSE,"Rev_by_Type";#N/A,#N/A,FALSE,"CF_ACT";#N/A,#N/A,FALSE,"INV_ACT";#N/A,#N/A,FALSE,"Region";#N/A,#N/A,FALSE,"region2"}</definedName>
    <definedName name="error14" localSheetId="7" hidden="1">{#N/A,#N/A,FALSE,"KPI";#N/A,#N/A,FALSE,"Revenue";#N/A,#N/A,FALSE,"Op_Income";#N/A,#N/A,FALSE,"Net_Income";#N/A,#N/A,FALSE,"Cap Exp";#N/A,#N/A,FALSE,"Cash Flow";#N/A,#N/A,FALSE,"CashF_Act";#N/A,#N/A,FALSE,"Investment";#N/A,#N/A,FALSE,"Inv_Act"}</definedName>
    <definedName name="error14" hidden="1">{#N/A,#N/A,FALSE,"KPI";#N/A,#N/A,FALSE,"Revenue";#N/A,#N/A,FALSE,"Op_Income";#N/A,#N/A,FALSE,"Net_Income";#N/A,#N/A,FALSE,"Cap Exp";#N/A,#N/A,FALSE,"Cash Flow";#N/A,#N/A,FALSE,"CashF_Act";#N/A,#N/A,FALSE,"Investment";#N/A,#N/A,FALSE,"Inv_Act"}</definedName>
    <definedName name="error15" localSheetId="7" hidden="1">{#N/A,#N/A,FALSE,"COVER";#N/A,#N/A,FALSE,"CONTENTS";#N/A,#N/A,FALSE,"1";#N/A,#N/A,FALSE,"2";#N/A,#N/A,FALSE,"2-A";#N/A,#N/A,FALSE,"2-B";#N/A,#N/A,FALSE,"3";#N/A,#N/A,FALSE,"3-A";#N/A,#N/A,FALSE,"4";#N/A,#N/A,FALSE,"4-A";#N/A,#N/A,FALSE,"5";#N/A,#N/A,FALSE,"5-A";#N/A,#N/A,FALSE,"6";#N/A,#N/A,FALSE,"6-A";#N/A,#N/A,FALSE,"7";#N/A,#N/A,FALSE,"7-A";#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32-A";#N/A,#N/A,FALSE,"33"}</definedName>
    <definedName name="error15" hidden="1">{#N/A,#N/A,FALSE,"COVER";#N/A,#N/A,FALSE,"CONTENTS";#N/A,#N/A,FALSE,"1";#N/A,#N/A,FALSE,"2";#N/A,#N/A,FALSE,"2-A";#N/A,#N/A,FALSE,"2-B";#N/A,#N/A,FALSE,"3";#N/A,#N/A,FALSE,"3-A";#N/A,#N/A,FALSE,"4";#N/A,#N/A,FALSE,"4-A";#N/A,#N/A,FALSE,"5";#N/A,#N/A,FALSE,"5-A";#N/A,#N/A,FALSE,"6";#N/A,#N/A,FALSE,"6-A";#N/A,#N/A,FALSE,"7";#N/A,#N/A,FALSE,"7-A";#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32-A";#N/A,#N/A,FALSE,"33"}</definedName>
    <definedName name="error16" localSheetId="7" hidden="1">{#N/A,#N/A,FALSE,"KPI";#N/A,#N/A,FALSE,"CashF_Act";#N/A,#N/A,FALSE,"Inv_Act"}</definedName>
    <definedName name="error16" hidden="1">{#N/A,#N/A,FALSE,"KPI";#N/A,#N/A,FALSE,"CashF_Act";#N/A,#N/A,FALSE,"Inv_Act"}</definedName>
    <definedName name="error2" localSheetId="7" hidden="1">{#N/A,#N/A,FALSE,"KPI_PG1";#N/A,#N/A,FALSE,"KPI_PG2";#N/A,#N/A,FALSE,"Rev_by_Type";#N/A,#N/A,FALSE,"CF_ACT";#N/A,#N/A,FALSE,"INV_ACT";#N/A,#N/A,FALSE,"Region";#N/A,#N/A,FALSE,"region2"}</definedName>
    <definedName name="error2" hidden="1">{#N/A,#N/A,FALSE,"KPI_PG1";#N/A,#N/A,FALSE,"KPI_PG2";#N/A,#N/A,FALSE,"Rev_by_Type";#N/A,#N/A,FALSE,"CF_ACT";#N/A,#N/A,FALSE,"INV_ACT";#N/A,#N/A,FALSE,"Region";#N/A,#N/A,FALSE,"region2"}</definedName>
    <definedName name="error3" localSheetId="7" hidden="1">{#N/A,#N/A,FALSE,"Depr";#N/A,#N/A,FALSE,"Cost of Sales";#N/A,#N/A,FALSE,"Sell Exp";#N/A,#N/A,FALSE,"G &amp; A";#N/A,#N/A,FALSE,"Oper Exp";#N/A,#N/A,FALSE,"Net_Income";#N/A,#N/A,FALSE,"Revenue";#N/A,#N/A,FALSE,"Cash Flow";#N/A,#N/A,FALSE,"CashF_Act";#N/A,#N/A,FALSE,"Cap Exp";#N/A,#N/A,FALSE,"Op_Income";#N/A,#N/A,FALSE,"KPI";#N/A,#N/A,FALSE,"Investment";#N/A,#N/A,FALSE,"Inv_Act"}</definedName>
    <definedName name="error3" hidden="1">{#N/A,#N/A,FALSE,"Depr";#N/A,#N/A,FALSE,"Cost of Sales";#N/A,#N/A,FALSE,"Sell Exp";#N/A,#N/A,FALSE,"G &amp; A";#N/A,#N/A,FALSE,"Oper Exp";#N/A,#N/A,FALSE,"Net_Income";#N/A,#N/A,FALSE,"Revenue";#N/A,#N/A,FALSE,"Cash Flow";#N/A,#N/A,FALSE,"CashF_Act";#N/A,#N/A,FALSE,"Cap Exp";#N/A,#N/A,FALSE,"Op_Income";#N/A,#N/A,FALSE,"KPI";#N/A,#N/A,FALSE,"Investment";#N/A,#N/A,FALSE,"Inv_Act"}</definedName>
    <definedName name="error4" localSheetId="7" hidden="1">{#N/A,#N/A,FALSE,"Depr";#N/A,#N/A,FALSE,"Cost of Sales";#N/A,#N/A,FALSE,"Sell Exp";#N/A,#N/A,FALSE,"G &amp; A";#N/A,#N/A,FALSE,"Oper Exp";#N/A,#N/A,FALSE,"Net_Income";#N/A,#N/A,FALSE,"Revenue";#N/A,#N/A,FALSE,"Cash Flow";#N/A,#N/A,FALSE,"CashF_Act";#N/A,#N/A,FALSE,"Cap Exp";#N/A,#N/A,FALSE,"Op_Income";#N/A,#N/A,FALSE,"KPI";#N/A,#N/A,FALSE,"Investment";#N/A,#N/A,FALSE,"Inv_Act"}</definedName>
    <definedName name="error4" hidden="1">{#N/A,#N/A,FALSE,"Depr";#N/A,#N/A,FALSE,"Cost of Sales";#N/A,#N/A,FALSE,"Sell Exp";#N/A,#N/A,FALSE,"G &amp; A";#N/A,#N/A,FALSE,"Oper Exp";#N/A,#N/A,FALSE,"Net_Income";#N/A,#N/A,FALSE,"Revenue";#N/A,#N/A,FALSE,"Cash Flow";#N/A,#N/A,FALSE,"CashF_Act";#N/A,#N/A,FALSE,"Cap Exp";#N/A,#N/A,FALSE,"Op_Income";#N/A,#N/A,FALSE,"KPI";#N/A,#N/A,FALSE,"Investment";#N/A,#N/A,FALSE,"Inv_Act"}</definedName>
    <definedName name="error6" localSheetId="7" hidden="1">{#N/A,#N/A,FALSE,"KPI_PG1";#N/A,#N/A,FALSE,"KPI_PG2";#N/A,#N/A,FALSE,"REV2";#N/A,#N/A,FALSE,"OPINC2";#N/A,#N/A,FALSE,"CashF_Act";#N/A,#N/A,FALSE,"Inv_Act"}</definedName>
    <definedName name="error6" hidden="1">{#N/A,#N/A,FALSE,"KPI_PG1";#N/A,#N/A,FALSE,"KPI_PG2";#N/A,#N/A,FALSE,"REV2";#N/A,#N/A,FALSE,"OPINC2";#N/A,#N/A,FALSE,"CashF_Act";#N/A,#N/A,FALSE,"Inv_Act"}</definedName>
    <definedName name="error7" localSheetId="7" hidden="1">{#N/A,#N/A,FALSE,"KPI_PG1";#N/A,#N/A,FALSE,"KPI_PG2";#N/A,#N/A,FALSE,"REV2";#N/A,#N/A,FALSE,"OPINC2";#N/A,#N/A,FALSE,"CashF_Act";#N/A,#N/A,FALSE,"Inv_Act"}</definedName>
    <definedName name="error7" hidden="1">{#N/A,#N/A,FALSE,"KPI_PG1";#N/A,#N/A,FALSE,"KPI_PG2";#N/A,#N/A,FALSE,"REV2";#N/A,#N/A,FALSE,"OPINC2";#N/A,#N/A,FALSE,"CashF_Act";#N/A,#N/A,FALSE,"Inv_Act"}</definedName>
    <definedName name="error9" localSheetId="7" hidden="1">{#N/A,#N/A,FALSE,"KPI_PG1";#N/A,#N/A,FALSE,"KPI_PG2";#N/A,#N/A,FALSE,"REV2";#N/A,#N/A,FALSE,"OPINC2";#N/A,#N/A,FALSE,"CashF_Act";#N/A,#N/A,FALSE,"Inv_Act"}</definedName>
    <definedName name="error9" hidden="1">{#N/A,#N/A,FALSE,"KPI_PG1";#N/A,#N/A,FALSE,"KPI_PG2";#N/A,#N/A,FALSE,"REV2";#N/A,#N/A,FALSE,"OPINC2";#N/A,#N/A,FALSE,"CashF_Act";#N/A,#N/A,FALSE,"Inv_Act"}</definedName>
    <definedName name="errrr" localSheetId="7" hidden="1">{"CSC_1",#N/A,FALSE,"CSC Outputs";"CSC_2",#N/A,FALSE,"CSC Outputs"}</definedName>
    <definedName name="errrr" hidden="1">{"CSC_1",#N/A,FALSE,"CSC Outputs";"CSC_2",#N/A,FALSE,"CSC Outputs"}</definedName>
    <definedName name="erryeyetyuu" localSheetId="7" hidden="1">{#N/A,#N/A,FALSE,"Pharm";#N/A,#N/A,FALSE,"WWCM"}</definedName>
    <definedName name="erryeyetyuu" hidden="1">{#N/A,#N/A,FALSE,"Pharm";#N/A,#N/A,FALSE,"WWCM"}</definedName>
    <definedName name="ertet" localSheetId="7">#REF!</definedName>
    <definedName name="ertet">#REF!</definedName>
    <definedName name="ERTY" localSheetId="7" hidden="1">{#N/A,#N/A,TRUE,"CIN-11";#N/A,#N/A,TRUE,"CIN-13";#N/A,#N/A,TRUE,"CIN-14";#N/A,#N/A,TRUE,"CIN-16";#N/A,#N/A,TRUE,"CIN-17";#N/A,#N/A,TRUE,"CIN-18";#N/A,#N/A,TRUE,"CIN Earnings To Fixed Charges";#N/A,#N/A,TRUE,"CIN Financial Ratios";#N/A,#N/A,TRUE,"CIN-IS";#N/A,#N/A,TRUE,"CIN-BS";#N/A,#N/A,TRUE,"CIN-CS";#N/A,#N/A,TRUE,"Invest In Unconsol Subs"}</definedName>
    <definedName name="ERTY" hidden="1">{#N/A,#N/A,TRUE,"CIN-11";#N/A,#N/A,TRUE,"CIN-13";#N/A,#N/A,TRUE,"CIN-14";#N/A,#N/A,TRUE,"CIN-16";#N/A,#N/A,TRUE,"CIN-17";#N/A,#N/A,TRUE,"CIN-18";#N/A,#N/A,TRUE,"CIN Earnings To Fixed Charges";#N/A,#N/A,TRUE,"CIN Financial Ratios";#N/A,#N/A,TRUE,"CIN-IS";#N/A,#N/A,TRUE,"CIN-BS";#N/A,#N/A,TRUE,"CIN-CS";#N/A,#N/A,TRUE,"Invest In Unconsol Subs"}</definedName>
    <definedName name="Eruit_02_02_03">#REF!</definedName>
    <definedName name="Eruit_03_02_03">#REF!</definedName>
    <definedName name="Eruit_1_00_01">#REF!</definedName>
    <definedName name="Eruit_1_01_02">#REF!</definedName>
    <definedName name="Eruit_1_02_03">#REF!</definedName>
    <definedName name="Eruit_1_99_00">#REF!</definedName>
    <definedName name="Eruit_2_01_02">#REF!</definedName>
    <definedName name="erwe" localSheetId="7" hidden="1">{"Consolidated Income Statement",#N/A,TRUE,"Deal";"Consolidated Balance Sheet",#N/A,TRUE,"Deal";"Consolidated Cash Flow",#N/A,TRUE,"Deal";"Target Income Statement",#N/A,TRUE,"Target";"Target Balance Sheet",#N/A,TRUE,"Target";"Target Cash Flow",#N/A,TRUE,"Target";"Acquiror Income Statement",#N/A,TRUE,"Acquiror";"Acquiror Balance Sheet",#N/A,TRUE,"Acquiror";"Acquiror Cash Flow",#N/A,TRUE,"Acquiror"}</definedName>
    <definedName name="erwe" hidden="1">{"Consolidated Income Statement",#N/A,TRUE,"Deal";"Consolidated Balance Sheet",#N/A,TRUE,"Deal";"Consolidated Cash Flow",#N/A,TRUE,"Deal";"Target Income Statement",#N/A,TRUE,"Target";"Target Balance Sheet",#N/A,TRUE,"Target";"Target Cash Flow",#N/A,TRUE,"Target";"Acquiror Income Statement",#N/A,TRUE,"Acquiror";"Acquiror Balance Sheet",#N/A,TRUE,"Acquiror";"Acquiror Cash Flow",#N/A,TRUE,"Acquiror"}</definedName>
    <definedName name="erwq" localSheetId="7" hidden="1">{#N/A,#N/A,FALSE,"Oncogene"}</definedName>
    <definedName name="erwq" hidden="1">{#N/A,#N/A,FALSE,"Oncogene"}</definedName>
    <definedName name="ery" localSheetId="7" hidden="1">{#N/A,#N/A,TRUE,"Coverpage";#N/A,#N/A,TRUE,"Income Statement US$";#N/A,#N/A,TRUE,"US$ -Revenue by Month ";#N/A,#N/A,TRUE,"Fuel US$";#N/A,#N/A,TRUE,"US$ Operating Costs";#N/A,#N/A,TRUE,"US$ Other Costs";#N/A,#N/A,TRUE,"US$Cash Flow";#N/A,#N/A,TRUE,"Headcount";#N/A,#N/A,TRUE,"1999 IS"}</definedName>
    <definedName name="ery" hidden="1">{#N/A,#N/A,TRUE,"Coverpage";#N/A,#N/A,TRUE,"Income Statement US$";#N/A,#N/A,TRUE,"US$ -Revenue by Month ";#N/A,#N/A,TRUE,"Fuel US$";#N/A,#N/A,TRUE,"US$ Operating Costs";#N/A,#N/A,TRUE,"US$ Other Costs";#N/A,#N/A,TRUE,"US$Cash Flow";#N/A,#N/A,TRUE,"Headcount";#N/A,#N/A,TRUE,"1999 IS"}</definedName>
    <definedName name="esc" localSheetId="7">#REF!</definedName>
    <definedName name="esc">#REF!</definedName>
    <definedName name="esc_month">#REF!</definedName>
    <definedName name="esc_rate">#REF!</definedName>
    <definedName name="esc_yr0">#REF!</definedName>
    <definedName name="esc_yr1">#REF!</definedName>
    <definedName name="esc_yr10">#REF!</definedName>
    <definedName name="esc_yr2">#REF!</definedName>
    <definedName name="esc_yr3">#REF!</definedName>
    <definedName name="esc_yr4">#REF!</definedName>
    <definedName name="esc_yr5">#REF!</definedName>
    <definedName name="esc_yr6">#REF!</definedName>
    <definedName name="esc_yr7">#REF!</definedName>
    <definedName name="esc_yr8">#REF!</definedName>
    <definedName name="esc_yr9">#REF!</definedName>
    <definedName name="escalation">#REF!</definedName>
    <definedName name="escalation_rate">#REF!</definedName>
    <definedName name="escalation_rate_labor" localSheetId="7">#REF!</definedName>
    <definedName name="escalation_rate_labor">#REF!</definedName>
    <definedName name="escalation_years" localSheetId="7">#REF!</definedName>
    <definedName name="escalation_years">#REF!</definedName>
    <definedName name="esi_range">#REF!</definedName>
    <definedName name="ESPECIFICO" localSheetId="7">#REF!</definedName>
    <definedName name="ESPECIFICO">#REF!</definedName>
    <definedName name="ESSAI" localSheetId="7" hidden="1">{#N/A,#N/A,FALSE,"Pharm";#N/A,#N/A,FALSE,"WWCM"}</definedName>
    <definedName name="ESSAI" hidden="1">{#N/A,#N/A,FALSE,"Pharm";#N/A,#N/A,FALSE,"WWCM"}</definedName>
    <definedName name="essbase12month" localSheetId="7" hidden="1">{"balsheet",#N/A,FALSE,"A"}</definedName>
    <definedName name="essbase12month" hidden="1">{"balsheet",#N/A,FALSE,"A"}</definedName>
    <definedName name="EssOptions">"A1110000000130000000001100000_0000"</definedName>
    <definedName name="EssSamplingValue">100</definedName>
    <definedName name="EST" localSheetId="7" hidden="1">{#N/A,#N/A,FALSE,"Summary";#N/A,#N/A,FALSE,"Adj to Option C";#N/A,#N/A,FALSE,"Dividend Analysis";#N/A,#N/A,FALSE,"Reserve Analysis";#N/A,#N/A,FALSE,"Depreciation";#N/A,#N/A,FALSE,"Other Tax Adj"}</definedName>
    <definedName name="EST" hidden="1">{#N/A,#N/A,FALSE,"Summary";#N/A,#N/A,FALSE,"Adj to Option C";#N/A,#N/A,FALSE,"Dividend Analysis";#N/A,#N/A,FALSE,"Reserve Analysis";#N/A,#N/A,FALSE,"Depreciation";#N/A,#N/A,FALSE,"Other Tax Adj"}</definedName>
    <definedName name="EST._BOOK_INCOME">#REF!</definedName>
    <definedName name="Estado_dolar">#REF!</definedName>
    <definedName name="Estado_Pesos">#REF!</definedName>
    <definedName name="estbookincome">#REF!</definedName>
    <definedName name="Estimate" localSheetId="7" hidden="1">{#N/A,#N/A,FALSE,"Summary";#N/A,#N/A,FALSE,"Adj to Option C";#N/A,#N/A,FALSE,"Dividend Analysis";#N/A,#N/A,FALSE,"Reserve Analysis";#N/A,#N/A,FALSE,"Depreciation";#N/A,#N/A,FALSE,"Other Tax Adj"}</definedName>
    <definedName name="Estimate" hidden="1">{#N/A,#N/A,FALSE,"Summary";#N/A,#N/A,FALSE,"Adj to Option C";#N/A,#N/A,FALSE,"Dividend Analysis";#N/A,#N/A,FALSE,"Reserve Analysis";#N/A,#N/A,FALSE,"Depreciation";#N/A,#N/A,FALSE,"Other Tax Adj"}</definedName>
    <definedName name="Estimate_Basis_Year">#REF!</definedName>
    <definedName name="Estimated_Qualified_Fund_earnings" localSheetId="7">#REF!</definedName>
    <definedName name="Estimated_Qualified_Fund_earnings">#REF!</definedName>
    <definedName name="Estimated_Taxes" localSheetId="7">#REF!</definedName>
    <definedName name="Estimated_Taxes">#REF!</definedName>
    <definedName name="EstimatedCost">#REF!</definedName>
    <definedName name="ETC" localSheetId="7">#REF!</definedName>
    <definedName name="ETC">#REF!</definedName>
    <definedName name="ETestYr" localSheetId="7">#REF!</definedName>
    <definedName name="ETestYr">#REF!</definedName>
    <definedName name="ETI" localSheetId="7">#REF!</definedName>
    <definedName name="ETI">#REF!</definedName>
    <definedName name="ETR">#REF!</definedName>
    <definedName name="ETR_YTD_Budget">#REF!</definedName>
    <definedName name="ETR_YTD_Prior_Year">#REF!</definedName>
    <definedName name="ety" localSheetId="7" hidden="1">{"MMERINO",#N/A,FALSE,"1) Income Statement (2)"}</definedName>
    <definedName name="ety" hidden="1">{"MMERINO",#N/A,FALSE,"1) Income Statement (2)"}</definedName>
    <definedName name="EUR" hidden="1">1</definedName>
    <definedName name="ev.Calculation" localSheetId="7">-4105</definedName>
    <definedName name="ev.Calculation" hidden="1">2</definedName>
    <definedName name="ev.Initialized" hidden="1">FALSE</definedName>
    <definedName name="EV__ALLOWSTOPEXPAND__" hidden="1">1</definedName>
    <definedName name="EV__CVPARAMS__" hidden="1">"Any by Any!$B$17:$C$38;"</definedName>
    <definedName name="EV__DECIMALSYMBOL__" hidden="1">"."</definedName>
    <definedName name="EV__EVCOM_OPTIONS__" hidden="1">8</definedName>
    <definedName name="EV__EXPOPTIONS__" hidden="1">0</definedName>
    <definedName name="EV__LASTREFTIME__" hidden="1">40773.6362847222</definedName>
    <definedName name="EV__LASTREFTIME___1" hidden="1">38610.708900463</definedName>
    <definedName name="EV__LOCKEDCVW__ALTEGRITY_CONSOL" hidden="1">"ACTUAL,CC_TOTAL,ZUS344,UPLOAD,ALTEGRITY_TOTAL,PC_TOTAL,USD,2010.SEP,YTD,"</definedName>
    <definedName name="EV__LOCKEDCVW__RATE" hidden="1">"ACTUAL,AUD,AVG,GLOBAL,2005.TOTAL,PERIODIC,"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0</definedName>
    <definedName name="EV__WBVERSION__" hidden="1">0</definedName>
    <definedName name="EV__WSINFO__" hidden="1">123</definedName>
    <definedName name="EVA" localSheetId="7" hidden="1">{"DCF",#N/A,FALSE,"CF"}</definedName>
    <definedName name="EVA" hidden="1">{"DCF",#N/A,FALSE,"CF"}</definedName>
    <definedName name="ew" localSheetId="6" hidden="1">{#N/A,#N/A,FALSE,"Aging Summary";#N/A,#N/A,FALSE,"Ratio Analysis";#N/A,#N/A,FALSE,"Test 120 Day Accts";#N/A,#N/A,FALSE,"Tickmarks"}</definedName>
    <definedName name="ew" localSheetId="7" hidden="1">{#N/A,#N/A,FALSE,"Aging Summary";#N/A,#N/A,FALSE,"Ratio Analysis";#N/A,#N/A,FALSE,"Test 120 Day Accts";#N/A,#N/A,FALSE,"Tickmarks"}</definedName>
    <definedName name="ew" localSheetId="0" hidden="1">{#N/A,#N/A,FALSE,"Aging Summary";#N/A,#N/A,FALSE,"Ratio Analysis";#N/A,#N/A,FALSE,"Test 120 Day Accts";#N/A,#N/A,FALSE,"Tickmarks"}</definedName>
    <definedName name="ew" localSheetId="4" hidden="1">{#N/A,#N/A,FALSE,"Aging Summary";#N/A,#N/A,FALSE,"Ratio Analysis";#N/A,#N/A,FALSE,"Test 120 Day Accts";#N/A,#N/A,FALSE,"Tickmarks"}</definedName>
    <definedName name="ew" localSheetId="5" hidden="1">{#N/A,#N/A,FALSE,"Aging Summary";#N/A,#N/A,FALSE,"Ratio Analysis";#N/A,#N/A,FALSE,"Test 120 Day Accts";#N/A,#N/A,FALSE,"Tickmarks"}</definedName>
    <definedName name="ew" localSheetId="2" hidden="1">{#N/A,#N/A,FALSE,"Aging Summary";#N/A,#N/A,FALSE,"Ratio Analysis";#N/A,#N/A,FALSE,"Test 120 Day Accts";#N/A,#N/A,FALSE,"Tickmarks"}</definedName>
    <definedName name="ew" hidden="1">{#N/A,#N/A,FALSE,"Aging Summary";#N/A,#N/A,FALSE,"Ratio Analysis";#N/A,#N/A,FALSE,"Test 120 Day Accts";#N/A,#N/A,FALSE,"Tickmarks"}</definedName>
    <definedName name="ewdfs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wdfs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WE0">#REF!</definedName>
    <definedName name="ewewew" hidden="1">#REF!</definedName>
    <definedName name="ewr" localSheetId="7" hidden="1">{"Consolidated Income Statement",#N/A,FALSE,"Deal";"Consolidated Balance Sheet",#N/A,FALSE,"Deal";"Consolidated Cash Flow",#N/A,FALSE,"Deal"}</definedName>
    <definedName name="ewr" hidden="1">{"Consolidated Income Statement",#N/A,FALSE,"Deal";"Consolidated Balance Sheet",#N/A,FALSE,"Deal";"Consolidated Cash Flow",#N/A,FALSE,"Deal"}</definedName>
    <definedName name="ewsör" localSheetId="7" hidden="1">{"standalone1",#N/A,FALSE,"DCFBase";"standalone2",#N/A,FALSE,"DCFBase"}</definedName>
    <definedName name="ewsör" hidden="1">{"standalone1",#N/A,FALSE,"DCFBase";"standalone2",#N/A,FALSE,"DCFBase"}</definedName>
    <definedName name="ewwe" localSheetId="7" hidden="1">{#N/A,#N/A,FALSE,"REPORT"}</definedName>
    <definedName name="ewwe" hidden="1">{#N/A,#N/A,FALSE,"REPORT"}</definedName>
    <definedName name="ex" localSheetId="7" hidden="1">{"Month",#N/A,FALSE,"IS";"YTD",#N/A,FALSE,"IS"}</definedName>
    <definedName name="ex" hidden="1">{"Month",#N/A,FALSE,"IS";"YTD",#N/A,FALSE,"IS"}</definedName>
    <definedName name="ExactAddinConnection" hidden="1">"100"</definedName>
    <definedName name="ExactAddinConnection.100" hidden="1">"PROLOANT330;100;laviniarece;1"</definedName>
    <definedName name="ExactAddinReports" hidden="1">1</definedName>
    <definedName name="Exchange_Rates" hidden="1">#REF!</definedName>
    <definedName name="EXCTRACT1">#REF!</definedName>
    <definedName name="EXHIB">#REF!</definedName>
    <definedName name="exist">#REF!</definedName>
    <definedName name="existe">#REF!</definedName>
    <definedName name="existen">#REF!</definedName>
    <definedName name="EXISTENCIAS">#REF!</definedName>
    <definedName name="existing2" localSheetId="7" hidden="1">{#N/A,#N/A,TRUE,"MAIN FT TERM";#N/A,#N/A,TRUE,"MCI  FT TERM ";#N/A,#N/A,TRUE,"OC12 EQV"}</definedName>
    <definedName name="existing2" hidden="1">{#N/A,#N/A,TRUE,"MAIN FT TERM";#N/A,#N/A,TRUE,"MCI  FT TERM ";#N/A,#N/A,TRUE,"OC12 EQV"}</definedName>
    <definedName name="existing2_1" localSheetId="7" hidden="1">{#N/A,#N/A,TRUE,"MAIN FT TERM";#N/A,#N/A,TRUE,"MCI  FT TERM ";#N/A,#N/A,TRUE,"OC12 EQV"}</definedName>
    <definedName name="existing2_1" hidden="1">{#N/A,#N/A,TRUE,"MAIN FT TERM";#N/A,#N/A,TRUE,"MCI  FT TERM ";#N/A,#N/A,TRUE,"OC12 EQV"}</definedName>
    <definedName name="existing2_2" localSheetId="7" hidden="1">{#N/A,#N/A,TRUE,"MAIN FT TERM";#N/A,#N/A,TRUE,"MCI  FT TERM ";#N/A,#N/A,TRUE,"OC12 EQV"}</definedName>
    <definedName name="existing2_2" hidden="1">{#N/A,#N/A,TRUE,"MAIN FT TERM";#N/A,#N/A,TRUE,"MCI  FT TERM ";#N/A,#N/A,TRUE,"OC12 EQV"}</definedName>
    <definedName name="existing2_3" localSheetId="7" hidden="1">{#N/A,#N/A,TRUE,"MAIN FT TERM";#N/A,#N/A,TRUE,"MCI  FT TERM ";#N/A,#N/A,TRUE,"OC12 EQV"}</definedName>
    <definedName name="existing2_3" hidden="1">{#N/A,#N/A,TRUE,"MAIN FT TERM";#N/A,#N/A,TRUE,"MCI  FT TERM ";#N/A,#N/A,TRUE,"OC12 EQV"}</definedName>
    <definedName name="existing2_4" localSheetId="7" hidden="1">{#N/A,#N/A,TRUE,"MAIN FT TERM";#N/A,#N/A,TRUE,"MCI  FT TERM ";#N/A,#N/A,TRUE,"OC12 EQV"}</definedName>
    <definedName name="existing2_4" hidden="1">{#N/A,#N/A,TRUE,"MAIN FT TERM";#N/A,#N/A,TRUE,"MCI  FT TERM ";#N/A,#N/A,TRUE,"OC12 EQV"}</definedName>
    <definedName name="existing2_5" localSheetId="7" hidden="1">{#N/A,#N/A,TRUE,"MAIN FT TERM";#N/A,#N/A,TRUE,"MCI  FT TERM ";#N/A,#N/A,TRUE,"OC12 EQV"}</definedName>
    <definedName name="existing2_5" hidden="1">{#N/A,#N/A,TRUE,"MAIN FT TERM";#N/A,#N/A,TRUE,"MCI  FT TERM ";#N/A,#N/A,TRUE,"OC12 EQV"}</definedName>
    <definedName name="existing3" localSheetId="7" hidden="1">{#N/A,#N/A,TRUE,"MAIN FT TERM";#N/A,#N/A,TRUE,"MCI  FT TERM ";#N/A,#N/A,TRUE,"OC12 EQV"}</definedName>
    <definedName name="existing3" hidden="1">{#N/A,#N/A,TRUE,"MAIN FT TERM";#N/A,#N/A,TRUE,"MCI  FT TERM ";#N/A,#N/A,TRUE,"OC12 EQV"}</definedName>
    <definedName name="existing3_1" localSheetId="7" hidden="1">{#N/A,#N/A,TRUE,"MAIN FT TERM";#N/A,#N/A,TRUE,"MCI  FT TERM ";#N/A,#N/A,TRUE,"OC12 EQV"}</definedName>
    <definedName name="existing3_1" hidden="1">{#N/A,#N/A,TRUE,"MAIN FT TERM";#N/A,#N/A,TRUE,"MCI  FT TERM ";#N/A,#N/A,TRUE,"OC12 EQV"}</definedName>
    <definedName name="existing3_2" localSheetId="7" hidden="1">{#N/A,#N/A,TRUE,"MAIN FT TERM";#N/A,#N/A,TRUE,"MCI  FT TERM ";#N/A,#N/A,TRUE,"OC12 EQV"}</definedName>
    <definedName name="existing3_2" hidden="1">{#N/A,#N/A,TRUE,"MAIN FT TERM";#N/A,#N/A,TRUE,"MCI  FT TERM ";#N/A,#N/A,TRUE,"OC12 EQV"}</definedName>
    <definedName name="existing3_3" localSheetId="7" hidden="1">{#N/A,#N/A,TRUE,"MAIN FT TERM";#N/A,#N/A,TRUE,"MCI  FT TERM ";#N/A,#N/A,TRUE,"OC12 EQV"}</definedName>
    <definedName name="existing3_3" hidden="1">{#N/A,#N/A,TRUE,"MAIN FT TERM";#N/A,#N/A,TRUE,"MCI  FT TERM ";#N/A,#N/A,TRUE,"OC12 EQV"}</definedName>
    <definedName name="existing3_4" localSheetId="7" hidden="1">{#N/A,#N/A,TRUE,"MAIN FT TERM";#N/A,#N/A,TRUE,"MCI  FT TERM ";#N/A,#N/A,TRUE,"OC12 EQV"}</definedName>
    <definedName name="existing3_4" hidden="1">{#N/A,#N/A,TRUE,"MAIN FT TERM";#N/A,#N/A,TRUE,"MCI  FT TERM ";#N/A,#N/A,TRUE,"OC12 EQV"}</definedName>
    <definedName name="existing3_5" localSheetId="7" hidden="1">{#N/A,#N/A,TRUE,"MAIN FT TERM";#N/A,#N/A,TRUE,"MCI  FT TERM ";#N/A,#N/A,TRUE,"OC12 EQV"}</definedName>
    <definedName name="existing3_5" hidden="1">{#N/A,#N/A,TRUE,"MAIN FT TERM";#N/A,#N/A,TRUE,"MCI  FT TERM ";#N/A,#N/A,TRUE,"OC12 EQV"}</definedName>
    <definedName name="existing4" localSheetId="7" hidden="1">{#N/A,#N/A,TRUE,"MAIN FT TERM";#N/A,#N/A,TRUE,"MCI  FT TERM ";#N/A,#N/A,TRUE,"OC12 EQV"}</definedName>
    <definedName name="existing4" hidden="1">{#N/A,#N/A,TRUE,"MAIN FT TERM";#N/A,#N/A,TRUE,"MCI  FT TERM ";#N/A,#N/A,TRUE,"OC12 EQV"}</definedName>
    <definedName name="existing4_1" localSheetId="7" hidden="1">{#N/A,#N/A,TRUE,"MAIN FT TERM";#N/A,#N/A,TRUE,"MCI  FT TERM ";#N/A,#N/A,TRUE,"OC12 EQV"}</definedName>
    <definedName name="existing4_1" hidden="1">{#N/A,#N/A,TRUE,"MAIN FT TERM";#N/A,#N/A,TRUE,"MCI  FT TERM ";#N/A,#N/A,TRUE,"OC12 EQV"}</definedName>
    <definedName name="existing4_2" localSheetId="7" hidden="1">{#N/A,#N/A,TRUE,"MAIN FT TERM";#N/A,#N/A,TRUE,"MCI  FT TERM ";#N/A,#N/A,TRUE,"OC12 EQV"}</definedName>
    <definedName name="existing4_2" hidden="1">{#N/A,#N/A,TRUE,"MAIN FT TERM";#N/A,#N/A,TRUE,"MCI  FT TERM ";#N/A,#N/A,TRUE,"OC12 EQV"}</definedName>
    <definedName name="existing4_3" localSheetId="7" hidden="1">{#N/A,#N/A,TRUE,"MAIN FT TERM";#N/A,#N/A,TRUE,"MCI  FT TERM ";#N/A,#N/A,TRUE,"OC12 EQV"}</definedName>
    <definedName name="existing4_3" hidden="1">{#N/A,#N/A,TRUE,"MAIN FT TERM";#N/A,#N/A,TRUE,"MCI  FT TERM ";#N/A,#N/A,TRUE,"OC12 EQV"}</definedName>
    <definedName name="existing4_4" localSheetId="7" hidden="1">{#N/A,#N/A,TRUE,"MAIN FT TERM";#N/A,#N/A,TRUE,"MCI  FT TERM ";#N/A,#N/A,TRUE,"OC12 EQV"}</definedName>
    <definedName name="existing4_4" hidden="1">{#N/A,#N/A,TRUE,"MAIN FT TERM";#N/A,#N/A,TRUE,"MCI  FT TERM ";#N/A,#N/A,TRUE,"OC12 EQV"}</definedName>
    <definedName name="existing4_5" localSheetId="7" hidden="1">{#N/A,#N/A,TRUE,"MAIN FT TERM";#N/A,#N/A,TRUE,"MCI  FT TERM ";#N/A,#N/A,TRUE,"OC12 EQV"}</definedName>
    <definedName name="existing4_5" hidden="1">{#N/A,#N/A,TRUE,"MAIN FT TERM";#N/A,#N/A,TRUE,"MCI  FT TERM ";#N/A,#N/A,TRUE,"OC12 EQV"}</definedName>
    <definedName name="existing5" localSheetId="7" hidden="1">{#N/A,#N/A,TRUE,"MAIN FT TERM";#N/A,#N/A,TRUE,"MCI  FT TERM ";#N/A,#N/A,TRUE,"OC12 EQV"}</definedName>
    <definedName name="existing5" hidden="1">{#N/A,#N/A,TRUE,"MAIN FT TERM";#N/A,#N/A,TRUE,"MCI  FT TERM ";#N/A,#N/A,TRUE,"OC12 EQV"}</definedName>
    <definedName name="existing5_1" localSheetId="7" hidden="1">{#N/A,#N/A,TRUE,"MAIN FT TERM";#N/A,#N/A,TRUE,"MCI  FT TERM ";#N/A,#N/A,TRUE,"OC12 EQV"}</definedName>
    <definedName name="existing5_1" hidden="1">{#N/A,#N/A,TRUE,"MAIN FT TERM";#N/A,#N/A,TRUE,"MCI  FT TERM ";#N/A,#N/A,TRUE,"OC12 EQV"}</definedName>
    <definedName name="existing5_2" localSheetId="7" hidden="1">{#N/A,#N/A,TRUE,"MAIN FT TERM";#N/A,#N/A,TRUE,"MCI  FT TERM ";#N/A,#N/A,TRUE,"OC12 EQV"}</definedName>
    <definedName name="existing5_2" hidden="1">{#N/A,#N/A,TRUE,"MAIN FT TERM";#N/A,#N/A,TRUE,"MCI  FT TERM ";#N/A,#N/A,TRUE,"OC12 EQV"}</definedName>
    <definedName name="existing5_3" localSheetId="7" hidden="1">{#N/A,#N/A,TRUE,"MAIN FT TERM";#N/A,#N/A,TRUE,"MCI  FT TERM ";#N/A,#N/A,TRUE,"OC12 EQV"}</definedName>
    <definedName name="existing5_3" hidden="1">{#N/A,#N/A,TRUE,"MAIN FT TERM";#N/A,#N/A,TRUE,"MCI  FT TERM ";#N/A,#N/A,TRUE,"OC12 EQV"}</definedName>
    <definedName name="existing5_4" localSheetId="7" hidden="1">{#N/A,#N/A,TRUE,"MAIN FT TERM";#N/A,#N/A,TRUE,"MCI  FT TERM ";#N/A,#N/A,TRUE,"OC12 EQV"}</definedName>
    <definedName name="existing5_4" hidden="1">{#N/A,#N/A,TRUE,"MAIN FT TERM";#N/A,#N/A,TRUE,"MCI  FT TERM ";#N/A,#N/A,TRUE,"OC12 EQV"}</definedName>
    <definedName name="existing5_5" localSheetId="7" hidden="1">{#N/A,#N/A,TRUE,"MAIN FT TERM";#N/A,#N/A,TRUE,"MCI  FT TERM ";#N/A,#N/A,TRUE,"OC12 EQV"}</definedName>
    <definedName name="existing5_5" hidden="1">{#N/A,#N/A,TRUE,"MAIN FT TERM";#N/A,#N/A,TRUE,"MCI  FT TERM ";#N/A,#N/A,TRUE,"OC12 EQV"}</definedName>
    <definedName name="exp">#REF!</definedName>
    <definedName name="Expansion">#REF!</definedName>
    <definedName name="Expat_Staff" localSheetId="7">#REF!</definedName>
    <definedName name="Expat_Staff">#REF!</definedName>
    <definedName name="ExpCOD">#REF!</definedName>
    <definedName name="ExpCont_Range">#REF!</definedName>
    <definedName name="ExpCont_Range_NQP">#REF!</definedName>
    <definedName name="ExpCont_RangePRW">#REF!</definedName>
    <definedName name="EXPENSE" localSheetId="7">#REF!</definedName>
    <definedName name="EXPENSE">#REF!</definedName>
    <definedName name="expense_accounts" localSheetId="7">#REF!</definedName>
    <definedName name="expense_accounts">#REF!</definedName>
    <definedName name="ExpenseMed2011">#REF!</definedName>
    <definedName name="EXPENSES" localSheetId="7">#REF!</definedName>
    <definedName name="EXPENSES">#REF!</definedName>
    <definedName name="ExpExpense_Range">#REF!</definedName>
    <definedName name="ExpGRCF">#REF!</definedName>
    <definedName name="ExpReturn_Range">#REF!</definedName>
    <definedName name="ExpReturn_RangePRW">#REF!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00">#REF!</definedName>
    <definedName name="Exrate99">#REF!</definedName>
    <definedName name="ExRateLTM_Yr1" hidden="1">#REF!</definedName>
    <definedName name="ExRateLTM_Yr2" hidden="1">#REF!</definedName>
    <definedName name="ExRateLTM_Yr3" hidden="1">#REF!</definedName>
    <definedName name="ExtDate">#REF!</definedName>
    <definedName name="extr" localSheetId="7" hidden="1">{"P&amp;L",#N/A,TRUE,"HC";"P&amp;L Percents",#N/A,TRUE,"P&amp;L";"M&amp;A3 P&amp;L",#N/A,TRUE,"HC";"M&amp;A3 Pipeline",#N/A,TRUE,"HC";"Franchises",#N/A,TRUE,"HC";"CF&amp;BS",#N/A,TRUE,"HC"}</definedName>
    <definedName name="extr" hidden="1">{"P&amp;L",#N/A,TRUE,"HC";"P&amp;L Percents",#N/A,TRUE,"P&amp;L";"M&amp;A3 P&amp;L",#N/A,TRUE,"HC";"M&amp;A3 Pipeline",#N/A,TRUE,"HC";"Franchises",#N/A,TRUE,"HC";"CF&amp;BS",#N/A,TRUE,"HC"}</definedName>
    <definedName name="extr1" localSheetId="7"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a_Pay">#REF!</definedName>
    <definedName name="_xlnm.Extract">#REF!</definedName>
    <definedName name="EY" localSheetId="7" hidden="1">{"'Feb 99'!$A$1:$G$30"}</definedName>
    <definedName name="EY" hidden="1">{"'Feb 99'!$A$1:$G$30"}</definedName>
    <definedName name="EyM_Util_AcumuladaReal2005">#REF!</definedName>
    <definedName name="EyM_Util_PptoAnual2005">#REF!</definedName>
    <definedName name="EyM_Util_PptoAnual2005Avance">#REF!</definedName>
    <definedName name="EyM_Util_PptoEstAnual2005">#REF!</definedName>
    <definedName name="EyM_Util_PptoEstAnual2005Avance">#REF!</definedName>
    <definedName name="eymy" localSheetId="7" hidden="1">{"'Feb 99'!$A$1:$G$30"}</definedName>
    <definedName name="eymy" hidden="1">{"'Feb 99'!$A$1:$G$30"}</definedName>
    <definedName name="f" localSheetId="7" hidden="1">{"edcredit",#N/A,FALSE,"edcredit"}</definedName>
    <definedName name="f">#REF!</definedName>
    <definedName name="f92retover" localSheetId="7">#REF!</definedName>
    <definedName name="f92retover">#REF!</definedName>
    <definedName name="f92retoverspover" localSheetId="7">#REF!</definedName>
    <definedName name="f92retoverspover">#REF!</definedName>
    <definedName name="f92retoverspunder" localSheetId="7">#REF!</definedName>
    <definedName name="f92retoverspunder">#REF!</definedName>
    <definedName name="f92retspover" localSheetId="7">#REF!</definedName>
    <definedName name="f92retspover">#REF!</definedName>
    <definedName name="f92retspunder">#REF!</definedName>
    <definedName name="f92retunder">#REF!</definedName>
    <definedName name="f92retunderspover">#REF!</definedName>
    <definedName name="FA" localSheetId="7" hidden="1">{"Eur Base Top",#N/A,FALSE,"Europe Base";"Eur Base Bottom",#N/A,FALSE,"Europe Base"}</definedName>
    <definedName name="FA" hidden="1">{"Eur Base Top",#N/A,FALSE,"Europe Base";"Eur Base Bottom",#N/A,FALSE,"Europe Base"}</definedName>
    <definedName name="fabrication_legend">#REF!</definedName>
    <definedName name="Fac_costs_recoverable" localSheetId="7">#REF!</definedName>
    <definedName name="Fac_costs_recoverable">#REF!</definedName>
    <definedName name="fac_excluded_costs">#REF!</definedName>
    <definedName name="Fac_fuel_adj">#REF!</definedName>
    <definedName name="fac_fuel_cost">#REF!</definedName>
    <definedName name="fac_fuel_cost_a">#REF!</definedName>
    <definedName name="fac_fuel_cost_b">#REF!</definedName>
    <definedName name="Fac_fuel_gross">#REF!</definedName>
    <definedName name="fac_fuel_rate">#REF!</definedName>
    <definedName name="FAC_Gross_Rev">#REF!</definedName>
    <definedName name="fac_mwh_sales">#REF!</definedName>
    <definedName name="FAC_NC_Billed">#REF!</definedName>
    <definedName name="fac_nc_emf">#REF!</definedName>
    <definedName name="fac_nc_emf_int">#REF!</definedName>
    <definedName name="FAC_NC_EMF_TBL">#REF!</definedName>
    <definedName name="fac_nc_fuel">#REF!</definedName>
    <definedName name="fac_nc_incurred">#REF!</definedName>
    <definedName name="fac_nc_Manual">#REF!</definedName>
    <definedName name="fac_nc_net">#REF!</definedName>
    <definedName name="FAC_NC_RATES">#REF!</definedName>
    <definedName name="FAC_NC_TAX_Factor">#REF!</definedName>
    <definedName name="FAC_NC_UNB">#REF!</definedName>
    <definedName name="FAC_NC_unBilled">#REF!</definedName>
    <definedName name="FAC_net_Rev">#REF!</definedName>
    <definedName name="Fac_recoverable_percent">#REF!</definedName>
    <definedName name="fac_rs_billed">#REF!</definedName>
    <definedName name="FAC_RS_Fuel_GRT">#REF!</definedName>
    <definedName name="FAC_RS_Fuel_rev">#REF!</definedName>
    <definedName name="fac_rs_incurred">#REF!</definedName>
    <definedName name="fac_rs_Manual">#REF!</definedName>
    <definedName name="fac_rs_net_rate">#REF!</definedName>
    <definedName name="fac_RS_rates">#REF!</definedName>
    <definedName name="fac_rs_tax_factor">#REF!</definedName>
    <definedName name="fac_sc_billed">#REF!</definedName>
    <definedName name="fac_sc_incurred">#REF!</definedName>
    <definedName name="fac_sc_Manual">#REF!</definedName>
    <definedName name="fac_sc_net">#REF!</definedName>
    <definedName name="fac_sc_rates">#REF!</definedName>
    <definedName name="fac_sc_tax_factor">#REF!</definedName>
    <definedName name="fac_unb_current">#REF!</definedName>
    <definedName name="FAC98RL_Calculation_List">#REF!</definedName>
    <definedName name="facilities">#REF!</definedName>
    <definedName name="facilities_janitorials">#REF!</definedName>
    <definedName name="FACILMAINT">#REF!</definedName>
    <definedName name="factor" localSheetId="7">#REF!</definedName>
    <definedName name="factor">#REF!</definedName>
    <definedName name="Factors">#REF!</definedName>
    <definedName name="FaCV" localSheetId="7">#REF!</definedName>
    <definedName name="FaCV">#REF!</definedName>
    <definedName name="fadfasdfasdfadsf" localSheetId="4" hidden="1">{#N/A,#N/A,FALSE,"ALLOC"}</definedName>
    <definedName name="fadfasdfasdfadsf" localSheetId="5" hidden="1">{#N/A,#N/A,FALSE,"ALLOC"}</definedName>
    <definedName name="fadfasdfasdfadsf" localSheetId="2" hidden="1">{#N/A,#N/A,FALSE,"ALLOC"}</definedName>
    <definedName name="fadfasdfasdfadsf" hidden="1">{#N/A,#N/A,FALSE,"ALLOC"}</definedName>
    <definedName name="fadfasdfwaerwe" localSheetId="4" hidden="1">{#N/A,#N/A,FALSE,"ALLOC"}</definedName>
    <definedName name="fadfasdfwaerwe" localSheetId="5" hidden="1">{#N/A,#N/A,FALSE,"ALLOC"}</definedName>
    <definedName name="fadfasdfwaerwe" localSheetId="2" hidden="1">{#N/A,#N/A,FALSE,"ALLOC"}</definedName>
    <definedName name="fadfasdfwaerwe" hidden="1">{#N/A,#N/A,FALSE,"ALLOC"}</definedName>
    <definedName name="fadsfadsfadsf" localSheetId="4" hidden="1">{#N/A,#N/A,FALSE,"EXPENSE"}</definedName>
    <definedName name="fadsfadsfadsf" localSheetId="5" hidden="1">{#N/A,#N/A,FALSE,"EXPENSE"}</definedName>
    <definedName name="fadsfadsfadsf" localSheetId="2" hidden="1">{#N/A,#N/A,FALSE,"EXPENSE"}</definedName>
    <definedName name="fadsfadsfadsf" hidden="1">{#N/A,#N/A,FALSE,"EXPENSE"}</definedName>
    <definedName name="fadsfadsfdasf" localSheetId="4" hidden="1">{#N/A,#N/A,FALSE,"EXPENSE"}</definedName>
    <definedName name="fadsfadsfdasf" localSheetId="5" hidden="1">{#N/A,#N/A,FALSE,"EXPENSE"}</definedName>
    <definedName name="fadsfadsfdasf" localSheetId="2" hidden="1">{#N/A,#N/A,FALSE,"EXPENSE"}</definedName>
    <definedName name="fadsfadsfdasf" hidden="1">{#N/A,#N/A,FALSE,"EXPENSE"}</definedName>
    <definedName name="fadsfaf" localSheetId="7" hidden="1">{0,0,0,0;0,0,0,0;0,0,0,0;0,0,0,0;0,0,0,0;0,0,0,0}</definedName>
    <definedName name="fadsfaf" hidden="1">{0,0,0,0;0,0,0,0;0,0,0,0;0,0,0,0;0,0,0,0;0,0,0,0}</definedName>
    <definedName name="fadsfdsafdfd" localSheetId="4" hidden="1">{#N/A,#N/A,FALSE,"ALLOC"}</definedName>
    <definedName name="fadsfdsafdfd" localSheetId="5" hidden="1">{#N/A,#N/A,FALSE,"ALLOC"}</definedName>
    <definedName name="fadsfdsafdfd" localSheetId="2" hidden="1">{#N/A,#N/A,FALSE,"ALLOC"}</definedName>
    <definedName name="fadsfdsafdfd" hidden="1">{#N/A,#N/A,FALSE,"ALLOC"}</definedName>
    <definedName name="FaGP" localSheetId="7">#REF!</definedName>
    <definedName name="FaGP">#REF!</definedName>
    <definedName name="FaPP" localSheetId="7">#REF!</definedName>
    <definedName name="FaPP">#REF!</definedName>
    <definedName name="FAS">#REF!</definedName>
    <definedName name="FAS_BASE">#REF!</definedName>
    <definedName name="fas1061998">#REF!</definedName>
    <definedName name="FAS143AccEx" localSheetId="7">#REF!</definedName>
    <definedName name="FAS143AccEx">#REF!</definedName>
    <definedName name="fasdfadsfdasf" localSheetId="4" hidden="1">{#N/A,#N/A,FALSE,"ALLOC"}</definedName>
    <definedName name="fasdfadsfdasf" localSheetId="5" hidden="1">{#N/A,#N/A,FALSE,"ALLOC"}</definedName>
    <definedName name="fasdfadsfdasf" localSheetId="2" hidden="1">{#N/A,#N/A,FALSE,"ALLOC"}</definedName>
    <definedName name="fasdfadsfdasf" hidden="1">{#N/A,#N/A,FALSE,"ALLOC"}</definedName>
    <definedName name="fasdfasdfadsf" localSheetId="4" hidden="1">{#N/A,#N/A,FALSE,"EXPENSE"}</definedName>
    <definedName name="fasdfasdfadsf" localSheetId="5" hidden="1">{#N/A,#N/A,FALSE,"EXPENSE"}</definedName>
    <definedName name="fasdfasdfadsf" localSheetId="2" hidden="1">{#N/A,#N/A,FALSE,"EXPENSE"}</definedName>
    <definedName name="fasdfasdfadsf" hidden="1">{#N/A,#N/A,FALSE,"EXPENSE"}</definedName>
    <definedName name="fasdfasdfc" localSheetId="7" hidden="1">{"Print Top",#N/A,FALSE,"Europe Model";"Print Bottom",#N/A,FALSE,"Europe Model"}</definedName>
    <definedName name="fasdfasdfc" hidden="1">{"Print Top",#N/A,FALSE,"Europe Model";"Print Bottom",#N/A,FALSE,"Europe Model"}</definedName>
    <definedName name="fasdfasfdasfasdf" localSheetId="7" hidden="1">{0,0,FALSE,0}</definedName>
    <definedName name="fasdfasfdasfasdf" hidden="1">{0,0,FALSE,0}</definedName>
    <definedName name="fasdfdfdf" localSheetId="4" hidden="1">{#N/A,#N/A,FALSE,"EXPENSE"}</definedName>
    <definedName name="fasdfdfdf" localSheetId="5" hidden="1">{#N/A,#N/A,FALSE,"EXPENSE"}</definedName>
    <definedName name="fasdfdfdf" localSheetId="2" hidden="1">{#N/A,#N/A,FALSE,"EXPENSE"}</definedName>
    <definedName name="fasdfdfdf" hidden="1">{#N/A,#N/A,FALSE,"EXPENSE"}</definedName>
    <definedName name="fasfdsfdsafads" localSheetId="4" hidden="1">{#N/A,#N/A,FALSE,"EXPENSE"}</definedName>
    <definedName name="fasfdsfdsafads" localSheetId="5" hidden="1">{#N/A,#N/A,FALSE,"EXPENSE"}</definedName>
    <definedName name="fasfdsfdsafads" localSheetId="2" hidden="1">{#N/A,#N/A,FALSE,"EXPENSE"}</definedName>
    <definedName name="fasfdsfdsafads" hidden="1">{#N/A,#N/A,FALSE,"EXPENSE"}</definedName>
    <definedName name="FASXTRAINC">#REF!</definedName>
    <definedName name="FAV" localSheetId="7">#REF!</definedName>
    <definedName name="FAV">#REF!</definedName>
    <definedName name="FB">#REF!</definedName>
    <definedName name="fbroker_id">#REF!</definedName>
    <definedName name="FC" localSheetId="7">#REF!</definedName>
    <definedName name="FC">#REF!</definedName>
    <definedName name="fcsdafasdfadsf" localSheetId="4" hidden="1">{#N/A,#N/A,FALSE,"EXPENSE"}</definedName>
    <definedName name="fcsdafasdfadsf" localSheetId="5" hidden="1">{#N/A,#N/A,FALSE,"EXPENSE"}</definedName>
    <definedName name="fcsdafasdfadsf" localSheetId="2" hidden="1">{#N/A,#N/A,FALSE,"EXPENSE"}</definedName>
    <definedName name="fcsdafasdfadsf" hidden="1">{#N/A,#N/A,FALSE,"EXPENSE"}</definedName>
    <definedName name="fcstub" localSheetId="7">#REF!</definedName>
    <definedName name="fcstub">#REF!</definedName>
    <definedName name="fd" localSheetId="6" hidden="1">{#N/A,#N/A,FALSE,"Aging Summary";#N/A,#N/A,FALSE,"Ratio Analysis";#N/A,#N/A,FALSE,"Test 120 Day Accts";#N/A,#N/A,FALSE,"Tickmarks"}</definedName>
    <definedName name="fd" localSheetId="7" hidden="1">{#N/A,#N/A,FALSE,"Aging Summary";#N/A,#N/A,FALSE,"Ratio Analysis";#N/A,#N/A,FALSE,"Test 120 Day Accts";#N/A,#N/A,FALSE,"Tickmarks"}</definedName>
    <definedName name="fd" localSheetId="0" hidden="1">{#N/A,#N/A,FALSE,"Aging Summary";#N/A,#N/A,FALSE,"Ratio Analysis";#N/A,#N/A,FALSE,"Test 120 Day Accts";#N/A,#N/A,FALSE,"Tickmarks"}</definedName>
    <definedName name="fd" localSheetId="4" hidden="1">{#N/A,#N/A,FALSE,"Aging Summary";#N/A,#N/A,FALSE,"Ratio Analysis";#N/A,#N/A,FALSE,"Test 120 Day Accts";#N/A,#N/A,FALSE,"Tickmarks"}</definedName>
    <definedName name="fd" localSheetId="5" hidden="1">{#N/A,#N/A,FALSE,"Aging Summary";#N/A,#N/A,FALSE,"Ratio Analysis";#N/A,#N/A,FALSE,"Test 120 Day Accts";#N/A,#N/A,FALSE,"Tickmarks"}</definedName>
    <definedName name="fd" localSheetId="2" hidden="1">{#N/A,#N/A,FALSE,"Aging Summary";#N/A,#N/A,FALSE,"Ratio Analysis";#N/A,#N/A,FALSE,"Test 120 Day Accts";#N/A,#N/A,FALSE,"Tickmarks"}</definedName>
    <definedName name="fd" hidden="1">{#N/A,#N/A,FALSE,"Aging Summary";#N/A,#N/A,FALSE,"Ratio Analysis";#N/A,#N/A,FALSE,"Test 120 Day Accts";#N/A,#N/A,FALSE,"Tickmarks"}</definedName>
    <definedName name="fd?" hidden="1">#REF!</definedName>
    <definedName name="fdadfvadsf" localSheetId="7" hidden="1">{#N/A,#N/A,FALSE,"F96AOP3";#N/A,#N/A,FALSE,"summary"}</definedName>
    <definedName name="fdadfvadsf" hidden="1">{#N/A,#N/A,FALSE,"F96AOP3";#N/A,#N/A,FALSE,"summary"}</definedName>
    <definedName name="fdasfadfdaf" localSheetId="4" hidden="1">{#N/A,#N/A,FALSE,"EXPENSE"}</definedName>
    <definedName name="fdasfadfdaf" localSheetId="5" hidden="1">{#N/A,#N/A,FALSE,"EXPENSE"}</definedName>
    <definedName name="fdasfadfdaf" localSheetId="2" hidden="1">{#N/A,#N/A,FALSE,"EXPENSE"}</definedName>
    <definedName name="fdasfadfdaf" hidden="1">{#N/A,#N/A,FALSE,"EXPENSE"}</definedName>
    <definedName name="fdates">#REF!</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 localSheetId="7" hidden="1">{#N/A,#N/A,FALSE,"TOT REV";#N/A,#N/A,FALSE,"HWARE";#N/A,#N/A,FALSE,"CONS";#N/A,#N/A,FALSE,"OTL%";#N/A,#N/A,FALSE,"NRP";#N/A,#N/A,FALSE,"ACUPU"}</definedName>
    <definedName name="fdd" hidden="1">{#N/A,#N/A,FALSE,"TOT REV";#N/A,#N/A,FALSE,"HWARE";#N/A,#N/A,FALSE,"CONS";#N/A,#N/A,FALSE,"OTL%";#N/A,#N/A,FALSE,"NRP";#N/A,#N/A,FALSE,"ACUPU"}</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_1" hidden="1">"A35795"</definedName>
    <definedName name="FDD_10_2" hidden="1">"A36160"</definedName>
    <definedName name="FDD_10_3" hidden="1">"E36525"</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_1" hidden="1">"E35795"</definedName>
    <definedName name="FDD_11_2" hidden="1">"E36160"</definedName>
    <definedName name="FDD_11_3" hidden="1">"E36525"</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_1" hidden="1">"E35795"</definedName>
    <definedName name="FDD_12_2" hidden="1">"E36160"</definedName>
    <definedName name="FDD_12_3" hidden="1">"E36525"</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_1" hidden="1">"A35795"</definedName>
    <definedName name="FDD_19_2" hidden="1">"E36160"</definedName>
    <definedName name="FDD_19_3" hidden="1">"E36525"</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_1" hidden="1">"U35795"</definedName>
    <definedName name="FDD_25_2" hidden="1">"U36160"</definedName>
    <definedName name="FDD_25_3" hidden="1">"U36525"</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1_1" hidden="1">"A35795"</definedName>
    <definedName name="FDD_41_2" hidden="1">"E36160"</definedName>
    <definedName name="FDD_41_3" hidden="1">"E36525"</definedName>
    <definedName name="FDD_42_0" hidden="1">"U25569"</definedName>
    <definedName name="FDD_42_1" hidden="1">"U35795"</definedName>
    <definedName name="FDD_42_2" hidden="1">"U36160"</definedName>
    <definedName name="FDD_42_3" hidden="1">"U36525"</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_1" hidden="1">"E35795"</definedName>
    <definedName name="FDD_5_2" hidden="1">"E36160"</definedName>
    <definedName name="FDD_5_3" hidden="1">"E36525"</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 hidden="1">"A34699"</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 hidden="1">"A35064"</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 hidden="1">"A35430"</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 hidden="1">"A35795"</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 hidden="1">"A31412"</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 hidden="1">"A31777"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 hidden="1">"A32142"</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 hidden="1">"A32508"</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 hidden="1">"A32873"</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 hidden="1">"A33238"</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 hidden="1">"A33603"</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 hidden="1">"A33969"</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0" hidden="1">"A30681"</definedName>
    <definedName name="FDD_59_1" hidden="1">"A31047"</definedName>
    <definedName name="FDD_59_10" hidden="1">"A34334"</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 hidden="1">"A34699"</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 hidden="1">"A35064"</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 hidden="1">"A35430"</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 hidden="1">"A35795"</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 hidden="1">"A31412"</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 hidden="1">"A31777"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 hidden="1">"A32142"</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 hidden="1">"A32508"</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 hidden="1">"A32873"</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 hidden="1">"A33238"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 hidden="1">"A33603"</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 hidden="1">"A33969"</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0" hidden="1">"A25569"</definedName>
    <definedName name="FDD_6_1" hidden="1">"A35795"</definedName>
    <definedName name="FDD_6_2" hidden="1">"E36160"</definedName>
    <definedName name="FDD_6_3" hidden="1">"E36525"</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_1" hidden="1">"E35795"</definedName>
    <definedName name="FDD_7_2" hidden="1">"E36160"</definedName>
    <definedName name="FDD_7_3" hidden="1">"E36525"</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_1" hidden="1">"E35795"</definedName>
    <definedName name="FDD_8_2" hidden="1">"E36160"</definedName>
    <definedName name="FDD_8_3" hidden="1">"E36525"</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_1" hidden="1">"E35795"</definedName>
    <definedName name="FDD_9_2" hidden="1">"E36160"</definedName>
    <definedName name="FDD_9_3" hidden="1">"E36525"</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 localSheetId="7" hidden="1">{#N/A,#N/A,FALSE,"Pharm";#N/A,#N/A,FALSE,"WWCM"}</definedName>
    <definedName name="FDFD" hidden="1">{#N/A,#N/A,FALSE,"Pharm";#N/A,#N/A,FALSE,"WWCM"}</definedName>
    <definedName name="FDHFGHFGH" localSheetId="7" hidden="1">{#N/A,#N/A,FALSE,"SUP00mst+SUMMARY"}</definedName>
    <definedName name="FDHFGHFGH" hidden="1">{#N/A,#N/A,FALSE,"SUP00mst+SUMMARY"}</definedName>
    <definedName name="fdjgj" localSheetId="7" hidden="1">{"a",#N/A,FALSE,"LBO - 100%, Sell C,CT 98......";"aa",#N/A,FALSE,"LBO - 100%, Sell C,CT 98......";"aaa",#N/A,FALSE,"LBO - 100%, Sell C,CT 98......";"aaaa",#N/A,FALSE,"LBO - 100%, Sell C,CT 98......";"aaaaa",#N/A,FALSE,"LBO - 100%, Sell C,CT 98......";"aaaaaa",#N/A,FALSE,"LBO - 100%, Sell C,CT 98......"}</definedName>
    <definedName name="fdjgj" hidden="1">{"a",#N/A,FALSE,"LBO - 100%, Sell C,CT 98......";"aa",#N/A,FALSE,"LBO - 100%, Sell C,CT 98......";"aaa",#N/A,FALSE,"LBO - 100%, Sell C,CT 98......";"aaaa",#N/A,FALSE,"LBO - 100%, Sell C,CT 98......";"aaaaa",#N/A,FALSE,"LBO - 100%, Sell C,CT 98......";"aaaaaa",#N/A,FALSE,"LBO - 100%, Sell C,CT 98......"}</definedName>
    <definedName name="FDP_280_1_aSrv" hidden="1">#REF!</definedName>
    <definedName name="FDP_281_1_aSrv" hidden="1">#REF!</definedName>
    <definedName name="FDP_282_1_aSrv" hidden="1">#REF!</definedName>
    <definedName name="FDP_283_1_aSrv" hidden="1">#REF!</definedName>
    <definedName name="FDS" localSheetId="7">#REF!</definedName>
    <definedName name="FDS">#REF!</definedName>
    <definedName name="fdsfd" hidden="1">#REF!</definedName>
    <definedName name="fdsfdsafdasfds" localSheetId="4" hidden="1">{#N/A,#N/A,FALSE,"EXPENSE"}</definedName>
    <definedName name="fdsfdsafdasfds" localSheetId="5" hidden="1">{#N/A,#N/A,FALSE,"EXPENSE"}</definedName>
    <definedName name="fdsfdsafdasfds" localSheetId="2" hidden="1">{#N/A,#N/A,FALSE,"EXPENSE"}</definedName>
    <definedName name="fdsfdsafdasfds" hidden="1">{#N/A,#N/A,FALSE,"EXPENSE"}</definedName>
    <definedName name="fdsfsadfsdafdsa" localSheetId="4" hidden="1">{#N/A,#N/A,FALSE,"EXPENSE"}</definedName>
    <definedName name="fdsfsadfsdafdsa" localSheetId="5" hidden="1">{#N/A,#N/A,FALSE,"EXPENSE"}</definedName>
    <definedName name="fdsfsadfsdafdsa" localSheetId="2" hidden="1">{#N/A,#N/A,FALSE,"EXPENSE"}</definedName>
    <definedName name="fdsfsadfsdafdsa" hidden="1">{#N/A,#N/A,FALSE,"EXPENSE"}</definedName>
    <definedName name="fdsfsdfdsfd" localSheetId="4" hidden="1">{#N/A,#N/A,FALSE,"EXPENSE"}</definedName>
    <definedName name="fdsfsdfdsfd" localSheetId="5" hidden="1">{#N/A,#N/A,FALSE,"EXPENSE"}</definedName>
    <definedName name="fdsfsdfdsfd" localSheetId="2" hidden="1">{#N/A,#N/A,FALSE,"EXPENSE"}</definedName>
    <definedName name="fdsfsdfdsfd" hidden="1">{#N/A,#N/A,FALSE,"EXPENSE"}</definedName>
    <definedName name="fdv" localSheetId="7" hidden="1">{"quarterly",#N/A,FALSE,"Income Statement";#N/A,#N/A,FALSE,"print segment";#N/A,#N/A,FALSE,"Balance Sheet";#N/A,#N/A,FALSE,"Annl Inc";#N/A,#N/A,FALSE,"Cash Flow"}</definedName>
    <definedName name="fdv" hidden="1">{"quarterly",#N/A,FALSE,"Income Statement";#N/A,#N/A,FALSE,"print segment";#N/A,#N/A,FALSE,"Balance Sheet";#N/A,#N/A,FALSE,"Annl Inc";#N/A,#N/A,FALSE,"Cash Flow"}</definedName>
    <definedName name="fdwfd" localSheetId="7" hidden="1">{"standalone1",#N/A,FALSE,"DCFBase";"standalone2",#N/A,FALSE,"DCFBase"}</definedName>
    <definedName name="fdwfd" hidden="1">{"standalone1",#N/A,FALSE,"DCFBase";"standalone2",#N/A,FALSE,"DCFBase"}</definedName>
    <definedName name="fe" localSheetId="7" hidden="1">{"total",#N/A,FALSE,"5YR TREND";"CASH FLOW",#N/A,FALSE,"5YR TREND";"BALANCE SHEET",#N/A,FALSE,"5YR TREND";"baseline",#N/A,FALSE,"5YR TREND";"investment",#N/A,FALSE,"5YR TREND"}</definedName>
    <definedName name="fe" hidden="1">{"total",#N/A,FALSE,"5YR TREND";"CASH FLOW",#N/A,FALSE,"5YR TREND";"BALANCE SHEET",#N/A,FALSE,"5YR TREND";"baseline",#N/A,FALSE,"5YR TREND";"investment",#N/A,FALSE,"5YR TREND"}</definedName>
    <definedName name="feAWDwf" hidden="1">#REF!</definedName>
    <definedName name="Feb" localSheetId="7">#REF!</definedName>
    <definedName name="Feb">#REF!</definedName>
    <definedName name="Feb___Total_Sales__MWh">#REF!</definedName>
    <definedName name="Feb_EC1">#REF!</definedName>
    <definedName name="Feb_EFS">#REF!</definedName>
    <definedName name="Feb_FLS">#REF!</definedName>
    <definedName name="Feb_KMD">#REF!</definedName>
    <definedName name="feb_MWH">#REF!</definedName>
    <definedName name="Feb_NQI">#REF!</definedName>
    <definedName name="Feb_revs">#REF!</definedName>
    <definedName name="Feb_Serp" localSheetId="7">#REF!</definedName>
    <definedName name="Feb_Serp">#REF!</definedName>
    <definedName name="Feb_SFPC" localSheetId="7">#REF!</definedName>
    <definedName name="Feb_SFPC">#REF!</definedName>
    <definedName name="Feb_Total_Energy_Revenues">#REF!</definedName>
    <definedName name="Feb_Total_Production_Costs">#REF!</definedName>
    <definedName name="Feb_Y1" localSheetId="7">#REF!</definedName>
    <definedName name="Feb_Y1">#REF!</definedName>
    <definedName name="Feb_Y2">#REF!</definedName>
    <definedName name="Feb_Y3">#REF!</definedName>
    <definedName name="Feb00Daily">#REF!</definedName>
    <definedName name="Feb00Fwd1">#REF!</definedName>
    <definedName name="Feb00Fwd2">#REF!</definedName>
    <definedName name="Feb00Options">#REF!</definedName>
    <definedName name="February" localSheetId="7">#REF!</definedName>
    <definedName name="February">#REF!</definedName>
    <definedName name="February_Cost">#REF!</definedName>
    <definedName name="February_Hours" localSheetId="7">#REF!</definedName>
    <definedName name="February_Hours">#REF!</definedName>
    <definedName name="February_Labor" localSheetId="7">#REF!</definedName>
    <definedName name="February_Labor">#REF!</definedName>
    <definedName name="February_M_S" localSheetId="7">#REF!</definedName>
    <definedName name="February_M_S">#REF!</definedName>
    <definedName name="February_recon">#REF!</definedName>
    <definedName name="Fed_Tax">#REF!</definedName>
    <definedName name="Fed_Tax03">#REF!</definedName>
    <definedName name="Fed_Tax04">#REF!</definedName>
    <definedName name="Fed_Tax05">#REF!</definedName>
    <definedName name="FEDERAL" localSheetId="7">#REF!</definedName>
    <definedName name="FEDERAL">#REF!</definedName>
    <definedName name="FedPayFPC">#REF!</definedName>
    <definedName name="FedPayPCH">#REF!</definedName>
    <definedName name="FedPayPEC">#REF!</definedName>
    <definedName name="FedPayPwr">#REF!</definedName>
    <definedName name="FEDTAX">#REF!</definedName>
    <definedName name="FedTaxRate">#REF!</definedName>
    <definedName name="ferc">#REF!</definedName>
    <definedName name="FERC_236_State_Analysis" localSheetId="7">#REF!</definedName>
    <definedName name="FERC_236_State_Analysis">#REF!</definedName>
    <definedName name="FERC_ATC">#REF!</definedName>
    <definedName name="FERCAcct" localSheetId="7">#REF!</definedName>
    <definedName name="FERCAcct">#REF!</definedName>
    <definedName name="FERCBP">#REF!</definedName>
    <definedName name="FERCFP">#REF!</definedName>
    <definedName name="FERCIS" localSheetId="7">#REF!</definedName>
    <definedName name="FERCIS">#REF!</definedName>
    <definedName name="fewrfwerwqerwe" localSheetId="4" hidden="1">{#N/A,#N/A,FALSE,"EXPENSE"}</definedName>
    <definedName name="fewrfwerwqerwe" localSheetId="5" hidden="1">{#N/A,#N/A,FALSE,"EXPENSE"}</definedName>
    <definedName name="fewrfwerwqerwe" localSheetId="2" hidden="1">{#N/A,#N/A,FALSE,"EXPENSE"}</definedName>
    <definedName name="fewrfwerwqerwe" hidden="1">{#N/A,#N/A,FALSE,"EXPENSE"}</definedName>
    <definedName name="ff" localSheetId="7" hidden="1">{#N/A,#N/A,FALSE,"Pharm";#N/A,#N/A,FALSE,"WWCM"}</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APPCOLNAME1_1" localSheetId="7">#REF!</definedName>
    <definedName name="FFAPPCOLNAME1_1">#REF!</definedName>
    <definedName name="FFAPPCOLNAME10_1" localSheetId="7">#REF!</definedName>
    <definedName name="FFAPPCOLNAME10_1">#REF!</definedName>
    <definedName name="FFAPPCOLNAME11_1" localSheetId="7">#REF!</definedName>
    <definedName name="FFAPPCOLNAME11_1">#REF!</definedName>
    <definedName name="FFAPPCOLNAME12_1">#REF!</definedName>
    <definedName name="FFAPPCOLNAME13_1">#REF!</definedName>
    <definedName name="FFAPPCOLNAME14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APPCOLNAME8_1">#REF!</definedName>
    <definedName name="FFAPPCOLNAME9_1">#REF!</definedName>
    <definedName name="ffb">#REF!</definedName>
    <definedName name="FFDCFSens">#REF!</definedName>
    <definedName name="fff" localSheetId="7" hidden="1">{#N/A,#N/A,FALSE,"F96AOP3";#N/A,#N/A,FALSE,"summary"}</definedName>
    <definedName name="fff" hidden="1">{#N/A,#N/A,FALSE,"F96AOP3";#N/A,#N/A,FALSE,"summary"}</definedName>
    <definedName name="ffff" localSheetId="7"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fff" localSheetId="4" hidden="1">{#N/A,#N/A,FALSE,"ALLOC"}</definedName>
    <definedName name="ffff" localSheetId="5" hidden="1">{#N/A,#N/A,FALSE,"ALLOC"}</definedName>
    <definedName name="ffff" localSheetId="2" hidden="1">{#N/A,#N/A,FALSE,"ALLOC"}</definedName>
    <definedName name="ffff" hidden="1">{#N/A,#N/A,FALSE,"ALLOC"}</definedName>
    <definedName name="fffff" localSheetId="7" hidden="1">{#N/A,#N/A,FALSE,"CreditStat";#N/A,#N/A,FALSE,"SPbrkup";#N/A,#N/A,FALSE,"MerSPsyn";#N/A,#N/A,FALSE,"MerSPwKCsyn";#N/A,#N/A,FALSE,"MerSPwKCsyn (2)";#N/A,#N/A,FALSE,"CreditStat (2)"}</definedName>
    <definedName name="fffff" hidden="1">{#N/A,#N/A,FALSE,"CreditStat";#N/A,#N/A,FALSE,"SPbrkup";#N/A,#N/A,FALSE,"MerSPsyn";#N/A,#N/A,FALSE,"MerSPwKCsyn";#N/A,#N/A,FALSE,"MerSPwKCsyn (2)";#N/A,#N/A,FALSE,"CreditStat (2)"}</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f" localSheetId="7" hidden="1">{#N/A,#N/A,FALSE,"Contribution Analysis"}</definedName>
    <definedName name="fffffff" hidden="1">{#N/A,#N/A,FALSE,"Contribution Analysis"}</definedName>
    <definedName name="fffffffffff">#REF!</definedName>
    <definedName name="FFSEGMENT1_1" localSheetId="7">#REF!</definedName>
    <definedName name="FFSEGMENT1_1">#REF!</definedName>
    <definedName name="FFSEGMENT10_1" localSheetId="7">#REF!</definedName>
    <definedName name="FFSEGMENT10_1">#REF!</definedName>
    <definedName name="FFSEGMENT11_1" localSheetId="7">#REF!</definedName>
    <definedName name="FFSEGMENT11_1">#REF!</definedName>
    <definedName name="FFSEGMENT12_1">#REF!</definedName>
    <definedName name="FFSEGMENT13_1">#REF!</definedName>
    <definedName name="FFSEGMENT14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MENT8_1">#REF!</definedName>
    <definedName name="FFSEGMENT9_1">#REF!</definedName>
    <definedName name="FFSEGSEPARATOR1">#REF!</definedName>
    <definedName name="fg">#REF!</definedName>
    <definedName name="FG_cost" localSheetId="7">#REF!</definedName>
    <definedName name="FG_cost">#REF!</definedName>
    <definedName name="FGC">#REF!</definedName>
    <definedName name="FGD">#REF!</definedName>
    <definedName name="fgdfg" localSheetId="7" hidden="1">{#N/A,#N/A,FALSE,"F96AOP3";#N/A,#N/A,FALSE,"summary"}</definedName>
    <definedName name="fgdfg" hidden="1">{#N/A,#N/A,FALSE,"F96AOP3";#N/A,#N/A,FALSE,"summary"}</definedName>
    <definedName name="fgdfgdzfxczv" localSheetId="4" hidden="1">{#N/A,#N/A,FALSE,"EXPENSE"}</definedName>
    <definedName name="fgdfgdzfxczv" localSheetId="5" hidden="1">{#N/A,#N/A,FALSE,"EXPENSE"}</definedName>
    <definedName name="fgdfgdzfxczv" localSheetId="2" hidden="1">{#N/A,#N/A,FALSE,"EXPENSE"}</definedName>
    <definedName name="fgdfgdzfxczv" hidden="1">{#N/A,#N/A,FALSE,"EXPENSE"}</definedName>
    <definedName name="fgdfzdsfASFDAS" localSheetId="4" hidden="1">{#N/A,#N/A,FALSE,"EXPENSE"}</definedName>
    <definedName name="fgdfzdsfASFDAS" localSheetId="5" hidden="1">{#N/A,#N/A,FALSE,"EXPENSE"}</definedName>
    <definedName name="fgdfzdsfASFDAS" localSheetId="2" hidden="1">{#N/A,#N/A,FALSE,"EXPENSE"}</definedName>
    <definedName name="fgdfzdsfASFDAS" hidden="1">{#N/A,#N/A,FALSE,"EXPENSE"}</definedName>
    <definedName name="fgdgdfdvcx" localSheetId="4" hidden="1">{#N/A,#N/A,FALSE,"ALLOC"}</definedName>
    <definedName name="fgdgdfdvcx" localSheetId="5" hidden="1">{#N/A,#N/A,FALSE,"ALLOC"}</definedName>
    <definedName name="fgdgdfdvcx" localSheetId="2" hidden="1">{#N/A,#N/A,FALSE,"ALLOC"}</definedName>
    <definedName name="fgdgdfdvcx" hidden="1">{#N/A,#N/A,FALSE,"ALLOC"}</definedName>
    <definedName name="fgdsfasdfscc" localSheetId="4" hidden="1">{#N/A,#N/A,FALSE,"ALLOC"}</definedName>
    <definedName name="fgdsfasdfscc" localSheetId="5" hidden="1">{#N/A,#N/A,FALSE,"ALLOC"}</definedName>
    <definedName name="fgdsfasdfscc" localSheetId="2" hidden="1">{#N/A,#N/A,FALSE,"ALLOC"}</definedName>
    <definedName name="fgdsfasdfscc" hidden="1">{#N/A,#N/A,FALSE,"ALLOC"}</definedName>
    <definedName name="fgdsfdsfd" localSheetId="4" hidden="1">{#N/A,#N/A,FALSE,"EXPENSE"}</definedName>
    <definedName name="fgdsfdsfd" localSheetId="5" hidden="1">{#N/A,#N/A,FALSE,"EXPENSE"}</definedName>
    <definedName name="fgdsfdsfd" localSheetId="2" hidden="1">{#N/A,#N/A,FALSE,"EXPENSE"}</definedName>
    <definedName name="fgdsfdsfd" hidden="1">{#N/A,#N/A,FALSE,"EXPENSE"}</definedName>
    <definedName name="fgfdg" localSheetId="7" hidden="1">{"Print Top",#N/A,FALSE,"Europe Model";"Print Bottom",#N/A,FALSE,"Europe Model"}</definedName>
    <definedName name="fgfdg" hidden="1">{"Print Top",#N/A,FALSE,"Europe Model";"Print Bottom",#N/A,FALSE,"Europe Model"}</definedName>
    <definedName name="fgfgf" localSheetId="7" hidden="1">{#N/A,#N/A,FALSE,"R&amp;D Quick Calc";#N/A,#N/A,FALSE,"DOE Fee Schedule"}</definedName>
    <definedName name="fgfgf" hidden="1">{#N/A,#N/A,FALSE,"R&amp;D Quick Calc";#N/A,#N/A,FALSE,"DOE Fee Schedule"}</definedName>
    <definedName name="fgg">#REF!</definedName>
    <definedName name="fgh" localSheetId="7" hidden="1">{#N/A,#N/A,FALSE,"ORIX CSC"}</definedName>
    <definedName name="fgh" hidden="1">{#N/A,#N/A,TRUE,"Income Statement US$";#N/A,#N/A,TRUE,"Assumptions";#N/A,#N/A,TRUE,"Vapor Generation";#N/A,#N/A,TRUE,"Gas Generation";#N/A,#N/A,TRUE,"Income Statement";#N/A,#N/A,TRUE,"Revenues";#N/A,#N/A,TRUE,"Fuel";#N/A,#N/A,TRUE,"Oper Costs";#N/A,#N/A,TRUE,"Depreciation";#N/A,#N/A,TRUE,"Other Costs";#N/A,#N/A,TRUE,"Cash Flow"}</definedName>
    <definedName name="FGHFGHFG" localSheetId="7" hidden="1">{#N/A,#N/A,FALSE,"Check-Figure Variances"}</definedName>
    <definedName name="FGHFGHFG" hidden="1">{#N/A,#N/A,FALSE,"Check-Figure Variances"}</definedName>
    <definedName name="FGHFGHFGH" localSheetId="7" hidden="1">{#N/A,#N/A,FALSE,"Wholesale+W Inc 12m"}</definedName>
    <definedName name="FGHFGHFGH" hidden="1">{#N/A,#N/A,FALSE,"Wholesale+W Inc 12m"}</definedName>
    <definedName name="fghsfh" localSheetId="7" hidden="1">{#N/A,#N/A,FALSE,"Sheet1";#N/A,#N/A,FALSE,"Sheet2";#N/A,#N/A,FALSE,"Sheet3"}</definedName>
    <definedName name="fghsfh" hidden="1">{#N/A,#N/A,FALSE,"Sheet1";#N/A,#N/A,FALSE,"Sheet2";#N/A,#N/A,FALSE,"Sheet3"}</definedName>
    <definedName name="fgj" localSheetId="7" hidden="1">{"MMERINO",#N/A,FALSE,"1) Income Statement (2)"}</definedName>
    <definedName name="fgj" hidden="1">{"MMERINO",#N/A,FALSE,"1) Income Statement (2)"}</definedName>
    <definedName name="fgkjkh" localSheetId="7" hidden="1">{#N/A,#N/A,FALSE,"REPORT"}</definedName>
    <definedName name="fgkjkh" hidden="1">{#N/A,#N/A,FALSE,"REPORT"}</definedName>
    <definedName name="fgrseZe" hidden="1">#REF!</definedName>
    <definedName name="fh" localSheetId="7"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fh"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fhfgdgdg" localSheetId="4" hidden="1">{#N/A,#N/A,FALSE,"EXPENSE"}</definedName>
    <definedName name="fhfgdgdg" localSheetId="5" hidden="1">{#N/A,#N/A,FALSE,"EXPENSE"}</definedName>
    <definedName name="fhfgdgdg" localSheetId="2" hidden="1">{#N/A,#N/A,FALSE,"EXPENSE"}</definedName>
    <definedName name="fhfgdgdg" hidden="1">{#N/A,#N/A,FALSE,"EXPENSE"}</definedName>
    <definedName name="fhfhfhfg" localSheetId="4" hidden="1">{#N/A,#N/A,FALSE,"EXPENSE"}</definedName>
    <definedName name="fhfhfhfg" localSheetId="5" hidden="1">{#N/A,#N/A,FALSE,"EXPENSE"}</definedName>
    <definedName name="fhfhfhfg" localSheetId="2" hidden="1">{#N/A,#N/A,FALSE,"EXPENSE"}</definedName>
    <definedName name="fhfhfhfg" hidden="1">{#N/A,#N/A,FALSE,"EXPENSE"}</definedName>
    <definedName name="fhgfdgdzfcxvcx" localSheetId="4" hidden="1">{#N/A,#N/A,FALSE,"EXPENSE"}</definedName>
    <definedName name="fhgfdgdzfcxvcx" localSheetId="5" hidden="1">{#N/A,#N/A,FALSE,"EXPENSE"}</definedName>
    <definedName name="fhgfdgdzfcxvcx" localSheetId="2" hidden="1">{#N/A,#N/A,FALSE,"EXPENSE"}</definedName>
    <definedName name="fhgfdgdzfcxvcx" hidden="1">{#N/A,#N/A,FALSE,"EXPENSE"}</definedName>
    <definedName name="FI_Tax_Entry_Year">#REF!</definedName>
    <definedName name="fiddlersrecon" localSheetId="7">#REF!</definedName>
    <definedName name="fiddlersrecon">#REF!</definedName>
    <definedName name="fieldinput">#REF!</definedName>
    <definedName name="FIELDNAMECOLUMN1">#REF!</definedName>
    <definedName name="FIELDNAMEROW1">#REF!</definedName>
    <definedName name="FileHeader">#REF!</definedName>
    <definedName name="FileHeaderEndCol">#REF!</definedName>
    <definedName name="FileHeaderStartCol">#REF!</definedName>
    <definedName name="FILENAME">#REF!</definedName>
    <definedName name="filepathinput">#REF!</definedName>
    <definedName name="fillhere">#REF!</definedName>
    <definedName name="FIN_BOND">#REF!</definedName>
    <definedName name="Fin_Fee_Value">#REF!</definedName>
    <definedName name="Fin_Plan_1293" localSheetId="7">#REF!</definedName>
    <definedName name="Fin_Plan_1293">#REF!</definedName>
    <definedName name="Final_Consolidation" localSheetId="7">#REF!</definedName>
    <definedName name="Final_Consolidation">#REF!</definedName>
    <definedName name="final_page" localSheetId="7">#REF!</definedName>
    <definedName name="final_page">#REF!</definedName>
    <definedName name="Final_Values_Query">#REF!</definedName>
    <definedName name="finance" localSheetId="7" hidden="1">{#N/A,#N/A,TRUE,"CIN-11";#N/A,#N/A,TRUE,"CIN-13";#N/A,#N/A,TRUE,"CIN-14";#N/A,#N/A,TRUE,"CIN-16";#N/A,#N/A,TRUE,"CIN-17";#N/A,#N/A,TRUE,"CIN-18";#N/A,#N/A,TRUE,"CIN Earnings To Fixed Charges";#N/A,#N/A,TRUE,"CIN Financial Ratios";#N/A,#N/A,TRUE,"CIN-IS";#N/A,#N/A,TRUE,"CIN-BS";#N/A,#N/A,TRUE,"CIN-CS";#N/A,#N/A,TRUE,"Invest In Unconsol Subs"}</definedName>
    <definedName name="finance" hidden="1">{#N/A,#N/A,TRUE,"CIN-11";#N/A,#N/A,TRUE,"CIN-13";#N/A,#N/A,TRUE,"CIN-14";#N/A,#N/A,TRUE,"CIN-16";#N/A,#N/A,TRUE,"CIN-17";#N/A,#N/A,TRUE,"CIN-18";#N/A,#N/A,TRUE,"CIN Earnings To Fixed Charges";#N/A,#N/A,TRUE,"CIN Financial Ratios";#N/A,#N/A,TRUE,"CIN-IS";#N/A,#N/A,TRUE,"CIN-BS";#N/A,#N/A,TRUE,"CIN-CS";#N/A,#N/A,TRUE,"Invest In Unconsol Subs"}</definedName>
    <definedName name="Finance_factor">#REF!</definedName>
    <definedName name="FinanceCost">#REF!</definedName>
    <definedName name="Financial" localSheetId="7">#REF!</definedName>
    <definedName name="financial" hidden="1">{#N/A,#N/A,FALSE,"Summary";#N/A,#N/A,FALSE,"Projections";#N/A,#N/A,FALSE,"Mkt Mults";#N/A,#N/A,FALSE,"DCF";#N/A,#N/A,FALSE,"Accr Dil";#N/A,#N/A,FALSE,"PIC LBO";#N/A,#N/A,FALSE,"MULT10_4";#N/A,#N/A,FALSE,"CBI LBO"}</definedName>
    <definedName name="Financial_Analysis_Report">#REF!</definedName>
    <definedName name="Financials" localSheetId="7">#REF!</definedName>
    <definedName name="Financials">#REF!</definedName>
    <definedName name="Financials2" localSheetId="7" hidden="1">{#N/A,#N/A,FALSE,"UNIT";#N/A,#N/A,FALSE,"EROSION";#N/A,#N/A,FALSE,"BASE"}</definedName>
    <definedName name="Financials2" hidden="1">{#N/A,#N/A,FALSE,"UNIT";#N/A,#N/A,FALSE,"EROSION";#N/A,#N/A,FALSE,"BASE"}</definedName>
    <definedName name="FinancialStartUpDate">#REF!</definedName>
    <definedName name="find" localSheetId="7" hidden="1">{"total",#N/A,FALSE,"5YR TREND";"CASH FLOW",#N/A,FALSE,"5YR TREND";"BALANCE SHEET",#N/A,FALSE,"5YR TREND";"baseline",#N/A,FALSE,"5YR TREND";"investment",#N/A,FALSE,"5YR TREND"}</definedName>
    <definedName name="find" hidden="1">{"total",#N/A,FALSE,"5YR TREND";"CASH FLOW",#N/A,FALSE,"5YR TREND";"BALANCE SHEET",#N/A,FALSE,"5YR TREND";"baseline",#N/A,FALSE,"5YR TREND";"investment",#N/A,FALSE,"5YR TREND"}</definedName>
    <definedName name="FinEquity_perc">#REF!</definedName>
    <definedName name="Fines">#REF!</definedName>
    <definedName name="FINISH">#REF!</definedName>
    <definedName name="FINLAND">#REF!</definedName>
    <definedName name="FIRST">#REF!</definedName>
    <definedName name="first_adte">#REF!</definedName>
    <definedName name="first_date" localSheetId="7">#REF!</definedName>
    <definedName name="first_date">#REF!</definedName>
    <definedName name="first_year" localSheetId="7">#REF!</definedName>
    <definedName name="first_year">#REF!</definedName>
    <definedName name="FIRSTDATAROW1" localSheetId="7">#REF!</definedName>
    <definedName name="FIRSTDATAROW1">#REF!</definedName>
    <definedName name="FirstOne" localSheetId="7">#REF!</definedName>
    <definedName name="FirstOne">#REF!</definedName>
    <definedName name="FIRSTPAGE" localSheetId="7">#REF!</definedName>
    <definedName name="FIRSTPAGE">#REF!</definedName>
    <definedName name="firstqtr">#REF!</definedName>
    <definedName name="firstyearofservice" localSheetId="7">#REF!</definedName>
    <definedName name="firstyearofservice">#REF!</definedName>
    <definedName name="FiscalYearStart">#REF!</definedName>
    <definedName name="fish06" localSheetId="7" hidden="1">{#N/A,#N/A,FALSE,"SLSBUD"}</definedName>
    <definedName name="fish06" hidden="1">{#N/A,#N/A,FALSE,"SLSBUD"}</definedName>
    <definedName name="Fishbud06" localSheetId="7" hidden="1">{#N/A,#N/A,FALSE,"SLSBUD"}</definedName>
    <definedName name="Fishbud06" hidden="1">{#N/A,#N/A,FALSE,"SLSBUD"}</definedName>
    <definedName name="FIT">#REF!</definedName>
    <definedName name="five" localSheetId="7" hidden="1">#REF!,#REF!</definedName>
    <definedName name="five" hidden="1">#REF!,#REF!</definedName>
    <definedName name="fixed.asset" localSheetId="7" hidden="1">{#N/A,#N/A,FALSE,"Income";#N/A,#N/A,FALSE,"Cost of Goods Sold";#N/A,#N/A,FALSE,"Other Costs";#N/A,#N/A,FALSE,"Other Income";#N/A,#N/A,FALSE,"Taxes";#N/A,#N/A,FALSE,"Other Deductions";#N/A,#N/A,FALSE,"Compensation of Officers"}</definedName>
    <definedName name="fixed.asset" hidden="1">{#N/A,#N/A,FALSE,"Income";#N/A,#N/A,FALSE,"Cost of Goods Sold";#N/A,#N/A,FALSE,"Other Costs";#N/A,#N/A,FALSE,"Other Income";#N/A,#N/A,FALSE,"Taxes";#N/A,#N/A,FALSE,"Other Deductions";#N/A,#N/A,FALSE,"Compensation of Officers"}</definedName>
    <definedName name="Fixed.Assets" localSheetId="7" hidden="1">{#N/A,#N/A,FALSE,"Income";#N/A,#N/A,FALSE,"Cost of Goods Sold";#N/A,#N/A,FALSE,"Other Costs";#N/A,#N/A,FALSE,"Other Income";#N/A,#N/A,FALSE,"Taxes";#N/A,#N/A,FALSE,"Other Deductions";#N/A,#N/A,FALSE,"Compensation of Officers"}</definedName>
    <definedName name="Fixed.Assets" hidden="1">{#N/A,#N/A,FALSE,"Income";#N/A,#N/A,FALSE,"Cost of Goods Sold";#N/A,#N/A,FALSE,"Other Costs";#N/A,#N/A,FALSE,"Other Income";#N/A,#N/A,FALSE,"Taxes";#N/A,#N/A,FALSE,"Other Deductions";#N/A,#N/A,FALSE,"Compensation of Officers"}</definedName>
    <definedName name="fixed.assets1" localSheetId="7" hidden="1">{#N/A,#N/A,FALSE,"Income";#N/A,#N/A,FALSE,"Cost of Goods Sold";#N/A,#N/A,FALSE,"Other Costs";#N/A,#N/A,FALSE,"Other Income";#N/A,#N/A,FALSE,"Taxes";#N/A,#N/A,FALSE,"Other Deductions";#N/A,#N/A,FALSE,"Compensation of Officers"}</definedName>
    <definedName name="fixed.assets1" hidden="1">{#N/A,#N/A,FALSE,"Income";#N/A,#N/A,FALSE,"Cost of Goods Sold";#N/A,#N/A,FALSE,"Other Costs";#N/A,#N/A,FALSE,"Other Income";#N/A,#N/A,FALSE,"Taxes";#N/A,#N/A,FALSE,"Other Deductions";#N/A,#N/A,FALSE,"Compensation of Officers"}</definedName>
    <definedName name="fixed_assets">#REF!</definedName>
    <definedName name="FixedAssets" localSheetId="7">#REF!</definedName>
    <definedName name="FixedAssets">#REF!</definedName>
    <definedName name="FJEZK" localSheetId="7" hidden="1">{#N/A,#N/A,FALSE,"Pharm";#N/A,#N/A,FALSE,"WWCM"}</definedName>
    <definedName name="FJEZK" hidden="1">{#N/A,#N/A,FALSE,"Pharm";#N/A,#N/A,FALSE,"WWCM"}</definedName>
    <definedName name="FL_Bonus_Rates">#REF!</definedName>
    <definedName name="Florida" localSheetId="7">#REF!</definedName>
    <definedName name="Florida">#REF!</definedName>
    <definedName name="Florida_Power_Corporation">#REF!</definedName>
    <definedName name="FLOW">#REF!</definedName>
    <definedName name="FLOWS_1">#REF!</definedName>
    <definedName name="FLOWS_2">#REF!</definedName>
    <definedName name="FLOWS_3">#REF!</definedName>
    <definedName name="FLOWS_4">#REF!</definedName>
    <definedName name="FLOWS_5">#REF!</definedName>
    <definedName name="FLOWS_6">#REF!</definedName>
    <definedName name="FLOWS_7">#REF!</definedName>
    <definedName name="Flujo_dolar">#REF!</definedName>
    <definedName name="FMACRO" localSheetId="7">#REF!</definedName>
    <definedName name="FMACRO">#REF!</definedName>
    <definedName name="FMPAFAC" localSheetId="7">#REF!</definedName>
    <definedName name="FMPAFAC">#REF!</definedName>
    <definedName name="fn_cms_iss">#REF!</definedName>
    <definedName name="fn_lcp_app">#REF!</definedName>
    <definedName name="fn_lcp_bal">#REF!</definedName>
    <definedName name="fn_lcp_interest">#REF!</definedName>
    <definedName name="fn_lcp_iss">#REF!</definedName>
    <definedName name="fn_lcp_rate">#REF!</definedName>
    <definedName name="fn_ltd_app">#REF!</definedName>
    <definedName name="fn_ltd_intnew">#REF!</definedName>
    <definedName name="fn_ltd_iss">#REF!</definedName>
    <definedName name="fn_ltd_off_bs_CMDCC">#REF!</definedName>
    <definedName name="fn_ltd_off_bs_CMDEC">#REF!</definedName>
    <definedName name="fn_ltd_off_bs_CMDEG">#REF!</definedName>
    <definedName name="fn_ltd_off_bs_CMELE">#REF!</definedName>
    <definedName name="fn_ltd_paynew">#REF!</definedName>
    <definedName name="fn_ltd_rate">#REF!</definedName>
    <definedName name="fn_ltd_wgt">#REF!</definedName>
    <definedName name="fn_ltd_wgtnew">#REF!</definedName>
    <definedName name="fn_pfs_app">#REF!</definedName>
    <definedName name="fn_pfs_divnew">#REF!</definedName>
    <definedName name="fn_pfs_expense">#REF!</definedName>
    <definedName name="fn_pfs_iss">#REF!</definedName>
    <definedName name="fn_pfs_paynew">#REF!</definedName>
    <definedName name="fn_pfs_rate">#REF!</definedName>
    <definedName name="fn_pfs_wgt">#REF!</definedName>
    <definedName name="fn_pfs_wgtnew">#REF!</definedName>
    <definedName name="fn_quips_CMDCC">#REF!</definedName>
    <definedName name="fn_quips_CMDEC">#REF!</definedName>
    <definedName name="fn_quips_CMDEG">#REF!</definedName>
    <definedName name="fn_quips_CMELE">#REF!</definedName>
    <definedName name="FNDNAM1">#REF!</definedName>
    <definedName name="FNDUSERID1">#REF!</definedName>
    <definedName name="Footnote">#REF!</definedName>
    <definedName name="Forecast">#REF!</definedName>
    <definedName name="Forecast_Demands">#REF!</definedName>
    <definedName name="Forecast_Name">#REF!</definedName>
    <definedName name="Forecast1">#REF!</definedName>
    <definedName name="Forecast10">#REF!</definedName>
    <definedName name="Forecast11">#REF!</definedName>
    <definedName name="Forecast12">#REF!</definedName>
    <definedName name="Forecast2">#REF!</definedName>
    <definedName name="Forecast3">#REF!</definedName>
    <definedName name="forecast4">#REF!</definedName>
    <definedName name="Forecast5">#REF!</definedName>
    <definedName name="Forecast6">#REF!</definedName>
    <definedName name="Forecast7">#REF!</definedName>
    <definedName name="Forecast8">#REF!</definedName>
    <definedName name="Forecast9">#REF!</definedName>
    <definedName name="ForecastLife">#REF!</definedName>
    <definedName name="Foreign" localSheetId="7" hidden="1">{#N/A,#N/A,FALSE,"Income";#N/A,#N/A,FALSE,"Cost of Goods Sold";#N/A,#N/A,FALSE,"Other Costs";#N/A,#N/A,FALSE,"Other Income";#N/A,#N/A,FALSE,"Taxes";#N/A,#N/A,FALSE,"Other Deductions";#N/A,#N/A,FALSE,"Compensation of Officers"}</definedName>
    <definedName name="Foreign" hidden="1">{#N/A,#N/A,FALSE,"Income";#N/A,#N/A,FALSE,"Cost of Goods Sold";#N/A,#N/A,FALSE,"Other Costs";#N/A,#N/A,FALSE,"Other Income";#N/A,#N/A,FALSE,"Taxes";#N/A,#N/A,FALSE,"Other Deductions";#N/A,#N/A,FALSE,"Compensation of Officers"}</definedName>
    <definedName name="Foreign.Info" localSheetId="7" hidden="1">{#N/A,#N/A,FALSE,"Income";#N/A,#N/A,FALSE,"Cost of Goods Sold";#N/A,#N/A,FALSE,"Other Costs";#N/A,#N/A,FALSE,"Other Income";#N/A,#N/A,FALSE,"Taxes";#N/A,#N/A,FALSE,"Other Deductions";#N/A,#N/A,FALSE,"Compensation of Officers"}</definedName>
    <definedName name="Foreign.Info" hidden="1">{#N/A,#N/A,FALSE,"Income";#N/A,#N/A,FALSE,"Cost of Goods Sold";#N/A,#N/A,FALSE,"Other Costs";#N/A,#N/A,FALSE,"Other Income";#N/A,#N/A,FALSE,"Taxes";#N/A,#N/A,FALSE,"Other Deductions";#N/A,#N/A,FALSE,"Compensation of Officers"}</definedName>
    <definedName name="Forest_City_Del1_Bill" localSheetId="7">#REF!</definedName>
    <definedName name="Forest_City_Del1_Bill">#REF!</definedName>
    <definedName name="Forest_City_Del2_Bill">#REF!</definedName>
    <definedName name="Forest_City_Del3_Bill">#REF!</definedName>
    <definedName name="forget"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forget" hidden="1">{#N/A,#N/A,FALSE,"Australia";#N/A,#N/A,FALSE,"Austria";#N/A,#N/A,FALSE,"Belgium";#N/A,#N/A,FALSE,"Canada";#N/A,#N/A,FALSE,"France";#N/A,#N/A,FALSE,"Germany";#N/A,#N/A,FALSE,"Hong Kong";#N/A,#N/A,FALSE,"Italy";#N/A,#N/A,FALSE,"Japan";#N/A,#N/A,FALSE,"Korea";#N/A,#N/A,FALSE,"Mexico";#N/A,#N/A,FALSE,"Poland";#N/A,#N/A,FALSE,"Spain";#N/A,#N/A,FALSE,"Switzerland";#N/A,#N/A,FALSE,"UK"}</definedName>
    <definedName name="FORM">#REF!</definedName>
    <definedName name="FORM_4626" localSheetId="7">#REF!</definedName>
    <definedName name="FORM_4626">#REF!</definedName>
    <definedName name="form1cat" localSheetId="7">#REF!</definedName>
    <definedName name="form1cat">#REF!</definedName>
    <definedName name="FORM42_1A">#REF!</definedName>
    <definedName name="FORM42_2A">#REF!</definedName>
    <definedName name="FORM42_3A">#REF!</definedName>
    <definedName name="FORM42_4A">#REF!</definedName>
    <definedName name="Form42_4P_P13">#REF!</definedName>
    <definedName name="FORM42_6A">#REF!</definedName>
    <definedName name="FORM42_8A_P1">#REF!</definedName>
    <definedName name="FORM42_8A_P10">#REF!</definedName>
    <definedName name="FORM42_8A_P11">#REF!</definedName>
    <definedName name="FORM42_8A_P12">#REF!</definedName>
    <definedName name="FORM42_8A_P13">#REF!</definedName>
    <definedName name="FORM42_8A_P14">#REF!</definedName>
    <definedName name="FORM42_8A_P15">#REF!</definedName>
    <definedName name="FORM42_8A_P16">#REF!</definedName>
    <definedName name="FORM42_8A_P17">#REF!</definedName>
    <definedName name="FORM42_8A_P18">#REF!</definedName>
    <definedName name="FORM42_8A_P19">#REF!</definedName>
    <definedName name="FORM42_8A_P2">#REF!</definedName>
    <definedName name="FORM42_8A_P20">#REF!</definedName>
    <definedName name="FORM42_8A_P3">#REF!</definedName>
    <definedName name="FORM42_8A_P4">#REF!</definedName>
    <definedName name="FORM42_8A_P5">#REF!</definedName>
    <definedName name="FORM42_8A_P6">#REF!</definedName>
    <definedName name="FORM42_8A_P7">#REF!</definedName>
    <definedName name="FORM42_8A_P8">#REF!</definedName>
    <definedName name="FORM42_8A_P9">#REF!</definedName>
    <definedName name="FORM4626">#REF!</definedName>
    <definedName name="Format">#REF!</definedName>
    <definedName name="FormatRow">#REF!</definedName>
    <definedName name="FORMr2_2A_2">#REF!</definedName>
    <definedName name="FORMULA" localSheetId="7">#REF!</definedName>
    <definedName name="FORMULA">#REF!</definedName>
    <definedName name="Formula_1999">#REF!</definedName>
    <definedName name="Formula_2000">#REF!</definedName>
    <definedName name="Formula_2001">#REF!</definedName>
    <definedName name="Formula_2002">#REF!</definedName>
    <definedName name="Formula_2003">#REF!</definedName>
    <definedName name="Formula_2004">#REF!</definedName>
    <definedName name="Formula_2005">#REF!</definedName>
    <definedName name="Formula_2006">#REF!</definedName>
    <definedName name="Formula_2007">#REF!</definedName>
    <definedName name="Formula_2008">#REF!</definedName>
    <definedName name="Formula_2009">#REF!</definedName>
    <definedName name="Formula_2010">#REF!</definedName>
    <definedName name="Formula_2011">#REF!</definedName>
    <definedName name="Formula_2012">#REF!</definedName>
    <definedName name="Formula_2013">#REF!</definedName>
    <definedName name="Formula_2014">#REF!</definedName>
    <definedName name="Formula_2015">#REF!</definedName>
    <definedName name="Formula_2016">#REF!</definedName>
    <definedName name="Formula_2017">#REF!</definedName>
    <definedName name="Formula_2018">#REF!</definedName>
    <definedName name="Formula_2019">#REF!</definedName>
    <definedName name="Formula_2020">#REF!</definedName>
    <definedName name="FORMULAS">#REF!</definedName>
    <definedName name="four" localSheetId="7" hidden="1">#REF!,#REF!,#REF!</definedName>
    <definedName name="four" hidden="1">#REF!,#REF!,#REF!</definedName>
    <definedName name="four_three_last">#REF!</definedName>
    <definedName name="FOURTEEN" localSheetId="7">#REF!</definedName>
    <definedName name="FOURTEEN">#REF!</definedName>
    <definedName name="FPC" localSheetId="7">#REF!</definedName>
    <definedName name="FPC">#REF!</definedName>
    <definedName name="FPC_Del_Inc" localSheetId="7">#REF!</definedName>
    <definedName name="FPC_Del_Inc">#REF!</definedName>
    <definedName name="FPCCAP" localSheetId="7">#REF!</definedName>
    <definedName name="FPCCAP">#REF!</definedName>
    <definedName name="FPERIOD">#REF!</definedName>
    <definedName name="FPrev1">#REF!</definedName>
    <definedName name="FPrev10">#REF!</definedName>
    <definedName name="FPrev11">#REF!</definedName>
    <definedName name="FPrev12">#REF!</definedName>
    <definedName name="FPrev2">#REF!</definedName>
    <definedName name="FPrev3">#REF!</definedName>
    <definedName name="FPrev4">#REF!</definedName>
    <definedName name="FPrev5">#REF!</definedName>
    <definedName name="FPrev6">#REF!</definedName>
    <definedName name="FPrev7">#REF!</definedName>
    <definedName name="FPrev8">#REF!</definedName>
    <definedName name="FPrev9">#REF!</definedName>
    <definedName name="FPrevAcct">#REF!</definedName>
    <definedName name="FPrevProd">#REF!</definedName>
    <definedName name="FR_AND_U">#REF!</definedName>
    <definedName name="FRA_BOND" localSheetId="7">#REF!</definedName>
    <definedName name="FRA_BOND">#REF!</definedName>
    <definedName name="FRANCE" localSheetId="7">#REF!</definedName>
    <definedName name="FRANCE">#REF!</definedName>
    <definedName name="franchise_tax">#REF!</definedName>
    <definedName name="freb" localSheetId="4" hidden="1">{#N/A,#N/A,FALSE,"EXPENSE"}</definedName>
    <definedName name="freb" localSheetId="5" hidden="1">{#N/A,#N/A,FALSE,"EXPENSE"}</definedName>
    <definedName name="freb" localSheetId="2" hidden="1">{#N/A,#N/A,FALSE,"EXPENSE"}</definedName>
    <definedName name="freb" hidden="1">{#N/A,#N/A,FALSE,"EXPENSE"}</definedName>
    <definedName name="Fred" localSheetId="7">#REF!</definedName>
    <definedName name="Fred">#REF!</definedName>
    <definedName name="freezedata">#REF!</definedName>
    <definedName name="fregion_id">#REF!</definedName>
    <definedName name="Frequency">#REF!</definedName>
    <definedName name="fresfg"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esfg"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F" localSheetId="7" hidden="1">{#N/A,#N/A,FALSE,"1";#N/A,#N/A,FALSE,"2";#N/A,#N/A,FALSE,"16 - 17";#N/A,#N/A,FALSE,"18 - 19";#N/A,#N/A,FALSE,"26";#N/A,#N/A,FALSE,"27";#N/A,#N/A,FALSE,"28"}</definedName>
    <definedName name="FRF" hidden="1">{#N/A,#N/A,FALSE,"1";#N/A,#N/A,FALSE,"2";#N/A,#N/A,FALSE,"16 - 17";#N/A,#N/A,FALSE,"18 - 19";#N/A,#N/A,FALSE,"26";#N/A,#N/A,FALSE,"27";#N/A,#N/A,FALSE,"28"}</definedName>
    <definedName name="FRFERFE" localSheetId="7" hidden="1">{#N/A,#N/A,FALSE,"Pharm";#N/A,#N/A,FALSE,"WWCM"}</definedName>
    <definedName name="FRFERFE" hidden="1">{#N/A,#N/A,FALSE,"Pharm";#N/A,#N/A,FALSE,"WWCM"}</definedName>
    <definedName name="Fringe_Rate_1995">#REF!</definedName>
    <definedName name="Fringe_Rate_1996">#REF!</definedName>
    <definedName name="Fringe_Rate_1997">#REF!</definedName>
    <definedName name="Fringe_Rate_1998">#REF!</definedName>
    <definedName name="Fringe_Rate_1999">#REF!</definedName>
    <definedName name="Fringe_Rate_2000">#REF!</definedName>
    <definedName name="frozenunder65">#REF!</definedName>
    <definedName name="frt" localSheetId="6" hidden="1">{#N/A,#N/A,FALSE,"Aging Summary";#N/A,#N/A,FALSE,"Ratio Analysis";#N/A,#N/A,FALSE,"Test 120 Day Accts";#N/A,#N/A,FALSE,"Tickmarks"}</definedName>
    <definedName name="frt" localSheetId="7" hidden="1">{#N/A,#N/A,FALSE,"Aging Summary";#N/A,#N/A,FALSE,"Ratio Analysis";#N/A,#N/A,FALSE,"Test 120 Day Accts";#N/A,#N/A,FALSE,"Tickmarks"}</definedName>
    <definedName name="frt" localSheetId="0" hidden="1">{#N/A,#N/A,FALSE,"Aging Summary";#N/A,#N/A,FALSE,"Ratio Analysis";#N/A,#N/A,FALSE,"Test 120 Day Accts";#N/A,#N/A,FALSE,"Tickmarks"}</definedName>
    <definedName name="frt" localSheetId="4" hidden="1">{#N/A,#N/A,FALSE,"Aging Summary";#N/A,#N/A,FALSE,"Ratio Analysis";#N/A,#N/A,FALSE,"Test 120 Day Accts";#N/A,#N/A,FALSE,"Tickmarks"}</definedName>
    <definedName name="frt" localSheetId="5" hidden="1">{#N/A,#N/A,FALSE,"Aging Summary";#N/A,#N/A,FALSE,"Ratio Analysis";#N/A,#N/A,FALSE,"Test 120 Day Accts";#N/A,#N/A,FALSE,"Tickmarks"}</definedName>
    <definedName name="frt" localSheetId="2" hidden="1">{#N/A,#N/A,FALSE,"Aging Summary";#N/A,#N/A,FALSE,"Ratio Analysis";#N/A,#N/A,FALSE,"Test 120 Day Accts";#N/A,#N/A,FALSE,"Tickmarks"}</definedName>
    <definedName name="frt" hidden="1">{#N/A,#N/A,FALSE,"Aging Summary";#N/A,#N/A,FALSE,"Ratio Analysis";#N/A,#N/A,FALSE,"Test 120 Day Accts";#N/A,#N/A,FALSE,"Tickmarks"}</definedName>
    <definedName name="frwerwerwerfw" localSheetId="4" hidden="1">{#N/A,#N/A,FALSE,"EXPENSE"}</definedName>
    <definedName name="frwerwerwerfw" localSheetId="5" hidden="1">{#N/A,#N/A,FALSE,"EXPENSE"}</definedName>
    <definedName name="frwerwerwerfw" localSheetId="2" hidden="1">{#N/A,#N/A,FALSE,"EXPENSE"}</definedName>
    <definedName name="frwerwerwerfw" hidden="1">{#N/A,#N/A,FALSE,"EXPENSE"}</definedName>
    <definedName name="frwerwerwerwerfew" localSheetId="4" hidden="1">{#N/A,#N/A,FALSE,"EXPENSE"}</definedName>
    <definedName name="frwerwerwerwerfew" localSheetId="5" hidden="1">{#N/A,#N/A,FALSE,"EXPENSE"}</definedName>
    <definedName name="frwerwerwerwerfew" localSheetId="2" hidden="1">{#N/A,#N/A,FALSE,"EXPENSE"}</definedName>
    <definedName name="frwerwerwerwerfew" hidden="1">{#N/A,#N/A,FALSE,"EXPENSE"}</definedName>
    <definedName name="FS" localSheetId="7">#REF!</definedName>
    <definedName name="FS">#REF!</definedName>
    <definedName name="fs_cms">#REF!</definedName>
    <definedName name="fs_cms_book_ratio_CMDCC">#REF!</definedName>
    <definedName name="fs_cms_book_ratio_CMDEC">#REF!</definedName>
    <definedName name="fs_cms_book_ratio_CMDEG">#REF!</definedName>
    <definedName name="fs_cms_book_ratio_CMELE">#REF!</definedName>
    <definedName name="fs_cms_impratio">#REF!</definedName>
    <definedName name="fs_cms_rate">#REF!</definedName>
    <definedName name="fs_cms_ratio">#REF!</definedName>
    <definedName name="fs_cms_ratio_CMDCC">#REF!</definedName>
    <definedName name="fs_cms_ratio_CMDEC">#REF!</definedName>
    <definedName name="fs_cms_ratio_CMDEG">#REF!</definedName>
    <definedName name="fs_cms_ratio_CMELE">#REF!</definedName>
    <definedName name="fs_cms_ratio_sp_CMDCC">#REF!</definedName>
    <definedName name="fs_cms_ratio_sp_CMDEC">#REF!</definedName>
    <definedName name="fs_cms_ratio_sp_CMDEG">#REF!</definedName>
    <definedName name="fs_cms_ratio_sp_CMELE">#REF!</definedName>
    <definedName name="fs_coc_imputed">#REF!</definedName>
    <definedName name="fs_convert_book_ratio_CM1DC">#REF!</definedName>
    <definedName name="fs_convert_book_ratio_CM1DE">#REF!</definedName>
    <definedName name="fs_convert_book_ratio_CM1EL">#REF!</definedName>
    <definedName name="fs_convert_book_ratio_CM4EL">#REF!</definedName>
    <definedName name="fs_convert_book_ratio_CMDCC">#REF!</definedName>
    <definedName name="fs_convert_book_ratio_CMDEC">#REF!</definedName>
    <definedName name="fs_convert_book_ratio_CMDEG">#REF!</definedName>
    <definedName name="fs_convert_book_ratio_CMELE">#REF!</definedName>
    <definedName name="fs_convert_ratio_CMDCC">#REF!</definedName>
    <definedName name="fs_convert_ratio_CMDEC">#REF!</definedName>
    <definedName name="fs_convert_ratio_CMDEG">#REF!</definedName>
    <definedName name="fs_convert_ratio_CMELE">#REF!</definedName>
    <definedName name="fs_convert_ratio_sp_CMDCC">#REF!</definedName>
    <definedName name="fs_convert_ratio_sp_CMDEC">#REF!</definedName>
    <definedName name="fs_convert_ratio_sp_CMDEG">#REF!</definedName>
    <definedName name="fs_convert_ratio_sp_CMELE">#REF!</definedName>
    <definedName name="fs_cost_of_cap">#REF!</definedName>
    <definedName name="fs_ffo_interest_CM1EL">#REF!</definedName>
    <definedName name="fs_ffo_interest_CM4EL">#REF!</definedName>
    <definedName name="fs_ffo_interest_CMDCC">#REF!</definedName>
    <definedName name="fs_ffo_interest_CMDEC">#REF!</definedName>
    <definedName name="fs_ffo_interest_CMELE">#REF!</definedName>
    <definedName name="fs_ffo_to_debt_CM1EL">#REF!</definedName>
    <definedName name="fs_ffo_to_debt_CM4EL">#REF!</definedName>
    <definedName name="fs_ffo_to_debt_CMDCC">#REF!</definedName>
    <definedName name="fs_ffo_to_debt_CMDEC">#REF!</definedName>
    <definedName name="fs_ffo_to_debt_CMELE">#REF!</definedName>
    <definedName name="fs_lcp_ratio">#REF!</definedName>
    <definedName name="fs_ltd">#REF!</definedName>
    <definedName name="fs_ltd_book_ratio_CMDCC">#REF!</definedName>
    <definedName name="fs_ltd_book_ratio_CMDEC">#REF!</definedName>
    <definedName name="fs_ltd_book_ratio_CMDEG">#REF!</definedName>
    <definedName name="fs_ltd_book_ratio_CMELE">#REF!</definedName>
    <definedName name="fs_ltd_impratio">#REF!</definedName>
    <definedName name="fs_ltd_rate">#REF!</definedName>
    <definedName name="fs_ltd_ratio">#REF!</definedName>
    <definedName name="fs_ltd_ratio_CMDCC">#REF!</definedName>
    <definedName name="fs_ltd_ratio_CMDEC">#REF!</definedName>
    <definedName name="fs_ltd_ratio_CMDEG">#REF!</definedName>
    <definedName name="fs_ltd_ratio_CMELE">#REF!</definedName>
    <definedName name="fs_ltd_ratio_sp_CMDCC">#REF!</definedName>
    <definedName name="fs_ltd_ratio_sp_CMDEC">#REF!</definedName>
    <definedName name="fs_ltd_ratio_sp_CMDEG">#REF!</definedName>
    <definedName name="fs_ltd_ratio_sp_CMELE">#REF!</definedName>
    <definedName name="fs_minint_book_ratio_CM1EL">#REF!</definedName>
    <definedName name="fs_minint_book_ratio_CM4EL">#REF!</definedName>
    <definedName name="fs_minint_book_ratio_CMDCC">#REF!</definedName>
    <definedName name="fs_minint_book_ratio_CMDEC">#REF!</definedName>
    <definedName name="fs_minint_book_ratio_CMDEG">#REF!</definedName>
    <definedName name="fs_minint_book_ratio_CMELE">#REF!</definedName>
    <definedName name="fs_minint_ratio_CMDCC">#REF!</definedName>
    <definedName name="fs_minint_ratio_CMDEC">#REF!</definedName>
    <definedName name="fs_minint_ratio_CMDEG">#REF!</definedName>
    <definedName name="fs_minint_ratio_CMELE">#REF!</definedName>
    <definedName name="fs_minint_ratio_sp_CMDCC">#REF!</definedName>
    <definedName name="fs_minint_ratio_sp_CMDEC">#REF!</definedName>
    <definedName name="fs_minint_ratio_sp_CMDEG">#REF!</definedName>
    <definedName name="fs_minint_ratio_sp_CMELE">#REF!</definedName>
    <definedName name="fs_oplease_ratio_sp_CMDCC">#REF!</definedName>
    <definedName name="fs_oplease_ratio_sp_CMDEC">#REF!</definedName>
    <definedName name="fs_oplease_ratio_sp_CMDEG">#REF!</definedName>
    <definedName name="fs_oplease_ratio_sp_CMELE">#REF!</definedName>
    <definedName name="fs_permanent">#REF!</definedName>
    <definedName name="fs_pfs">#REF!</definedName>
    <definedName name="fs_pfs_book_ratio_CMDCC">#REF!</definedName>
    <definedName name="fs_pfs_book_ratio_CMDEC">#REF!</definedName>
    <definedName name="fs_pfs_book_ratio_CMDEG">#REF!</definedName>
    <definedName name="fs_pfs_book_ratio_CMELE">#REF!</definedName>
    <definedName name="fs_pfs_impratio">#REF!</definedName>
    <definedName name="fs_pfs_rate">#REF!</definedName>
    <definedName name="fs_pfs_ratio">#REF!</definedName>
    <definedName name="fs_pfs_ratio_CMDCC">#REF!</definedName>
    <definedName name="fs_pfs_ratio_CMDEC">#REF!</definedName>
    <definedName name="fs_pfs_ratio_CMDEG">#REF!</definedName>
    <definedName name="fs_pfs_ratio_CMELE">#REF!</definedName>
    <definedName name="fs_pfs_ratio_sp_CMDCC">#REF!</definedName>
    <definedName name="fs_pfs_ratio_sp_CMDEC">#REF!</definedName>
    <definedName name="fs_pfs_ratio_sp_CMDEG">#REF!</definedName>
    <definedName name="fs_pfs_ratio_sp_CMELE">#REF!</definedName>
    <definedName name="fs_pretax_interest_CM1EL">#REF!</definedName>
    <definedName name="fs_pretax_interest_CM4EL">#REF!</definedName>
    <definedName name="fs_pretax_interest_CMDCC">#REF!</definedName>
    <definedName name="fs_pretax_interest_CMDEC">#REF!</definedName>
    <definedName name="fs_pretax_interest_CMELE">#REF!</definedName>
    <definedName name="fs_quips_book_ratio_CMDCC">#REF!</definedName>
    <definedName name="fs_quips_book_ratio_CMDEC">#REF!</definedName>
    <definedName name="fs_quips_book_ratio_CMDEG">#REF!</definedName>
    <definedName name="fs_quips_book_ratio_CMELE">#REF!</definedName>
    <definedName name="fs_quips_ratio_CMDCC">#REF!</definedName>
    <definedName name="fs_quips_ratio_CMDEC">#REF!</definedName>
    <definedName name="fs_quips_ratio_CMDEG">#REF!</definedName>
    <definedName name="fs_quips_ratio_CMELE">#REF!</definedName>
    <definedName name="fs_quips_ratio_sp_CMDCC">#REF!</definedName>
    <definedName name="fs_quips_ratio_sp_CMDEC">#REF!</definedName>
    <definedName name="fs_quips_ratio_sp_CMDEG">#REF!</definedName>
    <definedName name="fs_quips_ratio_sp_CMELE">#REF!</definedName>
    <definedName name="fs_roe_CMDCC">#REF!</definedName>
    <definedName name="fs_roe_CMDEC">#REF!</definedName>
    <definedName name="fs_roe_CMDEG">#REF!</definedName>
    <definedName name="fs_roe_CMELE">#REF!</definedName>
    <definedName name="fs_std_rate">#REF!</definedName>
    <definedName name="fs_vfs_ratio_sp_CM1DE">#REF!</definedName>
    <definedName name="fs_vfs_ratio_sp_CMDCC">#REF!</definedName>
    <definedName name="fs_vfs_ratio_sp_CMDEC">#REF!</definedName>
    <definedName name="fs_vfs_ratio_sp_CMDEG">#REF!</definedName>
    <definedName name="fs_vfs_ratio_sp_CMELE">#REF!</definedName>
    <definedName name="fsad" localSheetId="7" hidden="1">{"Contribution Margin",#N/A,TRUE,"Product Summary";"GAAP Reconciliation",#N/A,TRUE,"Product Summary";"Existing Products Contribution Margin Roll",#N/A,TRUE,"Product Roll1";"New Products Contracted Contribution Roll",#N/A,TRUE,"Product Roll2";"New Products Not Contracted Contrib Roll 1",#N/A,TRUE,"Product Roll3";"New Products Not Contracted Contrib Roll 2",#N/A,TRUE,"Product Roll3";"New Products Not Contracted Contrib Roll 3",#N/A,TRUE,"Product Roll3";"New Products Not Contracted Contrib Roll 4",#N/A,TRUE,"Product Roll3"}</definedName>
    <definedName name="fsad" hidden="1">{"Contribution Margin",#N/A,TRUE,"Product Summary";"GAAP Reconciliation",#N/A,TRUE,"Product Summary";"Existing Products Contribution Margin Roll",#N/A,TRUE,"Product Roll1";"New Products Contracted Contribution Roll",#N/A,TRUE,"Product Roll2";"New Products Not Contracted Contrib Roll 1",#N/A,TRUE,"Product Roll3";"New Products Not Contracted Contrib Roll 2",#N/A,TRUE,"Product Roll3";"New Products Not Contracted Contrib Roll 3",#N/A,TRUE,"Product Roll3";"New Products Not Contracted Contrib Roll 4",#N/A,TRUE,"Product Roll3"}</definedName>
    <definedName name="fsadfsdfadfdfwerf" localSheetId="4" hidden="1">{#N/A,#N/A,FALSE,"EXPENSE"}</definedName>
    <definedName name="fsadfsdfadfdfwerf" localSheetId="5" hidden="1">{#N/A,#N/A,FALSE,"EXPENSE"}</definedName>
    <definedName name="fsadfsdfadfdfwerf" localSheetId="2" hidden="1">{#N/A,#N/A,FALSE,"EXPENSE"}</definedName>
    <definedName name="fsadfsdfadfdfwerf" hidden="1">{#N/A,#N/A,FALSE,"EXPENSE"}</definedName>
    <definedName name="fsafwaerwer" localSheetId="4" hidden="1">{#N/A,#N/A,FALSE,"EXPENSE"}</definedName>
    <definedName name="fsafwaerwer" localSheetId="5" hidden="1">{#N/A,#N/A,FALSE,"EXPENSE"}</definedName>
    <definedName name="fsafwaerwer" localSheetId="2" hidden="1">{#N/A,#N/A,FALSE,"EXPENSE"}</definedName>
    <definedName name="fsafwaerwer" hidden="1">{#N/A,#N/A,FALSE,"EXPENSE"}</definedName>
    <definedName name="fsd" localSheetId="6" hidden="1">{#N/A,#N/A,FALSE,"Aging Summary";#N/A,#N/A,FALSE,"Ratio Analysis";#N/A,#N/A,FALSE,"Test 120 Day Accts";#N/A,#N/A,FALSE,"Tickmarks"}</definedName>
    <definedName name="fsd" localSheetId="7" hidden="1">{#N/A,#N/A,FALSE,"Aging Summary";#N/A,#N/A,FALSE,"Ratio Analysis";#N/A,#N/A,FALSE,"Test 120 Day Accts";#N/A,#N/A,FALSE,"Tickmarks"}</definedName>
    <definedName name="fsd" localSheetId="0" hidden="1">{#N/A,#N/A,FALSE,"Aging Summary";#N/A,#N/A,FALSE,"Ratio Analysis";#N/A,#N/A,FALSE,"Test 120 Day Accts";#N/A,#N/A,FALSE,"Tickmarks"}</definedName>
    <definedName name="fsd" localSheetId="4" hidden="1">{#N/A,#N/A,FALSE,"Aging Summary";#N/A,#N/A,FALSE,"Ratio Analysis";#N/A,#N/A,FALSE,"Test 120 Day Accts";#N/A,#N/A,FALSE,"Tickmarks"}</definedName>
    <definedName name="fsd" localSheetId="5" hidden="1">{#N/A,#N/A,FALSE,"Aging Summary";#N/A,#N/A,FALSE,"Ratio Analysis";#N/A,#N/A,FALSE,"Test 120 Day Accts";#N/A,#N/A,FALSE,"Tickmarks"}</definedName>
    <definedName name="fsd" localSheetId="2" hidden="1">{#N/A,#N/A,FALSE,"Aging Summary";#N/A,#N/A,FALSE,"Ratio Analysis";#N/A,#N/A,FALSE,"Test 120 Day Accts";#N/A,#N/A,FALSE,"Tickmarks"}</definedName>
    <definedName name="fsd" hidden="1">{#N/A,#N/A,FALSE,"Aging Summary";#N/A,#N/A,FALSE,"Ratio Analysis";#N/A,#N/A,FALSE,"Test 120 Day Accts";#N/A,#N/A,FALSE,"Tickmarks"}</definedName>
    <definedName name="FSDF" localSheetId="7" hidden="1">{"IS FE with Ratios",#N/A,FALSE,"Far East";"PF CF Far East",#N/A,FALSE,"Far East";"DCF Far East Matrix",#N/A,FALSE,"Far East"}</definedName>
    <definedName name="FSDF" hidden="1">{"IS FE with Ratios",#N/A,FALSE,"Far East";"PF CF Far East",#N/A,FALSE,"Far East";"DCF Far East Matrix",#N/A,FALSE,"Far East"}</definedName>
    <definedName name="fsdfadsfdfd" localSheetId="4" hidden="1">{#N/A,#N/A,FALSE,"EXPENSE"}</definedName>
    <definedName name="fsdfadsfdfd" localSheetId="5" hidden="1">{#N/A,#N/A,FALSE,"EXPENSE"}</definedName>
    <definedName name="fsdfadsfdfd" localSheetId="2" hidden="1">{#N/A,#N/A,FALSE,"EXPENSE"}</definedName>
    <definedName name="fsdfadsfdfd" hidden="1">{#N/A,#N/A,FALSE,"EXPENSE"}</definedName>
    <definedName name="fsdfasdfadsf" localSheetId="4" hidden="1">{#N/A,#N/A,FALSE,"EXPENSE"}</definedName>
    <definedName name="fsdfasdfadsf" localSheetId="5" hidden="1">{#N/A,#N/A,FALSE,"EXPENSE"}</definedName>
    <definedName name="fsdfasdfadsf" localSheetId="2" hidden="1">{#N/A,#N/A,FALSE,"EXPENSE"}</definedName>
    <definedName name="fsdfasdfadsf" hidden="1">{#N/A,#N/A,FALSE,"EXPENSE"}</definedName>
    <definedName name="fsdfdfbfvbcvbb" localSheetId="4" hidden="1">{#N/A,#N/A,FALSE,"ALLOC"}</definedName>
    <definedName name="fsdfdfbfvbcvbb" localSheetId="5" hidden="1">{#N/A,#N/A,FALSE,"ALLOC"}</definedName>
    <definedName name="fsdfdfbfvbcvbb" localSheetId="2" hidden="1">{#N/A,#N/A,FALSE,"ALLOC"}</definedName>
    <definedName name="fsdfdfbfvbcvbb" hidden="1">{#N/A,#N/A,FALSE,"ALLOC"}</definedName>
    <definedName name="fsdfdwfdsf" localSheetId="4" hidden="1">{#N/A,#N/A,FALSE,"EXPENSE"}</definedName>
    <definedName name="fsdfdwfdsf" localSheetId="5" hidden="1">{#N/A,#N/A,FALSE,"EXPENSE"}</definedName>
    <definedName name="fsdfdwfdsf" localSheetId="2" hidden="1">{#N/A,#N/A,FALSE,"EXPENSE"}</definedName>
    <definedName name="fsdfdwfdsf" hidden="1">{#N/A,#N/A,FALSE,"EXPENSE"}</definedName>
    <definedName name="FSDFSDF" localSheetId="7">IF(FEIN="","",FEIN)</definedName>
    <definedName name="FSDFSDF">IF(FEIN="","",FEIN)</definedName>
    <definedName name="fses" hidden="1">#REF!</definedName>
    <definedName name="fsgrhghj" localSheetId="4" hidden="1">{#N/A,#N/A,FALSE,"ALLOC"}</definedName>
    <definedName name="fsgrhghj" localSheetId="5" hidden="1">{#N/A,#N/A,FALSE,"ALLOC"}</definedName>
    <definedName name="fsgrhghj" localSheetId="2" hidden="1">{#N/A,#N/A,FALSE,"ALLOC"}</definedName>
    <definedName name="fsgrhghj" hidden="1">{#N/A,#N/A,FALSE,"ALLOC"}</definedName>
    <definedName name="FSIT236">#REF!</definedName>
    <definedName name="FSoPacific" localSheetId="7" hidden="1">{"BS",#N/A,FALSE,"USA"}</definedName>
    <definedName name="FSoPacific" hidden="1">{"BS",#N/A,FALSE,"USA"}</definedName>
    <definedName name="FSPCB_A">#REF!</definedName>
    <definedName name="FSPCB_D">#REF!</definedName>
    <definedName name="FSPCB_F">#REF!</definedName>
    <definedName name="FSPCB_N">#REF!</definedName>
    <definedName name="FSPCB_O">#REF!</definedName>
    <definedName name="FSPCB_S">#REF!</definedName>
    <definedName name="FSPPB_A">#REF!</definedName>
    <definedName name="FSPPB_D">#REF!</definedName>
    <definedName name="FSPPB_F">#REF!</definedName>
    <definedName name="FSPPB_N">#REF!</definedName>
    <definedName name="FSPPB_O">#REF!</definedName>
    <definedName name="FSPPB_S">#REF!</definedName>
    <definedName name="FSREAL">#REF!</definedName>
    <definedName name="FSREF_A">#REF!</definedName>
    <definedName name="FSREF_D">#REF!</definedName>
    <definedName name="FSREF_F">#REF!</definedName>
    <definedName name="FSREF_N">#REF!</definedName>
    <definedName name="FSREF_O">#REF!</definedName>
    <definedName name="FSREF_S">#REF!</definedName>
    <definedName name="FSRFP_A">#REF!</definedName>
    <definedName name="FSRFP_D">#REF!</definedName>
    <definedName name="FSRFP_F">#REF!</definedName>
    <definedName name="FSRFP_N">#REF!</definedName>
    <definedName name="FSRFP_O">#REF!</definedName>
    <definedName name="FSRFP_S">#REF!</definedName>
    <definedName name="FSRPC_A">#REF!</definedName>
    <definedName name="FSRPC_D">#REF!</definedName>
    <definedName name="FSRPC_F">#REF!</definedName>
    <definedName name="FSRPC_N">#REF!</definedName>
    <definedName name="FSRPC_O">#REF!</definedName>
    <definedName name="FSRPC_S">#REF!</definedName>
    <definedName name="FtCV">#REF!</definedName>
    <definedName name="FTDM">#REF!</definedName>
    <definedName name="FTG">#REF!</definedName>
    <definedName name="FtGP" localSheetId="7">#REF!</definedName>
    <definedName name="FtGP">#REF!</definedName>
    <definedName name="ftimemap_entry">#REF!</definedName>
    <definedName name="FtPP" localSheetId="7">#REF!</definedName>
    <definedName name="FtPP">#REF!</definedName>
    <definedName name="ftyrtdrt" localSheetId="4" hidden="1">{#N/A,#N/A,FALSE,"ALLOC"}</definedName>
    <definedName name="ftyrtdrt" localSheetId="5" hidden="1">{#N/A,#N/A,FALSE,"ALLOC"}</definedName>
    <definedName name="ftyrtdrt" localSheetId="2" hidden="1">{#N/A,#N/A,FALSE,"ALLOC"}</definedName>
    <definedName name="ftyrtdrt" hidden="1">{#N/A,#N/A,FALSE,"ALLOC"}</definedName>
    <definedName name="fubar" localSheetId="7" hidden="1">{#N/A,#N/A,TRUE,"MAIN FT TERM";#N/A,#N/A,TRUE,"MCI  FT TERM ";#N/A,#N/A,TRUE,"OC12 EQV"}</definedName>
    <definedName name="fubar" hidden="1">{#N/A,#N/A,TRUE,"MAIN FT TERM";#N/A,#N/A,TRUE,"MCI  FT TERM ";#N/A,#N/A,TRUE,"OC12 EQV"}</definedName>
    <definedName name="fuck" localSheetId="7" hidden="1">{#N/A,#N/A,FALSE,"Taxblinc";#N/A,#N/A,FALSE,"Rsvsacls"}</definedName>
    <definedName name="fuck" hidden="1">{#N/A,#N/A,TRUE,"Merger Synergies";#N/A,#N/A,TRUE,"SC-merger";#N/A,#N/A,TRUE,"Canada Routing Grid 2";#N/A,#N/A,TRUE,"iomexico";#N/A,#N/A,TRUE,"stacey august merger";#N/A,#N/A,TRUE,"Stacey1999";"mergersynergies",#N/A,TRUE,"Tail Circuits";"mergersynergies",#N/A,TRUE,"SATELLITE"}</definedName>
    <definedName name="fucklalll" localSheetId="7" hidden="1">{#N/A,#N/A,FALSE,"91NOLCB";#N/A,#N/A,FALSE,"92NOLCB";#N/A,#N/A,FALSE,"93NOLCB"}</definedName>
    <definedName name="fucklalll" hidden="1">{#N/A,#N/A,FALSE,"91NOLCB";#N/A,#N/A,FALSE,"92NOLCB";#N/A,#N/A,FALSE,"93NOLCB"}</definedName>
    <definedName name="fuel_charge">#REF!</definedName>
    <definedName name="fuel_rate_NC">#REF!</definedName>
    <definedName name="fuel_rate_sc">#REF!</definedName>
    <definedName name="fuel_rte_sc">#REF!</definedName>
    <definedName name="fuel_rte_wa_nc" localSheetId="7">#REF!</definedName>
    <definedName name="fuel_rte_wa_nc">#REF!</definedName>
    <definedName name="fuel_rte_wh">#REF!</definedName>
    <definedName name="fuelco_wrn.test1." hidden="1">{"Income Statement",#N/A,FALSE,"CFMODEL";"Balance Sheet",#N/A,FALSE,"CFMODEL"}</definedName>
    <definedName name="fuelco_wrn.test2." hidden="1">{"SourcesUses",#N/A,TRUE,"CFMODEL";"TransOverview",#N/A,TRUE,"CFMODEL"}</definedName>
    <definedName name="fuelco_wrn.test3." hidden="1">{"SourcesUses",#N/A,TRUE,#N/A;"TransOverview",#N/A,TRUE,"CFMODEL"}</definedName>
    <definedName name="fuelco_wrn.test4." hidden="1">{"SourcesUses",#N/A,TRUE,"FundsFlow";"TransOverview",#N/A,TRUE,"FundsFlow"}</definedName>
    <definedName name="FuelCredit" localSheetId="7">#REF!</definedName>
    <definedName name="FuelCredit">#REF!</definedName>
    <definedName name="FuelCycle" hidden="1">{#N/A,#N/A,FALSE,"AltFuel"}</definedName>
    <definedName name="FUELSTOCK" localSheetId="7">#REF!</definedName>
    <definedName name="FUELSTOCK">#REF!</definedName>
    <definedName name="FULL_NAME">#REF!</definedName>
    <definedName name="Full_Print" localSheetId="7">#REF!</definedName>
    <definedName name="Full_Print">#REF!</definedName>
    <definedName name="fun" localSheetId="7" hidden="1">{"SUMMARY",#N/A,FALSE,"FORMS"}</definedName>
    <definedName name="fun"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func_comp_avg_weight">#REF!</definedName>
    <definedName name="func_comp_avg_weight_col">#REF!</definedName>
    <definedName name="func_comp_avg_weight_row">#REF!</definedName>
    <definedName name="func_master">#REF!</definedName>
    <definedName name="func_master_col">#REF!</definedName>
    <definedName name="func_master_row">#REF!</definedName>
    <definedName name="func_reduction_actual_total">#REF!</definedName>
    <definedName name="func_reduction_actual_total_minus1">#REF!</definedName>
    <definedName name="func_rpt_col">#REF!</definedName>
    <definedName name="FUNCTION" localSheetId="7">#REF!</definedName>
    <definedName name="FUNCTION">#REF!</definedName>
    <definedName name="FUNCTIONALCURRENCY1" localSheetId="7">#REF!</definedName>
    <definedName name="FUNCTIONALCURRENCY1">#REF!</definedName>
    <definedName name="FurnaceYield">#REF!</definedName>
    <definedName name="FutDates">#REF!</definedName>
    <definedName name="FutMTM">#REF!</definedName>
    <definedName name="Future" localSheetId="7">#REF!</definedName>
    <definedName name="Future">#REF!</definedName>
    <definedName name="Futures" localSheetId="7">#REF!</definedName>
    <definedName name="Futures">#REF!</definedName>
    <definedName name="FutVol">#REF!</definedName>
    <definedName name="FVA_Range">#REF!</definedName>
    <definedName name="FVA_RangePRW">#REF!</definedName>
    <definedName name="FVASheet" localSheetId="7">#REF!</definedName>
    <definedName name="FVASheet">#REF!</definedName>
    <definedName name="FVG" localSheetId="7" hidden="1">{#N/A,#N/A,FALSE,"Pharm";#N/A,#N/A,FALSE,"WWCM"}</definedName>
    <definedName name="FVG" hidden="1">{#N/A,#N/A,FALSE,"Pharm";#N/A,#N/A,FALSE,"WWCM"}</definedName>
    <definedName name="Fwd_apr" localSheetId="7">#REF!</definedName>
    <definedName name="Fwd_apr">#REF!</definedName>
    <definedName name="Fwd_aug">#REF!</definedName>
    <definedName name="Fwd_Curve_Peak_2004">#REF!</definedName>
    <definedName name="Fwd_Curve_Peak_2005">#REF!</definedName>
    <definedName name="Fwd_Curve_Peak_2006">#REF!</definedName>
    <definedName name="Fwd_Curve_Peak_2007">#REF!</definedName>
    <definedName name="Fwd_Curve_Peak_2008">#REF!</definedName>
    <definedName name="Fwd_dec" localSheetId="7">#REF!</definedName>
    <definedName name="Fwd_dec">#REF!</definedName>
    <definedName name="Fwd_feb">#REF!</definedName>
    <definedName name="Fwd_jan">#REF!</definedName>
    <definedName name="Fwd_jul">#REF!</definedName>
    <definedName name="Fwd_jun">#REF!</definedName>
    <definedName name="Fwd_mar">#REF!</definedName>
    <definedName name="Fwd_may">#REF!</definedName>
    <definedName name="Fwd_nov">#REF!</definedName>
    <definedName name="Fwd_oct">#REF!</definedName>
    <definedName name="Fwd_sep">#REF!</definedName>
    <definedName name="FY">#REF!</definedName>
    <definedName name="FY2_">#REF!</definedName>
    <definedName name="FY4_">#REF!</definedName>
    <definedName name="FYE">"FYE"</definedName>
    <definedName name="fzrg" hidden="1">#REF!</definedName>
    <definedName name="g" localSheetId="7" hidden="1">{"SourcesUses",#N/A,TRUE,#N/A;"TransOverview",#N/A,TRUE,"CFMODEL"}</definedName>
    <definedName name="g" hidden="1">{#N/A,#N/A,FALSE,"SIM95"}</definedName>
    <definedName name="G_SERV_PPTO" localSheetId="7">#REF!</definedName>
    <definedName name="G_SERV_PPTO">#REF!</definedName>
    <definedName name="G_SERV_REAL" localSheetId="7">#REF!</definedName>
    <definedName name="G_SERV_REAL">#REF!</definedName>
    <definedName name="G1ClearAll" localSheetId="7" hidden="1">g1clear,G1Clear2</definedName>
    <definedName name="G1ClearAll" hidden="1">g1clear,G1Clear2</definedName>
    <definedName name="GA">#REF!</definedName>
    <definedName name="ga_range2">#REF!</definedName>
    <definedName name="GAAPBal" localSheetId="7">#REF!</definedName>
    <definedName name="GAAPBal">#REF!</definedName>
    <definedName name="gadhfdsh" localSheetId="7" hidden="1">{"a",#N/A,FALSE,"LBO - 100%, No Sales";"aa",#N/A,FALSE,"LBO - 100%, No Sales";"aaa",#N/A,FALSE,"LBO - 100%, No Sales";"aaaa",#N/A,FALSE,"LBO - 100%, No Sales";"aaaaa",#N/A,FALSE,"LBO - 100%, No Sales";"aaaaaa",#N/A,FALSE,"LBO - 100%, No Sales";"aaaaaaa",#N/A,FALSE,"LBO - 100%, No Sales";"aaaaaaaa",#N/A,FALSE,"LBO - 100%, No Sales"}</definedName>
    <definedName name="gadhfdsh" hidden="1">{"a",#N/A,FALSE,"LBO - 100%, No Sales";"aa",#N/A,FALSE,"LBO - 100%, No Sales";"aaa",#N/A,FALSE,"LBO - 100%, No Sales";"aaaa",#N/A,FALSE,"LBO - 100%, No Sales";"aaaaa",#N/A,FALSE,"LBO - 100%, No Sales";"aaaaaa",#N/A,FALSE,"LBO - 100%, No Sales";"aaaaaaa",#N/A,FALSE,"LBO - 100%, No Sales";"aaaaaaaa",#N/A,FALSE,"LBO - 100%, No Sales"}</definedName>
    <definedName name="gain" localSheetId="7">#REF!</definedName>
    <definedName name="gain">#REF!</definedName>
    <definedName name="GainLoss">#REF!</definedName>
    <definedName name="galsas" localSheetId="7" hidden="1">{"'Feb 99'!$A$1:$G$30"}</definedName>
    <definedName name="galsas" hidden="1">{"'Feb 99'!$A$1:$G$30"}</definedName>
    <definedName name="GAM83F">#REF!</definedName>
    <definedName name="GAM83M">#REF!</definedName>
    <definedName name="GARRARD">#REF!</definedName>
    <definedName name="gas" localSheetId="7">#REF!</definedName>
    <definedName name="gas">#REF!</definedName>
    <definedName name="gas_rev_detail" localSheetId="7">#REF!</definedName>
    <definedName name="gas_rev_detail">#REF!</definedName>
    <definedName name="GAS_WKS" localSheetId="7">#REF!</definedName>
    <definedName name="GAS_WKS">#REF!</definedName>
    <definedName name="gasdesignheat">#REF!</definedName>
    <definedName name="GasServicesDates">#REF!</definedName>
    <definedName name="GasServicesMTM">#REF!</definedName>
    <definedName name="GasServicesVol">#REF!</definedName>
    <definedName name="gastos" localSheetId="7">#REF!</definedName>
    <definedName name="gastos">#REF!</definedName>
    <definedName name="Gastos_a_prorratear" localSheetId="7">#REF!</definedName>
    <definedName name="Gastos_a_prorratear">#REF!</definedName>
    <definedName name="Gastos_Ajustados" localSheetId="7">#REF!</definedName>
    <definedName name="Gastos_Ajustados">#REF!</definedName>
    <definedName name="Gastos_Calculos">#REF!</definedName>
    <definedName name="gbdfgdfdfzvc" localSheetId="4" hidden="1">{#N/A,#N/A,FALSE,"ALLOC"}</definedName>
    <definedName name="gbdfgdfdfzvc" localSheetId="5" hidden="1">{#N/A,#N/A,FALSE,"ALLOC"}</definedName>
    <definedName name="gbdfgdfdfzvc" localSheetId="2" hidden="1">{#N/A,#N/A,FALSE,"ALLOC"}</definedName>
    <definedName name="gbdfgdfdfzvc" hidden="1">{#N/A,#N/A,FALSE,"ALLOC"}</definedName>
    <definedName name="gbdfgzdfvvc" localSheetId="4" hidden="1">{#N/A,#N/A,FALSE,"EXPENSE"}</definedName>
    <definedName name="gbdfgzdfvvc" localSheetId="5" hidden="1">{#N/A,#N/A,FALSE,"EXPENSE"}</definedName>
    <definedName name="gbdfgzdfvvc" localSheetId="2" hidden="1">{#N/A,#N/A,FALSE,"EXPENSE"}</definedName>
    <definedName name="gbdfgzdfvvc" hidden="1">{#N/A,#N/A,FALSE,"EXPENSE"}</definedName>
    <definedName name="gbfb" localSheetId="7" hidden="1">{"NA Top",#N/A,FALSE,"NA-ULV";"NA Bottom",#N/A,FALSE,"NA-ULV"}</definedName>
    <definedName name="gbfb" hidden="1">{"NA Top",#N/A,FALSE,"NA-ULV";"NA Bottom",#N/A,FALSE,"NA-ULV"}</definedName>
    <definedName name="GBP_to_EUR__ALL____Prices_from_18_1_2002">#REF!</definedName>
    <definedName name="gd" localSheetId="7" hidden="1">{#N/A,#N/A,FALSE,"CreditStat";#N/A,#N/A,FALSE,"SPbrkup";#N/A,#N/A,FALSE,"MerSPsyn";#N/A,#N/A,FALSE,"MerSPwKCsyn";#N/A,#N/A,FALSE,"MerSPwKCsyn (2)";#N/A,#N/A,FALSE,"CreditStat (2)"}</definedName>
    <definedName name="gd" hidden="1">{#N/A,#N/A,FALSE,"CreditStat";#N/A,#N/A,FALSE,"SPbrkup";#N/A,#N/A,FALSE,"MerSPsyn";#N/A,#N/A,FALSE,"MerSPwKCsyn";#N/A,#N/A,FALSE,"MerSPwKCsyn (2)";#N/A,#N/A,FALSE,"CreditStat (2)"}</definedName>
    <definedName name="gdfgdf" localSheetId="7" hidden="1">{#N/A,#N/A,FALSE,"Pharm";#N/A,#N/A,FALSE,"WWCM"}</definedName>
    <definedName name="gdfgdf" hidden="1">{#N/A,#N/A,FALSE,"Pharm";#N/A,#N/A,FALSE,"WWCM"}</definedName>
    <definedName name="gdfgdvzxcvc" localSheetId="4" hidden="1">{#N/A,#N/A,FALSE,"EXPENSE"}</definedName>
    <definedName name="gdfgdvzxcvc" localSheetId="5" hidden="1">{#N/A,#N/A,FALSE,"EXPENSE"}</definedName>
    <definedName name="gdfgdvzxcvc" localSheetId="2" hidden="1">{#N/A,#N/A,FALSE,"EXPENSE"}</definedName>
    <definedName name="gdfgdvzxcvc" hidden="1">{#N/A,#N/A,FALSE,"EXPENSE"}</definedName>
    <definedName name="gdfgdzfdzfvxzc" localSheetId="4" hidden="1">{#N/A,#N/A,FALSE,"ALLOC"}</definedName>
    <definedName name="gdfgdzfdzfvxzc" localSheetId="5" hidden="1">{#N/A,#N/A,FALSE,"ALLOC"}</definedName>
    <definedName name="gdfgdzfdzfvxzc" localSheetId="2" hidden="1">{#N/A,#N/A,FALSE,"ALLOC"}</definedName>
    <definedName name="gdfgdzfdzfvxzc" hidden="1">{#N/A,#N/A,FALSE,"ALLOC"}</definedName>
    <definedName name="gdfgfbcvbcv" localSheetId="4" hidden="1">{#N/A,#N/A,FALSE,"EXPENSE"}</definedName>
    <definedName name="gdfgfbcvbcv" localSheetId="5" hidden="1">{#N/A,#N/A,FALSE,"EXPENSE"}</definedName>
    <definedName name="gdfgfbcvbcv" localSheetId="2" hidden="1">{#N/A,#N/A,FALSE,"EXPENSE"}</definedName>
    <definedName name="gdfgfbcvbcv" hidden="1">{#N/A,#N/A,FALSE,"EXPENSE"}</definedName>
    <definedName name="gdfgfvcxvcx" localSheetId="4" hidden="1">{#N/A,#N/A,FALSE,"ALLOC"}</definedName>
    <definedName name="gdfgfvcxvcx" localSheetId="5" hidden="1">{#N/A,#N/A,FALSE,"ALLOC"}</definedName>
    <definedName name="gdfgfvcxvcx" localSheetId="2" hidden="1">{#N/A,#N/A,FALSE,"ALLOC"}</definedName>
    <definedName name="gdfgfvcxvcx" hidden="1">{#N/A,#N/A,FALSE,"ALLOC"}</definedName>
    <definedName name="gdgddgd" localSheetId="4" hidden="1">{#N/A,#N/A,FALSE,"EXPENSE"}</definedName>
    <definedName name="gdgddgd" localSheetId="5" hidden="1">{#N/A,#N/A,FALSE,"EXPENSE"}</definedName>
    <definedName name="gdgddgd" localSheetId="2" hidden="1">{#N/A,#N/A,FALSE,"EXPENSE"}</definedName>
    <definedName name="gdgddgd" hidden="1">{#N/A,#N/A,FALSE,"EXPENSE"}</definedName>
    <definedName name="gdgfdsf" localSheetId="7" hidden="1">{"Eur Base Top",#N/A,FALSE,"Europe Base";"Eur Base Bottom",#N/A,FALSE,"Europe Base"}</definedName>
    <definedName name="gdgfdsf" hidden="1">{"Eur Base Top",#N/A,FALSE,"Europe Base";"Eur Base Bottom",#N/A,FALSE,"Europe Base"}</definedName>
    <definedName name="gdsfgdcvcx" localSheetId="4" hidden="1">{#N/A,#N/A,FALSE,"EXPENSE"}</definedName>
    <definedName name="gdsfgdcvcx" localSheetId="5" hidden="1">{#N/A,#N/A,FALSE,"EXPENSE"}</definedName>
    <definedName name="gdsfgdcvcx" localSheetId="2" hidden="1">{#N/A,#N/A,FALSE,"EXPENSE"}</definedName>
    <definedName name="gdsfgdcvcx" hidden="1">{#N/A,#N/A,FALSE,"EXPENSE"}</definedName>
    <definedName name="gdsfgdfvgzcxvcxz" localSheetId="4" hidden="1">{#N/A,#N/A,FALSE,"EXPENSE"}</definedName>
    <definedName name="gdsfgdfvgzcxvcxz" localSheetId="5" hidden="1">{#N/A,#N/A,FALSE,"EXPENSE"}</definedName>
    <definedName name="gdsfgdfvgzcxvcxz" localSheetId="2" hidden="1">{#N/A,#N/A,FALSE,"EXPENSE"}</definedName>
    <definedName name="gdsfgdfvgzcxvcxz" hidden="1">{#N/A,#N/A,FALSE,"EXPENSE"}</definedName>
    <definedName name="gdsgdfvcxvxc" localSheetId="4" hidden="1">{#N/A,#N/A,FALSE,"EXPENSE"}</definedName>
    <definedName name="gdsgdfvcxvxc" localSheetId="5" hidden="1">{#N/A,#N/A,FALSE,"EXPENSE"}</definedName>
    <definedName name="gdsgdfvcxvxc" localSheetId="2" hidden="1">{#N/A,#N/A,FALSE,"EXPENSE"}</definedName>
    <definedName name="gdsgdfvcxvxc" hidden="1">{#N/A,#N/A,FALSE,"EXPENSE"}</definedName>
    <definedName name="GDV" localSheetId="7">#REF!</definedName>
    <definedName name="GDV">#REF!</definedName>
    <definedName name="GE" localSheetId="7">#REF!</definedName>
    <definedName name="GE">#REF!</definedName>
    <definedName name="GEN" localSheetId="7">#REF!</definedName>
    <definedName name="GEN">#REF!</definedName>
    <definedName name="genco" hidden="1">{#N/A,#N/A,TRUE,"CIN-11";#N/A,#N/A,TRUE,"CIN-13";#N/A,#N/A,TRUE,"CIN-14";#N/A,#N/A,TRUE,"CIN-16";#N/A,#N/A,TRUE,"CIN-17";#N/A,#N/A,TRUE,"CIN-18";#N/A,#N/A,TRUE,"CIN Earnings To Fixed Charges";#N/A,#N/A,TRUE,"CIN Financial Ratios";#N/A,#N/A,TRUE,"CIN-IS";#N/A,#N/A,TRUE,"CIN-BS";#N/A,#N/A,TRUE,"CIN-CS";#N/A,#N/A,TRUE,"Invest In Unconsol Subs"}</definedName>
    <definedName name="GENERAL" localSheetId="7">#REF!</definedName>
    <definedName name="GENERAL">#REF!</definedName>
    <definedName name="general_use_occupancy" localSheetId="7">#REF!</definedName>
    <definedName name="general_use_occupancy">#REF!</definedName>
    <definedName name="GENERATE">#REF!</definedName>
    <definedName name="GENMISA" localSheetId="7">#REF!</definedName>
    <definedName name="GENMISA">#REF!</definedName>
    <definedName name="GENMISB" localSheetId="7">#REF!</definedName>
    <definedName name="GENMISB">#REF!</definedName>
    <definedName name="GENMISC" localSheetId="7">#REF!</definedName>
    <definedName name="GENMISC">#REF!</definedName>
    <definedName name="GENTA">#REF!</definedName>
    <definedName name="GENTAX">#REF!</definedName>
    <definedName name="GENTB">#REF!</definedName>
    <definedName name="GENTC">#REF!</definedName>
    <definedName name="Georgia" localSheetId="7" hidden="1">{#N/A,#N/A,FALSE,"Aging Summary";#N/A,#N/A,FALSE,"Ratio Analysis";#N/A,#N/A,FALSE,"Test 120 Day Accts";#N/A,#N/A,FALSE,"Tickmarks"}</definedName>
    <definedName name="Georgia" hidden="1">{#N/A,#N/A,FALSE,"Aging Summary";#N/A,#N/A,FALSE,"Ratio Analysis";#N/A,#N/A,FALSE,"Test 120 Day Accts";#N/A,#N/A,FALSE,"Tickmarks"}</definedName>
    <definedName name="GER_BOND">#REF!</definedName>
    <definedName name="gerencia" localSheetId="7">IF(#REF!&lt;1,0,#REF!*#REF!/2)</definedName>
    <definedName name="gerencia">IF(#REF!&lt;1,0,#REF!*#REF!/2)</definedName>
    <definedName name="GERENCIA1">#REF!</definedName>
    <definedName name="GERMANY">#REF!</definedName>
    <definedName name="GET_RACKS">#REF!</definedName>
    <definedName name="gfdjhjh" localSheetId="7" hidden="1">{#N/A,#N/A,FALSE,"Pharm";#N/A,#N/A,FALSE,"WWCM"}</definedName>
    <definedName name="gfdjhjh" hidden="1">{#N/A,#N/A,FALSE,"Pharm";#N/A,#N/A,FALSE,"WWCM"}</definedName>
    <definedName name="gfds" localSheetId="7" hidden="1">{#N/A,#N/A,TRUE,"Assumptions";#N/A,#N/A,TRUE,"Book Annual";#N/A,#N/A,TRUE,"Tax Annual";#N/A,#N/A,TRUE,"Valuation";#N/A,#N/A,TRUE,"Tax Dep'n";#N/A,#N/A,TRUE,"Book Dep'n";#N/A,#N/A,TRUE,"Monthly"}</definedName>
    <definedName name="gfds" hidden="1">{#N/A,#N/A,TRUE,"Assumptions";#N/A,#N/A,TRUE,"Book Annual";#N/A,#N/A,TRUE,"Tax Annual";#N/A,#N/A,TRUE,"Valuation";#N/A,#N/A,TRUE,"Tax Dep'n";#N/A,#N/A,TRUE,"Book Dep'n";#N/A,#N/A,TRUE,"Monthly"}</definedName>
    <definedName name="gfgsdftesrt" localSheetId="4" hidden="1">{#N/A,#N/A,FALSE,"EXPENSE"}</definedName>
    <definedName name="gfgsdftesrt" localSheetId="5" hidden="1">{#N/A,#N/A,FALSE,"EXPENSE"}</definedName>
    <definedName name="gfgsdftesrt" localSheetId="2" hidden="1">{#N/A,#N/A,FALSE,"EXPENSE"}</definedName>
    <definedName name="gfgsdftesrt" hidden="1">{#N/A,#N/A,FALSE,"EXPENSE"}</definedName>
    <definedName name="gfhbgfggbvcvcx" localSheetId="4" hidden="1">{#N/A,#N/A,FALSE,"EXPENSE"}</definedName>
    <definedName name="gfhbgfggbvcvcx" localSheetId="5" hidden="1">{#N/A,#N/A,FALSE,"EXPENSE"}</definedName>
    <definedName name="gfhbgfggbvcvcx" localSheetId="2" hidden="1">{#N/A,#N/A,FALSE,"EXPENSE"}</definedName>
    <definedName name="gfhbgfggbvcvcx" hidden="1">{#N/A,#N/A,FALSE,"EXPENSE"}</definedName>
    <definedName name="gfhfgfbcvcv" localSheetId="4" hidden="1">{#N/A,#N/A,FALSE,"EXPENSE"}</definedName>
    <definedName name="gfhfgfbcvcv" localSheetId="5" hidden="1">{#N/A,#N/A,FALSE,"EXPENSE"}</definedName>
    <definedName name="gfhfgfbcvcv" localSheetId="2" hidden="1">{#N/A,#N/A,FALSE,"EXPENSE"}</definedName>
    <definedName name="gfhfgfbcvcv" hidden="1">{#N/A,#N/A,FALSE,"EXPENSE"}</definedName>
    <definedName name="gfhfxcxvcxzv" localSheetId="4" hidden="1">{#N/A,#N/A,FALSE,"EXPENSE"}</definedName>
    <definedName name="gfhfxcxvcxzv" localSheetId="5" hidden="1">{#N/A,#N/A,FALSE,"EXPENSE"}</definedName>
    <definedName name="gfhfxcxvcxzv" localSheetId="2" hidden="1">{#N/A,#N/A,FALSE,"EXPENSE"}</definedName>
    <definedName name="gfhfxcxvcxzv" hidden="1">{#N/A,#N/A,FALSE,"EXPENSE"}</definedName>
    <definedName name="gfhhgf" localSheetId="7">#REF!</definedName>
    <definedName name="gfhhgf">#REF!</definedName>
    <definedName name="gfhsdzfzasdfSAF" localSheetId="4" hidden="1">{#N/A,#N/A,FALSE,"ALLOC"}</definedName>
    <definedName name="gfhsdzfzasdfSAF" localSheetId="5" hidden="1">{#N/A,#N/A,FALSE,"ALLOC"}</definedName>
    <definedName name="gfhsdzfzasdfSAF" localSheetId="2" hidden="1">{#N/A,#N/A,FALSE,"ALLOC"}</definedName>
    <definedName name="gfhsdzfzasdfSAF" hidden="1">{#N/A,#N/A,FALSE,"ALLOC"}</definedName>
    <definedName name="gfhshyghgf" localSheetId="4" hidden="1">{#N/A,#N/A,FALSE,"EXPENSE"}</definedName>
    <definedName name="gfhshyghgf" localSheetId="5" hidden="1">{#N/A,#N/A,FALSE,"EXPENSE"}</definedName>
    <definedName name="gfhshyghgf" localSheetId="2" hidden="1">{#N/A,#N/A,FALSE,"EXPENSE"}</definedName>
    <definedName name="gfhshyghgf" hidden="1">{#N/A,#N/A,FALSE,"EXPENSE"}</definedName>
    <definedName name="gfnhsfgdzvc" localSheetId="4" hidden="1">{#N/A,#N/A,FALSE,"ALLOC"}</definedName>
    <definedName name="gfnhsfgdzvc" localSheetId="5" hidden="1">{#N/A,#N/A,FALSE,"ALLOC"}</definedName>
    <definedName name="gfnhsfgdzvc" localSheetId="2" hidden="1">{#N/A,#N/A,FALSE,"ALLOC"}</definedName>
    <definedName name="gfnhsfgdzvc" hidden="1">{#N/A,#N/A,FALSE,"ALLOC"}</definedName>
    <definedName name="gfsgesrwerwer" localSheetId="4" hidden="1">{#N/A,#N/A,FALSE,"EXPENSE"}</definedName>
    <definedName name="gfsgesrwerwer" localSheetId="5" hidden="1">{#N/A,#N/A,FALSE,"EXPENSE"}</definedName>
    <definedName name="gfsgesrwerwer" localSheetId="2" hidden="1">{#N/A,#N/A,FALSE,"EXPENSE"}</definedName>
    <definedName name="gfsgesrwerwer" hidden="1">{#N/A,#N/A,FALSE,"EXPENSE"}</definedName>
    <definedName name="gg" localSheetId="7">#REF!</definedName>
    <definedName name="gg">#REF!</definedName>
    <definedName name="ｇｇ" localSheetId="7" hidden="1">{#N/A,#N/A,FALSE,"Cover (Japan)";#N/A,#N/A,FALSE,"Index";#N/A,#N/A,FALSE,"Comment sum"}</definedName>
    <definedName name="ｇｇ" hidden="1">{#N/A,#N/A,FALSE,"Cover (Japan)";#N/A,#N/A,FALSE,"Index";#N/A,#N/A,FALSE,"Comment sum"}</definedName>
    <definedName name="ggg" localSheetId="7" hidden="1">{"hughes",#N/A,FALSE,"Hughes";"hughes2",#N/A,FALSE,"Hughes (2)";"ray",#N/A,FALSE,"Raytheon";"trw",#N/A,FALSE,"TRW";"texas",#N/A,FALSE,"Texas Inst.";"rockwell",#N/A,FALSE,"Rockwell";"loral",#N/A,FALSE,"Loral";"nothrop",#N/A,FALSE,"Northrop";"boeing",#N/A,FALSE,"Boeing"}</definedName>
    <definedName name="ggg" hidden="1">{"hughes",#N/A,FALSE,"Hughes";"hughes2",#N/A,FALSE,"Hughes (2)";"ray",#N/A,FALSE,"Raytheon";"trw",#N/A,FALSE,"TRW";"texas",#N/A,FALSE,"Texas Inst.";"rockwell",#N/A,FALSE,"Rockwell";"loral",#N/A,FALSE,"Loral";"nothrop",#N/A,FALSE,"Northrop";"boeing",#N/A,FALSE,"Boeing"}</definedName>
    <definedName name="gggg" localSheetId="7" hidden="1">{"SourcesUses",#N/A,TRUE,#N/A;"TransOverview",#N/A,TRUE,"CFMODEL"}</definedName>
    <definedName name="gggg" localSheetId="4" hidden="1">{#N/A,#N/A,FALSE,"EXPENSE"}</definedName>
    <definedName name="gggg" localSheetId="5" hidden="1">{#N/A,#N/A,FALSE,"EXPENSE"}</definedName>
    <definedName name="gggg" localSheetId="2" hidden="1">{#N/A,#N/A,FALSE,"EXPENSE"}</definedName>
    <definedName name="gggg" hidden="1">{#N/A,#N/A,FALSE,"EXPENSE"}</definedName>
    <definedName name="ggggg" localSheetId="4" hidden="1">{#N/A,#N/A,FALSE,"EXPENSE"}</definedName>
    <definedName name="ggggg" localSheetId="5" hidden="1">{#N/A,#N/A,FALSE,"EXPENSE"}</definedName>
    <definedName name="ggggg" localSheetId="2" hidden="1">{#N/A,#N/A,FALSE,"EXPENSE"}</definedName>
    <definedName name="ggggg" hidden="1">{#N/A,#N/A,FALSE,"EXPENSE"}</definedName>
    <definedName name="gggggg" localSheetId="4" hidden="1">{#N/A,#N/A,FALSE,"EXPENSE"}</definedName>
    <definedName name="gggggg" localSheetId="5" hidden="1">{#N/A,#N/A,FALSE,"EXPENSE"}</definedName>
    <definedName name="gggggg" localSheetId="2" hidden="1">{#N/A,#N/A,FALSE,"EXPENSE"}</definedName>
    <definedName name="gggggg" hidden="1">{#N/A,#N/A,FALSE,"EXPENSE"}</definedName>
    <definedName name="gggggggggg" localSheetId="7" hidden="1">{#N/A,#N/A,FALSE,"ORIX CSC"}</definedName>
    <definedName name="gggggggggg" hidden="1">{#N/A,#N/A,FALSE,"ORIX CSC"}</definedName>
    <definedName name="gh" localSheetId="7" hidden="1">{#N/A,#N/A,FALSE,"CreditStat";#N/A,#N/A,FALSE,"SPbrkup";#N/A,#N/A,FALSE,"MerSPsyn";#N/A,#N/A,FALSE,"MerSPwKCsyn";#N/A,#N/A,FALSE,"MerSPwKCsyn (2)";#N/A,#N/A,FALSE,"CreditStat (2)"}</definedName>
    <definedName name="gh" hidden="1">{#N/A,#N/A,FALSE,"CreditStat";#N/A,#N/A,FALSE,"SPbrkup";#N/A,#N/A,FALSE,"MerSPsyn";#N/A,#N/A,FALSE,"MerSPwKCsyn";#N/A,#N/A,FALSE,"MerSPwKCsyn (2)";#N/A,#N/A,FALSE,"CreditStat (2)"}</definedName>
    <definedName name="ghfghfg" localSheetId="7">#REF!</definedName>
    <definedName name="ghfghfg">#REF!</definedName>
    <definedName name="ghjggjh" localSheetId="7" hidden="1">{#N/A,#N/A,FALSE,"Pharm";#N/A,#N/A,FALSE,"WWCM"}</definedName>
    <definedName name="ghjggjh" hidden="1">{#N/A,#N/A,FALSE,"Pharm";#N/A,#N/A,FALSE,"WWCM"}</definedName>
    <definedName name="ghsfgdszfzsdf" localSheetId="4" hidden="1">{#N/A,#N/A,FALSE,"EXPENSE"}</definedName>
    <definedName name="ghsfgdszfzsdf" localSheetId="5" hidden="1">{#N/A,#N/A,FALSE,"EXPENSE"}</definedName>
    <definedName name="ghsfgdszfzsdf" localSheetId="2" hidden="1">{#N/A,#N/A,FALSE,"EXPENSE"}</definedName>
    <definedName name="ghsfgdszfzsdf" hidden="1">{#N/A,#N/A,FALSE,"EXPENSE"}</definedName>
    <definedName name="ghy" localSheetId="7">#REF!</definedName>
    <definedName name="ghy">#REF!</definedName>
    <definedName name="Gibson5P1" localSheetId="7">#REF!</definedName>
    <definedName name="Gibson5P1">#REF!</definedName>
    <definedName name="Gibson5P2" localSheetId="7">#REF!</definedName>
    <definedName name="Gibson5P2">#REF!</definedName>
    <definedName name="Gibson5P3">#REF!</definedName>
    <definedName name="Gibson5P4">#REF!</definedName>
    <definedName name="Gibson5P5">#REF!</definedName>
    <definedName name="Gibson5P6">#REF!</definedName>
    <definedName name="Gibson5P7">#REF!</definedName>
    <definedName name="Gibson5P8">#REF!</definedName>
    <definedName name="Gibson5Table">#REF!</definedName>
    <definedName name="GibsonAcct">#REF!</definedName>
    <definedName name="GibsonAmt">#REF!</definedName>
    <definedName name="GibsonFERC">#REF!</definedName>
    <definedName name="GibsonWPP1">#REF!</definedName>
    <definedName name="GibsonWPP2">#REF!</definedName>
    <definedName name="GibsonWPP3">#REF!</definedName>
    <definedName name="GibsonWPP4">#REF!</definedName>
    <definedName name="gilb.wrn.test2." hidden="1">{"SourcesUses",#N/A,TRUE,"CFMODEL";"TransOverview",#N/A,TRUE,"CFMODEL"}</definedName>
    <definedName name="gilb.wrn.test3." hidden="1">{"SourcesUses",#N/A,TRUE,#N/A;"TransOverview",#N/A,TRUE,"CFMODEL"}</definedName>
    <definedName name="gilb.wrn.test4." hidden="1">{"SourcesUses",#N/A,TRUE,"FundsFlow";"TransOverview",#N/A,TRUE,"FundsFlow"}</definedName>
    <definedName name="gilb_wrn.test1" hidden="1">{"Income Statement",#N/A,FALSE,"CFMODEL";"Balance Sheet",#N/A,FALSE,"CFMODEL"}</definedName>
    <definedName name="GIRO_NEGO_DETALLE" localSheetId="7">#REF!</definedName>
    <definedName name="GIRO_NEGO_DETALLE">#REF!</definedName>
    <definedName name="giro_negocio" localSheetId="7">#REF!</definedName>
    <definedName name="giro_negocio">#REF!</definedName>
    <definedName name="Girokreditering" localSheetId="7" hidden="1">{#N/A,#N/A,FALSE,"Oppsumm DnB";#N/A,#N/A,FALSE,"Oppsumm BKD";#N/A,#N/A,FALSE,"Oppsumm KKD";#N/A,#N/A,FALSE,"Gen forutsetn";#N/A,#N/A,FALSE,"Strategisk alt.-Elektronisk";#N/A,#N/A,FALSE,"Kjøp av skillemynt";#N/A,#N/A,FALSE,"Salg av skillemynt";#N/A,#N/A,FALSE,"Sjekk andre bankers kunder";#N/A,#N/A,FALSE,"Innløsning av anvisning";#N/A,#N/A,FALSE,"Giro med kvittering";#N/A,#N/A,FALSE,"Giro uten kvittering";#N/A,#N/A,FALSE,"Uttak skranke";#N/A,#N/A,FALSE,"Innskudd skranke";#N/A,#N/A,FALSE,"Åpne punkter"}</definedName>
    <definedName name="Girokreditering" hidden="1">{#N/A,#N/A,FALSE,"Oppsumm DnB";#N/A,#N/A,FALSE,"Oppsumm BKD";#N/A,#N/A,FALSE,"Oppsumm KKD";#N/A,#N/A,FALSE,"Gen forutsetn";#N/A,#N/A,FALSE,"Strategisk alt.-Elektronisk";#N/A,#N/A,FALSE,"Kjøp av skillemynt";#N/A,#N/A,FALSE,"Salg av skillemynt";#N/A,#N/A,FALSE,"Sjekk andre bankers kunder";#N/A,#N/A,FALSE,"Innløsning av anvisning";#N/A,#N/A,FALSE,"Giro med kvittering";#N/A,#N/A,FALSE,"Giro uten kvittering";#N/A,#N/A,FALSE,"Uttak skranke";#N/A,#N/A,FALSE,"Innskudd skranke";#N/A,#N/A,FALSE,"Åpne punkter"}</definedName>
    <definedName name="GIT" localSheetId="7">#REF!</definedName>
    <definedName name="GIT">#REF!</definedName>
    <definedName name="GJ_Mmbtu">#REF!</definedName>
    <definedName name="gkn" localSheetId="7" hidden="1">{#N/A,#N/A,FALSE,"COVER PAGE";#N/A,#N/A,FALSE,"Page 2";#N/A,#N/A,FALSE,"Page 2";#N/A,#N/A,FALSE,"Page 4";#N/A,#N/A,FALSE,"Page5";#N/A,#N/A,FALSE,"Page 6";#N/A,#N/A,FALSE,"Page 7";#N/A,#N/A,FALSE,"Page 8";#N/A,#N/A,FALSE,"Page 10";#N/A,#N/A,FALSE,"Long-Term OCF Mult.";#N/A,#N/A,FALSE,"PCS Comp";#N/A,#N/A,FALSE,"OCS-CAPEX";#N/A,#N/A,FALSE,"Blank"}</definedName>
    <definedName name="gkn" hidden="1">{#N/A,#N/A,FALSE,"COVER PAGE";#N/A,#N/A,FALSE,"Page 2";#N/A,#N/A,FALSE,"Page 2";#N/A,#N/A,FALSE,"Page 4";#N/A,#N/A,FALSE,"Page5";#N/A,#N/A,FALSE,"Page 6";#N/A,#N/A,FALSE,"Page 7";#N/A,#N/A,FALSE,"Page 8";#N/A,#N/A,FALSE,"Page 10";#N/A,#N/A,FALSE,"Long-Term OCF Mult.";#N/A,#N/A,FALSE,"PCS Comp";#N/A,#N/A,FALSE,"OCS-CAPEX";#N/A,#N/A,FALSE,"Blank"}</definedName>
    <definedName name="GL_Tie" localSheetId="7">#REF!</definedName>
    <definedName name="GL_Tie">#REF!</definedName>
    <definedName name="GLAccount" localSheetId="7">#REF!</definedName>
    <definedName name="GLAccount">#REF!</definedName>
    <definedName name="GLAmort_Range">#REF!</definedName>
    <definedName name="GLAmort_RangePRW">#REF!</definedName>
    <definedName name="glenivyrecon" localSheetId="7">#REF!</definedName>
    <definedName name="glenivyrecon">#REF!</definedName>
    <definedName name="Glenn">#REF!</definedName>
    <definedName name="GlideChartMarker" hidden="1">"Chart!A1"</definedName>
    <definedName name="GlideDataMarker" hidden="1">"Data!A1"</definedName>
    <definedName name="GlideHiddenMarker" hidden="1">"Costcurvedata!A1"</definedName>
    <definedName name="GlideMaxCharts" hidden="1">7</definedName>
    <definedName name="Global">#REF!</definedName>
    <definedName name="Global_Asset_Development___Co._10014" localSheetId="7">#REF!</definedName>
    <definedName name="Global_Asset_Development___Co._10014">#REF!</definedName>
    <definedName name="Global_S" localSheetId="7">#REF!</definedName>
    <definedName name="Global_S">#REF!</definedName>
    <definedName name="Global1" localSheetId="7" hidden="1">{#N/A,#N/A,FALSE,"Pharm";#N/A,#N/A,FALSE,"WWCM"}</definedName>
    <definedName name="Global1" hidden="1">{#N/A,#N/A,FALSE,"Pharm";#N/A,#N/A,FALSE,"WWCM"}</definedName>
    <definedName name="GM_Util_AcumuladaReal2005">#REF!</definedName>
    <definedName name="GM_Util_PptoAnual2005">#REF!</definedName>
    <definedName name="GM_Util_PptoAnual2005Avance">#REF!</definedName>
    <definedName name="GMACRO" localSheetId="7">#REF!</definedName>
    <definedName name="GMACRO">#REF!</definedName>
    <definedName name="GOD" hidden="1">{#N/A,#N/A,TRUE,"Facility-Input";#N/A,#N/A,TRUE,"Graphs";#N/A,#N/A,TRUE,"TOTAL"}</definedName>
    <definedName name="golly" hidden="1">{#N/A,#N/A,TRUE,"Facility-Input";#N/A,#N/A,TRUE,"Graphs";#N/A,#N/A,TRUE,"TOTAL"}</definedName>
    <definedName name="gooch" localSheetId="7" hidden="1">{#N/A,#N/A,FALSE,"Projections";#N/A,#N/A,FALSE,"Multiples Valuation";#N/A,#N/A,FALSE,"LBO";#N/A,#N/A,FALSE,"Multiples_Sensitivity";#N/A,#N/A,FALSE,"Summary"}</definedName>
    <definedName name="gooch" hidden="1">{#N/A,#N/A,FALSE,"Projections";#N/A,#N/A,FALSE,"Multiples Valuation";#N/A,#N/A,FALSE,"LBO";#N/A,#N/A,FALSE,"Multiples_Sensitivity";#N/A,#N/A,FALSE,"Summary"}</definedName>
    <definedName name="GOODBYE" hidden="1">{#N/A,#N/A,TRUE,"Facility-Input";#N/A,#N/A,TRUE,"Graphs";#N/A,#N/A,TRUE,"TOTAL"}</definedName>
    <definedName name="Goodwill" localSheetId="7">#REF!</definedName>
    <definedName name="Goodwill">#REF!</definedName>
    <definedName name="GOTO_CITGO_PRIC">#REF!</definedName>
    <definedName name="GOTO_GRS_P_3820">#REF!</definedName>
    <definedName name="GOTO_PUR_3840_">#REF!</definedName>
    <definedName name="Goto_Rates">#REF!</definedName>
    <definedName name="GOTO_SAL_3840_" localSheetId="7">#REF!</definedName>
    <definedName name="GOTO_SAL_3840_">#REF!</definedName>
    <definedName name="GOTO_W_REG_RACK" localSheetId="7">#REF!</definedName>
    <definedName name="GOTO_W_REG_RACK">#REF!</definedName>
    <definedName name="GOTOMACRO">#REF!</definedName>
    <definedName name="GP_Util_AcumuladaReal2005">#REF!</definedName>
    <definedName name="GP_Util_PptoAnual2005">#REF!</definedName>
    <definedName name="GP_Util_PptoAnual2005Avance">#REF!</definedName>
    <definedName name="GpBal" localSheetId="7">#REF!</definedName>
    <definedName name="GpBal">#REF!</definedName>
    <definedName name="GPIF">#REF!</definedName>
    <definedName name="GPXA">#REF!</definedName>
    <definedName name="GradeRecipeList">#REF!</definedName>
    <definedName name="grandTotMinus1">#REF!</definedName>
    <definedName name="graph" localSheetId="7" hidden="1">{#N/A,#N/A,FALSE,"REPORT"}</definedName>
    <definedName name="graph" hidden="1">{#N/A,#N/A,FALSE,"REPORT"}</definedName>
    <definedName name="GRCF">#REF!</definedName>
    <definedName name="GRCFdiff">#REF!</definedName>
    <definedName name="GRCFold">#REF!</definedName>
    <definedName name="GRE_BOND" localSheetId="7">#REF!</definedName>
    <definedName name="GRE_BOND">#REF!</definedName>
    <definedName name="GREECE" localSheetId="7">#REF!</definedName>
    <definedName name="GREECE">#REF!</definedName>
    <definedName name="green" localSheetId="7" hidden="1">{"Standard",#N/A,FALSE,"Lab H Inc Stmt";"Standard",#N/A,FALSE,"Lab H Bal Sht";"Standard",#N/A,FALSE,"Lab H CFs";"Standard",#N/A,FALSE,"Lab P Inc Stmt";"Standard",#N/A,FALSE,"Lab P CFs Base";"Standard",#N/A,FALSE,"Lab DCF Base";"Standard",#N/A,FALSE,"DCF Sum"}</definedName>
    <definedName name="green" hidden="1">{"Standard",#N/A,FALSE,"Lab H Inc Stmt";"Standard",#N/A,FALSE,"Lab H Bal Sht";"Standard",#N/A,FALSE,"Lab H CFs";"Standard",#N/A,FALSE,"Lab P Inc Stmt";"Standard",#N/A,FALSE,"Lab P CFs Base";"Standard",#N/A,FALSE,"Lab DCF Base";"Standard",#N/A,FALSE,"DCF Sum"}</definedName>
    <definedName name="gretertertert" localSheetId="4" hidden="1">{#N/A,#N/A,FALSE,"EXPENSE"}</definedName>
    <definedName name="gretertertert" localSheetId="5" hidden="1">{#N/A,#N/A,FALSE,"EXPENSE"}</definedName>
    <definedName name="gretertertert" localSheetId="2" hidden="1">{#N/A,#N/A,FALSE,"EXPENSE"}</definedName>
    <definedName name="gretertertert" hidden="1">{#N/A,#N/A,FALSE,"EXPENSE"}</definedName>
    <definedName name="Group" localSheetId="7">#REF!</definedName>
    <definedName name="Group">#REF!</definedName>
    <definedName name="GrpAcct1" hidden="1">"6411"</definedName>
    <definedName name="GrpLevel" hidden="1">2</definedName>
    <definedName name="gsdfgdsfg" localSheetId="7" hidden="1">{"IS w Ratios",#N/A,FALSE,"Europe";"PF CF Europe",#N/A,FALSE,"Europe";"DCF Eur Matrix",#N/A,FALSE,"Europe"}</definedName>
    <definedName name="gsdfgdsfg" hidden="1">{"IS w Ratios",#N/A,FALSE,"Europe";"PF CF Europe",#N/A,FALSE,"Europe";"DCF Eur Matrix",#N/A,FALSE,"Europe"}</definedName>
    <definedName name="gsdfgdzcvzcxvc" localSheetId="4" hidden="1">{#N/A,#N/A,FALSE,"EXPENSE"}</definedName>
    <definedName name="gsdfgdzcvzcxvc" localSheetId="5" hidden="1">{#N/A,#N/A,FALSE,"EXPENSE"}</definedName>
    <definedName name="gsdfgdzcvzcxvc" localSheetId="2" hidden="1">{#N/A,#N/A,FALSE,"EXPENSE"}</definedName>
    <definedName name="gsdfgdzcvzcxvc" hidden="1">{#N/A,#N/A,FALSE,"EXPENSE"}</definedName>
    <definedName name="gsdfgdzfzdvcxz" localSheetId="4" hidden="1">{#N/A,#N/A,FALSE,"EXPENSE"}</definedName>
    <definedName name="gsdfgdzfzdvcxz" localSheetId="5" hidden="1">{#N/A,#N/A,FALSE,"EXPENSE"}</definedName>
    <definedName name="gsdfgdzfzdvcxz" localSheetId="2" hidden="1">{#N/A,#N/A,FALSE,"EXPENSE"}</definedName>
    <definedName name="gsdfgdzfzdvcxz" hidden="1">{#N/A,#N/A,FALSE,"EXPENSE"}</definedName>
    <definedName name="gsdfgzsdfzsdcs" localSheetId="4" hidden="1">{#N/A,#N/A,FALSE,"EXPENSE"}</definedName>
    <definedName name="gsdfgzsdfzsdcs" localSheetId="5" hidden="1">{#N/A,#N/A,FALSE,"EXPENSE"}</definedName>
    <definedName name="gsdfgzsdfzsdcs" localSheetId="2" hidden="1">{#N/A,#N/A,FALSE,"EXPENSE"}</definedName>
    <definedName name="gsdfgzsdfzsdcs" hidden="1">{#N/A,#N/A,FALSE,"EXPENSE"}</definedName>
    <definedName name="gsdgfs" localSheetId="7" hidden="1">{"Far East Top",#N/A,FALSE,"FE Model";"Far East Bottom",#N/A,FALSE,"FE Model"}</definedName>
    <definedName name="gsdgfs" hidden="1">{"Far East Top",#N/A,FALSE,"FE Model";"Far East Bottom",#N/A,FALSE,"FE Model"}</definedName>
    <definedName name="gsfdgzdfcxv" localSheetId="4" hidden="1">{#N/A,#N/A,FALSE,"EXPENSE"}</definedName>
    <definedName name="gsfdgzdfcxv" localSheetId="5" hidden="1">{#N/A,#N/A,FALSE,"EXPENSE"}</definedName>
    <definedName name="gsfdgzdfcxv" localSheetId="2" hidden="1">{#N/A,#N/A,FALSE,"EXPENSE"}</definedName>
    <definedName name="gsfdgzdfcxv" hidden="1">{#N/A,#N/A,FALSE,"EXPENSE"}</definedName>
    <definedName name="GT_pkg_print" localSheetId="7">#REF!</definedName>
    <definedName name="GT_pkg_print">#REF!</definedName>
    <definedName name="GTO">#REF!</definedName>
    <definedName name="GTO_NAT_PPTO" localSheetId="7">#REF!</definedName>
    <definedName name="GTO_NAT_PPTO">#REF!</definedName>
    <definedName name="GTO_NAT_REAL" localSheetId="7">#REF!</definedName>
    <definedName name="GTO_NAT_REAL">#REF!</definedName>
    <definedName name="GTOP" localSheetId="7">#REF!</definedName>
    <definedName name="GTOP">#REF!</definedName>
    <definedName name="GTOPY">#REF!</definedName>
    <definedName name="GTOS06">#REF!</definedName>
    <definedName name="gtr" localSheetId="7" hidden="1">{#N/A,#N/A,FALSE,"Antony Financials";#N/A,#N/A,FALSE,"Cowboy Financials";#N/A,#N/A,FALSE,"Combined";#N/A,#N/A,FALSE,"Valuematrix";#N/A,#N/A,FALSE,"DCFAntony";#N/A,#N/A,FALSE,"DCFCowboy";#N/A,#N/A,FALSE,"DCFCombined"}</definedName>
    <definedName name="gtr" hidden="1">{#N/A,#N/A,FALSE,"Antony Financials";#N/A,#N/A,FALSE,"Cowboy Financials";#N/A,#N/A,FALSE,"Combined";#N/A,#N/A,FALSE,"Valuematrix";#N/A,#N/A,FALSE,"DCFAntony";#N/A,#N/A,FALSE,"DCFCowboy";#N/A,#N/A,FALSE,"DCFCombined"}</definedName>
    <definedName name="GULFPOWER">#REF!</definedName>
    <definedName name="GWYUID1" localSheetId="7">#REF!</definedName>
    <definedName name="GWYUID1">#REF!</definedName>
    <definedName name="gztdr" hidden="1">#REF!</definedName>
    <definedName name="h">#REF!</definedName>
    <definedName name="happ" hidden="1">255</definedName>
    <definedName name="HARRIS" localSheetId="7">#REF!</definedName>
    <definedName name="HARRIS">#REF!</definedName>
    <definedName name="HARRIS07" localSheetId="7">#REF!</definedName>
    <definedName name="HARRIS07">#REF!</definedName>
    <definedName name="hdf" localSheetId="7" hidden="1">{"mgmt forecast",#N/A,FALSE,"Mgmt Forecast";"dcf table",#N/A,FALSE,"Mgmt Forecast";"sensitivity",#N/A,FALSE,"Mgmt Forecast";"table inputs",#N/A,FALSE,"Mgmt Forecast";"calculations",#N/A,FALSE,"Mgmt Forecast"}</definedName>
    <definedName name="hdf" hidden="1">{"mgmt forecast",#N/A,FALSE,"Mgmt Forecast";"dcf table",#N/A,FALSE,"Mgmt Forecast";"sensitivity",#N/A,FALSE,"Mgmt Forecast";"table inputs",#N/A,FALSE,"Mgmt Forecast";"calculations",#N/A,FALSE,"Mgmt Forecast"}</definedName>
    <definedName name="HDLSW">#REF!</definedName>
    <definedName name="HDR.FAC" localSheetId="7">#REF!</definedName>
    <definedName name="HDR.FAC">#REF!</definedName>
    <definedName name="HEAD">#REF!</definedName>
    <definedName name="Headcount2" localSheetId="7" hidden="1">{"'WS Sales by Rep'!$A$24:$L$46"}</definedName>
    <definedName name="Headcount2" hidden="1">{"'WS Sales by Rep'!$A$24:$L$46"}</definedName>
    <definedName name="Headcount3" localSheetId="7" hidden="1">{"'WS Sales by Rep'!$A$24:$L$46"}</definedName>
    <definedName name="Headcount3" hidden="1">{"'WS Sales by Rep'!$A$24:$L$46"}</definedName>
    <definedName name="header_name">#REF!</definedName>
    <definedName name="Header_Row">ROW(#REF!)</definedName>
    <definedName name="HeaderRange">#REF!</definedName>
    <definedName name="HeaderRow" localSheetId="7">#REF!</definedName>
    <definedName name="HeaderRow">#REF!</definedName>
    <definedName name="HealthLifeLoad">#REF!</definedName>
    <definedName name="Heat_rate">#REF!</definedName>
    <definedName name="HeatExchangers">#REF!</definedName>
    <definedName name="helenrecon">#REF!</definedName>
    <definedName name="hfds" localSheetId="7" hidden="1">{"IS w Ratios",#N/A,FALSE,"Europe";"PF CF Europe",#N/A,FALSE,"Europe";"DCF Eur Matrix",#N/A,FALSE,"Europe"}</definedName>
    <definedName name="hfds" hidden="1">{"IS w Ratios",#N/A,FALSE,"Europe";"PF CF Europe",#N/A,FALSE,"Europe";"DCF Eur Matrix",#N/A,FALSE,"Europe"}</definedName>
    <definedName name="hfgdfdcvc" localSheetId="4" hidden="1">{#N/A,#N/A,FALSE,"EXPENSE"}</definedName>
    <definedName name="hfgdfdcvc" localSheetId="5" hidden="1">{#N/A,#N/A,FALSE,"EXPENSE"}</definedName>
    <definedName name="hfgdfdcvc" localSheetId="2" hidden="1">{#N/A,#N/A,FALSE,"EXPENSE"}</definedName>
    <definedName name="hfgdfdcvc" hidden="1">{#N/A,#N/A,FALSE,"EXPENSE"}</definedName>
    <definedName name="hfgfh">#REF!</definedName>
    <definedName name="HFinGraph" localSheetId="7" hidden="1">{#N/A,#N/A,FALSE,"Pharm";#N/A,#N/A,FALSE,"WWCM"}</definedName>
    <definedName name="HFinGraph" hidden="1">{#N/A,#N/A,FALSE,"Pharm";#N/A,#N/A,FALSE,"WWCM"}</definedName>
    <definedName name="HFJ" localSheetId="7" hidden="1">{"a",#N/A,FALSE,"LBO - 100%, Sells FSM in 1999";"aa",#N/A,FALSE,"LBO - 100%, Sells FSM in 1999";"aaa",#N/A,FALSE,"LBO - 100%, Sells FSM in 1999";"aaaa",#N/A,FALSE,"LBO - 100%, Sells FSM in 1999";"aaaaa",#N/A,FALSE,"LBO - 100%, Sells FSM in 1999";"aaaaaa",#N/A,FALSE,"LBO - 100%, Sells FSM in 1999";"aaaaaaa",#N/A,FALSE,"LBO - 100%, Sells FSM in 1999"}</definedName>
    <definedName name="HFJ" hidden="1">{"a",#N/A,FALSE,"LBO - 100%, Sells FSM in 1999";"aa",#N/A,FALSE,"LBO - 100%, Sells FSM in 1999";"aaa",#N/A,FALSE,"LBO - 100%, Sells FSM in 1999";"aaaa",#N/A,FALSE,"LBO - 100%, Sells FSM in 1999";"aaaaa",#N/A,FALSE,"LBO - 100%, Sells FSM in 1999";"aaaaaa",#N/A,FALSE,"LBO - 100%, Sells FSM in 1999";"aaaaaaa",#N/A,FALSE,"LBO - 100%, Sells FSM in 1999"}</definedName>
    <definedName name="hgf" localSheetId="7" hidden="1">{#N/A,#N/A,TRUE,"CIN-11";#N/A,#N/A,TRUE,"CIN-13";#N/A,#N/A,TRUE,"CIN-14";#N/A,#N/A,TRUE,"CIN-16";#N/A,#N/A,TRUE,"CIN-17";#N/A,#N/A,TRUE,"CIN-18";#N/A,#N/A,TRUE,"CIN Earnings To Fixed Charges";#N/A,#N/A,TRUE,"CIN Financial Ratios";#N/A,#N/A,TRUE,"CIN-IS";#N/A,#N/A,TRUE,"CIN-BS";#N/A,#N/A,TRUE,"CIN-CS";#N/A,#N/A,TRUE,"Invest In Unconsol Subs"}</definedName>
    <definedName name="hgf" hidden="1">{#N/A,#N/A,TRUE,"CIN-11";#N/A,#N/A,TRUE,"CIN-13";#N/A,#N/A,TRUE,"CIN-14";#N/A,#N/A,TRUE,"CIN-16";#N/A,#N/A,TRUE,"CIN-17";#N/A,#N/A,TRUE,"CIN-18";#N/A,#N/A,TRUE,"CIN Earnings To Fixed Charges";#N/A,#N/A,TRUE,"CIN Financial Ratios";#N/A,#N/A,TRUE,"CIN-IS";#N/A,#N/A,TRUE,"CIN-BS";#N/A,#N/A,TRUE,"CIN-CS";#N/A,#N/A,TRUE,"Invest In Unconsol Subs"}</definedName>
    <definedName name="hgfhdfg" localSheetId="7" hidden="1">{"NA Top",#N/A,FALSE,"NA Model";"NA Bottom",#N/A,FALSE,"NA Model"}</definedName>
    <definedName name="hgfhdfg" hidden="1">{"NA Top",#N/A,FALSE,"NA Model";"NA Bottom",#N/A,FALSE,"NA Model"}</definedName>
    <definedName name="hgfhngfvbvcb" localSheetId="4" hidden="1">{#N/A,#N/A,FALSE,"EXPENSE"}</definedName>
    <definedName name="hgfhngfvbvcb" localSheetId="5" hidden="1">{#N/A,#N/A,FALSE,"EXPENSE"}</definedName>
    <definedName name="hgfhngfvbvcb" localSheetId="2" hidden="1">{#N/A,#N/A,FALSE,"EXPENSE"}</definedName>
    <definedName name="hgfhngfvbvcb" hidden="1">{#N/A,#N/A,FALSE,"EXPENSE"}</definedName>
    <definedName name="hgfhsfdgadgfzdv" localSheetId="4" hidden="1">{#N/A,#N/A,FALSE,"EXPENSE"}</definedName>
    <definedName name="hgfhsfdgadgfzdv" localSheetId="5" hidden="1">{#N/A,#N/A,FALSE,"EXPENSE"}</definedName>
    <definedName name="hgfhsfdgadgfzdv" localSheetId="2" hidden="1">{#N/A,#N/A,FALSE,"EXPENSE"}</definedName>
    <definedName name="hgfhsfdgadgfzdv" hidden="1">{#N/A,#N/A,FALSE,"EXPENSE"}</definedName>
    <definedName name="hghfdghfgh" localSheetId="4" hidden="1">{#N/A,#N/A,FALSE,"EXPENSE"}</definedName>
    <definedName name="hghfdghfgh" localSheetId="5" hidden="1">{#N/A,#N/A,FALSE,"EXPENSE"}</definedName>
    <definedName name="hghfdghfgh" localSheetId="2" hidden="1">{#N/A,#N/A,FALSE,"EXPENSE"}</definedName>
    <definedName name="hghfdghfgh" hidden="1">{#N/A,#N/A,FALSE,"EXPENSE"}</definedName>
    <definedName name="HGP_Consumables_Cost">#REF!</definedName>
    <definedName name="hgsfdgdzgfdszfds" localSheetId="4" hidden="1">{#N/A,#N/A,FALSE,"EXPENSE"}</definedName>
    <definedName name="hgsfdgdzgfdszfds" localSheetId="5" hidden="1">{#N/A,#N/A,FALSE,"EXPENSE"}</definedName>
    <definedName name="hgsfdgdzgfdszfds" localSheetId="2" hidden="1">{#N/A,#N/A,FALSE,"EXPENSE"}</definedName>
    <definedName name="hgsfdgdzgfdszfds" hidden="1">{#N/A,#N/A,FALSE,"EXPENSE"}</definedName>
    <definedName name="hh">#REF!</definedName>
    <definedName name="hhfghfh" localSheetId="4" hidden="1">{#N/A,#N/A,FALSE,"EXPENSE"}</definedName>
    <definedName name="hhfghfh" localSheetId="5" hidden="1">{#N/A,#N/A,FALSE,"EXPENSE"}</definedName>
    <definedName name="hhfghfh" localSheetId="2" hidden="1">{#N/A,#N/A,FALSE,"EXPENSE"}</definedName>
    <definedName name="hhfghfh" hidden="1">{#N/A,#N/A,FALSE,"EXPENSE"}</definedName>
    <definedName name="hhgbvxcv" localSheetId="4" hidden="1">{#N/A,#N/A,FALSE,"EXPENSE"}</definedName>
    <definedName name="hhgbvxcv" localSheetId="5" hidden="1">{#N/A,#N/A,FALSE,"EXPENSE"}</definedName>
    <definedName name="hhgbvxcv" localSheetId="2" hidden="1">{#N/A,#N/A,FALSE,"EXPENSE"}</definedName>
    <definedName name="hhgbvxcv" hidden="1">{#N/A,#N/A,FALSE,"EXPENSE"}</definedName>
    <definedName name="hhh" localSheetId="7" hidden="1">{#N/A,#N/A,FALSE,"Assessment";#N/A,#N/A,FALSE,"Staffing";#N/A,#N/A,FALSE,"Hires";#N/A,#N/A,FALSE,"Assumptions"}</definedName>
    <definedName name="hhh" hidden="1">{#N/A,#N/A,FALSE,"Assessment";#N/A,#N/A,FALSE,"Staffing";#N/A,#N/A,FALSE,"Hires";#N/A,#N/A,FALSE,"Assumptions"}</definedName>
    <definedName name="hhhh" localSheetId="7" hidden="1">{"SourcesUses",#N/A,TRUE,#N/A;"TransOverview",#N/A,TRUE,"CFMODEL"}</definedName>
    <definedName name="hhhh" localSheetId="4" hidden="1">{#N/A,#N/A,FALSE,"EXPENSE"}</definedName>
    <definedName name="hhhh" localSheetId="5" hidden="1">{#N/A,#N/A,FALSE,"EXPENSE"}</definedName>
    <definedName name="hhhh" localSheetId="2" hidden="1">{#N/A,#N/A,FALSE,"EXPENSE"}</definedName>
    <definedName name="hhhh" hidden="1">{#N/A,#N/A,FALSE,"EXPENSE"}</definedName>
    <definedName name="hhhhh" localSheetId="7" hidden="1">{#N/A,#N/A,FALSE,"Aging Summary";#N/A,#N/A,FALSE,"Ratio Analysis";#N/A,#N/A,FALSE,"Test 120 Day Accts";#N/A,#N/A,FALSE,"Tickmarks"}</definedName>
    <definedName name="hhhhh" localSheetId="4" hidden="1">{#N/A,#N/A,FALSE,"ALLOC"}</definedName>
    <definedName name="hhhhh" localSheetId="5" hidden="1">{#N/A,#N/A,FALSE,"ALLOC"}</definedName>
    <definedName name="hhhhh" localSheetId="2" hidden="1">{#N/A,#N/A,FALSE,"ALLOC"}</definedName>
    <definedName name="hhhhh" hidden="1">{#N/A,#N/A,FALSE,"ALLOC"}</definedName>
    <definedName name="hhjkhjkjkjkl" localSheetId="7" hidden="1">{"'WS Sales by Rep'!$A$24:$L$46"}</definedName>
    <definedName name="hhjkhjkjkjkl" hidden="1">{"'WS Sales by Rep'!$A$24:$L$46"}</definedName>
    <definedName name="hi" localSheetId="7" hidden="1">{"CSN M Detail",#N/A,FALSE,"Sch M Detail"}</definedName>
    <definedName name="hi" hidden="1">{"CSN M Detail",#N/A,FALSE,"Sch M Detail"}</definedName>
    <definedName name="Hibh" localSheetId="7" hidden="1">{#N/A,#N/A,FALSE,"Pharm";#N/A,#N/A,FALSE,"WWCM"}</definedName>
    <definedName name="Hibh" hidden="1">{#N/A,#N/A,FALSE,"Pharm";#N/A,#N/A,FALSE,"WWCM"}</definedName>
    <definedName name="High" localSheetId="7" hidden="1">{#N/A,#N/A,FALSE,"Pharm";#N/A,#N/A,FALSE,"WWCM"}</definedName>
    <definedName name="High" hidden="1">{#N/A,#N/A,FALSE,"Pharm";#N/A,#N/A,FALSE,"WWCM"}</definedName>
    <definedName name="Highlights_Print_Area">#REF!</definedName>
    <definedName name="Hillsboro" localSheetId="7">#REF!</definedName>
    <definedName name="Hillsboro">#REF!</definedName>
    <definedName name="Hillsboroo" localSheetId="7">#REF!</definedName>
    <definedName name="Hillsboroo">#REF!</definedName>
    <definedName name="HINDMAN">#REF!</definedName>
    <definedName name="HistSheet" localSheetId="7">#REF!</definedName>
    <definedName name="HistSheet">#REF!</definedName>
    <definedName name="HJ" localSheetId="7" hidden="1">#REF!</definedName>
    <definedName name="HJ" hidden="1">#REF!</definedName>
    <definedName name="hjgfhgfhgf" localSheetId="4" hidden="1">{#N/A,#N/A,FALSE,"EXPENSE"}</definedName>
    <definedName name="hjgfhgfhgf" localSheetId="5" hidden="1">{#N/A,#N/A,FALSE,"EXPENSE"}</definedName>
    <definedName name="hjgfhgfhgf" localSheetId="2" hidden="1">{#N/A,#N/A,FALSE,"EXPENSE"}</definedName>
    <definedName name="hjgfhgfhgf" hidden="1">{#N/A,#N/A,FALSE,"EXPENSE"}</definedName>
    <definedName name="hjhjffukfuk" localSheetId="7" hidden="1">{#N/A,#N/A,FALSE,"Pharm";#N/A,#N/A,FALSE,"WWCM"}</definedName>
    <definedName name="hjhjffukfuk" hidden="1">{#N/A,#N/A,FALSE,"Pharm";#N/A,#N/A,FALSE,"WWCM"}</definedName>
    <definedName name="hjhjfkfukywrte" localSheetId="7" hidden="1">{#N/A,#N/A,FALSE,"Pharm";#N/A,#N/A,FALSE,"WWCM"}</definedName>
    <definedName name="hjhjfkfukywrte" hidden="1">{#N/A,#N/A,FALSE,"Pharm";#N/A,#N/A,FALSE,"WWCM"}</definedName>
    <definedName name="hjhkjkl" localSheetId="7" hidden="1">{#N/A,#N/A,FALSE,"Pharm";#N/A,#N/A,FALSE,"WWCM"}</definedName>
    <definedName name="hjhkjkl" hidden="1">{#N/A,#N/A,FALSE,"Pharm";#N/A,#N/A,FALSE,"WWCM"}</definedName>
    <definedName name="hjjjkk" localSheetId="7" hidden="1">{#N/A,#N/A,FALSE,"REPORT"}</definedName>
    <definedName name="hjjjkk" hidden="1">{#N/A,#N/A,FALSE,"REPORT"}</definedName>
    <definedName name="hjjkk" localSheetId="7" hidden="1">{#N/A,#N/A,FALSE,"Pharm";#N/A,#N/A,FALSE,"WWCM"}</definedName>
    <definedName name="hjjkk" hidden="1">{#N/A,#N/A,FALSE,"Pharm";#N/A,#N/A,FALSE,"WWCM"}</definedName>
    <definedName name="hjkk" localSheetId="7" hidden="1">{#N/A,#N/A,FALSE,"Pharm";#N/A,#N/A,FALSE,"WWCM"}</definedName>
    <definedName name="hjkk" hidden="1">{#N/A,#N/A,FALSE,"Pharm";#N/A,#N/A,FALSE,"WWCM"}</definedName>
    <definedName name="HK_BOND">#REF!</definedName>
    <definedName name="HKSH" localSheetId="7" hidden="1">{#N/A,#N/A,FALSE,"REPORT"}</definedName>
    <definedName name="HKSH" hidden="1">{#N/A,#N/A,FALSE,"REPORT"}</definedName>
    <definedName name="HMG" localSheetId="7" hidden="1">{#N/A,#N/A,FALSE,"REPORT"}</definedName>
    <definedName name="HMG" hidden="1">{#N/A,#N/A,FALSE,"REPORT"}</definedName>
    <definedName name="hn._I006" localSheetId="7" hidden="1">#REF!</definedName>
    <definedName name="hn._I006" hidden="1">#REF!</definedName>
    <definedName name="hn._I018" localSheetId="7" hidden="1">#REF!</definedName>
    <definedName name="hn._I018" hidden="1">#REF!</definedName>
    <definedName name="hn._I024" localSheetId="7"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localSheetId="7" hidden="1">#REF!,#REF!,#REF!,#REF!</definedName>
    <definedName name="hn.Delete015" hidden="1">#REF!,#REF!,#REF!,#REF!</definedName>
    <definedName name="hn.domestic" localSheetId="7" hidden="1">#REF!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localSheetId="7"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RolledForward" hidden="1">FALSE</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Version">"Version 2.14"</definedName>
    <definedName name="hn.YearLabel" localSheetId="7" hidden="1">#REF!</definedName>
    <definedName name="hn.YearLabel" hidden="1">#REF!</definedName>
    <definedName name="HN86A" localSheetId="7">#REF!</definedName>
    <definedName name="HN86A">#REF!</definedName>
    <definedName name="HN86A2" localSheetId="7">#REF!</definedName>
    <definedName name="HN86A2">#REF!</definedName>
    <definedName name="HN86AD" localSheetId="7">#REF!</definedName>
    <definedName name="HN86AD">#REF!</definedName>
    <definedName name="HN86R" localSheetId="7">#REF!</definedName>
    <definedName name="HN86R">#REF!</definedName>
    <definedName name="HN86R2">#REF!</definedName>
    <definedName name="HN86RD">#REF!</definedName>
    <definedName name="HN87R">#REF!</definedName>
    <definedName name="HN87R2">#REF!</definedName>
    <definedName name="HN88R">#REF!</definedName>
    <definedName name="HN88R2">#REF!</definedName>
    <definedName name="hn88rd">#REF!</definedName>
    <definedName name="HN89R">#REF!</definedName>
    <definedName name="HN89R2">#REF!</definedName>
    <definedName name="hnbde0" localSheetId="7">#REF!</definedName>
    <definedName name="hnbde0">#REF!</definedName>
    <definedName name="hnbde1" localSheetId="7">#REF!</definedName>
    <definedName name="hnbde1">#REF!</definedName>
    <definedName name="hnbde2" localSheetId="7">#REF!</definedName>
    <definedName name="hnbde2">#REF!</definedName>
    <definedName name="hnesube0" localSheetId="7">#REF!</definedName>
    <definedName name="hnesube0">#REF!</definedName>
    <definedName name="hnesube1" localSheetId="7">#REF!</definedName>
    <definedName name="hnesube1">#REF!</definedName>
    <definedName name="hnesube2" localSheetId="7">#REF!</definedName>
    <definedName name="hnesube2">#REF!</definedName>
    <definedName name="hnftgszdgfzsdfv" localSheetId="4" hidden="1">{#N/A,#N/A,FALSE,"EXPENSE"}</definedName>
    <definedName name="hnftgszdgfzsdfv" localSheetId="5" hidden="1">{#N/A,#N/A,FALSE,"EXPENSE"}</definedName>
    <definedName name="hnftgszdgfzsdfv" localSheetId="2" hidden="1">{#N/A,#N/A,FALSE,"EXPENSE"}</definedName>
    <definedName name="hnftgszdgfzsdfv" hidden="1">{#N/A,#N/A,FALSE,"EXPENSE"}</definedName>
    <definedName name="HNOOASUBE0" localSheetId="7">#REF!</definedName>
    <definedName name="HNOOASUBE0">#REF!</definedName>
    <definedName name="HNOOASUBE1" localSheetId="7">#REF!</definedName>
    <definedName name="HNOOASUBE1">#REF!</definedName>
    <definedName name="HNOOASUBE2" localSheetId="7">#REF!</definedName>
    <definedName name="HNOOASUBE2">#REF!</definedName>
    <definedName name="HNS" localSheetId="7">#REF!</definedName>
    <definedName name="HNS">#REF!</definedName>
    <definedName name="HNSD" localSheetId="7">#REF!</definedName>
    <definedName name="HNSD">#REF!</definedName>
    <definedName name="HNSP" localSheetId="7">#REF!</definedName>
    <definedName name="HNSP">#REF!</definedName>
    <definedName name="HNSP2" localSheetId="7">#REF!</definedName>
    <definedName name="HNSP2">#REF!</definedName>
    <definedName name="HNSUBE0" localSheetId="7">#REF!</definedName>
    <definedName name="HNSUBE0">#REF!</definedName>
    <definedName name="HNSUBE1" localSheetId="7">#REF!</definedName>
    <definedName name="HNSUBE1">#REF!</definedName>
    <definedName name="HNSUBE2" localSheetId="7">#REF!</definedName>
    <definedName name="HNSUBE2">#REF!</definedName>
    <definedName name="HOCO">#REF!</definedName>
    <definedName name="hod" localSheetId="7"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LA">#REF!</definedName>
    <definedName name="holding1">#REF!</definedName>
    <definedName name="holding2">#REF!</definedName>
    <definedName name="holding3">#REF!</definedName>
    <definedName name="hols">#REF!</definedName>
    <definedName name="Home" localSheetId="7" hidden="1">{#N/A,#N/A,FALSE,"TS";#N/A,#N/A,FALSE,"Combo";#N/A,#N/A,FALSE,"FAIR";#N/A,#N/A,FALSE,"RBC";#N/A,#N/A,FALSE,"xxxx";#N/A,#N/A,FALSE,"A_D";#N/A,#N/A,FALSE,"WACC";#N/A,#N/A,FALSE,"DCF";#N/A,#N/A,FALSE,"LBO";#N/A,#N/A,FALSE,"AcqMults";#N/A,#N/A,FALSE,"CompMults"}</definedName>
    <definedName name="Home" hidden="1">{#N/A,#N/A,FALSE,"TS";#N/A,#N/A,FALSE,"Combo";#N/A,#N/A,FALSE,"FAIR";#N/A,#N/A,FALSE,"RBC";#N/A,#N/A,FALSE,"xxxx";#N/A,#N/A,FALSE,"A_D";#N/A,#N/A,FALSE,"WACC";#N/A,#N/A,FALSE,"DCF";#N/A,#N/A,FALSE,"LBO";#N/A,#N/A,FALSE,"AcqMults";#N/A,#N/A,FALSE,"CompMults"}</definedName>
    <definedName name="HOMFE" localSheetId="7" hidden="1">{#N/A,#N/A,FALSE,"Assessment";#N/A,#N/A,FALSE,"Staffing";#N/A,#N/A,FALSE,"Hires";#N/A,#N/A,FALSE,"Assumptions"}</definedName>
    <definedName name="HOMFE" hidden="1">{#N/A,#N/A,FALSE,"Assessment";#N/A,#N/A,FALSE,"Staffing";#N/A,#N/A,FALSE,"Hires";#N/A,#N/A,FALSE,"Assumptions"}</definedName>
    <definedName name="HONG_KONG">#REF!</definedName>
    <definedName name="HongKong">#REF!</definedName>
    <definedName name="HostFileNAme" localSheetId="7">#REF!</definedName>
    <definedName name="HostFileName">#REF!</definedName>
    <definedName name="Hot_Gas_Path_Hours">#REF!</definedName>
    <definedName name="Hot_Gas_Path_Starts">#REF!</definedName>
    <definedName name="houeling" localSheetId="7" hidden="1">{#N/A,#N/A,FALSE,"Aging Summary";#N/A,#N/A,FALSE,"Ratio Analysis";#N/A,#N/A,FALSE,"Test 120 Day Accts";#N/A,#N/A,FALSE,"Tickmarks"}</definedName>
    <definedName name="houeling" hidden="1">{#N/A,#N/A,FALSE,"Aging Summary";#N/A,#N/A,FALSE,"Ratio Analysis";#N/A,#N/A,FALSE,"Test 120 Day Accts";#N/A,#N/A,FALSE,"Tickmarks"}</definedName>
    <definedName name="Housing">#REF!</definedName>
    <definedName name="houy" localSheetId="7" hidden="1">{#N/A,#N/A,FALSE,"AD_Purchase";#N/A,#N/A,FALSE,"Credit";#N/A,#N/A,FALSE,"PF Acquisition";#N/A,#N/A,FALSE,"PF Offering"}</definedName>
    <definedName name="houy" hidden="1">{#N/A,#N/A,FALSE,"AD_Purchase";#N/A,#N/A,FALSE,"Credit";#N/A,#N/A,FALSE,"PF Acquisition";#N/A,#N/A,FALSE,"PF Offering"}</definedName>
    <definedName name="HOWARD_COMBS">#REF!</definedName>
    <definedName name="HowCorrected">#REF!</definedName>
    <definedName name="HowIdentified">#REF!</definedName>
    <definedName name="HQ" localSheetId="7" hidden="1">{#N/A,#N/A,FALSE,"6405";#N/A,#N/A,FALSE,"6406";#N/A,#N/A,FALSE,"6409";#N/A,#N/A,FALSE,"6425";#N/A,#N/A,FALSE,"6426";#N/A,#N/A,FALSE,"6427";#N/A,#N/A,FALSE,"6440";#N/A,#N/A,FALSE,"6441";#N/A,#N/A,FALSE,"6442";#N/A,#N/A,FALSE,"6443"}</definedName>
    <definedName name="HQ" hidden="1">{#N/A,#N/A,FALSE,"6405";#N/A,#N/A,FALSE,"6406";#N/A,#N/A,FALSE,"6409";#N/A,#N/A,FALSE,"6425";#N/A,#N/A,FALSE,"6426";#N/A,#N/A,FALSE,"6427";#N/A,#N/A,FALSE,"6440";#N/A,#N/A,FALSE,"6441";#N/A,#N/A,FALSE,"6442";#N/A,#N/A,FALSE,"6443"}</definedName>
    <definedName name="HRConversionFactors">#REF!</definedName>
    <definedName name="HS">#REF!</definedName>
    <definedName name="hsfg" localSheetId="7" hidden="1">{"JG FE Top",#N/A,FALSE,"JG FE $";"JG FE Bottom",#N/A,FALSE,"JG FE $"}</definedName>
    <definedName name="hsfg" hidden="1">{"JG FE Top",#N/A,FALSE,"JG FE $";"JG FE Bottom",#N/A,FALSE,"JG FE $"}</definedName>
    <definedName name="hshgsgfgdfg" localSheetId="4" hidden="1">{#N/A,#N/A,FALSE,"ALLOC"}</definedName>
    <definedName name="hshgsgfgdfg" localSheetId="5" hidden="1">{#N/A,#N/A,FALSE,"ALLOC"}</definedName>
    <definedName name="hshgsgfgdfg" localSheetId="2" hidden="1">{#N/A,#N/A,FALSE,"ALLOC"}</definedName>
    <definedName name="hshgsgfgdfg" hidden="1">{#N/A,#N/A,FALSE,"ALLOC"}</definedName>
    <definedName name="hshs" localSheetId="7" hidden="1">{#N/A,#N/A,FALSE,"A&amp;E";#N/A,#N/A,FALSE,"HighTop";#N/A,#N/A,FALSE,"JG";#N/A,#N/A,FALSE,"RI";#N/A,#N/A,FALSE,"woHT";#N/A,#N/A,FALSE,"woHT&amp;JG"}</definedName>
    <definedName name="hshs" hidden="1">{#N/A,#N/A,FALSE,"A&amp;E";#N/A,#N/A,FALSE,"HighTop";#N/A,#N/A,FALSE,"JG";#N/A,#N/A,FALSE,"RI";#N/A,#N/A,FALSE,"woHT";#N/A,#N/A,FALSE,"woHT&amp;JG"}</definedName>
    <definedName name="HSSE">#REF!</definedName>
    <definedName name="HT_Util_AcumuladaReal2005">#REF!</definedName>
    <definedName name="HT_Util_PptoAnual2005">#REF!</definedName>
    <definedName name="HT_Util_PptoAnual2005Avance">#REF!</definedName>
    <definedName name="htm" localSheetId="7" hidden="1">{"'WS Sales by Rep'!$A$24:$L$46"}</definedName>
    <definedName name="htm" hidden="1">{"'WS Sales by Rep'!$A$24:$L$46"}</definedName>
    <definedName name="htm_cc" localSheetId="7" hidden="1">{"'WS Sales by Rep'!$A$24:$L$46"}</definedName>
    <definedName name="htm_cc" hidden="1">{"'WS Sales by Rep'!$A$24:$L$46"}</definedName>
    <definedName name="htm_cc_ws" localSheetId="7" hidden="1">{"'WS Sales by Rep'!$A$24:$L$46"}</definedName>
    <definedName name="htm_cc_ws" hidden="1">{"'WS Sales by Rep'!$A$24:$L$46"}</definedName>
    <definedName name="htm_cc_ws4" localSheetId="7" hidden="1">{"'WS Sales by Rep'!$A$24:$L$46"}</definedName>
    <definedName name="htm_cc_ws4" hidden="1">{"'WS Sales by Rep'!$A$24:$L$46"}</definedName>
    <definedName name="htm_cc2" localSheetId="7" hidden="1">{"'WS Sales by Rep'!$A$24:$L$46"}</definedName>
    <definedName name="htm_cc2" hidden="1">{"'WS Sales by Rep'!$A$24:$L$46"}</definedName>
    <definedName name="htm_cc2_ws" localSheetId="7" hidden="1">{"'WS Sales by Rep'!$A$24:$L$46"}</definedName>
    <definedName name="htm_cc2_ws" hidden="1">{"'WS Sales by Rep'!$A$24:$L$46"}</definedName>
    <definedName name="htm_cc3" localSheetId="7" hidden="1">{"'WS Sales by Rep'!$A$24:$L$46"}</definedName>
    <definedName name="htm_cc3" hidden="1">{"'WS Sales by Rep'!$A$24:$L$46"}</definedName>
    <definedName name="htm_cc3_ws" localSheetId="7" hidden="1">{"'WS Sales by Rep'!$A$24:$L$46"}</definedName>
    <definedName name="htm_cc3_ws" hidden="1">{"'WS Sales by Rep'!$A$24:$L$46"}</definedName>
    <definedName name="htm_cc4" localSheetId="7" hidden="1">{"'WS Sales by Rep'!$A$24:$L$46"}</definedName>
    <definedName name="htm_cc4" hidden="1">{"'WS Sales by Rep'!$A$24:$L$46"}</definedName>
    <definedName name="htm_fac" localSheetId="7" hidden="1">{"'WS Sales by Rep'!$A$24:$L$46"}</definedName>
    <definedName name="htm_fac" hidden="1">{"'WS Sales by Rep'!$A$24:$L$46"}</definedName>
    <definedName name="htm_fac2" localSheetId="7" hidden="1">{"'WS Sales by Rep'!$A$24:$L$46"}</definedName>
    <definedName name="htm_fac2" hidden="1">{"'WS Sales by Rep'!$A$24:$L$46"}</definedName>
    <definedName name="htm_fin" localSheetId="7" hidden="1">{"'WS Sales by Rep'!$A$24:$L$46"}</definedName>
    <definedName name="htm_fin" hidden="1">{"'WS Sales by Rep'!$A$24:$L$46"}</definedName>
    <definedName name="htm_fin2" localSheetId="7" hidden="1">{"'WS Sales by Rep'!$A$24:$L$46"}</definedName>
    <definedName name="htm_fin2" hidden="1">{"'WS Sales by Rep'!$A$24:$L$46"}</definedName>
    <definedName name="htm_fin3" localSheetId="7" hidden="1">{"'WS Sales by Rep'!$A$24:$L$46"}</definedName>
    <definedName name="htm_fin3" hidden="1">{"'WS Sales by Rep'!$A$24:$L$46"}</definedName>
    <definedName name="htm_fin4" localSheetId="7" hidden="1">{"'WS Sales by Rep'!$A$24:$L$46"}</definedName>
    <definedName name="htm_fin4" hidden="1">{"'WS Sales by Rep'!$A$24:$L$46"}</definedName>
    <definedName name="htm_fin5" localSheetId="7" hidden="1">{"'WS Sales by Rep'!$A$24:$L$46"}</definedName>
    <definedName name="htm_fin5" hidden="1">{"'WS Sales by Rep'!$A$24:$L$46"}</definedName>
    <definedName name="htm_ga" localSheetId="7" hidden="1">{"'WS Sales by Rep'!$A$24:$L$46"}</definedName>
    <definedName name="htm_ga" hidden="1">{"'WS Sales by Rep'!$A$24:$L$46"}</definedName>
    <definedName name="htm_ga_fin" localSheetId="7" hidden="1">{"'WS Sales by Rep'!$A$24:$L$46"}</definedName>
    <definedName name="htm_ga_fin" hidden="1">{"'WS Sales by Rep'!$A$24:$L$46"}</definedName>
    <definedName name="htm_hr" localSheetId="7" hidden="1">{"'WS Sales by Rep'!$A$24:$L$46"}</definedName>
    <definedName name="htm_hr" hidden="1">{"'WS Sales by Rep'!$A$24:$L$46"}</definedName>
    <definedName name="htm_hr2" localSheetId="7" hidden="1">{"'WS Sales by Rep'!$A$24:$L$46"}</definedName>
    <definedName name="htm_hr2" hidden="1">{"'WS Sales by Rep'!$A$24:$L$46"}</definedName>
    <definedName name="htm_plan_cc" localSheetId="7" hidden="1">{"'WS Sales by Rep'!$A$24:$L$46"}</definedName>
    <definedName name="htm_plan_cc" hidden="1">{"'WS Sales by Rep'!$A$24:$L$46"}</definedName>
    <definedName name="htm_plan_cc2" localSheetId="7" hidden="1">{"'WS Sales by Rep'!$A$24:$L$46"}</definedName>
    <definedName name="htm_plan_cc2" hidden="1">{"'WS Sales by Rep'!$A$24:$L$46"}</definedName>
    <definedName name="htm_plan_fin5" localSheetId="7" hidden="1">{"'WS Sales by Rep'!$A$24:$L$46"}</definedName>
    <definedName name="htm_plan_fin5" hidden="1">{"'WS Sales by Rep'!$A$24:$L$46"}</definedName>
    <definedName name="htm_plana" localSheetId="7" hidden="1">{"'WS Sales by Rep'!$A$24:$L$46"}</definedName>
    <definedName name="htm_plana" hidden="1">{"'WS Sales by Rep'!$A$24:$L$46"}</definedName>
    <definedName name="htm_plana_fin" localSheetId="7" hidden="1">{"'WS Sales by Rep'!$A$24:$L$46"}</definedName>
    <definedName name="htm_plana_fin" hidden="1">{"'WS Sales by Rep'!$A$24:$L$46"}</definedName>
    <definedName name="htm_planfac" localSheetId="7" hidden="1">{"'WS Sales by Rep'!$A$24:$L$46"}</definedName>
    <definedName name="htm_planfac" hidden="1">{"'WS Sales by Rep'!$A$24:$L$46"}</definedName>
    <definedName name="htm_planfin" localSheetId="7" hidden="1">{"'WS Sales by Rep'!$A$24:$L$46"}</definedName>
    <definedName name="htm_planfin" hidden="1">{"'WS Sales by Rep'!$A$24:$L$46"}</definedName>
    <definedName name="htm_planhr" localSheetId="7" hidden="1">{"'WS Sales by Rep'!$A$24:$L$46"}</definedName>
    <definedName name="htm_planhr" hidden="1">{"'WS Sales by Rep'!$A$24:$L$46"}</definedName>
    <definedName name="htm_ws" localSheetId="7" hidden="1">{"'WS Sales by Rep'!$A$24:$L$46"}</definedName>
    <definedName name="htm_ws" hidden="1">{"'WS Sales by Rep'!$A$24:$L$46"}</definedName>
    <definedName name="HTML_Aging" localSheetId="7">{"'Theta'!$A$1:$K$22"}</definedName>
    <definedName name="HTML_Aging">{"'Theta'!$A$1:$K$22"}</definedName>
    <definedName name="HTML_CodePage" hidden="1">1252</definedName>
    <definedName name="HTML_Control" localSheetId="6" hidden="1">{"'Sheet1'!$A$1:$I$89"}</definedName>
    <definedName name="HTML_Control" localSheetId="7" hidden="1">{"'Sheet1'!$A$1:$I$89"}</definedName>
    <definedName name="HTML_Control" localSheetId="0" hidden="1">{"'Sheet1'!$A$1:$I$89"}</definedName>
    <definedName name="HTML_Control" localSheetId="4" hidden="1">{"'Sheet1'!$A$1:$I$89"}</definedName>
    <definedName name="HTML_Control" localSheetId="5" hidden="1">{"'Sheet1'!$A$1:$I$89"}</definedName>
    <definedName name="HTML_Control" localSheetId="2" hidden="1">{"'Sheet1'!$A$1:$I$89"}</definedName>
    <definedName name="HTML_Control" hidden="1">{"'Sheet1'!$A$1:$I$89"}</definedName>
    <definedName name="html_control_cc" localSheetId="7" hidden="1">{"'WS Sales by Rep'!$A$24:$L$46"}</definedName>
    <definedName name="html_control_cc" hidden="1">{"'WS Sales by Rep'!$A$24:$L$46"}</definedName>
    <definedName name="html_control_cc2" localSheetId="7" hidden="1">{"'WS Sales by Rep'!$A$24:$L$46"}</definedName>
    <definedName name="html_control_cc2" hidden="1">{"'WS Sales by Rep'!$A$24:$L$46"}</definedName>
    <definedName name="html_control_cc3" localSheetId="7" hidden="1">{"'WS Sales by Rep'!$A$24:$L$46"}</definedName>
    <definedName name="html_control_cc3" hidden="1">{"'WS Sales by Rep'!$A$24:$L$46"}</definedName>
    <definedName name="html_control_cc4" localSheetId="7" hidden="1">{"'WS Sales by Rep'!$A$24:$L$46"}</definedName>
    <definedName name="html_control_cc4" hidden="1">{"'WS Sales by Rep'!$A$24:$L$46"}</definedName>
    <definedName name="html_control_fac" localSheetId="7" hidden="1">{"'WS Sales by Rep'!$A$24:$L$46"}</definedName>
    <definedName name="html_control_fac" hidden="1">{"'WS Sales by Rep'!$A$24:$L$46"}</definedName>
    <definedName name="html_control_fac2" localSheetId="7" hidden="1">{"'WS Sales by Rep'!$A$24:$L$46"}</definedName>
    <definedName name="html_control_fac2" hidden="1">{"'WS Sales by Rep'!$A$24:$L$46"}</definedName>
    <definedName name="HTML_Control_fin" localSheetId="7" hidden="1">{"'WS Sales by Rep'!$A$24:$L$46"}</definedName>
    <definedName name="HTML_Control_fin" hidden="1">{"'WS Sales by Rep'!$A$24:$L$46"}</definedName>
    <definedName name="html_control_fin2" localSheetId="7" hidden="1">{"'WS Sales by Rep'!$A$24:$L$46"}</definedName>
    <definedName name="html_control_fin2" hidden="1">{"'WS Sales by Rep'!$A$24:$L$46"}</definedName>
    <definedName name="html_control_fin3" localSheetId="7" hidden="1">{"'WS Sales by Rep'!$A$24:$L$46"}</definedName>
    <definedName name="html_control_fin3" hidden="1">{"'WS Sales by Rep'!$A$24:$L$46"}</definedName>
    <definedName name="html_control_fin4" localSheetId="7" hidden="1">{"'WS Sales by Rep'!$A$24:$L$46"}</definedName>
    <definedName name="html_control_fin4" hidden="1">{"'WS Sales by Rep'!$A$24:$L$46"}</definedName>
    <definedName name="html_control_fin5" localSheetId="7" hidden="1">{"'WS Sales by Rep'!$A$24:$L$46"}</definedName>
    <definedName name="html_control_fin5" hidden="1">{"'WS Sales by Rep'!$A$24:$L$46"}</definedName>
    <definedName name="html_control_fin6" localSheetId="7" hidden="1">{"'WS Sales by Rep'!$A$24:$L$46"}</definedName>
    <definedName name="html_control_fin6" hidden="1">{"'WS Sales by Rep'!$A$24:$L$46"}</definedName>
    <definedName name="html_control_finance" localSheetId="7" hidden="1">{"'WS Sales by Rep'!$A$24:$L$46"}</definedName>
    <definedName name="html_control_finance" hidden="1">{"'WS Sales by Rep'!$A$24:$L$46"}</definedName>
    <definedName name="html_control_ga" localSheetId="7" hidden="1">{"'WS Sales by Rep'!$A$24:$L$46"}</definedName>
    <definedName name="html_control_ga" hidden="1">{"'WS Sales by Rep'!$A$24:$L$46"}</definedName>
    <definedName name="html_control_hr" localSheetId="7" hidden="1">{"'WS Sales by Rep'!$A$24:$L$46"}</definedName>
    <definedName name="html_control_hr" hidden="1">{"'WS Sales by Rep'!$A$24:$L$46"}</definedName>
    <definedName name="html_control_hr2" localSheetId="7" hidden="1">{"'WS Sales by Rep'!$A$24:$L$46"}</definedName>
    <definedName name="html_control_hr2" hidden="1">{"'WS Sales by Rep'!$A$24:$L$46"}</definedName>
    <definedName name="html_control_plan_cc" localSheetId="7" hidden="1">{"'WS Sales by Rep'!$A$24:$L$46"}</definedName>
    <definedName name="html_control_plan_cc" hidden="1">{"'WS Sales by Rep'!$A$24:$L$46"}</definedName>
    <definedName name="html_control_plan_cc3" localSheetId="7" hidden="1">{"'WS Sales by Rep'!$A$24:$L$46"}</definedName>
    <definedName name="html_control_plan_cc3" hidden="1">{"'WS Sales by Rep'!$A$24:$L$46"}</definedName>
    <definedName name="html_control_plana" localSheetId="7" hidden="1">{"'WS Sales by Rep'!$A$24:$L$46"}</definedName>
    <definedName name="html_control_plana" hidden="1">{"'WS Sales by Rep'!$A$24:$L$46"}</definedName>
    <definedName name="html_control_planfac" localSheetId="7" hidden="1">{"'WS Sales by Rep'!$A$24:$L$46"}</definedName>
    <definedName name="html_control_planfac" hidden="1">{"'WS Sales by Rep'!$A$24:$L$46"}</definedName>
    <definedName name="html_control_planfin" localSheetId="7" hidden="1">{"'WS Sales by Rep'!$A$24:$L$46"}</definedName>
    <definedName name="html_control_planfin" hidden="1">{"'WS Sales by Rep'!$A$24:$L$46"}</definedName>
    <definedName name="html_control_planfin2" localSheetId="7" hidden="1">{"'WS Sales by Rep'!$A$24:$L$46"}</definedName>
    <definedName name="html_control_planfin2" hidden="1">{"'WS Sales by Rep'!$A$24:$L$46"}</definedName>
    <definedName name="html_control_planhr" localSheetId="7" hidden="1">{"'WS Sales by Rep'!$A$24:$L$46"}</definedName>
    <definedName name="html_control_planhr" hidden="1">{"'WS Sales by Rep'!$A$24:$L$46"}</definedName>
    <definedName name="html_control1" localSheetId="6" hidden="1">{"'Sheet1'!$A$1:$I$89"}</definedName>
    <definedName name="html_control1" localSheetId="7" hidden="1">{"'Sheet1'!$A$1:$I$89"}</definedName>
    <definedName name="html_control1" localSheetId="0" hidden="1">{"'Sheet1'!$A$1:$I$89"}</definedName>
    <definedName name="html_control1" localSheetId="4" hidden="1">{"'Sheet1'!$A$1:$I$89"}</definedName>
    <definedName name="html_control1" localSheetId="5" hidden="1">{"'Sheet1'!$A$1:$I$89"}</definedName>
    <definedName name="html_control1" localSheetId="2" hidden="1">{"'Sheet1'!$A$1:$I$89"}</definedName>
    <definedName name="html_control1" hidden="1">{"'Sheet1'!$A$1:$I$89"}</definedName>
    <definedName name="HTML_Control2" localSheetId="7">{"'Attachment'!$A$1:$L$49"}</definedName>
    <definedName name="HTML_Control2">{"'Attachment'!$A$1:$L$49"}</definedName>
    <definedName name="HTML_Control3" localSheetId="7">{"'Attachment'!$A$1:$L$49"}</definedName>
    <definedName name="HTML_Control3">{"'Attachment'!$A$1:$L$49"}</definedName>
    <definedName name="HTML_Description" hidden="1">""</definedName>
    <definedName name="HTML_Email" hidden="1">""</definedName>
    <definedName name="HTML_Header" localSheetId="0" hidden="1">"Commentary"</definedName>
    <definedName name="HTML_Header" localSheetId="5" hidden="1">"Commentary"</definedName>
    <definedName name="HTML_Header" localSheetId="2" hidden="1">"Commentary"</definedName>
    <definedName name="HTML_Header" hidden="1">"Manager/Director"</definedName>
    <definedName name="HTML_LastUpdate" localSheetId="0" hidden="1">"08/14/2003"</definedName>
    <definedName name="HTML_LastUpdate" localSheetId="5" hidden="1">"08/14/2003"</definedName>
    <definedName name="HTML_LastUpdate" localSheetId="2" hidden="1">"08/14/2003"</definedName>
    <definedName name="HTML_LastUpdate" hidden="1">"2/19/99"</definedName>
    <definedName name="HTML_LineAfter" hidden="1">FALSE</definedName>
    <definedName name="HTML_LineBefore" hidden="1">FALSE</definedName>
    <definedName name="HTML_Name" localSheetId="0" hidden="1">"Corporate User"</definedName>
    <definedName name="HTML_Name" localSheetId="5" hidden="1">"Corporate User"</definedName>
    <definedName name="HTML_Name" localSheetId="2" hidden="1">"Corporate User"</definedName>
    <definedName name="HTML_Name" hidden="1">"bf3qt7k"</definedName>
    <definedName name="HTML_OBDlg2" hidden="1">TRUE</definedName>
    <definedName name="HTML_OBDlg4" hidden="1">TRUE</definedName>
    <definedName name="HTML_OS" hidden="1">0</definedName>
    <definedName name="HTML_PathFile" localSheetId="0" hidden="1">"C:\WINNT\Profiles\i11485\Desktop\MyHTML.htm"</definedName>
    <definedName name="HTML_PathFile" localSheetId="5" hidden="1">"C:\WINNT\Profiles\i11485\Desktop\MyHTML.htm"</definedName>
    <definedName name="HTML_PathFile" localSheetId="2" hidden="1">"C:\WINNT\Profiles\i11485\Desktop\MyHTML.htm"</definedName>
    <definedName name="HTML_PathFile" hidden="1">"F:\98comb.htm"</definedName>
    <definedName name="HTML_PathFileMac" localSheetId="7" hidden="1">"Web Site Backup:sitingcases:MyHTML.html"</definedName>
    <definedName name="HTML_PathFileMac" hidden="1">"Macintosh HD:Web Site “~adamodar”:pc:datasets:MyHTML.html"</definedName>
    <definedName name="HTML_Title" localSheetId="0" hidden="1">"New Reporting Summary 8-13-03"</definedName>
    <definedName name="HTML_Title" localSheetId="5" hidden="1">"New Reporting Summary 8-13-03"</definedName>
    <definedName name="HTML_Title" localSheetId="2" hidden="1">"New Reporting Summary 8-13-03"</definedName>
    <definedName name="HTML_Title" hidden="1">"Combined Ranking - 1998 Final"</definedName>
    <definedName name="HTML1_1" hidden="1">"'[Performance Report.xls]April Summary Template'!$A$1:$Q$82"</definedName>
    <definedName name="HTML1_10" hidden="1">""</definedName>
    <definedName name="HTML1_11" hidden="1">1</definedName>
    <definedName name="HTML1_12" hidden="1">"C:\MY DOCUMENTS\MyHTML.htm"</definedName>
    <definedName name="HTML1_13" hidden="1">#N/A</definedName>
    <definedName name="HTML1_14" hidden="1">#N/A</definedName>
    <definedName name="HTML1_15" hidden="1">#N/A</definedName>
    <definedName name="HTML1_2" hidden="1">1</definedName>
    <definedName name="HTML1_3" hidden="1">"Performance Report"</definedName>
    <definedName name="HTML1_4" hidden="1">"April Summary Template"</definedName>
    <definedName name="HTML1_5" hidden="1">""</definedName>
    <definedName name="HTML1_6" hidden="1">-4146</definedName>
    <definedName name="HTML1_7" hidden="1">1</definedName>
    <definedName name="HTML1_8" hidden="1">"5/29/97"</definedName>
    <definedName name="HTML1_9" hidden="1">"SIWWIN95"</definedName>
    <definedName name="HTML10_1" hidden="1">"'[97RNKAPR.XLS]North'!$A$1:$H$255"</definedName>
    <definedName name="HTML10_10" hidden="1">""</definedName>
    <definedName name="HTML10_11" hidden="1">1</definedName>
    <definedName name="HTML10_12" hidden="1">"D:\nthrnk.htm"</definedName>
    <definedName name="HTML10_2" hidden="1">1</definedName>
    <definedName name="HTML10_3" hidden="1">"97RNKAPR"</definedName>
    <definedName name="HTML10_4" hidden="1">"North"</definedName>
    <definedName name="HTML10_5" hidden="1">""</definedName>
    <definedName name="HTML10_6" hidden="1">1</definedName>
    <definedName name="HTML10_7" hidden="1">-4146</definedName>
    <definedName name="HTML10_8" hidden="1">"5/22/97"</definedName>
    <definedName name="HTML10_9" hidden="1">"Bell Atlantic"</definedName>
    <definedName name="HTML11_1" hidden="1">"'[97RNKAPR.XLS]South'!$A$1:$H$161"</definedName>
    <definedName name="HTML11_10" hidden="1">""</definedName>
    <definedName name="HTML11_11" hidden="1">1</definedName>
    <definedName name="HTML11_12" hidden="1">"D:\sthrnk.htm"</definedName>
    <definedName name="HTML11_2" hidden="1">1</definedName>
    <definedName name="HTML11_3" hidden="1">"97RNKAPR"</definedName>
    <definedName name="HTML11_4" hidden="1">"South"</definedName>
    <definedName name="HTML11_5" hidden="1">""</definedName>
    <definedName name="HTML11_6" hidden="1">1</definedName>
    <definedName name="HTML11_7" hidden="1">-4146</definedName>
    <definedName name="HTML11_8" hidden="1">"5/22/97"</definedName>
    <definedName name="HTML11_9" hidden="1">"Bell Atlantic"</definedName>
    <definedName name="HTML12_1" hidden="1">"'[97RNKAPR.XLS]Overview'!$A$1:$I$61"</definedName>
    <definedName name="HTML12_10" hidden="1">""</definedName>
    <definedName name="HTML12_11" hidden="1">1</definedName>
    <definedName name="HTML12_12" hidden="1">"D:\rankovw.htm"</definedName>
    <definedName name="HTML12_2" hidden="1">1</definedName>
    <definedName name="HTML12_3" hidden="1">"97RNKAPR"</definedName>
    <definedName name="HTML12_4" hidden="1">"Overview"</definedName>
    <definedName name="HTML12_5" hidden="1">""</definedName>
    <definedName name="HTML12_6" hidden="1">-4146</definedName>
    <definedName name="HTML12_7" hidden="1">-4146</definedName>
    <definedName name="HTML12_8" hidden="1">"5/22/97"</definedName>
    <definedName name="HTML12_9" hidden="1">"Bell Atlantic"</definedName>
    <definedName name="HTML13_1" hidden="1">"'[97RNKAUG.XLS]Regional'!$A$1:$H$225"</definedName>
    <definedName name="HTML13_10" hidden="1">""</definedName>
    <definedName name="HTML13_11" hidden="1">1</definedName>
    <definedName name="HTML13_12" hidden="1">"D:\regrnk.htm"</definedName>
    <definedName name="HTML13_2" hidden="1">1</definedName>
    <definedName name="HTML13_3" hidden="1">"97RNKAUG"</definedName>
    <definedName name="HTML13_4" hidden="1">"Regional"</definedName>
    <definedName name="HTML13_5" hidden="1">""</definedName>
    <definedName name="HTML13_6" hidden="1">1</definedName>
    <definedName name="HTML13_7" hidden="1">1</definedName>
    <definedName name="HTML13_8" hidden="1">"9/16/97"</definedName>
    <definedName name="HTML13_9" hidden="1">"Bell Atlantic"</definedName>
    <definedName name="HTML14_1" hidden="1">"'[97RNKAUG.XLS]ReglSys'!$A$1:$H$179"</definedName>
    <definedName name="HTML14_10" hidden="1">""</definedName>
    <definedName name="HTML14_11" hidden="1">1</definedName>
    <definedName name="HTML14_12" hidden="1">"D:\sernk.htm"</definedName>
    <definedName name="HTML14_2" hidden="1">1</definedName>
    <definedName name="HTML14_3" hidden="1">"97RNKAUG"</definedName>
    <definedName name="HTML14_4" hidden="1">"ReglSys"</definedName>
    <definedName name="HTML14_5" hidden="1">""</definedName>
    <definedName name="HTML14_6" hidden="1">1</definedName>
    <definedName name="HTML14_7" hidden="1">1</definedName>
    <definedName name="HTML14_8" hidden="1">"9/16/97"</definedName>
    <definedName name="HTML14_9" hidden="1">"Bell Atlantic"</definedName>
    <definedName name="HTML15_1" hidden="1">"'[97RNKAUG.XLS]North'!$A$1:$H$261"</definedName>
    <definedName name="HTML15_10" hidden="1">""</definedName>
    <definedName name="HTML15_11" hidden="1">1</definedName>
    <definedName name="HTML15_12" hidden="1">"D:\nthrnk.htm"</definedName>
    <definedName name="HTML15_2" hidden="1">1</definedName>
    <definedName name="HTML15_3" hidden="1">"97RNKAUG"</definedName>
    <definedName name="HTML15_4" hidden="1">"North"</definedName>
    <definedName name="HTML15_5" hidden="1">""</definedName>
    <definedName name="HTML15_6" hidden="1">1</definedName>
    <definedName name="HTML15_7" hidden="1">1</definedName>
    <definedName name="HTML15_8" hidden="1">"9/16/97"</definedName>
    <definedName name="HTML15_9" hidden="1">"Bell Atlantic"</definedName>
    <definedName name="HTML16_1" hidden="1">"'[97RNKAUG.XLS]South'!$A$1:$H$159"</definedName>
    <definedName name="HTML16_10" hidden="1">""</definedName>
    <definedName name="HTML16_11" hidden="1">1</definedName>
    <definedName name="HTML16_12" hidden="1">"D:\sthrnk.htm"</definedName>
    <definedName name="HTML16_2" hidden="1">1</definedName>
    <definedName name="HTML16_3" hidden="1">"97RNKAUG"</definedName>
    <definedName name="HTML16_4" hidden="1">"South"</definedName>
    <definedName name="HTML16_5" hidden="1">""</definedName>
    <definedName name="HTML16_6" hidden="1">1</definedName>
    <definedName name="HTML16_7" hidden="1">1</definedName>
    <definedName name="HTML16_8" hidden="1">"9/16/97"</definedName>
    <definedName name="HTML16_9" hidden="1">"Bell Atlantic"</definedName>
    <definedName name="HTML17_1" hidden="1">"'[97RNK.xls]ReglSys'!$A$1:$H$179"</definedName>
    <definedName name="HTML17_10" hidden="1">""</definedName>
    <definedName name="HTML17_11" hidden="1">1</definedName>
    <definedName name="HTML17_12" hidden="1">"D:\sernk.htm"</definedName>
    <definedName name="HTML17_2" hidden="1">1</definedName>
    <definedName name="HTML17_3" hidden="1">"97RNK"</definedName>
    <definedName name="HTML17_4" hidden="1">"ReglSys"</definedName>
    <definedName name="HTML17_5" hidden="1">""</definedName>
    <definedName name="HTML17_6" hidden="1">1</definedName>
    <definedName name="HTML17_7" hidden="1">1</definedName>
    <definedName name="HTML17_8" hidden="1">"9/16/97"</definedName>
    <definedName name="HTML17_9" hidden="1">"Bell Atlantic"</definedName>
    <definedName name="HTML18_1" hidden="1">"'[97RNKNOV.XLS]Regional'!$A$1:$H$225"</definedName>
    <definedName name="HTML18_10" hidden="1">""</definedName>
    <definedName name="HTML18_11" hidden="1">1</definedName>
    <definedName name="HTML18_12" hidden="1">"D:\regrnk.htm"</definedName>
    <definedName name="HTML18_2" hidden="1">1</definedName>
    <definedName name="HTML18_3" hidden="1">"97RNKNOV"</definedName>
    <definedName name="HTML18_4" hidden="1">"Regional"</definedName>
    <definedName name="HTML18_5" hidden="1">""</definedName>
    <definedName name="HTML18_6" hidden="1">1</definedName>
    <definedName name="HTML18_7" hidden="1">1</definedName>
    <definedName name="HTML18_8" hidden="1">"12/22/97"</definedName>
    <definedName name="HTML18_9" hidden="1">"Bell Atlantic"</definedName>
    <definedName name="HTML19_1" hidden="1">"'[97RNKNOV.XLS]ReglSys'!$A$1:$H$183"</definedName>
    <definedName name="HTML19_10" hidden="1">""</definedName>
    <definedName name="HTML19_11" hidden="1">1</definedName>
    <definedName name="HTML19_12" hidden="1">"D:\sernk.htm"</definedName>
    <definedName name="HTML19_2" hidden="1">1</definedName>
    <definedName name="HTML19_3" hidden="1">"97RNKNOV"</definedName>
    <definedName name="HTML19_4" hidden="1">"ReglSys"</definedName>
    <definedName name="HTML19_5" hidden="1">""</definedName>
    <definedName name="HTML19_6" hidden="1">1</definedName>
    <definedName name="HTML19_7" hidden="1">1</definedName>
    <definedName name="HTML19_8" hidden="1">"12/23/97"</definedName>
    <definedName name="HTML19_9" hidden="1">"Bell Atlantic"</definedName>
    <definedName name="HTML2" localSheetId="7">{"'Theta'!$A$1:$K$22"}</definedName>
    <definedName name="HTML2">{"'Theta'!$A$1:$K$22"}</definedName>
    <definedName name="HTML2_1" hidden="1">"'[96RNKNOV.XLS]North'!$A$1:$I$150"</definedName>
    <definedName name="HTML2_10" hidden="1">""</definedName>
    <definedName name="HTML2_11" hidden="1">1</definedName>
    <definedName name="HTML2_12" hidden="1">"D:\nthrnk11.htm"</definedName>
    <definedName name="HTML2_13" hidden="1">#N/A</definedName>
    <definedName name="HTML2_14" hidden="1">#N/A</definedName>
    <definedName name="HTML2_15" hidden="1">#N/A</definedName>
    <definedName name="HTML2_2" hidden="1">1</definedName>
    <definedName name="HTML2_3" hidden="1">"96RNKNOV"</definedName>
    <definedName name="HTML2_4" hidden="1">"North"</definedName>
    <definedName name="HTML2_5" hidden="1">"November - North Rankings"</definedName>
    <definedName name="HTML2_6" hidden="1">-4146</definedName>
    <definedName name="HTML2_7" hidden="1">1</definedName>
    <definedName name="HTML2_8" hidden="1">"1/13/97"</definedName>
    <definedName name="HTML2_9" hidden="1">"Bell Atlantic"</definedName>
    <definedName name="HTML20_1" hidden="1">"'[97RNKNOV.XLS]North'!$A$1:$H$259"</definedName>
    <definedName name="HTML20_10" hidden="1">""</definedName>
    <definedName name="HTML20_11" hidden="1">1</definedName>
    <definedName name="HTML20_12" hidden="1">"D:\nthrnk.htm"</definedName>
    <definedName name="HTML20_2" hidden="1">1</definedName>
    <definedName name="HTML20_3" hidden="1">"97RNKNOV"</definedName>
    <definedName name="HTML20_4" hidden="1">"North"</definedName>
    <definedName name="HTML20_5" hidden="1">""</definedName>
    <definedName name="HTML20_6" hidden="1">1</definedName>
    <definedName name="HTML20_7" hidden="1">1</definedName>
    <definedName name="HTML20_8" hidden="1">"12/23/97"</definedName>
    <definedName name="HTML20_9" hidden="1">"Bell Atlantic"</definedName>
    <definedName name="HTML21_1" hidden="1">"'[97RNKNOV.XLS]South'!$A$1:$H$164"</definedName>
    <definedName name="HTML21_10" hidden="1">""</definedName>
    <definedName name="HTML21_11" hidden="1">1</definedName>
    <definedName name="HTML21_12" hidden="1">"D:\sthrnk.htm"</definedName>
    <definedName name="HTML21_2" hidden="1">1</definedName>
    <definedName name="HTML21_3" hidden="1">"97RNKNOV"</definedName>
    <definedName name="HTML21_4" hidden="1">"South"</definedName>
    <definedName name="HTML21_5" hidden="1">""</definedName>
    <definedName name="HTML21_6" hidden="1">1</definedName>
    <definedName name="HTML21_7" hidden="1">1</definedName>
    <definedName name="HTML21_8" hidden="1">"12/23/97"</definedName>
    <definedName name="HTML21_9" hidden="1">"Bell Atlantic"</definedName>
    <definedName name="HTML22_1" hidden="1">"'[97RNKDEC.XLS]CAM Perf Model'!$A$1:$J$39"</definedName>
    <definedName name="HTML22_10" hidden="1">""</definedName>
    <definedName name="HTML22_11" hidden="1">1</definedName>
    <definedName name="HTML22_12" hidden="1">"D:\perfgrf.htm"</definedName>
    <definedName name="HTML22_2" hidden="1">1</definedName>
    <definedName name="HTML22_3" hidden="1">"97RNKDEC"</definedName>
    <definedName name="HTML22_4" hidden="1">"CAM Perf Model"</definedName>
    <definedName name="HTML22_5" hidden="1">""</definedName>
    <definedName name="HTML22_6" hidden="1">1</definedName>
    <definedName name="HTML22_7" hidden="1">1</definedName>
    <definedName name="HTML22_8" hidden="1">"1/20/98"</definedName>
    <definedName name="HTML22_9" hidden="1">"Bell Atlantic"</definedName>
    <definedName name="HTML23_1" hidden="1">"'[97RNK.xls]Regional'!$A$1:$G$226"</definedName>
    <definedName name="HTML23_10" hidden="1">""</definedName>
    <definedName name="HTML23_11" hidden="1">1</definedName>
    <definedName name="HTML23_12" hidden="1">"D:\regrnk.htm"</definedName>
    <definedName name="HTML23_2" hidden="1">1</definedName>
    <definedName name="HTML23_3" hidden="1">"97RNK"</definedName>
    <definedName name="HTML23_4" hidden="1">"Regional"</definedName>
    <definedName name="HTML23_5" hidden="1">""</definedName>
    <definedName name="HTML23_6" hidden="1">1</definedName>
    <definedName name="HTML23_7" hidden="1">1</definedName>
    <definedName name="HTML23_8" hidden="1">"1/21/98"</definedName>
    <definedName name="HTML23_9" hidden="1">"Bell Atlantic"</definedName>
    <definedName name="HTML24_1" hidden="1">"'[97RNK.xls]ReglSys'!$A$1:$G$186"</definedName>
    <definedName name="HTML24_10" hidden="1">""</definedName>
    <definedName name="HTML24_11" hidden="1">1</definedName>
    <definedName name="HTML24_12" hidden="1">"D:\sernk.htm"</definedName>
    <definedName name="HTML24_2" hidden="1">1</definedName>
    <definedName name="HTML24_3" hidden="1">"97RNK"</definedName>
    <definedName name="HTML24_4" hidden="1">"ReglSys"</definedName>
    <definedName name="HTML24_5" hidden="1">""</definedName>
    <definedName name="HTML24_6" hidden="1">1</definedName>
    <definedName name="HTML24_7" hidden="1">1</definedName>
    <definedName name="HTML24_8" hidden="1">"1/21/98"</definedName>
    <definedName name="HTML24_9" hidden="1">"Bell Atlantic"</definedName>
    <definedName name="HTML25_1" hidden="1">"'[97RNK.xls]North'!$A$1:$G$260"</definedName>
    <definedName name="HTML25_10" hidden="1">""</definedName>
    <definedName name="HTML25_11" hidden="1">1</definedName>
    <definedName name="HTML25_12" hidden="1">"D:\nthrnk.htm"</definedName>
    <definedName name="HTML25_2" hidden="1">1</definedName>
    <definedName name="HTML25_3" hidden="1">"97RNK"</definedName>
    <definedName name="HTML25_4" hidden="1">"North"</definedName>
    <definedName name="HTML25_5" hidden="1">""</definedName>
    <definedName name="HTML25_6" hidden="1">1</definedName>
    <definedName name="HTML25_7" hidden="1">1</definedName>
    <definedName name="HTML25_8" hidden="1">"1/21/98"</definedName>
    <definedName name="HTML25_9" hidden="1">"Bell Atlantic"</definedName>
    <definedName name="HTML26_1" hidden="1">"'[97RNK.xls]South'!$A$1:$G$167"</definedName>
    <definedName name="HTML26_10" hidden="1">""</definedName>
    <definedName name="HTML26_11" hidden="1">1</definedName>
    <definedName name="HTML26_12" hidden="1">"D:\sthrnk.htm"</definedName>
    <definedName name="HTML26_2" hidden="1">1</definedName>
    <definedName name="HTML26_3" hidden="1">"97RNK"</definedName>
    <definedName name="HTML26_4" hidden="1">"South"</definedName>
    <definedName name="HTML26_5" hidden="1">""</definedName>
    <definedName name="HTML26_6" hidden="1">1</definedName>
    <definedName name="HTML26_7" hidden="1">1</definedName>
    <definedName name="HTML26_8" hidden="1">"1/21/98"</definedName>
    <definedName name="HTML26_9" hidden="1">"Bell Atlantic"</definedName>
    <definedName name="HTML27_1" hidden="1">"'[98RANK03.XLS]ReglSys'!$A$1:$H$189"</definedName>
    <definedName name="HTML27_10" hidden="1">""</definedName>
    <definedName name="HTML27_11" hidden="1">1</definedName>
    <definedName name="HTML27_12" hidden="1">"D:\sernk.htm"</definedName>
    <definedName name="HTML27_2" hidden="1">1</definedName>
    <definedName name="HTML27_3" hidden="1">"98RANK03"</definedName>
    <definedName name="HTML27_4" hidden="1">"ReglSys"</definedName>
    <definedName name="HTML27_5" hidden="1">""</definedName>
    <definedName name="HTML27_6" hidden="1">1</definedName>
    <definedName name="HTML27_7" hidden="1">1</definedName>
    <definedName name="HTML27_8" hidden="1">"4/21/98"</definedName>
    <definedName name="HTML27_9" hidden="1">"Bell Atlantic"</definedName>
    <definedName name="HTML28_1" hidden="1">"'[98RANK03.XLS]South'!$A$1:$H$196"</definedName>
    <definedName name="HTML28_10" hidden="1">""</definedName>
    <definedName name="HTML28_11" hidden="1">1</definedName>
    <definedName name="HTML28_12" hidden="1">"D:\sthrnk.htm"</definedName>
    <definedName name="HTML28_2" hidden="1">1</definedName>
    <definedName name="HTML28_3" hidden="1">"98RANK03"</definedName>
    <definedName name="HTML28_4" hidden="1">"South"</definedName>
    <definedName name="HTML28_5" hidden="1">""</definedName>
    <definedName name="HTML28_6" hidden="1">1</definedName>
    <definedName name="HTML28_7" hidden="1">1</definedName>
    <definedName name="HTML28_8" hidden="1">"4/21/98"</definedName>
    <definedName name="HTML28_9" hidden="1">"Bell Atlantic"</definedName>
    <definedName name="HTML29_1" hidden="1">"'[98RANK03.XLS]North'!$A$1:$H$243"</definedName>
    <definedName name="HTML29_10" hidden="1">""</definedName>
    <definedName name="HTML29_11" hidden="1">1</definedName>
    <definedName name="HTML29_12" hidden="1">"D:\nthrnk.htm"</definedName>
    <definedName name="HTML29_2" hidden="1">1</definedName>
    <definedName name="HTML29_3" hidden="1">"98RANK03"</definedName>
    <definedName name="HTML29_4" hidden="1">"North"</definedName>
    <definedName name="HTML29_5" hidden="1">""</definedName>
    <definedName name="HTML29_6" hidden="1">1</definedName>
    <definedName name="HTML29_7" hidden="1">1</definedName>
    <definedName name="HTML29_8" hidden="1">"4/21/98"</definedName>
    <definedName name="HTML29_9" hidden="1">"Bell Atlantic"</definedName>
    <definedName name="HTML3" localSheetId="7">{"'Theta'!$A$1:$K$22"}</definedName>
    <definedName name="HTML3">{"'Theta'!$A$1:$K$22"}</definedName>
    <definedName name="HTML3_1" hidden="1">"'[96RNKNOV.XLS]South'!$A$1:$I$100"</definedName>
    <definedName name="HTML3_10" hidden="1">""</definedName>
    <definedName name="HTML3_11" hidden="1">1</definedName>
    <definedName name="HTML3_12" hidden="1">"D:\sthrnk11.htm"</definedName>
    <definedName name="HTML3_2" hidden="1">1</definedName>
    <definedName name="HTML3_3" hidden="1">"96RNKNOV"</definedName>
    <definedName name="HTML3_4" hidden="1">"South"</definedName>
    <definedName name="HTML3_5" hidden="1">"November - South Rankings"</definedName>
    <definedName name="HTML3_6" hidden="1">-4146</definedName>
    <definedName name="HTML3_7" hidden="1">1</definedName>
    <definedName name="HTML3_8" hidden="1">"1/13/97"</definedName>
    <definedName name="HTML3_9" hidden="1">"Bell Atlantic"</definedName>
    <definedName name="HTML30_1" hidden="1">"'[98RNK.XLS]Regional'!$A$1:$H$232"</definedName>
    <definedName name="HTML30_10" hidden="1">""</definedName>
    <definedName name="HTML30_11" hidden="1">1</definedName>
    <definedName name="HTML30_12" hidden="1">"D:\regrnk.htm"</definedName>
    <definedName name="HTML30_2" hidden="1">1</definedName>
    <definedName name="HTML30_3" hidden="1">"98RNK"</definedName>
    <definedName name="HTML30_4" hidden="1">"Regional"</definedName>
    <definedName name="HTML30_5" hidden="1">""</definedName>
    <definedName name="HTML30_6" hidden="1">1</definedName>
    <definedName name="HTML30_7" hidden="1">1</definedName>
    <definedName name="HTML30_8" hidden="1">"5/21/98"</definedName>
    <definedName name="HTML30_9" hidden="1">"Bell Atlantic"</definedName>
    <definedName name="HTML31_1" hidden="1">"'[98RNK.XLS]ReglSys'!$A$1:$H$186"</definedName>
    <definedName name="HTML31_10" hidden="1">""</definedName>
    <definedName name="HTML31_11" hidden="1">1</definedName>
    <definedName name="HTML31_12" hidden="1">"D:\sernk.htm"</definedName>
    <definedName name="HTML31_2" hidden="1">1</definedName>
    <definedName name="HTML31_3" hidden="1">"98RNK"</definedName>
    <definedName name="HTML31_4" hidden="1">"ReglSys"</definedName>
    <definedName name="HTML31_5" hidden="1">""</definedName>
    <definedName name="HTML31_6" hidden="1">1</definedName>
    <definedName name="HTML31_7" hidden="1">1</definedName>
    <definedName name="HTML31_8" hidden="1">"5/21/98"</definedName>
    <definedName name="HTML31_9" hidden="1">"Bell Atlantic"</definedName>
    <definedName name="HTML32_1" hidden="1">"'[98RNK.XLS]MidAtlantic'!$A$1:$H$244"</definedName>
    <definedName name="HTML32_10" hidden="1">""</definedName>
    <definedName name="HTML32_11" hidden="1">1</definedName>
    <definedName name="HTML32_12" hidden="1">"D:\nthrnk.htm"</definedName>
    <definedName name="HTML32_2" hidden="1">1</definedName>
    <definedName name="HTML32_3" hidden="1">"98RNK"</definedName>
    <definedName name="HTML32_4" hidden="1">"MidAtlantic"</definedName>
    <definedName name="HTML32_5" hidden="1">""</definedName>
    <definedName name="HTML32_6" hidden="1">1</definedName>
    <definedName name="HTML32_7" hidden="1">1</definedName>
    <definedName name="HTML32_8" hidden="1">"5/21/98"</definedName>
    <definedName name="HTML32_9" hidden="1">"Bell Atlantic"</definedName>
    <definedName name="HTML33_1" hidden="1">"'[98RNK.XLS]Gateway'!$A$1:$H$192"</definedName>
    <definedName name="HTML33_10" hidden="1">""</definedName>
    <definedName name="HTML33_11" hidden="1">1</definedName>
    <definedName name="HTML33_12" hidden="1">"D:\sthrnk.htm"</definedName>
    <definedName name="HTML33_2" hidden="1">1</definedName>
    <definedName name="HTML33_3" hidden="1">"98RNK"</definedName>
    <definedName name="HTML33_4" hidden="1">"Gateway"</definedName>
    <definedName name="HTML33_5" hidden="1">""</definedName>
    <definedName name="HTML33_6" hidden="1">1</definedName>
    <definedName name="HTML33_7" hidden="1">1</definedName>
    <definedName name="HTML33_8" hidden="1">"5/21/98"</definedName>
    <definedName name="HTML33_9" hidden="1">"Bell Atlantic"</definedName>
    <definedName name="HTML34_1" hidden="1">"'[98RANK05.XLS]Regional'!$A$1:$H$232"</definedName>
    <definedName name="HTML34_10" hidden="1">""</definedName>
    <definedName name="HTML34_11" hidden="1">1</definedName>
    <definedName name="HTML34_12" hidden="1">"D:\regrnk.htm"</definedName>
    <definedName name="HTML34_2" hidden="1">1</definedName>
    <definedName name="HTML34_3" hidden="1">"98RANK05"</definedName>
    <definedName name="HTML34_4" hidden="1">"Regional"</definedName>
    <definedName name="HTML34_5" hidden="1">""</definedName>
    <definedName name="HTML34_6" hidden="1">1</definedName>
    <definedName name="HTML34_7" hidden="1">1</definedName>
    <definedName name="HTML34_8" hidden="1">"6/18/98"</definedName>
    <definedName name="HTML34_9" hidden="1">"Bell Atlantic"</definedName>
    <definedName name="HTML35_1" hidden="1">"'[98RANK05.XLS]ReglSys'!$A$1:$H$186"</definedName>
    <definedName name="HTML35_10" hidden="1">""</definedName>
    <definedName name="HTML35_11" hidden="1">1</definedName>
    <definedName name="HTML35_12" hidden="1">"D:\sernk.htm"</definedName>
    <definedName name="HTML35_2" hidden="1">1</definedName>
    <definedName name="HTML35_3" hidden="1">"98RANK05"</definedName>
    <definedName name="HTML35_4" hidden="1">"ReglSys"</definedName>
    <definedName name="HTML35_5" hidden="1">""</definedName>
    <definedName name="HTML35_6" hidden="1">1</definedName>
    <definedName name="HTML35_7" hidden="1">1</definedName>
    <definedName name="HTML35_8" hidden="1">"6/18/98"</definedName>
    <definedName name="HTML35_9" hidden="1">"Bell Atlantic"</definedName>
    <definedName name="HTML36_1" hidden="1">"'[98RANK05.XLS]MidAtlantic'!$A$1:$H$245"</definedName>
    <definedName name="HTML36_10" hidden="1">""</definedName>
    <definedName name="HTML36_11" hidden="1">1</definedName>
    <definedName name="HTML36_12" hidden="1">"D:\nthrnk.htm"</definedName>
    <definedName name="HTML36_2" hidden="1">1</definedName>
    <definedName name="HTML36_3" hidden="1">"98RANK05"</definedName>
    <definedName name="HTML36_4" hidden="1">"MidAtlantic"</definedName>
    <definedName name="HTML36_5" hidden="1">""</definedName>
    <definedName name="HTML36_6" hidden="1">1</definedName>
    <definedName name="HTML36_7" hidden="1">1</definedName>
    <definedName name="HTML36_8" hidden="1">"6/18/98"</definedName>
    <definedName name="HTML36_9" hidden="1">"Bell Atlantic"</definedName>
    <definedName name="HTML37_1" hidden="1">"'[98RANK05.XLS]Gateway'!$A$1:$H$191"</definedName>
    <definedName name="HTML37_10" hidden="1">""</definedName>
    <definedName name="HTML37_11" hidden="1">1</definedName>
    <definedName name="HTML37_12" hidden="1">"D:\sthrnk.htm"</definedName>
    <definedName name="HTML37_2" hidden="1">1</definedName>
    <definedName name="HTML37_3" hidden="1">"98RANK05"</definedName>
    <definedName name="HTML37_4" hidden="1">"Gateway"</definedName>
    <definedName name="HTML37_5" hidden="1">""</definedName>
    <definedName name="HTML37_6" hidden="1">1</definedName>
    <definedName name="HTML37_7" hidden="1">1</definedName>
    <definedName name="HTML37_8" hidden="1">"6/18/98"</definedName>
    <definedName name="HTML37_9" hidden="1">"Bell Atlantic"</definedName>
    <definedName name="HTML38_1" hidden="1">"'[98RNK.xls]ReglSys'!$A$1:$H$186"</definedName>
    <definedName name="HTML38_10" hidden="1">""</definedName>
    <definedName name="HTML38_11" hidden="1">1</definedName>
    <definedName name="HTML38_12" hidden="1">"D:\sernk.htm"</definedName>
    <definedName name="HTML38_2" hidden="1">1</definedName>
    <definedName name="HTML38_3" hidden="1">"98RNK"</definedName>
    <definedName name="HTML38_4" hidden="1">"ReglSys"</definedName>
    <definedName name="HTML38_5" hidden="1">""</definedName>
    <definedName name="HTML38_6" hidden="1">1</definedName>
    <definedName name="HTML38_7" hidden="1">1</definedName>
    <definedName name="HTML38_8" hidden="1">"8/20/98"</definedName>
    <definedName name="HTML38_9" hidden="1">"Bell Atlantic"</definedName>
    <definedName name="HTML39_1" hidden="1">"'[98RANK07.XLS]ReglSys'!$A$1:$H$186"</definedName>
    <definedName name="HTML39_10" hidden="1">""</definedName>
    <definedName name="HTML39_11" hidden="1">1</definedName>
    <definedName name="HTML39_12" hidden="1">"D:\sernk.htm"</definedName>
    <definedName name="HTML39_2" hidden="1">1</definedName>
    <definedName name="HTML39_3" hidden="1">"98RANK07"</definedName>
    <definedName name="HTML39_4" hidden="1">"ReglSys"</definedName>
    <definedName name="HTML39_5" hidden="1">""</definedName>
    <definedName name="HTML39_6" hidden="1">1</definedName>
    <definedName name="HTML39_7" hidden="1">1</definedName>
    <definedName name="HTML39_8" hidden="1">"8/20/98"</definedName>
    <definedName name="HTML39_9" hidden="1">"Bell Atlantic"</definedName>
    <definedName name="HTML4" localSheetId="7">{"'Theta'!$A$1:$K$22"}</definedName>
    <definedName name="HTML4">{"'Theta'!$A$1:$K$22"}</definedName>
    <definedName name="HTML4_1" hidden="1">"'[96RNKNOV.XLS]SE Rankings'!$A$1:$I$17"</definedName>
    <definedName name="HTML4_10" hidden="1">""</definedName>
    <definedName name="HTML4_11" hidden="1">1</definedName>
    <definedName name="HTML4_12" hidden="1">"D:\sernk11.htm"</definedName>
    <definedName name="HTML4_2" hidden="1">1</definedName>
    <definedName name="HTML4_3" hidden="1">"96RNKNOV"</definedName>
    <definedName name="HTML4_4" hidden="1">"SE Rankings"</definedName>
    <definedName name="HTML4_5" hidden="1">"November - SE Rankings"</definedName>
    <definedName name="HTML4_6" hidden="1">-4146</definedName>
    <definedName name="HTML4_7" hidden="1">1</definedName>
    <definedName name="HTML4_8" hidden="1">"1/13/97"</definedName>
    <definedName name="HTML4_9" hidden="1">"Bell Atlantic"</definedName>
    <definedName name="HTML40_1" hidden="1">"'[98RANK07.XLS]MidAtlantic'!$A$1:$H$246"</definedName>
    <definedName name="HTML40_10" hidden="1">""</definedName>
    <definedName name="HTML40_11" hidden="1">1</definedName>
    <definedName name="HTML40_12" hidden="1">"D:\nthrnk.htm"</definedName>
    <definedName name="HTML40_2" hidden="1">1</definedName>
    <definedName name="HTML40_3" hidden="1">"98RANK07"</definedName>
    <definedName name="HTML40_4" hidden="1">"MidAtlantic"</definedName>
    <definedName name="HTML40_5" hidden="1">""</definedName>
    <definedName name="HTML40_6" hidden="1">1</definedName>
    <definedName name="HTML40_7" hidden="1">1</definedName>
    <definedName name="HTML40_8" hidden="1">"8/20/98"</definedName>
    <definedName name="HTML40_9" hidden="1">"Bell Atlantic"</definedName>
    <definedName name="HTML41_1" hidden="1">"'[98RANK07.XLS]Gateway'!$A$1:$H$193"</definedName>
    <definedName name="HTML41_10" hidden="1">""</definedName>
    <definedName name="HTML41_11" hidden="1">1</definedName>
    <definedName name="HTML41_12" hidden="1">"D:\sthrnk.htm"</definedName>
    <definedName name="HTML41_2" hidden="1">1</definedName>
    <definedName name="HTML41_3" hidden="1">"98RANK07"</definedName>
    <definedName name="HTML41_4" hidden="1">"Gateway"</definedName>
    <definedName name="HTML41_5" hidden="1">""</definedName>
    <definedName name="HTML41_6" hidden="1">1</definedName>
    <definedName name="HTML41_7" hidden="1">1</definedName>
    <definedName name="HTML41_8" hidden="1">"8/20/98"</definedName>
    <definedName name="HTML41_9" hidden="1">"Bell Atlantic"</definedName>
    <definedName name="HTML5_1" hidden="1">"'[96RNKNOV.XLS]Appl. Spec.'!$A$1:$O$183"</definedName>
    <definedName name="HTML5_10" hidden="1">""</definedName>
    <definedName name="HTML5_11" hidden="1">1</definedName>
    <definedName name="HTML5_12" hidden="1">"D:\asrnk11.htm"</definedName>
    <definedName name="HTML5_2" hidden="1">1</definedName>
    <definedName name="HTML5_3" hidden="1">"96RNKNOV"</definedName>
    <definedName name="HTML5_4" hidden="1">"Appl. Spec."</definedName>
    <definedName name="HTML5_5" hidden="1">"November - AS/ASM Rankings"</definedName>
    <definedName name="HTML5_6" hidden="1">-4146</definedName>
    <definedName name="HTML5_7" hidden="1">1</definedName>
    <definedName name="HTML5_8" hidden="1">"1/13/97"</definedName>
    <definedName name="HTML5_9" hidden="1">"Bell Atlantic"</definedName>
    <definedName name="HTML6_1" hidden="1">"'[97RNK.xls]North'!$A$1:$H$255"</definedName>
    <definedName name="HTML6_10" hidden="1">""</definedName>
    <definedName name="HTML6_11" hidden="1">1</definedName>
    <definedName name="HTML6_12" hidden="1">"D:\nthrnk.htm"</definedName>
    <definedName name="HTML6_2" hidden="1">1</definedName>
    <definedName name="HTML6_3" hidden="1">"97RNK"</definedName>
    <definedName name="HTML6_4" hidden="1">"North"</definedName>
    <definedName name="HTML6_5" hidden="1">""</definedName>
    <definedName name="HTML6_6" hidden="1">1</definedName>
    <definedName name="HTML6_7" hidden="1">1</definedName>
    <definedName name="HTML6_8" hidden="1">"3/24/97"</definedName>
    <definedName name="HTML6_9" hidden="1">"Bell Atlantic"</definedName>
    <definedName name="HTML7_1" hidden="1">"'[97RNK.xls]South'!$A$1:$H$159"</definedName>
    <definedName name="HTML7_10" hidden="1">""</definedName>
    <definedName name="HTML7_11" hidden="1">1</definedName>
    <definedName name="HTML7_12" hidden="1">"D:\sthrnk.htm"</definedName>
    <definedName name="HTML7_2" hidden="1">1</definedName>
    <definedName name="HTML7_3" hidden="1">"97RNK"</definedName>
    <definedName name="HTML7_4" hidden="1">"South"</definedName>
    <definedName name="HTML7_5" hidden="1">""</definedName>
    <definedName name="HTML7_6" hidden="1">1</definedName>
    <definedName name="HTML7_7" hidden="1">1</definedName>
    <definedName name="HTML7_8" hidden="1">"3/24/97"</definedName>
    <definedName name="HTML7_9" hidden="1">"Bell Atlantic"</definedName>
    <definedName name="HTML8_1" hidden="1">"'[97RNKAPR.XLS]Regional'!$A$1:$H$227"</definedName>
    <definedName name="HTML8_10" hidden="1">""</definedName>
    <definedName name="HTML8_11" hidden="1">1</definedName>
    <definedName name="HTML8_12" hidden="1">"D:\regrnk.htm"</definedName>
    <definedName name="HTML8_2" hidden="1">1</definedName>
    <definedName name="HTML8_3" hidden="1">"97RNKAPR"</definedName>
    <definedName name="HTML8_4" hidden="1">"Regional"</definedName>
    <definedName name="HTML8_5" hidden="1">""</definedName>
    <definedName name="HTML8_6" hidden="1">1</definedName>
    <definedName name="HTML8_7" hidden="1">-4146</definedName>
    <definedName name="HTML8_8" hidden="1">"5/22/97"</definedName>
    <definedName name="HTML8_9" hidden="1">"Bell Atlantic"</definedName>
    <definedName name="HTML9_1" hidden="1">"'[97RNKAPR.XLS]ReglSys'!$A$1:$H$173"</definedName>
    <definedName name="HTML9_10" hidden="1">""</definedName>
    <definedName name="HTML9_11" hidden="1">1</definedName>
    <definedName name="HTML9_12" hidden="1">"D:\sernk.htm"</definedName>
    <definedName name="HTML9_2" hidden="1">1</definedName>
    <definedName name="HTML9_3" hidden="1">"97RNKAPR"</definedName>
    <definedName name="HTML9_4" hidden="1">"ReglSys"</definedName>
    <definedName name="HTML9_5" hidden="1">""</definedName>
    <definedName name="HTML9_6" hidden="1">1</definedName>
    <definedName name="HTML9_7" hidden="1">-4146</definedName>
    <definedName name="HTML9_8" hidden="1">"5/22/97"</definedName>
    <definedName name="HTML9_9" hidden="1">"Bell Atlantic"</definedName>
    <definedName name="HTMLCount" hidden="1">1</definedName>
    <definedName name="htyrtyfghfg" localSheetId="4" hidden="1">{#N/A,#N/A,FALSE,"EXPENSE"}</definedName>
    <definedName name="htyrtyfghfg" localSheetId="5" hidden="1">{#N/A,#N/A,FALSE,"EXPENSE"}</definedName>
    <definedName name="htyrtyfghfg" localSheetId="2" hidden="1">{#N/A,#N/A,FALSE,"EXPENSE"}</definedName>
    <definedName name="htyrtyfghfg" hidden="1">{#N/A,#N/A,FALSE,"EXPENSE"}</definedName>
    <definedName name="htyuityuiotio" localSheetId="7" hidden="1">{#N/A,#N/A,FALSE,"REPORT"}</definedName>
    <definedName name="htyuityuiotio" hidden="1">{#N/A,#N/A,FALSE,"REPORT"}</definedName>
    <definedName name="hu" localSheetId="7" hidden="1">{"comps",#N/A,FALSE,"TXTCOMPS";"segment_EPS",#N/A,FALSE,"TXTCOMPS";"valuation",#N/A,FALSE,"TXTCOMPS"}</definedName>
    <definedName name="hu" hidden="1">{"comps",#N/A,FALSE,"TXTCOMPS";"segment_EPS",#N/A,FALSE,"TXTCOMPS";"valuation",#N/A,FALSE,"TXTCOMPS"}</definedName>
    <definedName name="Hub_Trades_Data">#REF!</definedName>
    <definedName name="huji" localSheetId="7" hidden="1">{"comps",#N/A,FALSE,"TXTCOMPS"}</definedName>
    <definedName name="huji" hidden="1">{"comps",#N/A,FALSE,"TXTCOMPS"}</definedName>
    <definedName name="HUN_BOND">#REF!</definedName>
    <definedName name="HUNGARY">#REF!</definedName>
    <definedName name="Hurdle_Rate">#REF!</definedName>
    <definedName name="Hypassets">#REF!</definedName>
    <definedName name="Hypertention" localSheetId="7" hidden="1">{#N/A,#N/A,FALSE,"Pharm";#N/A,#N/A,FALSE,"WWCM"}</definedName>
    <definedName name="Hypertention" hidden="1">{#N/A,#N/A,FALSE,"Pharm";#N/A,#N/A,FALSE,"WWCM"}</definedName>
    <definedName name="hypo" localSheetId="7" hidden="1">{#N/A,#N/A,FALSE,"Pharm";#N/A,#N/A,FALSE,"WWCM"}</definedName>
    <definedName name="hypo" hidden="1">{#N/A,#N/A,FALSE,"Pharm";#N/A,#N/A,FALSE,"WWCM"}</definedName>
    <definedName name="i">#REF!</definedName>
    <definedName name="I_SERV_PPTO">#REF!</definedName>
    <definedName name="I_SERV_REAL">#REF!</definedName>
    <definedName name="i8uy" hidden="1">{"PA1",#N/A,TRUE,"BORDMW";"pa2",#N/A,TRUE,"BORDMW";"PA3",#N/A,TRUE,"BORDMW";"PA4",#N/A,TRUE,"BORDMW"}</definedName>
    <definedName name="IADGNT" localSheetId="7">#REF!</definedName>
    <definedName name="IADGNT">#REF!</definedName>
    <definedName name="IADIYGDON" localSheetId="7">#REF!</definedName>
    <definedName name="IADIYGDON">#REF!</definedName>
    <definedName name="IAR" localSheetId="7">#REF!</definedName>
    <definedName name="IAR">#REF!</definedName>
    <definedName name="iarypd">#REF!</definedName>
    <definedName name="IBM_Contract">#REF!</definedName>
    <definedName name="IBM_Outsource">#REF!</definedName>
    <definedName name="IBM_Outsource_Contract">#REF!</definedName>
    <definedName name="IC">#REF!</definedName>
    <definedName name="IC_Range">#REF!</definedName>
    <definedName name="IC_RangePRW">#REF!</definedName>
    <definedName name="ICO" localSheetId="7">#REF!</definedName>
    <definedName name="ICO">#REF!</definedName>
    <definedName name="ICOKK" localSheetId="7">#REF!</definedName>
    <definedName name="ICOKK">#REF!</definedName>
    <definedName name="ICOMEGA" localSheetId="7">#REF!</definedName>
    <definedName name="ICOMEGA">#REF!</definedName>
    <definedName name="ICP">#REF!</definedName>
    <definedName name="ICT">#REF!</definedName>
    <definedName name="ID_sorted">#REF!</definedName>
    <definedName name="Identifier">#REF!</definedName>
    <definedName name="IDN">#REF!</definedName>
    <definedName name="idps">#REF!</definedName>
    <definedName name="IFN">#REF!</definedName>
    <definedName name="III">#REF!</definedName>
    <definedName name="iiiiii" localSheetId="7" hidden="1">{#N/A,#N/A,FALSE,"PERSONAL";#N/A,#N/A,FALSE,"explotación";#N/A,#N/A,FALSE,"generales"}</definedName>
    <definedName name="iiiiii" hidden="1">{#N/A,#N/A,FALSE,"PERSONAL";#N/A,#N/A,FALSE,"explotación";#N/A,#N/A,FALSE,"generales"}</definedName>
    <definedName name="iiiiiii">#REF!</definedName>
    <definedName name="iiittuty" localSheetId="4" hidden="1">{#N/A,#N/A,FALSE,"EXPENSE"}</definedName>
    <definedName name="iiittuty" localSheetId="5" hidden="1">{#N/A,#N/A,FALSE,"EXPENSE"}</definedName>
    <definedName name="iiittuty" localSheetId="2" hidden="1">{#N/A,#N/A,FALSE,"EXPENSE"}</definedName>
    <definedName name="iiittuty" hidden="1">{#N/A,#N/A,FALSE,"EXPENSE"}</definedName>
    <definedName name="ILight_b" localSheetId="7">#REF!</definedName>
    <definedName name="ILight_b">#REF!</definedName>
    <definedName name="ILight_m" localSheetId="7">#REF!</definedName>
    <definedName name="ILight_m">#REF!</definedName>
    <definedName name="IMACRO" localSheetId="7">#REF!</definedName>
    <definedName name="IMACRO">#REF!</definedName>
    <definedName name="IMPM" localSheetId="7">#REF!</definedName>
    <definedName name="IMPM">#REF!</definedName>
    <definedName name="IMPORT">#REF!</definedName>
    <definedName name="IMPORT_WORK">#REF!</definedName>
    <definedName name="IMPORTAREA" localSheetId="7">#REF!</definedName>
    <definedName name="IMPORTAREA">#REF!</definedName>
    <definedName name="IMPORTBORDER" localSheetId="7">#REF!</definedName>
    <definedName name="IMPORTBORDER">#REF!</definedName>
    <definedName name="IMPORTDFF1">#REF!</definedName>
    <definedName name="IMPORTE">#REF!</definedName>
    <definedName name="IMPORTE1">#REF!</definedName>
    <definedName name="IMPORTE2">#REF!</definedName>
    <definedName name="IMPORTE20">#REF!</definedName>
    <definedName name="IMPORTE3">#REF!</definedName>
    <definedName name="IMPORTE4">#REF!</definedName>
    <definedName name="IMPORTE5">#REF!</definedName>
    <definedName name="IMPORTE6">#REF!</definedName>
    <definedName name="imported_data">#REF!</definedName>
    <definedName name="IMPORTEMANT">#REF!</definedName>
    <definedName name="importlease">#REF!</definedName>
    <definedName name="importprint">#REF!</definedName>
    <definedName name="IMPORTPRIOR">#REF!</definedName>
    <definedName name="ImptoChile">#REF!,#REF!</definedName>
    <definedName name="IMPUEST_PPTO" localSheetId="7">#REF!</definedName>
    <definedName name="IMPUEST_PPTO">#REF!</definedName>
    <definedName name="IMPUEST_REAL" localSheetId="7">#REF!</definedName>
    <definedName name="IMPUEST_REAL">#REF!</definedName>
    <definedName name="imputent">#REF!</definedName>
    <definedName name="In.3">#REF!</definedName>
    <definedName name="INACTIVE">#REF!</definedName>
    <definedName name="Inc">#REF!</definedName>
    <definedName name="Inc_Stat_Chilquinta_5year">#REF!</definedName>
    <definedName name="Inc_Stat_Chilquinta_Budget">#REF!</definedName>
    <definedName name="Inc_Stat_Inversiones_5year">#REF!</definedName>
    <definedName name="Inc_Stat_Inversiones_Budget">#REF!</definedName>
    <definedName name="IncAcct" localSheetId="7">#REF!</definedName>
    <definedName name="IncAcct">#REF!</definedName>
    <definedName name="IncDesc" localSheetId="7">#REF!</definedName>
    <definedName name="IncDesc">#REF!</definedName>
    <definedName name="Incentive" localSheetId="7">#REF!</definedName>
    <definedName name="Incentive">#REF!</definedName>
    <definedName name="INCO_STAT_US_PPTO">#REF!</definedName>
    <definedName name="INCO_STAT_US_REAL">#REF!</definedName>
    <definedName name="INCOM_ACUM">#REF!</definedName>
    <definedName name="INCOM_MES">#REF!</definedName>
    <definedName name="INCOME_ACUM">#REF!</definedName>
    <definedName name="INCOME_ACUM_MES">#REF!</definedName>
    <definedName name="INCOME_MONTH">#REF!</definedName>
    <definedName name="income_new">#REF!</definedName>
    <definedName name="income_new_complete">#REF!</definedName>
    <definedName name="Income_Statement">#REF!</definedName>
    <definedName name="Income_Statement_10_years">#REF!</definedName>
    <definedName name="Income_Statement_2001_2006" localSheetId="7">#REF!</definedName>
    <definedName name="Income_Statement_2001_2006">#REF!</definedName>
    <definedName name="Income_Statement_Analisis" localSheetId="7">#REF!</definedName>
    <definedName name="Income_Statement_Analisis">#REF!</definedName>
    <definedName name="Income_Statement_Analysis" localSheetId="7">#REF!</definedName>
    <definedName name="Income_Statement_Analysis">#REF!</definedName>
    <definedName name="IncomeStatement" hidden="1">{#N/A,#N/A,FALSE,"FinStateUS"}</definedName>
    <definedName name="IncomeStatement6Years" hidden="1">{"IncStatement 6 years",#N/A,FALSE,"FinStateUS"}</definedName>
    <definedName name="INCOMETAX" localSheetId="7">#REF!</definedName>
    <definedName name="INCOMETAX">#REF!</definedName>
    <definedName name="incstat" localSheetId="7">#REF!</definedName>
    <definedName name="incstat">#REF!</definedName>
    <definedName name="INDEX">#REF!</definedName>
    <definedName name="Index2" localSheetId="7" hidden="1">{#N/A,#N/A,FALSE,"R&amp;D Quick Calc";#N/A,#N/A,FALSE,"DOE Fee Schedule"}</definedName>
    <definedName name="Index2" hidden="1">{#N/A,#N/A,FALSE,"R&amp;D Quick Calc";#N/A,#N/A,FALSE,"DOE Fee Schedule"}</definedName>
    <definedName name="Index3" localSheetId="7" hidden="1">{#N/A,#N/A,FALSE,"R&amp;D Quick Calc";#N/A,#N/A,FALSE,"DOE Fee Schedule"}</definedName>
    <definedName name="Index3" hidden="1">{#N/A,#N/A,FALSE,"R&amp;D Quick Calc";#N/A,#N/A,FALSE,"DOE Fee Schedule"}</definedName>
    <definedName name="IndexNames" localSheetId="7" hidden="1">Indexn1,IndexN2</definedName>
    <definedName name="IndexNames" hidden="1">Indexn1,IndexN2</definedName>
    <definedName name="indexx" localSheetId="7" hidden="1">Indexx1,Indexx2</definedName>
    <definedName name="indexx" hidden="1">Indexx1,Indexx2</definedName>
    <definedName name="indFY" localSheetId="7">#REF!</definedName>
    <definedName name="indFY">#REF!</definedName>
    <definedName name="indicadore" localSheetId="7">#REF!</definedName>
    <definedName name="indicadore">#REF!</definedName>
    <definedName name="Indice" localSheetId="7">#REF!</definedName>
    <definedName name="Indice">#REF!</definedName>
    <definedName name="IndifRtLstDt">#REF!</definedName>
    <definedName name="INDIRDEPT" localSheetId="7">#REF!</definedName>
    <definedName name="INDIRDEPT">#REF!</definedName>
    <definedName name="indirect_labor">#REF!</definedName>
    <definedName name="indirect_labor_sag">#REF!</definedName>
    <definedName name="IndTable">#REF!</definedName>
    <definedName name="Industrial_Rev_Growth">#REF!</definedName>
    <definedName name="Indy">#REF!</definedName>
    <definedName name="inflation">#REF!</definedName>
    <definedName name="Inflation_1996" localSheetId="7">#REF!</definedName>
    <definedName name="Inflation_1996">#REF!</definedName>
    <definedName name="Inflation_1997" localSheetId="7">#REF!</definedName>
    <definedName name="Inflation_1997">#REF!</definedName>
    <definedName name="Inflation_1998" localSheetId="7">#REF!</definedName>
    <definedName name="Inflation_1998">#REF!</definedName>
    <definedName name="Inflation_1999">#REF!</definedName>
    <definedName name="Inflation_2000">#REF!</definedName>
    <definedName name="inflList" hidden="1">"00000000000000000000000000000000000000000000000000000000000000000000000000000000000000000000000000000000000000000000000000000000000000000000000000000000000000000000000000000000000000000000000000000000"</definedName>
    <definedName name="Info_for_IFPS_Input__based_on_weighted_average_rates">#REF!</definedName>
    <definedName name="INGF">#REF!</definedName>
    <definedName name="INI">#REF!</definedName>
    <definedName name="InitialCF">#REF!</definedName>
    <definedName name="initialcol">#REF!</definedName>
    <definedName name="Initiatives">#REF!</definedName>
    <definedName name="INPDEPT" localSheetId="7">#REF!</definedName>
    <definedName name="INPDEPT">#REF!</definedName>
    <definedName name="inprocess3" localSheetId="7" hidden="1">{#N/A,#N/A,TRUE,"MAIN FT TERM";#N/A,#N/A,TRUE,"MCI  FT TERM ";#N/A,#N/A,TRUE,"OC12 EQV"}</definedName>
    <definedName name="inprocess3" hidden="1">{#N/A,#N/A,TRUE,"MAIN FT TERM";#N/A,#N/A,TRUE,"MCI  FT TERM ";#N/A,#N/A,TRUE,"OC12 EQV"}</definedName>
    <definedName name="inprocess3_1" localSheetId="7" hidden="1">{#N/A,#N/A,TRUE,"MAIN FT TERM";#N/A,#N/A,TRUE,"MCI  FT TERM ";#N/A,#N/A,TRUE,"OC12 EQV"}</definedName>
    <definedName name="inprocess3_1" hidden="1">{#N/A,#N/A,TRUE,"MAIN FT TERM";#N/A,#N/A,TRUE,"MCI  FT TERM ";#N/A,#N/A,TRUE,"OC12 EQV"}</definedName>
    <definedName name="inprocess3_2" localSheetId="7" hidden="1">{#N/A,#N/A,TRUE,"MAIN FT TERM";#N/A,#N/A,TRUE,"MCI  FT TERM ";#N/A,#N/A,TRUE,"OC12 EQV"}</definedName>
    <definedName name="inprocess3_2" hidden="1">{#N/A,#N/A,TRUE,"MAIN FT TERM";#N/A,#N/A,TRUE,"MCI  FT TERM ";#N/A,#N/A,TRUE,"OC12 EQV"}</definedName>
    <definedName name="inprocess3_3" localSheetId="7" hidden="1">{#N/A,#N/A,TRUE,"MAIN FT TERM";#N/A,#N/A,TRUE,"MCI  FT TERM ";#N/A,#N/A,TRUE,"OC12 EQV"}</definedName>
    <definedName name="inprocess3_3" hidden="1">{#N/A,#N/A,TRUE,"MAIN FT TERM";#N/A,#N/A,TRUE,"MCI  FT TERM ";#N/A,#N/A,TRUE,"OC12 EQV"}</definedName>
    <definedName name="inprocess3_4" localSheetId="7" hidden="1">{#N/A,#N/A,TRUE,"MAIN FT TERM";#N/A,#N/A,TRUE,"MCI  FT TERM ";#N/A,#N/A,TRUE,"OC12 EQV"}</definedName>
    <definedName name="inprocess3_4" hidden="1">{#N/A,#N/A,TRUE,"MAIN FT TERM";#N/A,#N/A,TRUE,"MCI  FT TERM ";#N/A,#N/A,TRUE,"OC12 EQV"}</definedName>
    <definedName name="inprocess3_5" localSheetId="7" hidden="1">{#N/A,#N/A,TRUE,"MAIN FT TERM";#N/A,#N/A,TRUE,"MCI  FT TERM ";#N/A,#N/A,TRUE,"OC12 EQV"}</definedName>
    <definedName name="inprocess3_5" hidden="1">{#N/A,#N/A,TRUE,"MAIN FT TERM";#N/A,#N/A,TRUE,"MCI  FT TERM ";#N/A,#N/A,TRUE,"OC12 EQV"}</definedName>
    <definedName name="INPUT">#REF!</definedName>
    <definedName name="INPUT_3">#REF!</definedName>
    <definedName name="input_base">#REF!</definedName>
    <definedName name="input_esc">#REF!</definedName>
    <definedName name="Input_Month">#REF!</definedName>
    <definedName name="Input2" localSheetId="7">#REF!</definedName>
    <definedName name="Input2">#REF!</definedName>
    <definedName name="inputarea">#REF!</definedName>
    <definedName name="INPUTBORDER">#REF!</definedName>
    <definedName name="InputData">#REF!</definedName>
    <definedName name="inputent">#REF!</definedName>
    <definedName name="inputs" hidden="1">{"Inputs 1","Base",FALSE,"INPUTS";"Inputs 2","Base",FALSE,"INPUTS";"Inputs 3","Base",FALSE,"INPUTS";"Inputs 4","Base",FALSE,"INPUTS";"Inputs 5","Base",FALSE,"INPUTS"}</definedName>
    <definedName name="Inputs_BUToggle">#REF!</definedName>
    <definedName name="inputs_manual" localSheetId="7">#REF!</definedName>
    <definedName name="inputs_manual">#REF!</definedName>
    <definedName name="Inputs_RegToggle">#REF!</definedName>
    <definedName name="InsertLine" localSheetId="7">#REF!</definedName>
    <definedName name="InsertLine">#REF!</definedName>
    <definedName name="Installed_capacity" localSheetId="7">#REF!</definedName>
    <definedName name="Installed_capacity">#REF!</definedName>
    <definedName name="Instr" localSheetId="7" hidden="1">{#N/A,#N/A,FALSE,"summary";#N/A,#N/A,FALSE,"Input"}</definedName>
    <definedName name="Instr" hidden="1">{#N/A,#N/A,FALSE,"summary";#N/A,#N/A,FALSE,"Input"}</definedName>
    <definedName name="Instructions" localSheetId="7">#REF!</definedName>
    <definedName name="Instructions">#REF!</definedName>
    <definedName name="Instructions_for_completing_Income_Statement_template" localSheetId="7">#REF!</definedName>
    <definedName name="Instructions_for_completing_Income_Statement_template">#REF!</definedName>
    <definedName name="INSUR">#REF!</definedName>
    <definedName name="Insurance1">#REF!</definedName>
    <definedName name="Insurance2">#REF!</definedName>
    <definedName name="Int">#REF!</definedName>
    <definedName name="int_amort_detail">#REF!</definedName>
    <definedName name="Intan">#REF!</definedName>
    <definedName name="Intan_106_amt">#REF!</definedName>
    <definedName name="Intangible" localSheetId="7">#REF!</definedName>
    <definedName name="Intangible">#REF!</definedName>
    <definedName name="IntCred_Range">#REF!</definedName>
    <definedName name="INTER_CO_PROFIT" localSheetId="7">#REF!</definedName>
    <definedName name="INTER_CO_PROFIT">#REF!</definedName>
    <definedName name="Inter_Unit_Acct">#REF!</definedName>
    <definedName name="Intercept">#REF!</definedName>
    <definedName name="INTERCO">#REF!</definedName>
    <definedName name="intercompany_esterline">#REF!</definedName>
    <definedName name="intercompany_subsidiaries">#REF!</definedName>
    <definedName name="Interest" localSheetId="7">#REF!</definedName>
    <definedName name="Interest">#REF!</definedName>
    <definedName name="Interest_Rate">#REF!</definedName>
    <definedName name="InterestRate">#REF!</definedName>
    <definedName name="Interim_macro" localSheetId="7">#REF!</definedName>
    <definedName name="Interim_macro">#REF!</definedName>
    <definedName name="interimprint" localSheetId="7">#REF!</definedName>
    <definedName name="interimprint">#REF!</definedName>
    <definedName name="INTEROFFICE" localSheetId="7">#REF!</definedName>
    <definedName name="INTEROFFICE">#REF!</definedName>
    <definedName name="InterProfits">#REF!</definedName>
    <definedName name="INTIALS">#REF!</definedName>
    <definedName name="INTL_03TO04">#REF!</definedName>
    <definedName name="INTL_05TO06">#REF!</definedName>
    <definedName name="IntlHoldings">#REF!</definedName>
    <definedName name="IntRate">#REF!</definedName>
    <definedName name="IntRate2">#REF!</definedName>
    <definedName name="IntRate3">#REF!</definedName>
    <definedName name="IntroPrintArea" hidden="1">#REF!</definedName>
    <definedName name="INVENTORY">#REF!</definedName>
    <definedName name="InventoryRes">#REF!</definedName>
    <definedName name="inverpem2">#REF!</definedName>
    <definedName name="inverperm2">#REF!</definedName>
    <definedName name="INVERS_PPTO">#REF!</definedName>
    <definedName name="INVERS_REAL">#REF!</definedName>
    <definedName name="INVERSI">#REF!</definedName>
    <definedName name="Inversion_Obra">#REF!</definedName>
    <definedName name="Inversion_Obras">#REF!</definedName>
    <definedName name="Inversion_Saldo">#REF!</definedName>
    <definedName name="Inversiones_ChileanGaap">#REF!</definedName>
    <definedName name="Inversiones_Mayor">#REF!</definedName>
    <definedName name="Inversiones_MayorUSGaap">#REF!</definedName>
    <definedName name="Inversiones_Menor">#REF!</definedName>
    <definedName name="Inversiones_MenorUSGaap">#REF!</definedName>
    <definedName name="Inversiones_Pesos">#REF!</definedName>
    <definedName name="Inversiones_USGaap">#REF!</definedName>
    <definedName name="InvestInflex" localSheetId="7">#REF!</definedName>
    <definedName name="InvestInflex">#REF!</definedName>
    <definedName name="INVOICE">#REF!</definedName>
    <definedName name="InvoiceType">#REF!</definedName>
    <definedName name="IO">#REF!</definedName>
    <definedName name="IP" localSheetId="7" hidden="1">{#N/A,#N/A,FALSE,"Pharm";#N/A,#N/A,FALSE,"WWCM"}</definedName>
    <definedName name="IP" hidden="1">{#N/A,#N/A,FALSE,"Pharm";#N/A,#N/A,FALSE,"WWCM"}</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DIVIDEND" hidden="1">"c229"</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"c4455"</definedName>
    <definedName name="IQ_AVG_INDUSTRY_REC_CIQ" hidden="1">"c4984"</definedName>
    <definedName name="IQ_AVG_INDUSTRY_REC_CIQ_COL" hidden="1">"c11631"</definedName>
    <definedName name="IQ_AVG_INDUSTRY_REC_NO">"c4454"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ORTFOLIO_DURATION" hidden="1">"c17693"</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"c4128"</definedName>
    <definedName name="IQ_BASIC_OUTSTANDING_CURRENT_HIGH_EST">"c4129"</definedName>
    <definedName name="IQ_BASIC_OUTSTANDING_CURRENT_LOW_EST">"c4130"</definedName>
    <definedName name="IQ_BASIC_OUTSTANDING_CURRENT_MEDIAN_EST">"c4131"</definedName>
    <definedName name="IQ_BASIC_OUTSTANDING_CURRENT_NUM_EST">"c4132"</definedName>
    <definedName name="IQ_BASIC_OUTSTANDING_CURRENT_STDDEV_EST">"c4133"</definedName>
    <definedName name="IQ_BASIC_OUTSTANDING_EST">"c4134"</definedName>
    <definedName name="IQ_BASIC_OUTSTANDING_HIGH_EST">"c4135"</definedName>
    <definedName name="IQ_BASIC_OUTSTANDING_LOW_EST">"c4136"</definedName>
    <definedName name="IQ_BASIC_OUTSTANDING_MEDIAN_EST">"c4137"</definedName>
    <definedName name="IQ_BASIC_OUTSTANDING_NUM_EST">"c4138"</definedName>
    <definedName name="IQ_BASIC_OUTSTANDING_STDDEV_EST">"c4139"</definedName>
    <definedName name="IQ_BASIC_WEIGHT" hidden="1">"c87"</definedName>
    <definedName name="IQ_BASIC_WEIGHT_EST">"c4140"</definedName>
    <definedName name="IQ_BASIC_WEIGHT_GUIDANCE">"c4141"</definedName>
    <definedName name="IQ_BASIC_WEIGHT_HIGH_EST">"c4142"</definedName>
    <definedName name="IQ_BASIC_WEIGHT_LOW_EST">"c4143"</definedName>
    <definedName name="IQ_BASIC_WEIGHT_MEDIAN_EST">"c4144"</definedName>
    <definedName name="IQ_BASIC_WEIGHT_NUM_EST">"c4145"</definedName>
    <definedName name="IQ_BASIC_WEIGHT_STDDEV_EST">"c4146"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FAX" hidden="1">"c2100"</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 hidden="1">"c2098"</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PHONE" hidden="1">"c2099"</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FITCH_DATE" hidden="1">"c241"</definedName>
    <definedName name="IQ_BONDRATING_SP" hidden="1">"IQ_BONDRATING_SP"</definedName>
    <definedName name="IQ_BONDRATING_SP_DATE" hidden="1">"c242"</definedName>
    <definedName name="IQ_BOOK_VALUE" hidden="1">"IQ_BOOK_VALUE"</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ACT_OR_EST_REUT" hidden="1">"c5471"</definedName>
    <definedName name="IQ_BV_ACT_OR_EST_THOM" hidden="1">"c5308"</definedName>
    <definedName name="IQ_BV_EST">"c5624"</definedName>
    <definedName name="IQ_BV_EST_REUT" hidden="1">"c5403"</definedName>
    <definedName name="IQ_BV_EST_THOM" hidden="1">"c5147"</definedName>
    <definedName name="IQ_BV_HIGH_EST">"c5626"</definedName>
    <definedName name="IQ_BV_HIGH_EST_REUT" hidden="1">"c5405"</definedName>
    <definedName name="IQ_BV_HIGH_EST_THOM" hidden="1">"c5149"</definedName>
    <definedName name="IQ_BV_LOW_EST">"c5627"</definedName>
    <definedName name="IQ_BV_LOW_EST_REUT" hidden="1">"c5406"</definedName>
    <definedName name="IQ_BV_LOW_EST_THOM" hidden="1">"c5150"</definedName>
    <definedName name="IQ_BV_MEDIAN_EST">"c5625"</definedName>
    <definedName name="IQ_BV_MEDIAN_EST_REUT" hidden="1">"c5404"</definedName>
    <definedName name="IQ_BV_MEDIAN_EST_THOM" hidden="1">"c5148"</definedName>
    <definedName name="IQ_BV_NUM_EST">"c5628"</definedName>
    <definedName name="IQ_BV_NUM_EST_REUT" hidden="1">"c5407"</definedName>
    <definedName name="IQ_BV_NUM_EST_THOM" hidden="1">"c5151"</definedName>
    <definedName name="IQ_BV_OVER_SHARES" hidden="1">"c1349"</definedName>
    <definedName name="IQ_BV_SHARE" hidden="1">"c100"</definedName>
    <definedName name="IQ_BV_SHARE_ACT_OR_EST">"c3587"</definedName>
    <definedName name="IQ_BV_SHARE_ACT_OR_EST_CIQ_COL" hidden="1">"c11719"</definedName>
    <definedName name="IQ_BV_SHARE_ACT_OR_EST_REUT" hidden="1">"c5477"</definedName>
    <definedName name="IQ_BV_SHARE_ACT_OR_EST_THOM" hidden="1">"c5312"</definedName>
    <definedName name="IQ_BV_SHARE_EST">"c3541"</definedName>
    <definedName name="IQ_BV_SHARE_EST_REUT" hidden="1">"c5439"</definedName>
    <definedName name="IQ_BV_SHARE_EST_THOM" hidden="1">"c4020"</definedName>
    <definedName name="IQ_BV_SHARE_HIGH_EST">"c3542"</definedName>
    <definedName name="IQ_BV_SHARE_HIGH_EST_REUT" hidden="1">"c5441"</definedName>
    <definedName name="IQ_BV_SHARE_HIGH_EST_THOM" hidden="1">"c4022"</definedName>
    <definedName name="IQ_BV_SHARE_LOW_EST">"c3543"</definedName>
    <definedName name="IQ_BV_SHARE_LOW_EST_REUT" hidden="1">"c5442"</definedName>
    <definedName name="IQ_BV_SHARE_LOW_EST_THOM" hidden="1">"c4023"</definedName>
    <definedName name="IQ_BV_SHARE_MEDIAN_EST">"c3544"</definedName>
    <definedName name="IQ_BV_SHARE_MEDIAN_EST_REUT" hidden="1">"c5440"</definedName>
    <definedName name="IQ_BV_SHARE_MEDIAN_EST_THOM" hidden="1">"c4021"</definedName>
    <definedName name="IQ_BV_SHARE_NUM_EST">"c3539"</definedName>
    <definedName name="IQ_BV_SHARE_NUM_EST_REUT" hidden="1">"c5443"</definedName>
    <definedName name="IQ_BV_SHARE_NUM_EST_THOM" hidden="1">"c4024"</definedName>
    <definedName name="IQ_BV_SHARE_STDDEV_EST">"c3540"</definedName>
    <definedName name="IQ_BV_SHARE_STDDEV_EST_REUT" hidden="1">"c5444"</definedName>
    <definedName name="IQ_BV_SHARE_STDDEV_EST_THOM" hidden="1">"c4025"</definedName>
    <definedName name="IQ_BV_STDDEV_EST">"c5629"</definedName>
    <definedName name="IQ_BV_STDDEV_EST_REUT" hidden="1">"c5408"</definedName>
    <definedName name="IQ_BV_STDDEV_EST_THOM" hidden="1">"c5152"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CIQ_COL" hidden="1">"c11743"</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"c3584"</definedName>
    <definedName name="IQ_CAPEX_ACT_OR_EST_CIQ_COL" hidden="1">"c11718"</definedName>
    <definedName name="IQ_CAPEX_ACT_OR_EST_REUT" hidden="1">"c5474"</definedName>
    <definedName name="IQ_CAPEX_ACT_OR_EST_THOM" hidden="1">"c5546"</definedName>
    <definedName name="IQ_CAPEX_BNK" hidden="1">"c110"</definedName>
    <definedName name="IQ_CAPEX_BR" hidden="1">"c111"</definedName>
    <definedName name="IQ_CAPEX_EST">"c3523"</definedName>
    <definedName name="IQ_CAPEX_EST_REUT" hidden="1">"c3969"</definedName>
    <definedName name="IQ_CAPEX_EST_THOM" hidden="1">"c5502"</definedName>
    <definedName name="IQ_CAPEX_FIN" hidden="1">"c112"</definedName>
    <definedName name="IQ_CAPEX_GUIDANCE">"c4150"</definedName>
    <definedName name="IQ_CAPEX_GUIDANCE_CIQ" hidden="1">"c4562"</definedName>
    <definedName name="IQ_CAPEX_GUIDANCE_CIQ_COL" hidden="1">"c11211"</definedName>
    <definedName name="IQ_CAPEX_HIGH_EST">"c3524"</definedName>
    <definedName name="IQ_CAPEX_HIGH_EST_REUT" hidden="1">"c3971"</definedName>
    <definedName name="IQ_CAPEX_HIGH_EST_THOM" hidden="1">"c5504"</definedName>
    <definedName name="IQ_CAPEX_HIGH_GUIDANCE">"c4180"</definedName>
    <definedName name="IQ_CAPEX_HIGH_GUIDANCE_CIQ" hidden="1">"c4592"</definedName>
    <definedName name="IQ_CAPEX_HIGH_GUIDANCE_CIQ_COL" hidden="1">"c11241"</definedName>
    <definedName name="IQ_CAPEX_INS" hidden="1">"c113"</definedName>
    <definedName name="IQ_CAPEX_LOW_EST">"c3525"</definedName>
    <definedName name="IQ_CAPEX_LOW_EST_REUT" hidden="1">"c3972"</definedName>
    <definedName name="IQ_CAPEX_LOW_EST_THOM" hidden="1">"c5505"</definedName>
    <definedName name="IQ_CAPEX_LOW_GUIDANCE">"c4220"</definedName>
    <definedName name="IQ_CAPEX_LOW_GUIDANCE_CIQ" hidden="1">"c4632"</definedName>
    <definedName name="IQ_CAPEX_LOW_GUIDANCE_CIQ_COL" hidden="1">"c11281"</definedName>
    <definedName name="IQ_CAPEX_MEDIAN_EST">"c3526"</definedName>
    <definedName name="IQ_CAPEX_MEDIAN_EST_REUT" hidden="1">"c3970"</definedName>
    <definedName name="IQ_CAPEX_MEDIAN_EST_THOM" hidden="1">"c5503"</definedName>
    <definedName name="IQ_CAPEX_NUM_EST">"c3521"</definedName>
    <definedName name="IQ_CAPEX_NUM_EST_REUT" hidden="1">"c3973"</definedName>
    <definedName name="IQ_CAPEX_NUM_EST_THOM" hidden="1">"c5506"</definedName>
    <definedName name="IQ_CAPEX_PCT_REV" hidden="1">"c19144"</definedName>
    <definedName name="IQ_CAPEX_STDDEV_EST">"c3522"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localSheetId="0" hidden="1">"c3460"</definedName>
    <definedName name="IQ_CAPITALIZED_INTEREST" localSheetId="5" hidden="1">"c3460"</definedName>
    <definedName name="IQ_CAPITALIZED_INTEREST" localSheetId="2" hidden="1">"c3460"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localSheetId="0" hidden="1">"c116"</definedName>
    <definedName name="IQ_CASH_ACQUIRE_CF" localSheetId="5" hidden="1">"c116"</definedName>
    <definedName name="IQ_CASH_ACQUIRE_CF" localSheetId="2" hidden="1">"c116"</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"c5638"</definedName>
    <definedName name="IQ_CASH_EPS_ACT_OR_EST_THOM" hidden="1">"c5646"</definedName>
    <definedName name="IQ_CASH_EPS_EST">"c5631"</definedName>
    <definedName name="IQ_CASH_EPS_EST_THOM" hidden="1">"c5639"</definedName>
    <definedName name="IQ_CASH_EPS_HIGH_EST">"c5633"</definedName>
    <definedName name="IQ_CASH_EPS_HIGH_EST_THOM" hidden="1">"c5641"</definedName>
    <definedName name="IQ_CASH_EPS_LOW_EST">"c5634"</definedName>
    <definedName name="IQ_CASH_EPS_LOW_EST_THOM" hidden="1">"c5642"</definedName>
    <definedName name="IQ_CASH_EPS_MEDIAN_EST">"c5632"</definedName>
    <definedName name="IQ_CASH_EPS_MEDIAN_EST_THOM" hidden="1">"c5640"</definedName>
    <definedName name="IQ_CASH_EPS_NUM_EST">"c5635"</definedName>
    <definedName name="IQ_CASH_EPS_NUM_EST_THOM" hidden="1">"c5643"</definedName>
    <definedName name="IQ_CASH_EPS_STDDEV_EST">"c5636"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"c4154"</definedName>
    <definedName name="IQ_CASH_FLOW_ACT_OR_EST_CIQ" hidden="1">"c4566"</definedName>
    <definedName name="IQ_CASH_FLOW_ACT_OR_EST_CIQ_COL" hidden="1">"c11215"</definedName>
    <definedName name="IQ_CASH_FLOW_EST">"c4153"</definedName>
    <definedName name="IQ_CASH_FLOW_GUIDANCE">"c4155"</definedName>
    <definedName name="IQ_CASH_FLOW_GUIDANCE_CIQ" hidden="1">"c4567"</definedName>
    <definedName name="IQ_CASH_FLOW_GUIDANCE_CIQ_COL" hidden="1">"c11216"</definedName>
    <definedName name="IQ_CASH_FLOW_HIGH_EST">"c4156"</definedName>
    <definedName name="IQ_CASH_FLOW_HIGH_GUIDANCE">"c4201"</definedName>
    <definedName name="IQ_CASH_FLOW_HIGH_GUIDANCE_CIQ" hidden="1">"c4613"</definedName>
    <definedName name="IQ_CASH_FLOW_HIGH_GUIDANCE_CIQ_COL" hidden="1">"c11262"</definedName>
    <definedName name="IQ_CASH_FLOW_LOW_EST">"c4157"</definedName>
    <definedName name="IQ_CASH_FLOW_LOW_GUIDANCE">"c4241"</definedName>
    <definedName name="IQ_CASH_FLOW_LOW_GUIDANCE_CIQ" hidden="1">"c4653"</definedName>
    <definedName name="IQ_CASH_FLOW_LOW_GUIDANCE_CIQ_COL" hidden="1">"c11302"</definedName>
    <definedName name="IQ_CASH_FLOW_MEDIAN_EST">"c4158"</definedName>
    <definedName name="IQ_CASH_FLOW_NUM_EST">"c4159"</definedName>
    <definedName name="IQ_CASH_FLOW_STDDEV_EST">"c4160"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"c4163"</definedName>
    <definedName name="IQ_CASH_OPER_GUIDANCE">"c4165"</definedName>
    <definedName name="IQ_CASH_OPER_GUIDANCE_CIQ" hidden="1">"c4577"</definedName>
    <definedName name="IQ_CASH_OPER_GUIDANCE_CIQ_COL" hidden="1">"c11226"</definedName>
    <definedName name="IQ_CASH_OPER_HIGH_EST">"c4166"</definedName>
    <definedName name="IQ_CASH_OPER_HIGH_GUIDANCE">"c4185"</definedName>
    <definedName name="IQ_CASH_OPER_HIGH_GUIDANCE_CIQ" hidden="1">"c4597"</definedName>
    <definedName name="IQ_CASH_OPER_HIGH_GUIDANCE_CIQ_COL" hidden="1">"c11246"</definedName>
    <definedName name="IQ_CASH_OPER_LOW_EST">"c4244"</definedName>
    <definedName name="IQ_CASH_OPER_LOW_GUIDANCE">"c4225"</definedName>
    <definedName name="IQ_CASH_OPER_LOW_GUIDANCE_CIQ" hidden="1">"c4637"</definedName>
    <definedName name="IQ_CASH_OPER_LOW_GUIDANCE_CIQ_COL" hidden="1">"c11286"</definedName>
    <definedName name="IQ_CASH_OPER_MEDIAN_EST">"c4245"</definedName>
    <definedName name="IQ_CASH_OPER_NAME_AP" hidden="1">"c8926"</definedName>
    <definedName name="IQ_CASH_OPER_NAME_AP_ABS" hidden="1">"c8945"</definedName>
    <definedName name="IQ_CASH_OPER_NUM_EST">"c4246"</definedName>
    <definedName name="IQ_CASH_OPER_STDDEV_EST">"c4247"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"c4249"</definedName>
    <definedName name="IQ_CASH_ST_INVEST_GUIDANCE">"c4250"</definedName>
    <definedName name="IQ_CASH_ST_INVEST_GUIDANCE_CIQ" hidden="1">"c4776"</definedName>
    <definedName name="IQ_CASH_ST_INVEST_GUIDANCE_CIQ_COL" hidden="1">"c11423"</definedName>
    <definedName name="IQ_CASH_ST_INVEST_HIGH_EST">"c4251"</definedName>
    <definedName name="IQ_CASH_ST_INVEST_HIGH_GUIDANCE">"c4195"</definedName>
    <definedName name="IQ_CASH_ST_INVEST_HIGH_GUIDANCE_CIQ" hidden="1">"c4607"</definedName>
    <definedName name="IQ_CASH_ST_INVEST_HIGH_GUIDANCE_CIQ_COL" hidden="1">"c11256"</definedName>
    <definedName name="IQ_CASH_ST_INVEST_LOW_EST">"c4252"</definedName>
    <definedName name="IQ_CASH_ST_INVEST_LOW_GUIDANCE">"c4235"</definedName>
    <definedName name="IQ_CASH_ST_INVEST_LOW_GUIDANCE_CIQ" hidden="1">"c4647"</definedName>
    <definedName name="IQ_CASH_ST_INVEST_LOW_GUIDANCE_CIQ_COL" hidden="1">"c11296"</definedName>
    <definedName name="IQ_CASH_ST_INVEST_MEDIAN_EST">"c4253"</definedName>
    <definedName name="IQ_CASH_ST_INVEST_NUM_EST">"c4254"</definedName>
    <definedName name="IQ_CASH_ST_INVEST_STDDEV_EST">"c4255"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REUT" hidden="1">"c5463"</definedName>
    <definedName name="IQ_CFPS_ACT_OR_EST_THOM" hidden="1">"c5301"</definedName>
    <definedName name="IQ_CFPS_EST" hidden="1">"c1667"</definedName>
    <definedName name="IQ_CFPS_EST_REUT" hidden="1">"c3844"</definedName>
    <definedName name="IQ_CFPS_EST_THOM" hidden="1">"c4006"</definedName>
    <definedName name="IQ_CFPS_GUIDANCE">"c4256"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"c4167"</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"c4207"</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INGENT_RENTAL" hidden="1">"c17746"</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"c4257"</definedName>
    <definedName name="IQ_DEBT_EQUITY_HIGH_EST">"c4258"</definedName>
    <definedName name="IQ_DEBT_EQUITY_LOW_EST">"c4259"</definedName>
    <definedName name="IQ_DEBT_EQUITY_MEDIAN_EST">"c4260"</definedName>
    <definedName name="IQ_DEBT_EQUITY_NUM_EST">"c4261"</definedName>
    <definedName name="IQ_DEBT_EQUITY_STDDEV_EST">"c4262"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ASSETS_LT" hidden="1">"c17745"</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"c4263"</definedName>
    <definedName name="IQ_DILUT_OUTSTANDING_CURRENT_HIGH_EST">"c4264"</definedName>
    <definedName name="IQ_DILUT_OUTSTANDING_CURRENT_LOW_EST">"c4265"</definedName>
    <definedName name="IQ_DILUT_OUTSTANDING_CURRENT_MEDIAN_EST">"c4266"</definedName>
    <definedName name="IQ_DILUT_OUTSTANDING_CURRENT_NUM_EST">"c4267"</definedName>
    <definedName name="IQ_DILUT_OUTSTANDING_CURRENT_STDDEV_EST">"c4268"</definedName>
    <definedName name="IQ_DILUT_WEIGHT" hidden="1">"c326"</definedName>
    <definedName name="IQ_DILUT_WEIGHT_EST">"c4269"</definedName>
    <definedName name="IQ_DILUT_WEIGHT_GUIDANCE">"c4270"</definedName>
    <definedName name="IQ_DILUT_WEIGHT_HIGH_EST">"c4271"</definedName>
    <definedName name="IQ_DILUT_WEIGHT_LOW_EST">"c4272"</definedName>
    <definedName name="IQ_DILUT_WEIGHT_MEDIAN_EST">"c4273"</definedName>
    <definedName name="IQ_DILUT_WEIGHT_NUM_EST">"c4274"</definedName>
    <definedName name="IQ_DILUT_WEIGHT_STDDEV_EST">"c4275"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"c4278"</definedName>
    <definedName name="IQ_DISTRIBUTABLE_CASH_ACT_OR_EST_CIQ" hidden="1">"c4803"</definedName>
    <definedName name="IQ_DISTRIBUTABLE_CASH_ACT_OR_EST_CIQ_COL" hidden="1">"c11450"</definedName>
    <definedName name="IQ_DISTRIBUTABLE_CASH_EST">"c4277"</definedName>
    <definedName name="IQ_DISTRIBUTABLE_CASH_EST_CIQ" hidden="1">"c4802"</definedName>
    <definedName name="IQ_DISTRIBUTABLE_CASH_GUIDANCE">"c4279"</definedName>
    <definedName name="IQ_DISTRIBUTABLE_CASH_GUIDANCE_CIQ" hidden="1">"c4804"</definedName>
    <definedName name="IQ_DISTRIBUTABLE_CASH_GUIDANCE_CIQ_COL" hidden="1">"c11451"</definedName>
    <definedName name="IQ_DISTRIBUTABLE_CASH_HIGH_EST">"c4280"</definedName>
    <definedName name="IQ_DISTRIBUTABLE_CASH_HIGH_EST_CIQ" hidden="1">"c4805"</definedName>
    <definedName name="IQ_DISTRIBUTABLE_CASH_HIGH_GUIDANCE">"c4198"</definedName>
    <definedName name="IQ_DISTRIBUTABLE_CASH_HIGH_GUIDANCE_CIQ" hidden="1">"c4610"</definedName>
    <definedName name="IQ_DISTRIBUTABLE_CASH_HIGH_GUIDANCE_CIQ_COL" hidden="1">"c11259"</definedName>
    <definedName name="IQ_DISTRIBUTABLE_CASH_LOW_EST">"c4281"</definedName>
    <definedName name="IQ_DISTRIBUTABLE_CASH_LOW_EST_CIQ" hidden="1">"c4806"</definedName>
    <definedName name="IQ_DISTRIBUTABLE_CASH_LOW_GUIDANCE">"c4238"</definedName>
    <definedName name="IQ_DISTRIBUTABLE_CASH_LOW_GUIDANCE_CIQ" hidden="1">"c4650"</definedName>
    <definedName name="IQ_DISTRIBUTABLE_CASH_LOW_GUIDANCE_CIQ_COL" hidden="1">"c11299"</definedName>
    <definedName name="IQ_DISTRIBUTABLE_CASH_MEDIAN_EST">"c4282"</definedName>
    <definedName name="IQ_DISTRIBUTABLE_CASH_MEDIAN_EST_CIQ" hidden="1">"c4807"</definedName>
    <definedName name="IQ_DISTRIBUTABLE_CASH_NUM_EST">"c4283"</definedName>
    <definedName name="IQ_DISTRIBUTABLE_CASH_NUM_EST_CIQ" hidden="1">"c4808"</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"c4286"</definedName>
    <definedName name="IQ_DISTRIBUTABLE_CASH_SHARE_ACT_OR_EST_CIQ" hidden="1">"c4811"</definedName>
    <definedName name="IQ_DISTRIBUTABLE_CASH_SHARE_ACT_OR_EST_CIQ_COL" hidden="1">"c11458"</definedName>
    <definedName name="IQ_DISTRIBUTABLE_CASH_SHARE_EST">"c4285"</definedName>
    <definedName name="IQ_DISTRIBUTABLE_CASH_SHARE_EST_CIQ" hidden="1">"c4810"</definedName>
    <definedName name="IQ_DISTRIBUTABLE_CASH_SHARE_GUIDANCE">"c4287"</definedName>
    <definedName name="IQ_DISTRIBUTABLE_CASH_SHARE_GUIDANCE_CIQ" hidden="1">"c4812"</definedName>
    <definedName name="IQ_DISTRIBUTABLE_CASH_SHARE_GUIDANCE_CIQ_COL" hidden="1">"c11459"</definedName>
    <definedName name="IQ_DISTRIBUTABLE_CASH_SHARE_HIGH_EST">"c4288"</definedName>
    <definedName name="IQ_DISTRIBUTABLE_CASH_SHARE_HIGH_EST_CIQ" hidden="1">"c4813"</definedName>
    <definedName name="IQ_DISTRIBUTABLE_CASH_SHARE_HIGH_GUIDANCE">"c4199"</definedName>
    <definedName name="IQ_DISTRIBUTABLE_CASH_SHARE_HIGH_GUIDANCE_CIQ" hidden="1">"c4611"</definedName>
    <definedName name="IQ_DISTRIBUTABLE_CASH_SHARE_HIGH_GUIDANCE_CIQ_COL" hidden="1">"c11260"</definedName>
    <definedName name="IQ_DISTRIBUTABLE_CASH_SHARE_LOW_EST">"c4289"</definedName>
    <definedName name="IQ_DISTRIBUTABLE_CASH_SHARE_LOW_EST_CIQ" hidden="1">"c4814"</definedName>
    <definedName name="IQ_DISTRIBUTABLE_CASH_SHARE_LOW_GUIDANCE">"c4239"</definedName>
    <definedName name="IQ_DISTRIBUTABLE_CASH_SHARE_LOW_GUIDANCE_CIQ" hidden="1">"c4651"</definedName>
    <definedName name="IQ_DISTRIBUTABLE_CASH_SHARE_LOW_GUIDANCE_CIQ_COL" hidden="1">"c11300"</definedName>
    <definedName name="IQ_DISTRIBUTABLE_CASH_SHARE_MEDIAN_EST">"c4290"</definedName>
    <definedName name="IQ_DISTRIBUTABLE_CASH_SHARE_MEDIAN_EST_CIQ" hidden="1">"c4815"</definedName>
    <definedName name="IQ_DISTRIBUTABLE_CASH_SHARE_NUM_EST">"c4291"</definedName>
    <definedName name="IQ_DISTRIBUTABLE_CASH_SHARE_NUM_EST_CIQ" hidden="1">"c4816"</definedName>
    <definedName name="IQ_DISTRIBUTABLE_CASH_SHARE_STDDEV_EST">"c4292"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"c4294"</definedName>
    <definedName name="IQ_DISTRIBUTABLE_CASH_STDDEV_EST_CIQ" hidden="1">"c4819"</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"c4296"</definedName>
    <definedName name="IQ_DIVIDEND_HIGH_EST">"c4297"</definedName>
    <definedName name="IQ_DIVIDEND_LOW_EST">"c4298"</definedName>
    <definedName name="IQ_DIVIDEND_MEDIAN_EST">"c4299"</definedName>
    <definedName name="IQ_DIVIDEND_NUM_EST">"c4300"</definedName>
    <definedName name="IQ_DIVIDEND_STDDEV_EST">"c4301"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 hidden="1">"c2801"</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REUT" hidden="1">"c5464"</definedName>
    <definedName name="IQ_DPS_ACT_OR_EST_THOM" hidden="1">"c5302"</definedName>
    <definedName name="IQ_DPS_EST" hidden="1">"c1674"</definedName>
    <definedName name="IQ_DPS_EST_BOTTOM_UP">"c5493"</definedName>
    <definedName name="IQ_DPS_EST_BOTTOM_UP_REUT" hidden="1">"c5501"</definedName>
    <definedName name="IQ_DPS_EST_REUT" hidden="1">"c3851"</definedName>
    <definedName name="IQ_DPS_EST_THOM" hidden="1">"c4013"</definedName>
    <definedName name="IQ_DPS_GUIDANCE">"c4302"</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"c4168"</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"c4208"</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REUT" hidden="1">"c5465"</definedName>
    <definedName name="IQ_EBIT_ACT_OR_EST_THOM" hidden="1">"c5303"</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ROWTH_1" hidden="1">"IQ_EBIT_GROWTH_1"</definedName>
    <definedName name="IQ_EBIT_GROWTH_2" hidden="1">"IQ_EBIT_GROWTH_2"</definedName>
    <definedName name="IQ_EBIT_GUIDANCE">"c4303"</definedName>
    <definedName name="IQ_EBIT_GUIDANCE_CIQ" hidden="1">"c4828"</definedName>
    <definedName name="IQ_EBIT_GUIDANCE_CIQ_COL" hidden="1">"c11475"</definedName>
    <definedName name="IQ_EBIT_GW_ACT_OR_EST">"c4306"</definedName>
    <definedName name="IQ_EBIT_GW_ACT_OR_EST_CIQ_COL" hidden="1">"c11478"</definedName>
    <definedName name="IQ_EBIT_GW_EST">"c4305"</definedName>
    <definedName name="IQ_EBIT_GW_GUIDANCE">"c4307"</definedName>
    <definedName name="IQ_EBIT_GW_GUIDANCE_CIQ" hidden="1">"c4832"</definedName>
    <definedName name="IQ_EBIT_GW_GUIDANCE_CIQ_COL" hidden="1">"c11479"</definedName>
    <definedName name="IQ_EBIT_GW_HIGH_EST">"c4308"</definedName>
    <definedName name="IQ_EBIT_GW_HIGH_GUIDANCE">"c4171"</definedName>
    <definedName name="IQ_EBIT_GW_HIGH_GUIDANCE_CIQ" hidden="1">"c4583"</definedName>
    <definedName name="IQ_EBIT_GW_HIGH_GUIDANCE_CIQ_COL" hidden="1">"c11232"</definedName>
    <definedName name="IQ_EBIT_GW_LOW_EST">"c4309"</definedName>
    <definedName name="IQ_EBIT_GW_LOW_GUIDANCE">"c4211"</definedName>
    <definedName name="IQ_EBIT_GW_LOW_GUIDANCE_CIQ" hidden="1">"c4623"</definedName>
    <definedName name="IQ_EBIT_GW_LOW_GUIDANCE_CIQ_COL" hidden="1">"c11272"</definedName>
    <definedName name="IQ_EBIT_GW_MEDIAN_EST">"c4310"</definedName>
    <definedName name="IQ_EBIT_GW_NUM_EST">"c4311"</definedName>
    <definedName name="IQ_EBIT_GW_STDDEV_EST">"c4312"</definedName>
    <definedName name="IQ_EBIT_HIGH_EST" hidden="1">"c1683"</definedName>
    <definedName name="IQ_EBIT_HIGH_EST_REUT" hidden="1">"c5335"</definedName>
    <definedName name="IQ_EBIT_HIGH_EST_THOM" hidden="1">"c5107"</definedName>
    <definedName name="IQ_EBIT_HIGH_GUIDANCE">"c4172"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"c4212"</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"c1369"</definedName>
    <definedName name="IQ_EBIT_SBC_ACT_OR_EST">"c4316"</definedName>
    <definedName name="IQ_EBIT_SBC_ACT_OR_EST_CIQ" hidden="1">"c4841"</definedName>
    <definedName name="IQ_EBIT_SBC_ACT_OR_EST_CIQ_COL" hidden="1">"c11488"</definedName>
    <definedName name="IQ_EBIT_SBC_EST">"c4315"</definedName>
    <definedName name="IQ_EBIT_SBC_GUIDANCE">"c4317"</definedName>
    <definedName name="IQ_EBIT_SBC_GUIDANCE_CIQ" hidden="1">"c4842"</definedName>
    <definedName name="IQ_EBIT_SBC_GUIDANCE_CIQ_COL" hidden="1">"c11489"</definedName>
    <definedName name="IQ_EBIT_SBC_GW_ACT_OR_EST">"c4320"</definedName>
    <definedName name="IQ_EBIT_SBC_GW_ACT_OR_EST_CIQ" hidden="1">"c4845"</definedName>
    <definedName name="IQ_EBIT_SBC_GW_ACT_OR_EST_CIQ_COL" hidden="1">"c11492"</definedName>
    <definedName name="IQ_EBIT_SBC_GW_EST">"c4319"</definedName>
    <definedName name="IQ_EBIT_SBC_GW_GUIDANCE">"c4321"</definedName>
    <definedName name="IQ_EBIT_SBC_GW_GUIDANCE_CIQ" hidden="1">"c4846"</definedName>
    <definedName name="IQ_EBIT_SBC_GW_GUIDANCE_CIQ_COL" hidden="1">"c11493"</definedName>
    <definedName name="IQ_EBIT_SBC_GW_HIGH_EST">"c4322"</definedName>
    <definedName name="IQ_EBIT_SBC_GW_HIGH_GUIDANCE">"c4193"</definedName>
    <definedName name="IQ_EBIT_SBC_GW_HIGH_GUIDANCE_CIQ" hidden="1">"c4605"</definedName>
    <definedName name="IQ_EBIT_SBC_GW_HIGH_GUIDANCE_CIQ_COL" hidden="1">"c11254"</definedName>
    <definedName name="IQ_EBIT_SBC_GW_LOW_EST">"c4323"</definedName>
    <definedName name="IQ_EBIT_SBC_GW_LOW_GUIDANCE">"c4233"</definedName>
    <definedName name="IQ_EBIT_SBC_GW_LOW_GUIDANCE_CIQ" hidden="1">"c4645"</definedName>
    <definedName name="IQ_EBIT_SBC_GW_LOW_GUIDANCE_CIQ_COL" hidden="1">"c11294"</definedName>
    <definedName name="IQ_EBIT_SBC_GW_MEDIAN_EST">"c4324"</definedName>
    <definedName name="IQ_EBIT_SBC_GW_NUM_EST">"c4325"</definedName>
    <definedName name="IQ_EBIT_SBC_GW_STDDEV_EST">"c4326"</definedName>
    <definedName name="IQ_EBIT_SBC_HIGH_EST">"c4328"</definedName>
    <definedName name="IQ_EBIT_SBC_HIGH_GUIDANCE">"c4192"</definedName>
    <definedName name="IQ_EBIT_SBC_HIGH_GUIDANCE_CIQ" hidden="1">"c4604"</definedName>
    <definedName name="IQ_EBIT_SBC_HIGH_GUIDANCE_CIQ_COL" hidden="1">"c11253"</definedName>
    <definedName name="IQ_EBIT_SBC_LOW_EST">"c4329"</definedName>
    <definedName name="IQ_EBIT_SBC_LOW_GUIDANCE">"c4232"</definedName>
    <definedName name="IQ_EBIT_SBC_LOW_GUIDANCE_CIQ" hidden="1">"c4644"</definedName>
    <definedName name="IQ_EBIT_SBC_LOW_GUIDANCE_CIQ_COL" hidden="1">"c11293"</definedName>
    <definedName name="IQ_EBIT_SBC_MEDIAN_EST">"c4330"</definedName>
    <definedName name="IQ_EBIT_SBC_NUM_EST">"c4331"</definedName>
    <definedName name="IQ_EBIT_SBC_STDDEV_EST">"c4332"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ROWTH_1" hidden="1">"IQ_EBITDA_GROWTH_1"</definedName>
    <definedName name="IQ_EBITDA_GROWTH_2" hidden="1">"IQ_EBITDA_GROWTH_2"</definedName>
    <definedName name="IQ_EBITDA_GUIDANCE">"c4334"</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"c4170"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"c4210"</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O_EST" hidden="1">"c267"</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"c1371"</definedName>
    <definedName name="IQ_EBITDA_SBC_ACT_OR_EST">"c4337"</definedName>
    <definedName name="IQ_EBITDA_SBC_ACT_OR_EST_CIQ" hidden="1">"c4862"</definedName>
    <definedName name="IQ_EBITDA_SBC_ACT_OR_EST_CIQ_COL" hidden="1">"c11509"</definedName>
    <definedName name="IQ_EBITDA_SBC_EST">"c4336"</definedName>
    <definedName name="IQ_EBITDA_SBC_GUIDANCE">"c4338"</definedName>
    <definedName name="IQ_EBITDA_SBC_GUIDANCE_CIQ" hidden="1">"c4863"</definedName>
    <definedName name="IQ_EBITDA_SBC_GUIDANCE_CIQ_COL" hidden="1">"c11510"</definedName>
    <definedName name="IQ_EBITDA_SBC_HIGH_EST">"c4339"</definedName>
    <definedName name="IQ_EBITDA_SBC_HIGH_GUIDANCE">"c4194"</definedName>
    <definedName name="IQ_EBITDA_SBC_HIGH_GUIDANCE_CIQ" hidden="1">"c4606"</definedName>
    <definedName name="IQ_EBITDA_SBC_HIGH_GUIDANCE_CIQ_COL" hidden="1">"c11255"</definedName>
    <definedName name="IQ_EBITDA_SBC_LOW_EST">"c4340"</definedName>
    <definedName name="IQ_EBITDA_SBC_LOW_GUIDANCE">"c4234"</definedName>
    <definedName name="IQ_EBITDA_SBC_LOW_GUIDANCE_CIQ" hidden="1">"c4646"</definedName>
    <definedName name="IQ_EBITDA_SBC_LOW_GUIDANCE_CIQ_COL" hidden="1">"c11295"</definedName>
    <definedName name="IQ_EBITDA_SBC_MEDIAN_EST">"c4341"</definedName>
    <definedName name="IQ_EBITDA_SBC_NUM_EST">"c4342"</definedName>
    <definedName name="IQ_EBITDA_SBC_STDDEV_EST">"c4343"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"c4345"</definedName>
    <definedName name="IQ_EBT_GAAP_GUIDANCE_CIQ" hidden="1">"c4870"</definedName>
    <definedName name="IQ_EBT_GAAP_GUIDANCE_CIQ_COL" hidden="1">"c11517"</definedName>
    <definedName name="IQ_EBT_GAAP_HIGH_GUIDANCE">"c4174"</definedName>
    <definedName name="IQ_EBT_GAAP_HIGH_GUIDANCE_CIQ" hidden="1">"c4586"</definedName>
    <definedName name="IQ_EBT_GAAP_HIGH_GUIDANCE_CIQ_COL" hidden="1">"c11235"</definedName>
    <definedName name="IQ_EBT_GAAP_LOW_GUIDANCE">"c4214"</definedName>
    <definedName name="IQ_EBT_GAAP_LOW_GUIDANCE_CIQ" hidden="1">"c4626"</definedName>
    <definedName name="IQ_EBT_GAAP_LOW_GUIDANCE_CIQ_COL" hidden="1">"c11275"</definedName>
    <definedName name="IQ_EBT_GUIDANCE">"c4346"</definedName>
    <definedName name="IQ_EBT_GUIDANCE_CIQ" hidden="1">"c4871"</definedName>
    <definedName name="IQ_EBT_GUIDANCE_CIQ_COL" hidden="1">"c11518"</definedName>
    <definedName name="IQ_EBT_GW_GUIDANCE">"c4347"</definedName>
    <definedName name="IQ_EBT_GW_GUIDANCE_CIQ" hidden="1">"c4872"</definedName>
    <definedName name="IQ_EBT_GW_GUIDANCE_CIQ_COL" hidden="1">"c11519"</definedName>
    <definedName name="IQ_EBT_GW_HIGH_GUIDANCE">"c4175"</definedName>
    <definedName name="IQ_EBT_GW_HIGH_GUIDANCE_CIQ" hidden="1">"c4587"</definedName>
    <definedName name="IQ_EBT_GW_HIGH_GUIDANCE_CIQ_COL" hidden="1">"c11236"</definedName>
    <definedName name="IQ_EBT_GW_LOW_GUIDANCE">"c4215"</definedName>
    <definedName name="IQ_EBT_GW_LOW_GUIDANCE_CIQ" hidden="1">"c4627"</definedName>
    <definedName name="IQ_EBT_GW_LOW_GUIDANCE_CIQ_COL" hidden="1">"c11276"</definedName>
    <definedName name="IQ_EBT_HIGH_GUIDANCE">"c4173"</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"c4213"</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"c4350"</definedName>
    <definedName name="IQ_EBT_SBC_ACT_OR_EST_CIQ" hidden="1">"c4875"</definedName>
    <definedName name="IQ_EBT_SBC_ACT_OR_EST_CIQ_COL" hidden="1">"c11522"</definedName>
    <definedName name="IQ_EBT_SBC_EST">"c4349"</definedName>
    <definedName name="IQ_EBT_SBC_GUIDANCE">"c4351"</definedName>
    <definedName name="IQ_EBT_SBC_GUIDANCE_CIQ" hidden="1">"c4876"</definedName>
    <definedName name="IQ_EBT_SBC_GUIDANCE_CIQ_COL" hidden="1">"c11523"</definedName>
    <definedName name="IQ_EBT_SBC_GW_ACT_OR_EST">"c4354"</definedName>
    <definedName name="IQ_EBT_SBC_GW_ACT_OR_EST_CIQ" hidden="1">"c4879"</definedName>
    <definedName name="IQ_EBT_SBC_GW_ACT_OR_EST_CIQ_COL" hidden="1">"c11526"</definedName>
    <definedName name="IQ_EBT_SBC_GW_EST">"c4353"</definedName>
    <definedName name="IQ_EBT_SBC_GW_GUIDANCE">"c4355"</definedName>
    <definedName name="IQ_EBT_SBC_GW_GUIDANCE_CIQ" hidden="1">"c4880"</definedName>
    <definedName name="IQ_EBT_SBC_GW_GUIDANCE_CIQ_COL" hidden="1">"c11527"</definedName>
    <definedName name="IQ_EBT_SBC_GW_HIGH_EST">"c4356"</definedName>
    <definedName name="IQ_EBT_SBC_GW_HIGH_GUIDANCE">"c4191"</definedName>
    <definedName name="IQ_EBT_SBC_GW_HIGH_GUIDANCE_CIQ" hidden="1">"c4603"</definedName>
    <definedName name="IQ_EBT_SBC_GW_HIGH_GUIDANCE_CIQ_COL" hidden="1">"c11252"</definedName>
    <definedName name="IQ_EBT_SBC_GW_LOW_EST">"c4357"</definedName>
    <definedName name="IQ_EBT_SBC_GW_LOW_GUIDANCE">"c4231"</definedName>
    <definedName name="IQ_EBT_SBC_GW_LOW_GUIDANCE_CIQ" hidden="1">"c4643"</definedName>
    <definedName name="IQ_EBT_SBC_GW_LOW_GUIDANCE_CIQ_COL" hidden="1">"c11292"</definedName>
    <definedName name="IQ_EBT_SBC_GW_MEDIAN_EST">"c4358"</definedName>
    <definedName name="IQ_EBT_SBC_GW_NUM_EST">"c4359"</definedName>
    <definedName name="IQ_EBT_SBC_GW_STDDEV_EST">"c4360"</definedName>
    <definedName name="IQ_EBT_SBC_HIGH_EST">"c4362"</definedName>
    <definedName name="IQ_EBT_SBC_HIGH_GUIDANCE">"c4190"</definedName>
    <definedName name="IQ_EBT_SBC_HIGH_GUIDANCE_CIQ" hidden="1">"c4602"</definedName>
    <definedName name="IQ_EBT_SBC_HIGH_GUIDANCE_CIQ_COL" hidden="1">"c11251"</definedName>
    <definedName name="IQ_EBT_SBC_LOW_EST">"c4363"</definedName>
    <definedName name="IQ_EBT_SBC_LOW_GUIDANCE">"c4230"</definedName>
    <definedName name="IQ_EBT_SBC_LOW_GUIDANCE_CIQ" hidden="1">"c4642"</definedName>
    <definedName name="IQ_EBT_SBC_LOW_GUIDANCE_CIQ_COL" hidden="1">"c11291"</definedName>
    <definedName name="IQ_EBT_SBC_MEDIAN_EST">"c4364"</definedName>
    <definedName name="IQ_EBT_SBC_NUM_EST">"c4365"</definedName>
    <definedName name="IQ_EBT_SBC_STDDEV_EST">"c4366"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REUT" hidden="1">"c5460"</definedName>
    <definedName name="IQ_EPS_ACT_OR_EST_THOM" hidden="1">"c5298"</definedName>
    <definedName name="IQ_EPS_AP" hidden="1">"c8880"</definedName>
    <definedName name="IQ_EPS_AP_ABS" hidden="1">"c8899"</definedName>
    <definedName name="IQ_EPS_EST" hidden="1">"c399"</definedName>
    <definedName name="IQ_EPS_EST_1" hidden="1">"IQ_EPS_EST_1"</definedName>
    <definedName name="IQ_EPS_EST_BOTTOM_UP">"c5489"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"c4368"</definedName>
    <definedName name="IQ_EPS_EXCL_GUIDANCE_CIQ" hidden="1">"c4893"</definedName>
    <definedName name="IQ_EPS_EXCL_GUIDANCE_CIQ_COL" hidden="1">"c11540"</definedName>
    <definedName name="IQ_EPS_EXCL_HIGH_GUIDANCE">"c4369"</definedName>
    <definedName name="IQ_EPS_EXCL_HIGH_GUIDANCE_CIQ" hidden="1">"c4894"</definedName>
    <definedName name="IQ_EPS_EXCL_HIGH_GUIDANCE_CIQ_COL" hidden="1">"c11541"</definedName>
    <definedName name="IQ_EPS_EXCL_LOW_GUIDANCE">"c4204"</definedName>
    <definedName name="IQ_EPS_EXCL_LOW_GUIDANCE_CIQ" hidden="1">"c4616"</definedName>
    <definedName name="IQ_EPS_EXCL_LOW_GUIDANCE_CIQ_COL" hidden="1">"c11265"</definedName>
    <definedName name="IQ_EPS_GAAP_GUIDANCE">"c4370"</definedName>
    <definedName name="IQ_EPS_GAAP_GUIDANCE_CIQ" hidden="1">"c4895"</definedName>
    <definedName name="IQ_EPS_GAAP_GUIDANCE_CIQ_COL" hidden="1">"c11542"</definedName>
    <definedName name="IQ_EPS_GAAP_HIGH_GUIDANCE">"c4371"</definedName>
    <definedName name="IQ_EPS_GAAP_HIGH_GUIDANCE_CIQ" hidden="1">"c4896"</definedName>
    <definedName name="IQ_EPS_GAAP_HIGH_GUIDANCE_CIQ_COL" hidden="1">"c11543"</definedName>
    <definedName name="IQ_EPS_GAAP_LOW_GUIDANCE">"c4205"</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"c4372"</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"c4373"</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"c4206"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_EST" hidden="1">"c271"</definedName>
    <definedName name="IQ_EPS_NORM" hidden="1">"c1902"</definedName>
    <definedName name="IQ_EPS_NORM_EST" hidden="1">"c2226"</definedName>
    <definedName name="IQ_EPS_NORM_EST_BOTTOM_UP">"c5490"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EST" hidden="1">"c1744"</definedName>
    <definedName name="IQ_EPS_REPORTED_EST_BOTTOM_UP">"c5492"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"c4376"</definedName>
    <definedName name="IQ_EPS_SBC_ACT_OR_EST_CIQ" hidden="1">"c4901"</definedName>
    <definedName name="IQ_EPS_SBC_ACT_OR_EST_CIQ_COL" hidden="1">"c11548"</definedName>
    <definedName name="IQ_EPS_SBC_EST">"c4375"</definedName>
    <definedName name="IQ_EPS_SBC_GUIDANCE">"c4377"</definedName>
    <definedName name="IQ_EPS_SBC_GUIDANCE_CIQ" hidden="1">"c4902"</definedName>
    <definedName name="IQ_EPS_SBC_GUIDANCE_CIQ_COL" hidden="1">"c11549"</definedName>
    <definedName name="IQ_EPS_SBC_GW_ACT_OR_EST">"c4380"</definedName>
    <definedName name="IQ_EPS_SBC_GW_ACT_OR_EST_CIQ" hidden="1">"c4905"</definedName>
    <definedName name="IQ_EPS_SBC_GW_ACT_OR_EST_CIQ_COL" hidden="1">"c11552"</definedName>
    <definedName name="IQ_EPS_SBC_GW_EST">"c4379"</definedName>
    <definedName name="IQ_EPS_SBC_GW_GUIDANCE">"c4381"</definedName>
    <definedName name="IQ_EPS_SBC_GW_GUIDANCE_CIQ" hidden="1">"c4906"</definedName>
    <definedName name="IQ_EPS_SBC_GW_GUIDANCE_CIQ_COL" hidden="1">"c11553"</definedName>
    <definedName name="IQ_EPS_SBC_GW_HIGH_EST">"c4382"</definedName>
    <definedName name="IQ_EPS_SBC_GW_HIGH_GUIDANCE">"c4189"</definedName>
    <definedName name="IQ_EPS_SBC_GW_HIGH_GUIDANCE_CIQ" hidden="1">"c4601"</definedName>
    <definedName name="IQ_EPS_SBC_GW_HIGH_GUIDANCE_CIQ_COL" hidden="1">"c11250"</definedName>
    <definedName name="IQ_EPS_SBC_GW_LOW_EST">"c4383"</definedName>
    <definedName name="IQ_EPS_SBC_GW_LOW_GUIDANCE">"c4229"</definedName>
    <definedName name="IQ_EPS_SBC_GW_LOW_GUIDANCE_CIQ" hidden="1">"c4641"</definedName>
    <definedName name="IQ_EPS_SBC_GW_LOW_GUIDANCE_CIQ_COL" hidden="1">"c11290"</definedName>
    <definedName name="IQ_EPS_SBC_GW_MEDIAN_EST">"c4384"</definedName>
    <definedName name="IQ_EPS_SBC_GW_NUM_EST">"c4385"</definedName>
    <definedName name="IQ_EPS_SBC_GW_STDDEV_EST">"c4386"</definedName>
    <definedName name="IQ_EPS_SBC_HIGH_EST">"c4388"</definedName>
    <definedName name="IQ_EPS_SBC_HIGH_GUIDANCE">"c4188"</definedName>
    <definedName name="IQ_EPS_SBC_HIGH_GUIDANCE_CIQ" hidden="1">"c4600"</definedName>
    <definedName name="IQ_EPS_SBC_HIGH_GUIDANCE_CIQ_COL" hidden="1">"c11249"</definedName>
    <definedName name="IQ_EPS_SBC_LOW_EST">"c4389"</definedName>
    <definedName name="IQ_EPS_SBC_LOW_GUIDANCE">"c4228"</definedName>
    <definedName name="IQ_EPS_SBC_LOW_GUIDANCE_CIQ" hidden="1">"c4640"</definedName>
    <definedName name="IQ_EPS_SBC_LOW_GUIDANCE_CIQ_COL" hidden="1">"c11289"</definedName>
    <definedName name="IQ_EPS_SBC_MEDIAN_EST">"c4390"</definedName>
    <definedName name="IQ_EPS_SBC_NUM_EST">"c4391"</definedName>
    <definedName name="IQ_EPS_SBC_STDDEV_EST">"c4392"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"c5630"</definedName>
    <definedName name="IQ_EST_ACT_BV_REUT" hidden="1">"c5409"</definedName>
    <definedName name="IQ_EST_ACT_BV_SHARE">"c3549"</definedName>
    <definedName name="IQ_EST_ACT_BV_SHARE_REUT" hidden="1">"c5445"</definedName>
    <definedName name="IQ_EST_ACT_BV_SHARE_THOM" hidden="1">"c4026"</definedName>
    <definedName name="IQ_EST_ACT_BV_THOM" hidden="1">"c5153"</definedName>
    <definedName name="IQ_EST_ACT_CAPEX">"c3546"</definedName>
    <definedName name="IQ_EST_ACT_CAPEX_REUT" hidden="1">"c3975"</definedName>
    <definedName name="IQ_EST_ACT_CAPEX_THOM" hidden="1">"c5508"</definedName>
    <definedName name="IQ_EST_ACT_CASH_EPS">"c5637"</definedName>
    <definedName name="IQ_EST_ACT_CASH_EPS_THOM" hidden="1">"c5645"</definedName>
    <definedName name="IQ_EST_ACT_CASH_FLOW">"c4394"</definedName>
    <definedName name="IQ_EST_ACT_CASH_OPER">"c4395"</definedName>
    <definedName name="IQ_EST_ACT_CFPS" hidden="1">"c1673"</definedName>
    <definedName name="IQ_EST_ACT_CFPS_REUT" hidden="1">"c3850"</definedName>
    <definedName name="IQ_EST_ACT_CFPS_THOM" hidden="1">"c4012"</definedName>
    <definedName name="IQ_EST_ACT_DISTRIBUTABLE_CASH">"c4396"</definedName>
    <definedName name="IQ_EST_ACT_DISTRIBUTABLE_CASH_CIQ_COL" hidden="1">"c11568"</definedName>
    <definedName name="IQ_EST_ACT_DISTRIBUTABLE_CASH_SHARE">"c4397"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"c4398"</definedName>
    <definedName name="IQ_EST_ACT_EBIT_REUT" hidden="1">"c5339"</definedName>
    <definedName name="IQ_EST_ACT_EBIT_SBC">"c4399"</definedName>
    <definedName name="IQ_EST_ACT_EBIT_SBC_GW">"c4400"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"c4401"</definedName>
    <definedName name="IQ_EST_ACT_EBITDA_THOM" hidden="1">"c3998"</definedName>
    <definedName name="IQ_EST_ACT_EBT_SBC">"c4402"</definedName>
    <definedName name="IQ_EST_ACT_EBT_SBC_GW">"c4403"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PRIMARY" hidden="1">"c2232"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"c4404"</definedName>
    <definedName name="IQ_EST_ACT_EPS_SBC_GW">"c4405"</definedName>
    <definedName name="IQ_EST_ACT_EPS_THOM" hidden="1">"c5294"</definedName>
    <definedName name="IQ_EST_ACT_FFO" hidden="1">"c1666"</definedName>
    <definedName name="IQ_EST_ACT_FFO_ADJ">"c4406"</definedName>
    <definedName name="IQ_EST_ACT_FFO_CIQ_COL" hidden="1">"c11579"</definedName>
    <definedName name="IQ_EST_ACT_FFO_REUT" hidden="1">"c3843"</definedName>
    <definedName name="IQ_EST_ACT_FFO_SHARE">"c4407"</definedName>
    <definedName name="IQ_EST_ACT_FFO_THOM" hidden="1">"c4005"</definedName>
    <definedName name="IQ_EST_ACT_GROSS_MARGIN">"c5553"</definedName>
    <definedName name="IQ_EST_ACT_GROSS_MARGIN_THOM" hidden="1">"c5561"</definedName>
    <definedName name="IQ_EST_ACT_MAINT_CAPEX">"c4408"</definedName>
    <definedName name="IQ_EST_ACT_NAV" hidden="1">"c1757"</definedName>
    <definedName name="IQ_EST_ACT_NAV_SHARE">"c5608"</definedName>
    <definedName name="IQ_EST_ACT_NAV_SHARE_REUT" hidden="1">"c5616"</definedName>
    <definedName name="IQ_EST_ACT_NAV_THOM" hidden="1">"c5600"</definedName>
    <definedName name="IQ_EST_ACT_NET_DEBT">"c3545"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"c4409"</definedName>
    <definedName name="IQ_EST_ACT_NI_SBC_GW">"c4410"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"c4411"</definedName>
    <definedName name="IQ_EST_ACT_RECURRING_PROFIT_SHARE">"c4412"</definedName>
    <definedName name="IQ_EST_ACT_RETURN_ASSETS">"c3547"</definedName>
    <definedName name="IQ_EST_ACT_RETURN_ASSETS_REUT" hidden="1">"c3996"</definedName>
    <definedName name="IQ_EST_ACT_RETURN_ASSETS_THOM" hidden="1">"c4040"</definedName>
    <definedName name="IQ_EST_ACT_RETURN_EQUITY">"c3548"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DIFF_REUT" hidden="1">"c5433"</definedName>
    <definedName name="IQ_EST_BV_DIFF_THOM" hidden="1">"c5204"</definedName>
    <definedName name="IQ_EST_BV_SHARE_DIFF">"c4147"</definedName>
    <definedName name="IQ_EST_BV_SHARE_SURPRISE_PERCENT">"c4148"</definedName>
    <definedName name="IQ_EST_BV_SURPRISE_PERCENT_REUT" hidden="1">"c5434"</definedName>
    <definedName name="IQ_EST_BV_SURPRISE_PERCENT_THOM" hidden="1">"c5205"</definedName>
    <definedName name="IQ_EST_CAPEX_DIFF">"c4149"</definedName>
    <definedName name="IQ_EST_CAPEX_GROWTH_1YR">"c3588"</definedName>
    <definedName name="IQ_EST_CAPEX_GROWTH_1YR_REUT" hidden="1">"c5447"</definedName>
    <definedName name="IQ_EST_CAPEX_GROWTH_1YR_THOM" hidden="1">"c5542"</definedName>
    <definedName name="IQ_EST_CAPEX_GROWTH_2YR">"c3589"</definedName>
    <definedName name="IQ_EST_CAPEX_GROWTH_2YR_REUT" hidden="1">"c5448"</definedName>
    <definedName name="IQ_EST_CAPEX_GROWTH_2YR_THOM" hidden="1">"c5543"</definedName>
    <definedName name="IQ_EST_CAPEX_GROWTH_Q_1YR">"c3590"</definedName>
    <definedName name="IQ_EST_CAPEX_GROWTH_Q_1YR_REUT" hidden="1">"c5449"</definedName>
    <definedName name="IQ_EST_CAPEX_GROWTH_Q_1YR_THOM" hidden="1">"c5544"</definedName>
    <definedName name="IQ_EST_CAPEX_SEQ_GROWTH_Q">"c3591"</definedName>
    <definedName name="IQ_EST_CAPEX_SEQ_GROWTH_Q_REUT" hidden="1">"c5450"</definedName>
    <definedName name="IQ_EST_CAPEX_SEQ_GROWTH_Q_THOM" hidden="1">"c5545"</definedName>
    <definedName name="IQ_EST_CAPEX_SURPRISE_PERCENT">"c4151"</definedName>
    <definedName name="IQ_EST_CASH_FLOW_DIFF">"c4152"</definedName>
    <definedName name="IQ_EST_CASH_FLOW_DIFF_CIQ_COL" hidden="1">"c11213"</definedName>
    <definedName name="IQ_EST_CASH_FLOW_SURPRISE_PERCENT">"c4161"</definedName>
    <definedName name="IQ_EST_CASH_FLOW_SURPRISE_PERCENT_CIQ_COL" hidden="1">"c11222"</definedName>
    <definedName name="IQ_EST_CASH_OPER_DIFF">"c4162"</definedName>
    <definedName name="IQ_EST_CASH_OPER_DIFF_CIQ_COL" hidden="1">"c11223"</definedName>
    <definedName name="IQ_EST_CASH_OPER_SURPRISE_PERCENT">"c4248"</definedName>
    <definedName name="IQ_EST_CASH_OPER_SURPRISE_PERCENT_CIQ_COL" hidden="1">"c11421"</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"c4276"</definedName>
    <definedName name="IQ_EST_DISTRIBUTABLE_CASH_DIFF_CIQ_COL" hidden="1">"c11448"</definedName>
    <definedName name="IQ_EST_DISTRIBUTABLE_CASH_GROWTH_1YR">"c4413"</definedName>
    <definedName name="IQ_EST_DISTRIBUTABLE_CASH_GROWTH_1YR_CIQ_COL" hidden="1">"c11585"</definedName>
    <definedName name="IQ_EST_DISTRIBUTABLE_CASH_GROWTH_2YR">"c4414"</definedName>
    <definedName name="IQ_EST_DISTRIBUTABLE_CASH_GROWTH_2YR_CIQ_COL" hidden="1">"c11586"</definedName>
    <definedName name="IQ_EST_DISTRIBUTABLE_CASH_GROWTH_Q_1YR">"c4415"</definedName>
    <definedName name="IQ_EST_DISTRIBUTABLE_CASH_GROWTH_Q_1YR_CIQ_COL" hidden="1">"c11587"</definedName>
    <definedName name="IQ_EST_DISTRIBUTABLE_CASH_SEQ_GROWTH_Q">"c4416"</definedName>
    <definedName name="IQ_EST_DISTRIBUTABLE_CASH_SEQ_GROWTH_Q_CIQ_COL" hidden="1">"c11588"</definedName>
    <definedName name="IQ_EST_DISTRIBUTABLE_CASH_SHARE_DIFF">"c4284"</definedName>
    <definedName name="IQ_EST_DISTRIBUTABLE_CASH_SHARE_DIFF_CIQ_COL" hidden="1">"c11456"</definedName>
    <definedName name="IQ_EST_DISTRIBUTABLE_CASH_SHARE_GROWTH_1YR">"c4417"</definedName>
    <definedName name="IQ_EST_DISTRIBUTABLE_CASH_SHARE_GROWTH_1YR_CIQ_COL" hidden="1">"c11589"</definedName>
    <definedName name="IQ_EST_DISTRIBUTABLE_CASH_SHARE_GROWTH_2YR">"c4418"</definedName>
    <definedName name="IQ_EST_DISTRIBUTABLE_CASH_SHARE_GROWTH_2YR_CIQ_COL" hidden="1">"c11590"</definedName>
    <definedName name="IQ_EST_DISTRIBUTABLE_CASH_SHARE_GROWTH_Q_1YR">"c4419"</definedName>
    <definedName name="IQ_EST_DISTRIBUTABLE_CASH_SHARE_GROWTH_Q_1YR_CIQ_COL" hidden="1">"c11591"</definedName>
    <definedName name="IQ_EST_DISTRIBUTABLE_CASH_SHARE_SEQ_GROWTH_Q">"c4420"</definedName>
    <definedName name="IQ_EST_DISTRIBUTABLE_CASH_SHARE_SEQ_GROWTH_Q_CIQ_COL" hidden="1">"c11592"</definedName>
    <definedName name="IQ_EST_DISTRIBUTABLE_CASH_SHARE_SURPRISE_PERCENT">"c4293"</definedName>
    <definedName name="IQ_EST_DISTRIBUTABLE_CASH_SHARE_SURPRISE_PERCENT_CIQ_COL" hidden="1">"c11465"</definedName>
    <definedName name="IQ_EST_DISTRIBUTABLE_CASH_SURPRISE_PERCENT">"c4295"</definedName>
    <definedName name="IQ_EST_DISTRIBUTABLE_CASH_SURPRISE_PERCENT_CIQ_COL" hidden="1">"c11467"</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"c4304"</definedName>
    <definedName name="IQ_EST_EBIT_GW_DIFF_CIQ_COL" hidden="1">"c11476"</definedName>
    <definedName name="IQ_EST_EBIT_GW_SURPRISE_PERCENT">"c4313"</definedName>
    <definedName name="IQ_EST_EBIT_GW_SURPRISE_PERCENT_CIQ_COL" hidden="1">"c11485"</definedName>
    <definedName name="IQ_EST_EBIT_SBC_DIFF">"c4314"</definedName>
    <definedName name="IQ_EST_EBIT_SBC_DIFF_CIQ_COL" hidden="1">"c11486"</definedName>
    <definedName name="IQ_EST_EBIT_SBC_GW_DIFF">"c4318"</definedName>
    <definedName name="IQ_EST_EBIT_SBC_GW_DIFF_CIQ_COL" hidden="1">"c11490"</definedName>
    <definedName name="IQ_EST_EBIT_SBC_GW_SURPRISE_PERCENT">"c4327"</definedName>
    <definedName name="IQ_EST_EBIT_SBC_GW_SURPRISE_PERCENT_CIQ_COL" hidden="1">"c11499"</definedName>
    <definedName name="IQ_EST_EBIT_SBC_SURPRISE_PERCENT">"c4333"</definedName>
    <definedName name="IQ_EST_EBIT_SBC_SURPRISE_PERCENT_CIQ_COL" hidden="1">"c11505"</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"c4335"</definedName>
    <definedName name="IQ_EST_EBITDA_SBC_DIFF_CIQ_COL" hidden="1">"c11507"</definedName>
    <definedName name="IQ_EST_EBITDA_SBC_SURPRISE_PERCENT">"c4344"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"c4348"</definedName>
    <definedName name="IQ_EST_EBT_SBC_DIFF_CIQ_COL" hidden="1">"c11520"</definedName>
    <definedName name="IQ_EST_EBT_SBC_GW_DIFF">"c4352"</definedName>
    <definedName name="IQ_EST_EBT_SBC_GW_DIFF_CIQ_COL" hidden="1">"c11524"</definedName>
    <definedName name="IQ_EST_EBT_SBC_GW_SURPRISE_PERCENT">"c4361"</definedName>
    <definedName name="IQ_EST_EBT_SBC_GW_SURPRISE_PERCENT_CIQ_COL" hidden="1">"c11533"</definedName>
    <definedName name="IQ_EST_EBT_SBC_SURPRISE_PERCENT">"c4367"</definedName>
    <definedName name="IQ_EST_EBT_SBC_SURPRISE_PERCENT_CIQ_COL" hidden="1">"c11539"</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"c4374"</definedName>
    <definedName name="IQ_EST_EPS_SBC_DIFF_CIQ_COL" hidden="1">"c11546"</definedName>
    <definedName name="IQ_EST_EPS_SBC_GW_DIFF">"c4378"</definedName>
    <definedName name="IQ_EST_EPS_SBC_GW_DIFF_CIQ_COL" hidden="1">"c11550"</definedName>
    <definedName name="IQ_EST_EPS_SBC_GW_SURPRISE_PERCENT">"c4387"</definedName>
    <definedName name="IQ_EST_EPS_SBC_GW_SURPRISE_PERCENT_CIQ_COL" hidden="1">"c11559"</definedName>
    <definedName name="IQ_EST_EPS_SBC_SURPRISE_PERCENT">"c4393"</definedName>
    <definedName name="IQ_EST_EPS_SBC_SURPRISE_PERCENT_CIQ_COL" hidden="1">"c11565"</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"c4433"</definedName>
    <definedName name="IQ_EST_FFO_ADJ_DIFF_CIQ_COL" hidden="1">"c11605"</definedName>
    <definedName name="IQ_EST_FFO_ADJ_GROWTH_1YR">"c4421"</definedName>
    <definedName name="IQ_EST_FFO_ADJ_GROWTH_1YR_CIQ_COL" hidden="1">"c11593"</definedName>
    <definedName name="IQ_EST_FFO_ADJ_GROWTH_2YR">"c4422"</definedName>
    <definedName name="IQ_EST_FFO_ADJ_GROWTH_2YR_CIQ_COL" hidden="1">"c11594"</definedName>
    <definedName name="IQ_EST_FFO_ADJ_GROWTH_Q_1YR">"c4423"</definedName>
    <definedName name="IQ_EST_FFO_ADJ_GROWTH_Q_1YR_CIQ_COL" hidden="1">"c11595"</definedName>
    <definedName name="IQ_EST_FFO_ADJ_SEQ_GROWTH_Q">"c4424"</definedName>
    <definedName name="IQ_EST_FFO_ADJ_SEQ_GROWTH_Q_CIQ_COL" hidden="1">"c11596"</definedName>
    <definedName name="IQ_EST_FFO_ADJ_SURPRISE_PERCENT">"c4442"</definedName>
    <definedName name="IQ_EST_FFO_ADJ_SURPRISE_PERCENT_CIQ_COL" hidden="1">"c11614"</definedName>
    <definedName name="IQ_EST_FFO_DIFF" hidden="1">"c1869"</definedName>
    <definedName name="IQ_EST_FFO_DIFF_CIQ_COL" hidden="1">"c11616"</definedName>
    <definedName name="IQ_EST_FFO_DIFF_REUT" hidden="1">"c3890"</definedName>
    <definedName name="IQ_EST_FFO_DIFF_THOM" hidden="1">"c5186"</definedName>
    <definedName name="IQ_EST_FFO_GROWTH_1YR" hidden="1">"c1770"</definedName>
    <definedName name="IQ_EST_FFO_GROWTH_1YR_CIQ_COL" hidden="1">"c11597"</definedName>
    <definedName name="IQ_EST_FFO_GROWTH_1YR_REUT" hidden="1">"c3874"</definedName>
    <definedName name="IQ_EST_FFO_GROWTH_1YR_THOM" hidden="1">"c5170"</definedName>
    <definedName name="IQ_EST_FFO_GROWTH_2YR" hidden="1">"c1771"</definedName>
    <definedName name="IQ_EST_FFO_GROWTH_2YR_CIQ_COL" hidden="1">"c11598"</definedName>
    <definedName name="IQ_EST_FFO_GROWTH_2YR_REUT" hidden="1">"c3875"</definedName>
    <definedName name="IQ_EST_FFO_GROWTH_2YR_THOM" hidden="1">"c5171"</definedName>
    <definedName name="IQ_EST_FFO_GROWTH_Q_1YR" hidden="1">"c1772"</definedName>
    <definedName name="IQ_EST_FFO_GROWTH_Q_1YR_CIQ_COL" hidden="1">"c11599"</definedName>
    <definedName name="IQ_EST_FFO_GROWTH_Q_1YR_REUT" hidden="1">"c3876"</definedName>
    <definedName name="IQ_EST_FFO_GROWTH_Q_1YR_THOM" hidden="1">"c5172"</definedName>
    <definedName name="IQ_EST_FFO_SEQ_GROWTH_Q" hidden="1">"c1773"</definedName>
    <definedName name="IQ_EST_FFO_SEQ_GROWTH_Q_CIQ_COL" hidden="1">"c11600"</definedName>
    <definedName name="IQ_EST_FFO_SEQ_GROWTH_Q_REUT" hidden="1">"c3877"</definedName>
    <definedName name="IQ_EST_FFO_SEQ_GROWTH_Q_THOM" hidden="1">"c5173"</definedName>
    <definedName name="IQ_EST_FFO_SHARE_DIFF">"c4444"</definedName>
    <definedName name="IQ_EST_FFO_SHARE_GROWTH_1YR">"c4425"</definedName>
    <definedName name="IQ_EST_FFO_SHARE_GROWTH_2YR">"c4426"</definedName>
    <definedName name="IQ_EST_FFO_SHARE_GROWTH_Q_1YR">"c4427"</definedName>
    <definedName name="IQ_EST_FFO_SHARE_SEQ_GROWTH_Q">"c4428"</definedName>
    <definedName name="IQ_EST_FFO_SHARE_SURPRISE_PERCENT">"c4453"</definedName>
    <definedName name="IQ_EST_FFO_SURPRISE_PERCENT" hidden="1">"c1870"</definedName>
    <definedName name="IQ_EST_FFO_SURPRISE_PERCENT_CIQ_COL" hidden="1">"c11629"</definedName>
    <definedName name="IQ_EST_FFO_SURPRISE_PERCENT_REUT" hidden="1">"c3891"</definedName>
    <definedName name="IQ_EST_FFO_SURPRISE_PERCENT_THOM" hidden="1">"c5187"</definedName>
    <definedName name="IQ_EST_FOOTNOTE">"c4540"</definedName>
    <definedName name="IQ_EST_FOOTNOTE_CIQ" hidden="1">"c12022"</definedName>
    <definedName name="IQ_EST_FOOTNOTE_REUT" hidden="1">"c5478"</definedName>
    <definedName name="IQ_EST_FOOTNOTE_THOM" hidden="1">"c5313"</definedName>
    <definedName name="IQ_EST_MAINT_CAPEX_DIFF">"c4456"</definedName>
    <definedName name="IQ_EST_MAINT_CAPEX_DIFF_CIQ_COL" hidden="1">"c11632"</definedName>
    <definedName name="IQ_EST_MAINT_CAPEX_GROWTH_1YR">"c4429"</definedName>
    <definedName name="IQ_EST_MAINT_CAPEX_GROWTH_1YR_CIQ_COL" hidden="1">"c11601"</definedName>
    <definedName name="IQ_EST_MAINT_CAPEX_GROWTH_2YR">"c4430"</definedName>
    <definedName name="IQ_EST_MAINT_CAPEX_GROWTH_2YR_CIQ_COL" hidden="1">"c11602"</definedName>
    <definedName name="IQ_EST_MAINT_CAPEX_GROWTH_Q_1YR">"c4431"</definedName>
    <definedName name="IQ_EST_MAINT_CAPEX_GROWTH_Q_1YR_CIQ_COL" hidden="1">"c11603"</definedName>
    <definedName name="IQ_EST_MAINT_CAPEX_SEQ_GROWTH_Q">"c4432"</definedName>
    <definedName name="IQ_EST_MAINT_CAPEX_SEQ_GROWTH_Q_CIQ_COL" hidden="1">"c11604"</definedName>
    <definedName name="IQ_EST_MAINT_CAPEX_SURPRISE_PERCENT">"c4465"</definedName>
    <definedName name="IQ_EST_MAINT_CAPEX_SURPRISE_PERCENT_CIQ_COL" hidden="1">"c11650"</definedName>
    <definedName name="IQ_EST_NAV_DIFF" hidden="1">"c1895"</definedName>
    <definedName name="IQ_EST_NAV_SHARE_SURPRISE_PERCENT">"c1896"</definedName>
    <definedName name="IQ_EST_NAV_SURPRISE_PERCENT" hidden="1">"c1896"</definedName>
    <definedName name="IQ_EST_NET_DEBT_DIFF">"c4466"</definedName>
    <definedName name="IQ_EST_NET_DEBT_SURPRISE_PERCENT">"c4468"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"c4472"</definedName>
    <definedName name="IQ_EST_NI_SBC_DIFF_CIQ_COL" hidden="1">"c11657"</definedName>
    <definedName name="IQ_EST_NI_SBC_GW_DIFF">"c4476"</definedName>
    <definedName name="IQ_EST_NI_SBC_GW_DIFF_CIQ_COL" hidden="1">"c11661"</definedName>
    <definedName name="IQ_EST_NI_SBC_GW_SURPRISE_PERCENT">"c4485"</definedName>
    <definedName name="IQ_EST_NI_SBC_GW_SURPRISE_PERCENT_CIQ_COL" hidden="1">"c11670"</definedName>
    <definedName name="IQ_EST_NI_SBC_SURPRISE_PERCENT">"c4491"</definedName>
    <definedName name="IQ_EST_NI_SBC_SURPRISE_PERCENT_CIQ_COL" hidden="1">"c11676"</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BUY_CIQ" hidden="1">"c3700"</definedName>
    <definedName name="IQ_EST_NUM_BUY_REUT" hidden="1">"c3869"</definedName>
    <definedName name="IQ_EST_NUM_BUY_THOM" hidden="1">"c5165"</definedName>
    <definedName name="IQ_EST_NUM_HIGH_REC">"c5649"</definedName>
    <definedName name="IQ_EST_NUM_HIGH_REC_CIQ" hidden="1">"c3701"</definedName>
    <definedName name="IQ_EST_NUM_HIGH_REC_REUT" hidden="1">"c3870"</definedName>
    <definedName name="IQ_EST_NUM_HIGH_REC_THOM" hidden="1">"c5166"</definedName>
    <definedName name="IQ_EST_NUM_HIGHEST_REC">"c5648"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HOLD_CIQ" hidden="1">"c3702"</definedName>
    <definedName name="IQ_EST_NUM_HOLD_REUT" hidden="1">"c3871"</definedName>
    <definedName name="IQ_EST_NUM_HOLD_THOM" hidden="1">"c5167"</definedName>
    <definedName name="IQ_EST_NUM_LOW_REC">"c5651"</definedName>
    <definedName name="IQ_EST_NUM_LOW_REC_CIQ" hidden="1">"c3703"</definedName>
    <definedName name="IQ_EST_NUM_LOW_REC_REUT" hidden="1">"c3872"</definedName>
    <definedName name="IQ_EST_NUM_LOW_REC_THOM" hidden="1">"c5168"</definedName>
    <definedName name="IQ_EST_NUM_LOWEST_REC">"c5652"</definedName>
    <definedName name="IQ_EST_NUM_LOWEST_REC_CIQ" hidden="1">"c3704"</definedName>
    <definedName name="IQ_EST_NUM_LOWEST_REC_REUT" hidden="1">"c3873"</definedName>
    <definedName name="IQ_EST_NUM_LOWEST_REC_THOM" hidden="1">"c5169"</definedName>
    <definedName name="IQ_EST_NUM_NEUTRAL_REC">"c5650"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"c4505"</definedName>
    <definedName name="IQ_EST_RECURRING_PROFIT_SHARE_DIFF_CIQ_COL" hidden="1">"c11690"</definedName>
    <definedName name="IQ_EST_RECURRING_PROFIT_SHARE_SURPRISE_PERCENT">"c4515"</definedName>
    <definedName name="IQ_EST_RECURRING_PROFIT_SHARE_SURPRISE_PERCENT_CIQ_COL" hidden="1">"c11700"</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"24782 P173968"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"c4435"</definedName>
    <definedName name="IQ_FFO_ADJ_ACT_OR_EST_CIQ" hidden="1">"c4960"</definedName>
    <definedName name="IQ_FFO_ADJ_ACT_OR_EST_CIQ_COL" hidden="1">"c11607"</definedName>
    <definedName name="IQ_FFO_ADJ_EST">"c4434"</definedName>
    <definedName name="IQ_FFO_ADJ_EST_CIQ" hidden="1">"c4959"</definedName>
    <definedName name="IQ_FFO_ADJ_GUIDANCE">"c4436"</definedName>
    <definedName name="IQ_FFO_ADJ_GUIDANCE_CIQ" hidden="1">"c4961"</definedName>
    <definedName name="IQ_FFO_ADJ_GUIDANCE_CIQ_COL" hidden="1">"c11608"</definedName>
    <definedName name="IQ_FFO_ADJ_HIGH_EST">"c4437"</definedName>
    <definedName name="IQ_FFO_ADJ_HIGH_EST_CIQ" hidden="1">"c4962"</definedName>
    <definedName name="IQ_FFO_ADJ_HIGH_GUIDANCE">"c4202"</definedName>
    <definedName name="IQ_FFO_ADJ_HIGH_GUIDANCE_CIQ" hidden="1">"c4614"</definedName>
    <definedName name="IQ_FFO_ADJ_HIGH_GUIDANCE_CIQ_COL" hidden="1">"c11263"</definedName>
    <definedName name="IQ_FFO_ADJ_LOW_EST">"c4438"</definedName>
    <definedName name="IQ_FFO_ADJ_LOW_EST_CIQ" hidden="1">"c4963"</definedName>
    <definedName name="IQ_FFO_ADJ_LOW_GUIDANCE">"c4242"</definedName>
    <definedName name="IQ_FFO_ADJ_LOW_GUIDANCE_CIQ" hidden="1">"c4654"</definedName>
    <definedName name="IQ_FFO_ADJ_LOW_GUIDANCE_CIQ_COL" hidden="1">"c11303"</definedName>
    <definedName name="IQ_FFO_ADJ_MEDIAN_EST">"c4439"</definedName>
    <definedName name="IQ_FFO_ADJ_MEDIAN_EST_CIQ" hidden="1">"c4964"</definedName>
    <definedName name="IQ_FFO_ADJ_NUM_EST">"c4440"</definedName>
    <definedName name="IQ_FFO_ADJ_NUM_EST_CIQ" hidden="1">"c4965"</definedName>
    <definedName name="IQ_FFO_ADJ_STDDEV_EST">"c4441"</definedName>
    <definedName name="IQ_FFO_ADJ_STDDEV_EST_CIQ" hidden="1">"c4966"</definedName>
    <definedName name="IQ_FFO_DILUTED" hidden="1">"c16186"</definedName>
    <definedName name="IQ_FFO_EST" hidden="1">"c418"</definedName>
    <definedName name="IQ_FFO_EST_CIQ" hidden="1">"c3668"</definedName>
    <definedName name="IQ_FFO_EST_CIQ_COL" hidden="1">"c11617"</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DATE" hidden="1">"c12212"</definedName>
    <definedName name="IQ_FFO_EST_DET_EST_DATE_CIQ" hidden="1">"c12267"</definedName>
    <definedName name="IQ_FFO_EST_DET_EST_INCL" hidden="1">"c12349"</definedName>
    <definedName name="IQ_FFO_EST_DET_EST_INCL_CIQ" hidden="1">"c12395"</definedName>
    <definedName name="IQ_FFO_EST_DET_EST_ORIGIN" hidden="1">"c12722"</definedName>
    <definedName name="IQ_FFO_EST_DET_EST_ORIGIN_CIQ" hidden="1">"c12720"</definedName>
    <definedName name="IQ_FFO_EST_REUT" hidden="1">"c3837"</definedName>
    <definedName name="IQ_FFO_EST_THOM" hidden="1">"c3999"</definedName>
    <definedName name="IQ_FFO_GUIDANCE">"c4443"</definedName>
    <definedName name="IQ_FFO_GUIDANCE_CIQ" hidden="1">"c4968"</definedName>
    <definedName name="IQ_FFO_GUIDANCE_CIQ_COL" hidden="1">"c11615"</definedName>
    <definedName name="IQ_FFO_HIGH_EST" hidden="1">"c419"</definedName>
    <definedName name="IQ_FFO_HIGH_EST_CIQ" hidden="1">"c3670"</definedName>
    <definedName name="IQ_FFO_HIGH_EST_CIQ_COL" hidden="1">"c11624"</definedName>
    <definedName name="IQ_FFO_HIGH_EST_REUT" hidden="1">"c3839"</definedName>
    <definedName name="IQ_FFO_HIGH_EST_THOM" hidden="1">"c4001"</definedName>
    <definedName name="IQ_FFO_HIGH_GUIDANCE">"c4184"</definedName>
    <definedName name="IQ_FFO_HIGH_GUIDANCE_CIQ" hidden="1">"c4596"</definedName>
    <definedName name="IQ_FFO_HIGH_GUIDANCE_CIQ_COL" hidden="1">"c11245"</definedName>
    <definedName name="IQ_FFO_LOW_EST" hidden="1">"c420"</definedName>
    <definedName name="IQ_FFO_LOW_EST_CIQ" hidden="1">"c3671"</definedName>
    <definedName name="IQ_FFO_LOW_EST_CIQ_COL" hidden="1">"c11625"</definedName>
    <definedName name="IQ_FFO_LOW_EST_REUT" hidden="1">"c3840"</definedName>
    <definedName name="IQ_FFO_LOW_EST_THOM" hidden="1">"c4002"</definedName>
    <definedName name="IQ_FFO_LOW_GUIDANCE">"c4224"</definedName>
    <definedName name="IQ_FFO_LOW_GUIDANCE_CIQ" hidden="1">"c4636"</definedName>
    <definedName name="IQ_FFO_LOW_GUIDANCE_CIQ_COL" hidden="1">"c11285"</definedName>
    <definedName name="IQ_FFO_MEDIAN_EST" hidden="1">"c1665"</definedName>
    <definedName name="IQ_FFO_MEDIAN_EST_CIQ" hidden="1">"c3669"</definedName>
    <definedName name="IQ_FFO_MEDIAN_EST_CIQ_COL" hidden="1">"c11626"</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CIQ_COL" hidden="1">"c11627"</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"c4446"</definedName>
    <definedName name="IQ_FFO_SHARE_ACT_OR_EST_CIQ" hidden="1">"c4971"</definedName>
    <definedName name="IQ_FFO_SHARE_ACT_OR_EST_CIQ_COL" hidden="1">"c11618"</definedName>
    <definedName name="IQ_FFO_SHARE_EST">"c4445"</definedName>
    <definedName name="IQ_FFO_SHARE_GUIDANCE">"c4447"</definedName>
    <definedName name="IQ_FFO_SHARE_GUIDANCE_CIQ" hidden="1">"c4976"</definedName>
    <definedName name="IQ_FFO_SHARE_GUIDANCE_CIQ_COL" hidden="1">"c11623"</definedName>
    <definedName name="IQ_FFO_SHARE_HIGH_EST">"c4448"</definedName>
    <definedName name="IQ_FFO_SHARE_HIGH_GUIDANCE">"c4203"</definedName>
    <definedName name="IQ_FFO_SHARE_HIGH_GUIDANCE_CIQ" hidden="1">"c4615"</definedName>
    <definedName name="IQ_FFO_SHARE_HIGH_GUIDANCE_CIQ_COL" hidden="1">"c11264"</definedName>
    <definedName name="IQ_FFO_SHARE_LOW_EST">"c4449"</definedName>
    <definedName name="IQ_FFO_SHARE_LOW_GUIDANCE">"c4243"</definedName>
    <definedName name="IQ_FFO_SHARE_LOW_GUIDANCE_CIQ" hidden="1">"c4655"</definedName>
    <definedName name="IQ_FFO_SHARE_LOW_GUIDANCE_CIQ_COL" hidden="1">"c11304"</definedName>
    <definedName name="IQ_FFO_SHARE_MEDIAN_EST">"c4450"</definedName>
    <definedName name="IQ_FFO_SHARE_NUM_EST">"c4451"</definedName>
    <definedName name="IQ_FFO_SHARE_STDDEV_EST">"c4452"</definedName>
    <definedName name="IQ_FFO_SHARES_BASIC" hidden="1">"c16185"</definedName>
    <definedName name="IQ_FFO_SHARES_DILUTED" hidden="1">"c16187"</definedName>
    <definedName name="IQ_FFO_STDDEV_EST" hidden="1">"c422"</definedName>
    <definedName name="IQ_FFO_STDDEV_EST_CIQ" hidden="1">"c3673"</definedName>
    <definedName name="IQ_FFO_STDDEV_EST_CIQ_COL" hidden="1">"c11628"</definedName>
    <definedName name="IQ_FFO_STDDEV_EST_REUT" hidden="1">"c3842"</definedName>
    <definedName name="IQ_FFO_STDDEV_EST_THOM" hidden="1">"c4004"</definedName>
    <definedName name="IQ_FFO_TOTAL_REVENUE" hidden="1">"c16060"</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localSheetId="7">"c6190"</definedName>
    <definedName name="IQ_FINANCING_OBLIG_CURRENT" hidden="1">"c11753"</definedName>
    <definedName name="IQ_FINANCING_OBLIG_NON_CURRENT" localSheetId="7">"c6191"</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REUT" hidden="1">"c6799"</definedName>
    <definedName name="IQ_FISCAL_Y_EST_THOM" hidden="1">"c6803"</definedName>
    <definedName name="IQ_FIVE_PERCENT_AMOUNT" hidden="1">"c240"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 hidden="1">"c520"</definedName>
    <definedName name="IQ_GROSS_INTAN_ASSETS" hidden="1">"c17748"</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"c5554"</definedName>
    <definedName name="IQ_GROSS_MARGIN_ACT_OR_EST_THOM" hidden="1">"c5562"</definedName>
    <definedName name="IQ_GROSS_MARGIN_EST">"c5547"</definedName>
    <definedName name="IQ_GROSS_MARGIN_EST_THOM" hidden="1">"c5555"</definedName>
    <definedName name="IQ_GROSS_MARGIN_HIGH_EST">"c5549"</definedName>
    <definedName name="IQ_GROSS_MARGIN_HIGH_EST_THOM" hidden="1">"c5557"</definedName>
    <definedName name="IQ_GROSS_MARGIN_LOW_EST">"c5550"</definedName>
    <definedName name="IQ_GROSS_MARGIN_LOW_EST_THOM" hidden="1">"c5558"</definedName>
    <definedName name="IQ_GROSS_MARGIN_MEDIAN_EST">"c5548"</definedName>
    <definedName name="IQ_GROSS_MARGIN_MEDIAN_EST_THOM" hidden="1">"c5556"</definedName>
    <definedName name="IQ_GROSS_MARGIN_NUM_EST">"c5551"</definedName>
    <definedName name="IQ_GROSS_MARGIN_NUM_EST_THOM" hidden="1">"c5559"</definedName>
    <definedName name="IQ_GROSS_MARGIN_STDDEV_EST">"c5552"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AMOUNT" hidden="1">"c236"</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KFR" localSheetId="7" hidden="1">"100"</definedName>
    <definedName name="IQ_LATESTKFR" hidden="1">"50"</definedName>
    <definedName name="IQ_LATESTQ" hidden="1">500</definedName>
    <definedName name="IQ_LATESTQFR" localSheetId="7" hidden="1">"50"</definedName>
    <definedName name="IQ_LATESTQFR" hidden="1">"100"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"c4458"</definedName>
    <definedName name="IQ_MAINT_CAPEX_ACT_OR_EST_CIQ" hidden="1">"c4987"</definedName>
    <definedName name="IQ_MAINT_CAPEX_ACT_OR_EST_CIQ_COL" hidden="1">"c11634"</definedName>
    <definedName name="IQ_MAINT_CAPEX_EST">"c4457"</definedName>
    <definedName name="IQ_MAINT_CAPEX_GUIDANCE">"c4459"</definedName>
    <definedName name="IQ_MAINT_CAPEX_GUIDANCE_CIQ" hidden="1">"c4988"</definedName>
    <definedName name="IQ_MAINT_CAPEX_GUIDANCE_CIQ_COL" hidden="1">"c11635"</definedName>
    <definedName name="IQ_MAINT_CAPEX_HIGH_EST">"c4460"</definedName>
    <definedName name="IQ_MAINT_CAPEX_HIGH_GUIDANCE">"c4197"</definedName>
    <definedName name="IQ_MAINT_CAPEX_HIGH_GUIDANCE_CIQ" hidden="1">"c4609"</definedName>
    <definedName name="IQ_MAINT_CAPEX_HIGH_GUIDANCE_CIQ_COL" hidden="1">"c11258"</definedName>
    <definedName name="IQ_MAINT_CAPEX_LOW_EST">"c4461"</definedName>
    <definedName name="IQ_MAINT_CAPEX_LOW_GUIDANCE">"c4237"</definedName>
    <definedName name="IQ_MAINT_CAPEX_LOW_GUIDANCE_CIQ" hidden="1">"c4649"</definedName>
    <definedName name="IQ_MAINT_CAPEX_LOW_GUIDANCE_CIQ_COL" hidden="1">"c11298"</definedName>
    <definedName name="IQ_MAINT_CAPEX_MEDIAN_EST">"c4462"</definedName>
    <definedName name="IQ_MAINT_CAPEX_NUM_EST">"c4463"</definedName>
    <definedName name="IQ_MAINT_CAPEX_STDDEV_EST">"c4464"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RKTCAP" hidden="1">"c258"</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NAMES_REVISION_DATE_" localSheetId="0" hidden="1">40231.5582175926</definedName>
    <definedName name="IQ_NAMES_REVISION_DATE_" localSheetId="5" hidden="1">40661.3016898148</definedName>
    <definedName name="IQ_NAMES_REVISION_DATE_" localSheetId="2" hidden="1">40661.3016898148</definedName>
    <definedName name="IQ_NAMES_REVISION_DATE_" hidden="1">40661.3016898148</definedName>
    <definedName name="IQ_NAMES_REVISION_DATE__1" hidden="1">41529.4582060185</definedName>
    <definedName name="IQ_NAMES_REVISION_DATE__2" hidden="1">41925.7347685185</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 hidden="1">"c2225"</definedName>
    <definedName name="IQ_NAV_ACT_OR_EST_THOM" hidden="1">"c5607"</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"c5615"</definedName>
    <definedName name="IQ_NAV_SHARE_ACT_OR_EST_REUT" hidden="1">"c5623"</definedName>
    <definedName name="IQ_NAV_SHARE_EST">"c5609"</definedName>
    <definedName name="IQ_NAV_SHARE_EST_REUT" hidden="1">"c5617"</definedName>
    <definedName name="IQ_NAV_SHARE_HIGH_EST">"c5612"</definedName>
    <definedName name="IQ_NAV_SHARE_HIGH_EST_REUT" hidden="1">"c5620"</definedName>
    <definedName name="IQ_NAV_SHARE_LOW_EST">"c5613"</definedName>
    <definedName name="IQ_NAV_SHARE_LOW_EST_REUT" hidden="1">"c5621"</definedName>
    <definedName name="IQ_NAV_SHARE_MEDIAN_EST">"c5610"</definedName>
    <definedName name="IQ_NAV_SHARE_MEDIAN_EST_REUT" hidden="1">"c5618"</definedName>
    <definedName name="IQ_NAV_SHARE_NUM_EST">"c5614"</definedName>
    <definedName name="IQ_NAV_SHARE_NUM_EST_REUT" hidden="1">"c5622"</definedName>
    <definedName name="IQ_NAV_SHARE_RE" hidden="1">"c16011"</definedName>
    <definedName name="IQ_NAV_SHARE_STDDEV_EST">"c5611"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"c3583"</definedName>
    <definedName name="IQ_NET_DEBT_ACT_OR_EST_CIQ_COL" hidden="1">"c11717"</definedName>
    <definedName name="IQ_NET_DEBT_ACT_OR_EST_REUT" hidden="1">"c5473"</definedName>
    <definedName name="IQ_NET_DEBT_ACT_OR_EST_THOM" hidden="1">"c5309"</definedName>
    <definedName name="IQ_NET_DEBT_EBITDA" hidden="1">"c750"</definedName>
    <definedName name="IQ_NET_DEBT_EBITDA_CAPEX" hidden="1">"c2949"</definedName>
    <definedName name="IQ_NET_DEBT_EST">"c3517"</definedName>
    <definedName name="IQ_NET_DEBT_EST_REUT" hidden="1">"c3976"</definedName>
    <definedName name="IQ_NET_DEBT_EST_THOM" hidden="1">"c4027"</definedName>
    <definedName name="IQ_NET_DEBT_GUIDANCE">"c4467"</definedName>
    <definedName name="IQ_NET_DEBT_GUIDANCE_CIQ" hidden="1">"c5005"</definedName>
    <definedName name="IQ_NET_DEBT_GUIDANCE_CIQ_COL" hidden="1">"c11652"</definedName>
    <definedName name="IQ_NET_DEBT_HIGH_EST">"c3518"</definedName>
    <definedName name="IQ_NET_DEBT_HIGH_EST_REUT" hidden="1">"c3978"</definedName>
    <definedName name="IQ_NET_DEBT_HIGH_EST_THOM" hidden="1">"c4029"</definedName>
    <definedName name="IQ_NET_DEBT_HIGH_GUIDANCE">"c4181"</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"c3519"</definedName>
    <definedName name="IQ_NET_DEBT_LOW_EST_REUT" hidden="1">"c3979"</definedName>
    <definedName name="IQ_NET_DEBT_LOW_EST_THOM" hidden="1">"c4030"</definedName>
    <definedName name="IQ_NET_DEBT_LOW_GUIDANCE">"c4221"</definedName>
    <definedName name="IQ_NET_DEBT_LOW_GUIDANCE_CIQ" hidden="1">"c4633"</definedName>
    <definedName name="IQ_NET_DEBT_LOW_GUIDANCE_CIQ_COL" hidden="1">"c11282"</definedName>
    <definedName name="IQ_NET_DEBT_MEDIAN_EST">"c3520"</definedName>
    <definedName name="IQ_NET_DEBT_MEDIAN_EST_REUT" hidden="1">"c3977"</definedName>
    <definedName name="IQ_NET_DEBT_MEDIAN_EST_THOM" hidden="1">"c4028"</definedName>
    <definedName name="IQ_NET_DEBT_NUM_EST">"c3515"</definedName>
    <definedName name="IQ_NET_DEBT_NUM_EST_REUT" hidden="1">"c3980"</definedName>
    <definedName name="IQ_NET_DEBT_NUM_EST_THOM" hidden="1">"c4031"</definedName>
    <definedName name="IQ_NET_DEBT_STDDEV_EST">"c3516"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EW_CLIENT_ASSETS" hidden="1">"c20430"</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EST_THOM" hidden="1">"c5126"</definedName>
    <definedName name="IQ_NI_FFIEC" hidden="1">"c13034"</definedName>
    <definedName name="IQ_NI_GAAP_GUIDANCE">"c4470"</definedName>
    <definedName name="IQ_NI_GAAP_GUIDANCE_CIQ" hidden="1">"c5008"</definedName>
    <definedName name="IQ_NI_GAAP_GUIDANCE_CIQ_COL" hidden="1">"c11655"</definedName>
    <definedName name="IQ_NI_GAAP_HIGH_GUIDANCE">"c4177"</definedName>
    <definedName name="IQ_NI_GAAP_HIGH_GUIDANCE_CIQ" hidden="1">"c4589"</definedName>
    <definedName name="IQ_NI_GAAP_HIGH_GUIDANCE_CIQ_COL" hidden="1">"c11238"</definedName>
    <definedName name="IQ_NI_GAAP_LOW_GUIDANCE">"c4217"</definedName>
    <definedName name="IQ_NI_GAAP_LOW_GUIDANCE_CIQ" hidden="1">"c4629"</definedName>
    <definedName name="IQ_NI_GAAP_LOW_GUIDANCE_CIQ_COL" hidden="1">"c11278"</definedName>
    <definedName name="IQ_NI_GUIDANCE">"c4469"</definedName>
    <definedName name="IQ_NI_GUIDANCE_CIQ" hidden="1">"c5007"</definedName>
    <definedName name="IQ_NI_GUIDANCE_CIQ_COL" hidden="1">"c11654"</definedName>
    <definedName name="IQ_NI_GW_EST" hidden="1">"c1723"</definedName>
    <definedName name="IQ_NI_GW_EST_REUT" hidden="1">"c5375"</definedName>
    <definedName name="IQ_NI_GW_GUIDANCE">"c4471"</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"c4178"</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"c4218"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"c4176"</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"c4216"</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"c4474"</definedName>
    <definedName name="IQ_NI_SBC_ACT_OR_EST_CIQ" hidden="1">"c5012"</definedName>
    <definedName name="IQ_NI_SBC_ACT_OR_EST_CIQ_COL" hidden="1">"c11659"</definedName>
    <definedName name="IQ_NI_SBC_EST">"c4473"</definedName>
    <definedName name="IQ_NI_SBC_GUIDANCE">"c4475"</definedName>
    <definedName name="IQ_NI_SBC_GUIDANCE_CIQ" hidden="1">"c5013"</definedName>
    <definedName name="IQ_NI_SBC_GUIDANCE_CIQ_COL" hidden="1">"c11660"</definedName>
    <definedName name="IQ_NI_SBC_GW_ACT_OR_EST">"c4478"</definedName>
    <definedName name="IQ_NI_SBC_GW_ACT_OR_EST_CIQ" hidden="1">"c5016"</definedName>
    <definedName name="IQ_NI_SBC_GW_ACT_OR_EST_CIQ_COL" hidden="1">"c11663"</definedName>
    <definedName name="IQ_NI_SBC_GW_EST">"c4477"</definedName>
    <definedName name="IQ_NI_SBC_GW_GUIDANCE">"c4479"</definedName>
    <definedName name="IQ_NI_SBC_GW_GUIDANCE_CIQ" hidden="1">"c5017"</definedName>
    <definedName name="IQ_NI_SBC_GW_GUIDANCE_CIQ_COL" hidden="1">"c11664"</definedName>
    <definedName name="IQ_NI_SBC_GW_HIGH_EST">"c4480"</definedName>
    <definedName name="IQ_NI_SBC_GW_HIGH_GUIDANCE">"c4187"</definedName>
    <definedName name="IQ_NI_SBC_GW_HIGH_GUIDANCE_CIQ" hidden="1">"c4599"</definedName>
    <definedName name="IQ_NI_SBC_GW_HIGH_GUIDANCE_CIQ_COL" hidden="1">"c11248"</definedName>
    <definedName name="IQ_NI_SBC_GW_LOW_EST">"c4481"</definedName>
    <definedName name="IQ_NI_SBC_GW_LOW_GUIDANCE">"c4227"</definedName>
    <definedName name="IQ_NI_SBC_GW_LOW_GUIDANCE_CIQ" hidden="1">"c4639"</definedName>
    <definedName name="IQ_NI_SBC_GW_LOW_GUIDANCE_CIQ_COL" hidden="1">"c11288"</definedName>
    <definedName name="IQ_NI_SBC_GW_MEDIAN_EST">"c4482"</definedName>
    <definedName name="IQ_NI_SBC_GW_NUM_EST">"c4483"</definedName>
    <definedName name="IQ_NI_SBC_GW_STDDEV_EST">"c4484"</definedName>
    <definedName name="IQ_NI_SBC_HIGH_EST">"c4486"</definedName>
    <definedName name="IQ_NI_SBC_HIGH_GUIDANCE">"c4186"</definedName>
    <definedName name="IQ_NI_SBC_HIGH_GUIDANCE_CIQ" hidden="1">"c4598"</definedName>
    <definedName name="IQ_NI_SBC_HIGH_GUIDANCE_CIQ_COL" hidden="1">"c11247"</definedName>
    <definedName name="IQ_NI_SBC_LOW_EST">"c4487"</definedName>
    <definedName name="IQ_NI_SBC_LOW_GUIDANCE">"c4226"</definedName>
    <definedName name="IQ_NI_SBC_LOW_GUIDANCE_CIQ" hidden="1">"c4638"</definedName>
    <definedName name="IQ_NI_SBC_LOW_GUIDANCE_CIQ_COL" hidden="1">"c11287"</definedName>
    <definedName name="IQ_NI_SBC_MEDIAN_EST">"c4488"</definedName>
    <definedName name="IQ_NI_SBC_NUM_EST">"c4489"</definedName>
    <definedName name="IQ_NI_SBC_STDDEV_EST">"c4490"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"c1448"</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localSheetId="0" hidden="1">"c1023"</definedName>
    <definedName name="IQ_OUTSTANDING_FILING_DATE" localSheetId="5" hidden="1">"c1023"</definedName>
    <definedName name="IQ_OUTSTANDING_FILING_DATE" localSheetId="2" hidden="1">"c1023"</definedName>
    <definedName name="IQ_OUTSTANDING_FILING_DATE" hidden="1">"c2127"</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localSheetId="7">"c3965"</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FLOAT" hidden="1">"c227"</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"c4492"</definedName>
    <definedName name="IQ_PRICE_VOLATILITY_EST_CIQ_COL" hidden="1">"c11677"</definedName>
    <definedName name="IQ_PRICE_VOLATILITY_HIGH">"c4493"</definedName>
    <definedName name="IQ_PRICE_VOLATILITY_HIGH_CIQ_COL" hidden="1">"c11678"</definedName>
    <definedName name="IQ_PRICE_VOLATILITY_LOW">"c4494"</definedName>
    <definedName name="IQ_PRICE_VOLATILITY_LOW_CIQ_COL" hidden="1">"c11679"</definedName>
    <definedName name="IQ_PRICE_VOLATILITY_MEDIAN">"c4495"</definedName>
    <definedName name="IQ_PRICE_VOLATILITY_MEDIAN_CIQ_COL" hidden="1">"c11680"</definedName>
    <definedName name="IQ_PRICE_VOLATILITY_NUM">"c4496"</definedName>
    <definedName name="IQ_PRICE_VOLATILITY_NUM_CIQ_COL" hidden="1">"c11681"</definedName>
    <definedName name="IQ_PRICE_VOLATILITY_STDDEV">"c4497"</definedName>
    <definedName name="IQ_PRICE_VOLATILITY_STDDEV_CIQ_COL" hidden="1">"c11682"</definedName>
    <definedName name="IQ_PRICEDATE" hidden="1">"c1069"</definedName>
    <definedName name="IQ_PRICEDATETIME" hidden="1">"IQ_PRICEDATETIME"</definedName>
    <definedName name="IQ_PRICING_DATE" hidden="1">"c1613"</definedName>
    <definedName name="IQ_PRIMARY_EPS_TYPE">"c4498"</definedName>
    <definedName name="IQ_PRIMARY_EPS_TYPE_REUT" hidden="1">"c5481"</definedName>
    <definedName name="IQ_PRIMARY_EPS_TYPE_THOM" hidden="1">"c5297"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"c4507"</definedName>
    <definedName name="IQ_RECURRING_PROFIT_ACT_OR_EST_CIQ" hidden="1">"c5045"</definedName>
    <definedName name="IQ_RECURRING_PROFIT_ACT_OR_EST_CIQ_COL" hidden="1">"c11692"</definedName>
    <definedName name="IQ_RECURRING_PROFIT_EST">"c4499"</definedName>
    <definedName name="IQ_RECURRING_PROFIT_GUIDANCE">"c4500"</definedName>
    <definedName name="IQ_RECURRING_PROFIT_GUIDANCE_CIQ" hidden="1">"c5038"</definedName>
    <definedName name="IQ_RECURRING_PROFIT_GUIDANCE_CIQ_COL" hidden="1">"c11685"</definedName>
    <definedName name="IQ_RECURRING_PROFIT_HIGH_EST">"c4501"</definedName>
    <definedName name="IQ_RECURRING_PROFIT_HIGH_GUIDANCE">"c4179"</definedName>
    <definedName name="IQ_RECURRING_PROFIT_HIGH_GUIDANCE_CIQ" hidden="1">"c4591"</definedName>
    <definedName name="IQ_RECURRING_PROFIT_HIGH_GUIDANCE_CIQ_COL" hidden="1">"c11240"</definedName>
    <definedName name="IQ_RECURRING_PROFIT_LOW_EST">"c4502"</definedName>
    <definedName name="IQ_RECURRING_PROFIT_LOW_GUIDANCE">"c4219"</definedName>
    <definedName name="IQ_RECURRING_PROFIT_LOW_GUIDANCE_CIQ" hidden="1">"c4631"</definedName>
    <definedName name="IQ_RECURRING_PROFIT_LOW_GUIDANCE_CIQ_COL" hidden="1">"c11280"</definedName>
    <definedName name="IQ_RECURRING_PROFIT_MEDIAN_EST">"c4503"</definedName>
    <definedName name="IQ_RECURRING_PROFIT_NUM_EST">"c4504"</definedName>
    <definedName name="IQ_RECURRING_PROFIT_SHARE_ACT_OR_EST">"c4508"</definedName>
    <definedName name="IQ_RECURRING_PROFIT_SHARE_ACT_OR_EST_CIQ" hidden="1">"c5046"</definedName>
    <definedName name="IQ_RECURRING_PROFIT_SHARE_ACT_OR_EST_CIQ_COL" hidden="1">"c11693"</definedName>
    <definedName name="IQ_RECURRING_PROFIT_SHARE_EST">"c4506"</definedName>
    <definedName name="IQ_RECURRING_PROFIT_SHARE_GUIDANCE">"c4509"</definedName>
    <definedName name="IQ_RECURRING_PROFIT_SHARE_GUIDANCE_CIQ" hidden="1">"c5047"</definedName>
    <definedName name="IQ_RECURRING_PROFIT_SHARE_GUIDANCE_CIQ_COL" hidden="1">"c11694"</definedName>
    <definedName name="IQ_RECURRING_PROFIT_SHARE_HIGH_EST">"c4510"</definedName>
    <definedName name="IQ_RECURRING_PROFIT_SHARE_HIGH_GUIDANCE">"c4200"</definedName>
    <definedName name="IQ_RECURRING_PROFIT_SHARE_HIGH_GUIDANCE_CIQ" hidden="1">"c4612"</definedName>
    <definedName name="IQ_RECURRING_PROFIT_SHARE_HIGH_GUIDANCE_CIQ_COL" hidden="1">"c11261"</definedName>
    <definedName name="IQ_RECURRING_PROFIT_SHARE_LOW_EST">"c4511"</definedName>
    <definedName name="IQ_RECURRING_PROFIT_SHARE_LOW_GUIDANCE">"c4240"</definedName>
    <definedName name="IQ_RECURRING_PROFIT_SHARE_LOW_GUIDANCE_CIQ" hidden="1">"c4652"</definedName>
    <definedName name="IQ_RECURRING_PROFIT_SHARE_LOW_GUIDANCE_CIQ_COL" hidden="1">"c11301"</definedName>
    <definedName name="IQ_RECURRING_PROFIT_SHARE_MEDIAN_EST">"c4512"</definedName>
    <definedName name="IQ_RECURRING_PROFIT_SHARE_NUM_EST">"c4513"</definedName>
    <definedName name="IQ_RECURRING_PROFIT_SHARE_STDDEV_EST">"c4514"</definedName>
    <definedName name="IQ_RECURRING_PROFIT_STDDEV_EST">"c4516"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localSheetId="7" hidden="1">"c2903"</definedName>
    <definedName name="IQ_RETAIL_ACQUIRED_FRANCHISE_STORES" hidden="1">"c2895"</definedName>
    <definedName name="IQ_RETAIL_ACQUIRED_OWNED_STORES" localSheetId="7"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EST">"c3529"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"c4517"</definedName>
    <definedName name="IQ_RETURN_ASSETS_GUIDANCE_CIQ" hidden="1">"c5055"</definedName>
    <definedName name="IQ_RETURN_ASSETS_GUIDANCE_CIQ_COL" hidden="1">"c11702"</definedName>
    <definedName name="IQ_RETURN_ASSETS_HIGH_EST">"c3530"</definedName>
    <definedName name="IQ_RETURN_ASSETS_HIGH_EST_REUT" hidden="1">"c3992"</definedName>
    <definedName name="IQ_RETURN_ASSETS_HIGH_EST_THOM" hidden="1">"c4036"</definedName>
    <definedName name="IQ_RETURN_ASSETS_HIGH_GUIDANCE">"c4183"</definedName>
    <definedName name="IQ_RETURN_ASSETS_HIGH_GUIDANCE_CIQ" hidden="1">"c4595"</definedName>
    <definedName name="IQ_RETURN_ASSETS_HIGH_GUIDANCE_CIQ_COL" hidden="1">"c11244"</definedName>
    <definedName name="IQ_RETURN_ASSETS_LOW_EST">"c3531"</definedName>
    <definedName name="IQ_RETURN_ASSETS_LOW_EST_REUT" hidden="1">"c3993"</definedName>
    <definedName name="IQ_RETURN_ASSETS_LOW_EST_THOM" hidden="1">"c4037"</definedName>
    <definedName name="IQ_RETURN_ASSETS_LOW_GUIDANCE">"c4223"</definedName>
    <definedName name="IQ_RETURN_ASSETS_LOW_GUIDANCE_CIQ" hidden="1">"c4635"</definedName>
    <definedName name="IQ_RETURN_ASSETS_LOW_GUIDANCE_CIQ_COL" hidden="1">"c11284"</definedName>
    <definedName name="IQ_RETURN_ASSETS_MEDIAN_EST">"c3532"</definedName>
    <definedName name="IQ_RETURN_ASSETS_MEDIAN_EST_REUT" hidden="1">"c3991"</definedName>
    <definedName name="IQ_RETURN_ASSETS_MEDIAN_EST_THOM" hidden="1">"c4035"</definedName>
    <definedName name="IQ_RETURN_ASSETS_NUM_EST">"c3527"</definedName>
    <definedName name="IQ_RETURN_ASSETS_NUM_EST_REUT" hidden="1">"c3994"</definedName>
    <definedName name="IQ_RETURN_ASSETS_NUM_EST_THOM" hidden="1">"c4038"</definedName>
    <definedName name="IQ_RETURN_ASSETS_STDDEV_EST">"c3528"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EST">"c3535"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"c4518"</definedName>
    <definedName name="IQ_RETURN_EQUITY_GUIDANCE_CIQ" hidden="1">"c5056"</definedName>
    <definedName name="IQ_RETURN_EQUITY_GUIDANCE_CIQ_COL" hidden="1">"c11703"</definedName>
    <definedName name="IQ_RETURN_EQUITY_HIGH_EST">"c3536"</definedName>
    <definedName name="IQ_RETURN_EQUITY_HIGH_EST_REUT" hidden="1">"c3985"</definedName>
    <definedName name="IQ_RETURN_EQUITY_HIGH_EST_THOM" hidden="1">"c5283"</definedName>
    <definedName name="IQ_RETURN_EQUITY_HIGH_GUIDANCE">"c4182"</definedName>
    <definedName name="IQ_RETURN_EQUITY_HIGH_GUIDANCE_CIQ" hidden="1">"c4594"</definedName>
    <definedName name="IQ_RETURN_EQUITY_HIGH_GUIDANCE_CIQ_COL" hidden="1">"c11243"</definedName>
    <definedName name="IQ_RETURN_EQUITY_LOW_EST">"c3537"</definedName>
    <definedName name="IQ_RETURN_EQUITY_LOW_EST_REUT" hidden="1">"c3986"</definedName>
    <definedName name="IQ_RETURN_EQUITY_LOW_EST_THOM" hidden="1">"c5284"</definedName>
    <definedName name="IQ_RETURN_EQUITY_LOW_GUIDANCE">"c4222"</definedName>
    <definedName name="IQ_RETURN_EQUITY_LOW_GUIDANCE_CIQ" hidden="1">"c4634"</definedName>
    <definedName name="IQ_RETURN_EQUITY_LOW_GUIDANCE_CIQ_COL" hidden="1">"c11283"</definedName>
    <definedName name="IQ_RETURN_EQUITY_MEDIAN_EST">"c3538"</definedName>
    <definedName name="IQ_RETURN_EQUITY_MEDIAN_EST_REUT" hidden="1">"c3984"</definedName>
    <definedName name="IQ_RETURN_EQUITY_MEDIAN_EST_THOM" hidden="1">"c5282"</definedName>
    <definedName name="IQ_RETURN_EQUITY_NUM_EST">"c3533"</definedName>
    <definedName name="IQ_RETURN_EQUITY_NUM_EST_REUT" hidden="1">"c3987"</definedName>
    <definedName name="IQ_RETURN_EQUITY_NUM_EST_THOM" hidden="1">"c5285"</definedName>
    <definedName name="IQ_RETURN_EQUITY_STDDEV_EST">"c3534"</definedName>
    <definedName name="IQ_RETURN_EQUITY_STDDEV_EST_REUT" hidden="1">"c3988"</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CIQ_COL" hidden="1">"c11706"</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1" hidden="1">"IQ_REVENUE_EST_1"</definedName>
    <definedName name="IQ_REVENUE_EST_BOTTOM_UP">"c5488"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ROWTH_1" hidden="1">"IQ_REVENUE_GROWTH_1"</definedName>
    <definedName name="IQ_REVENUE_GROWTH_2" hidden="1">"IQ_REVENUE_GROWTH_2"</definedName>
    <definedName name="IQ_REVENUE_GUIDANCE">"c4519"</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"c4169"</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"c4209"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O_EST" hidden="1">"c263"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localSheetId="7" hidden="1">39155.6128472222</definedName>
    <definedName name="IQ_REVISION_DATE_" hidden="1">39477.4477083333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INTEREST_VOLUME" hidden="1">"c228"</definedName>
    <definedName name="IQ_SHORT_POSITIONS_FFIEC" hidden="1">"c12859"</definedName>
    <definedName name="IQ_SHORT_SCORE_DX" hidden="1">"c17439"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C_ACTION" hidden="1">"c2644"</definedName>
    <definedName name="IQ_SP_ISSUE_LC_DATE" hidden="1">"c2643"</definedName>
    <definedName name="IQ_SP_ISSUE_LC_LT" hidden="1">"c2645"</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"c4520"</definedName>
    <definedName name="IQ_STOCK_BASED_EXPLORE_DRILL" hidden="1">"c13851"</definedName>
    <definedName name="IQ_STOCK_BASED_GA" hidden="1">"c2993"</definedName>
    <definedName name="IQ_STOCK_BASED_HIGH_EST">"c4521"</definedName>
    <definedName name="IQ_STOCK_BASED_LOW_EST">"c4522"</definedName>
    <definedName name="IQ_STOCK_BASED_MEDIAN_EST">"c4523"</definedName>
    <definedName name="IQ_STOCK_BASED_NUM_EST">"c4524"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"c4526"</definedName>
    <definedName name="IQ_TEV_EST_THOM" hidden="1">"c5529"</definedName>
    <definedName name="IQ_TEV_HIGH_EST">"c4527"</definedName>
    <definedName name="IQ_TEV_HIGH_EST_THOM" hidden="1">"c5530"</definedName>
    <definedName name="IQ_TEV_LOW_EST">"c4528"</definedName>
    <definedName name="IQ_TEV_LOW_EST_THOM" hidden="1">"c5531"</definedName>
    <definedName name="IQ_TEV_MEDIAN_EST">"c4529"</definedName>
    <definedName name="IQ_TEV_MEDIAN_EST_THOM" hidden="1">"c5532"</definedName>
    <definedName name="IQ_TEV_NUM_EST">"c4530"</definedName>
    <definedName name="IQ_TEV_NUM_EST_THOM" hidden="1">"c5533"</definedName>
    <definedName name="IQ_TEV_STDDEV_EST">"c4531"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"c4532"</definedName>
    <definedName name="IQ_TOTAL_DEBT_EXCL_FIN" hidden="1">"c2937"</definedName>
    <definedName name="IQ_TOTAL_DEBT_GUIDANCE">"c4533"</definedName>
    <definedName name="IQ_TOTAL_DEBT_GUIDANCE_CIQ" hidden="1">"c5086"</definedName>
    <definedName name="IQ_TOTAL_DEBT_GUIDANCE_CIQ_COL" hidden="1">"c11733"</definedName>
    <definedName name="IQ_TOTAL_DEBT_HIGH_EST">"c4534"</definedName>
    <definedName name="IQ_TOTAL_DEBT_HIGH_GUIDANCE">"c4196"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"c4535"</definedName>
    <definedName name="IQ_TOTAL_DEBT_LOW_GUIDANCE">"c4236"</definedName>
    <definedName name="IQ_TOTAL_DEBT_LOW_GUIDANCE_CIQ" hidden="1">"c4648"</definedName>
    <definedName name="IQ_TOTAL_DEBT_LOW_GUIDANCE_CIQ_COL" hidden="1">"c11297"</definedName>
    <definedName name="IQ_TOTAL_DEBT_MEDIAN_EST">"c4536"</definedName>
    <definedName name="IQ_TOTAL_DEBT_NON_CURRENT" hidden="1">"c6191"</definedName>
    <definedName name="IQ_TOTAL_DEBT_NUM_EST">"c4537"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ADVISORS" hidden="1">"c2387"</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ADVISORS" hidden="1">"c2388"</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BDEBT" hidden="1">"c2370"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ADVISORS" hidden="1">"c2386"</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 hidden="1">"c2930"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 hidden="1">"c2932"</definedName>
    <definedName name="IQ_US_GAAP_CL_ADJ" hidden="1">"c2927"</definedName>
    <definedName name="IQ_US_GAAP_COST_REV" hidden="1">"c2965"</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 hidden="1">"c2973"</definedName>
    <definedName name="IQ_US_GAAP_DO_ADJ" hidden="1">"c2959"</definedName>
    <definedName name="IQ_US_GAAP_EXTRA_ACC_ITEMS" hidden="1">"c2972"</definedName>
    <definedName name="IQ_US_GAAP_EXTRA_ACC_ITEMS_ADJ" hidden="1">"c2958"</definedName>
    <definedName name="IQ_US_GAAP_INC_TAX" hidden="1">"c2975"</definedName>
    <definedName name="IQ_US_GAAP_INC_TAX_ADJ" hidden="1">"c2961"</definedName>
    <definedName name="IQ_US_GAAP_INTEREST_EXP" hidden="1">"c2971"</definedName>
    <definedName name="IQ_US_GAAP_INTEREST_EXP_ADJ" hidden="1">"c2957"</definedName>
    <definedName name="IQ_US_GAAP_LIAB_LT" hidden="1">"c2933"</definedName>
    <definedName name="IQ_US_GAAP_LIAB_LT_ADJ" hidden="1">"c2928"</definedName>
    <definedName name="IQ_US_GAAP_LIAB_TOTAL_LIAB" hidden="1">"c2933"</definedName>
    <definedName name="IQ_US_GAAP_MINORITY_INTEREST_IS" hidden="1">"c2974"</definedName>
    <definedName name="IQ_US_GAAP_MINORITY_INTEREST_IS_ADJ" hidden="1">"c2960"</definedName>
    <definedName name="IQ_US_GAAP_NCA" hidden="1">"c2931"</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EXCL" hidden="1">"c2977"</definedName>
    <definedName name="IQ_US_GAAP_NI_AVAIL_INCL" hidden="1">"c2978"</definedName>
    <definedName name="IQ_US_GAAP_OTHER_ADJ_ADJ" hidden="1">"c2962"</definedName>
    <definedName name="IQ_US_GAAP_OTHER_NON_OPER" hidden="1">"c2969"</definedName>
    <definedName name="IQ_US_GAAP_OTHER_NON_OPER_ADJ" hidden="1">"c2955"</definedName>
    <definedName name="IQ_US_GAAP_OTHER_OPER" hidden="1">"c2968"</definedName>
    <definedName name="IQ_US_GAAP_OTHER_OPER_ADJ" hidden="1">"c2954"</definedName>
    <definedName name="IQ_US_GAAP_RD" hidden="1">"c2967"</definedName>
    <definedName name="IQ_US_GAAP_RD_ADJ" hidden="1">"c2953"</definedName>
    <definedName name="IQ_US_GAAP_SGA" hidden="1">"c2966"</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 hidden="1">"c2964"</definedName>
    <definedName name="IQ_US_GAAP_TOTAL_REV_ADJ" hidden="1">"c2950"</definedName>
    <definedName name="IQ_US_GAAP_TOTAL_UNUSUAL" hidden="1">"c2970"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"c2203"</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1</definedName>
    <definedName name="IQB_BOOKMARK_LOCATION_0" localSheetId="7" hidden="1">#REF!</definedName>
    <definedName name="IQB_BOOKMARK_LOCATION_0" hidden="1">#REF!</definedName>
    <definedName name="IQRA10" hidden="1">"$A$11:$A$262"</definedName>
    <definedName name="IQRB14" hidden="1">"$B$15:$B$518"</definedName>
    <definedName name="IQRB15" hidden="1">"$B$16:$B$17"</definedName>
    <definedName name="IQRB16" hidden="1">"$B$17:$B$520"</definedName>
    <definedName name="IQRB17" hidden="1">"$B$18:$B$78"</definedName>
    <definedName name="IQRB18" hidden="1">"$B$19:$B$522"</definedName>
    <definedName name="IQRB19" hidden="1">"$B$20:$B$24"</definedName>
    <definedName name="IQRB20" hidden="1">"$B$21:$B$25"</definedName>
    <definedName name="IQRB21" hidden="1">"$B$22:$B$26"</definedName>
    <definedName name="IQRB22" hidden="1">"$B$23:$B$27"</definedName>
    <definedName name="IQRB23" hidden="1">"$B$24:$B$28"</definedName>
    <definedName name="IQRB24" hidden="1">"$B$25:$B$29"</definedName>
    <definedName name="IQRB32" hidden="1">"$B$33:$B$37"</definedName>
    <definedName name="IQRB33" hidden="1">"$B$34:$B$38"</definedName>
    <definedName name="IQRB34" hidden="1">"$B$35:$B$39"</definedName>
    <definedName name="IQRBB17" hidden="1">"$BB$18:$BB$1299"</definedName>
    <definedName name="IQRC14" hidden="1">"$C$15:$C$119"</definedName>
    <definedName name="IQRC15" hidden="1">"$C$16:$C$20"</definedName>
    <definedName name="IQRC24" hidden="1">"$C$25:$C$29"</definedName>
    <definedName name="IQRD108" hidden="1">"$D$109:$D$111"</definedName>
    <definedName name="IQRD11" hidden="1">"$D$12:$D$21"</definedName>
    <definedName name="IQRD14" hidden="1">"$D$15:$D$38"</definedName>
    <definedName name="IQRD15" hidden="1">"$D$16:$D$17"</definedName>
    <definedName name="IQRD22" hidden="1">"$D$23:$D$24"</definedName>
    <definedName name="IQRD44" hidden="1">"$D$45:$D$54"</definedName>
    <definedName name="IQRD66" hidden="1">"$D$67:$D$69"</definedName>
    <definedName name="IQRD77" hidden="1">"$D$78:$D$87"</definedName>
    <definedName name="IQRD88" hidden="1">"$D$89"</definedName>
    <definedName name="iQShowHideColumns" hidden="1">"iQShowAll"</definedName>
    <definedName name="ir">#REF!</definedName>
    <definedName name="Iranian_Light_b" localSheetId="7">#REF!</definedName>
    <definedName name="Iranian_Light_b">#REF!</definedName>
    <definedName name="Iranian_Light_m" localSheetId="7">#REF!</definedName>
    <definedName name="Iranian_Light_m">#REF!</definedName>
    <definedName name="Irbe" localSheetId="7" hidden="1">{#N/A,#N/A,FALSE,"Pharm";#N/A,#N/A,FALSE,"WWCM"}</definedName>
    <definedName name="Irbe" hidden="1">{#N/A,#N/A,FALSE,"Pharm";#N/A,#N/A,FALSE,"WWCM"}</definedName>
    <definedName name="IRD">#REF!</definedName>
    <definedName name="IRE_BOND">#REF!</definedName>
    <definedName name="IRELAND">#REF!</definedName>
    <definedName name="IRPD3">#REF!</definedName>
    <definedName name="IS">#N/A</definedName>
    <definedName name="IS_1">#REF!</definedName>
    <definedName name="IS_2">#REF!</definedName>
    <definedName name="IS_3">#REF!</definedName>
    <definedName name="IS_4">#REF!</definedName>
    <definedName name="is_act_rev_nc">#REF!</definedName>
    <definedName name="is_act_rev_sc">#REF!</definedName>
    <definedName name="is_adc_odr">#REF!</definedName>
    <definedName name="is_afudc">#REF!</definedName>
    <definedName name="is_afudcb">#REF!</definedName>
    <definedName name="is_afudcb_CMDCC">#REF!</definedName>
    <definedName name="is_afudcb_CMDEC">#REF!</definedName>
    <definedName name="is_afudcb_CMDEG">#REF!</definedName>
    <definedName name="is_afudcb_CMELE">#REF!</definedName>
    <definedName name="is_afudcb_cres">#REF!</definedName>
    <definedName name="is_afudcb_crmw">#REF!</definedName>
    <definedName name="is_afudcb_dadj">#REF!</definedName>
    <definedName name="is_afudcb_dcc">#REF!</definedName>
    <definedName name="is_afudcb_dccw">#REF!</definedName>
    <definedName name="is_afudcb_dcom">#REF!</definedName>
    <definedName name="is_afudcb_degw">#REF!</definedName>
    <definedName name="is_afudcb_deiw">#REF!</definedName>
    <definedName name="is_afudcb_denw">#REF!</definedName>
    <definedName name="is_afudcb_desi">#REF!</definedName>
    <definedName name="is_afudcb_dess">#REF!</definedName>
    <definedName name="is_afudcb_dfd">#REF!</definedName>
    <definedName name="is_afudcb_dnet">#REF!</definedName>
    <definedName name="is_afudcb_dpbg">#REF!</definedName>
    <definedName name="is_afudcb_dsol">#REF!</definedName>
    <definedName name="is_afudcb_elec">#REF!</definedName>
    <definedName name="is_afudcb_esvc">#REF!</definedName>
    <definedName name="is_afudcb_fnco">#REF!</definedName>
    <definedName name="is_afudcb_fsac">#REF!</definedName>
    <definedName name="is_afudcb_fser">#REF!</definedName>
    <definedName name="is_afudcb_fstp">#REF!</definedName>
    <definedName name="is_afudcb_gadd">#REF!</definedName>
    <definedName name="is_afudcb_gadi">#REF!</definedName>
    <definedName name="is_afudcb_govd">#REF!</definedName>
    <definedName name="is_afudcb_gove">#REF!</definedName>
    <definedName name="is_afudcb_nep">#REF!</definedName>
    <definedName name="is_afudcb_resm">#REF!</definedName>
    <definedName name="is_afudcb_sols">#REF!</definedName>
    <definedName name="is_afudcb_tam">#REF!</definedName>
    <definedName name="is_afudcb_tsc">#REF!</definedName>
    <definedName name="is_afudcb_vent">#REF!</definedName>
    <definedName name="is_afudcb_watr">#REF!</definedName>
    <definedName name="is_afudcb_west">#REF!</definedName>
    <definedName name="is_afudce">#REF!</definedName>
    <definedName name="is_all_fuel">#REF!</definedName>
    <definedName name="is_allrtn_fuel">#REF!</definedName>
    <definedName name="is_amort">#REF!</definedName>
    <definedName name="is_amort_dbt_disc">#REF!</definedName>
    <definedName name="is_amort_dbt_exp">#REF!</definedName>
    <definedName name="is_amort_dbt_loss">#REF!</definedName>
    <definedName name="is_amort_depr">#REF!</definedName>
    <definedName name="is_amort_goodwill">#REF!</definedName>
    <definedName name="is_amort_other">#REF!</definedName>
    <definedName name="is_asset_sale">#REF!</definedName>
    <definedName name="is_avg_cms_out">#REF!</definedName>
    <definedName name="is_avg_cms_out_CMDCC">#REF!</definedName>
    <definedName name="is_avg_cms_out_CMDEC">#REF!</definedName>
    <definedName name="is_avg_cms_out_CMDEG">#REF!</definedName>
    <definedName name="is_avg_cms_out_CMELE">#REF!</definedName>
    <definedName name="is_capacity">#REF!</definedName>
    <definedName name="is_cms_div_CMDCC">#REF!</definedName>
    <definedName name="is_cms_div_CMDEC">#REF!</definedName>
    <definedName name="is_cms_div_CMDEG">#REF!</definedName>
    <definedName name="is_cms_div_CMELE">#REF!</definedName>
    <definedName name="is_cms_earnings">#REF!</definedName>
    <definedName name="is_cms_earnings_CMDCC">#REF!</definedName>
    <definedName name="is_cms_earnings_CMDEC">#REF!</definedName>
    <definedName name="is_cms_earnings_CMDEG">#REF!</definedName>
    <definedName name="is_cms_earnings_CMELE">#REF!</definedName>
    <definedName name="is_cms_earnings_cres">#REF!</definedName>
    <definedName name="is_cms_earnings_crmw">#REF!</definedName>
    <definedName name="is_cms_earnings_dadj">#REF!</definedName>
    <definedName name="is_cms_earnings_DCC">#REF!</definedName>
    <definedName name="is_cms_earnings_dccw">#REF!</definedName>
    <definedName name="is_cms_earnings_dcom">#REF!</definedName>
    <definedName name="is_cms_earnings_degw">#REF!</definedName>
    <definedName name="is_cms_earnings_deiw">#REF!</definedName>
    <definedName name="is_cms_earnings_denw">#REF!</definedName>
    <definedName name="is_cms_earnings_desi">#REF!</definedName>
    <definedName name="is_cms_earnings_dess">#REF!</definedName>
    <definedName name="is_cms_earnings_dfd">#REF!</definedName>
    <definedName name="is_cms_earnings_dnet">#REF!</definedName>
    <definedName name="is_cms_earnings_dpbg">#REF!</definedName>
    <definedName name="is_cms_earnings_dsol">#REF!</definedName>
    <definedName name="is_cms_earnings_elec">#REF!</definedName>
    <definedName name="is_cms_earnings_esvc">#REF!</definedName>
    <definedName name="is_cms_earnings_fnco">#REF!</definedName>
    <definedName name="is_cms_earnings_fsac">#REF!</definedName>
    <definedName name="is_cms_earnings_fser">#REF!</definedName>
    <definedName name="is_cms_earnings_fstp">#REF!</definedName>
    <definedName name="is_cms_earnings_gadd">#REF!</definedName>
    <definedName name="is_cms_earnings_gadi">#REF!</definedName>
    <definedName name="is_cms_earnings_govd">#REF!</definedName>
    <definedName name="is_cms_earnings_gove">#REF!</definedName>
    <definedName name="is_cms_earnings_nep">#REF!</definedName>
    <definedName name="is_cms_earnings_resm">#REF!</definedName>
    <definedName name="is_cms_earnings_sols">#REF!</definedName>
    <definedName name="is_cms_earnings_tam">#REF!</definedName>
    <definedName name="is_cms_earnings_tsc">#REF!</definedName>
    <definedName name="is_cms_earnings_vent">#REF!</definedName>
    <definedName name="is_cms_earnings_watr">#REF!</definedName>
    <definedName name="is_cms_earnings_west">#REF!</definedName>
    <definedName name="is_cum_change">#REF!</definedName>
    <definedName name="is_cur_tax">#REF!</definedName>
    <definedName name="is_cur_tax_adj">#REF!</definedName>
    <definedName name="is_decom">#REF!</definedName>
    <definedName name="is_def_expense">#REF!</definedName>
    <definedName name="is_def_purcap">#REF!</definedName>
    <definedName name="is_def_tax">#REF!</definedName>
    <definedName name="is_dep">#REF!</definedName>
    <definedName name="is_depamort">#REF!</definedName>
    <definedName name="is_depreciation">#REF!</definedName>
    <definedName name="is_div_payout">#REF!</definedName>
    <definedName name="is_div_payout_CMDCC">#REF!</definedName>
    <definedName name="is_div_payout_CMDEC">#REF!</definedName>
    <definedName name="is_div_payout_CMDEG">#REF!</definedName>
    <definedName name="is_div_payout_CMELE">#REF!</definedName>
    <definedName name="is_div_ps">#REF!</definedName>
    <definedName name="is_div_ps_CMDCC">#REF!</definedName>
    <definedName name="is_div_ps_CMDEC">#REF!</definedName>
    <definedName name="is_div_ps_CMDEG">#REF!</definedName>
    <definedName name="is_div_ps_CMELE">#REF!</definedName>
    <definedName name="is_doec">#REF!</definedName>
    <definedName name="is_drn">#REF!</definedName>
    <definedName name="is_drn_dsm">#REF!</definedName>
    <definedName name="is_drn_gaap_dsm">#REF!</definedName>
    <definedName name="is_drn_gaap_pcap">#REF!</definedName>
    <definedName name="is_drn_other">#REF!</definedName>
    <definedName name="is_drn_purcap">#REF!</definedName>
    <definedName name="is_drn_so2">#REF!</definedName>
    <definedName name="is_ebit">#REF!</definedName>
    <definedName name="is_ebit_CMDCC">#REF!</definedName>
    <definedName name="is_ebit_CMDEC">#REF!</definedName>
    <definedName name="is_ebit_CMDEG">#REF!</definedName>
    <definedName name="is_ebit_CMELE">#REF!</definedName>
    <definedName name="is_ebit_cres">#REF!</definedName>
    <definedName name="is_ebit_crmw">#REF!</definedName>
    <definedName name="is_ebit_dadj">#REF!</definedName>
    <definedName name="is_ebit_dcc">#REF!</definedName>
    <definedName name="is_ebit_dccw">#REF!</definedName>
    <definedName name="is_ebit_dcom">#REF!</definedName>
    <definedName name="is_ebit_degw">#REF!</definedName>
    <definedName name="is_ebit_deiw">#REF!</definedName>
    <definedName name="is_ebit_denw">#REF!</definedName>
    <definedName name="is_ebit_desi">#REF!</definedName>
    <definedName name="is_ebit_dess">#REF!</definedName>
    <definedName name="is_ebit_dfd">#REF!</definedName>
    <definedName name="is_ebit_dnet">#REF!</definedName>
    <definedName name="is_ebit_dpbg">#REF!</definedName>
    <definedName name="is_ebit_dsol">#REF!</definedName>
    <definedName name="is_ebit_elec">#REF!</definedName>
    <definedName name="is_ebit_eso">#REF!</definedName>
    <definedName name="is_ebit_esvc">#REF!</definedName>
    <definedName name="is_ebit_etrn">#REF!</definedName>
    <definedName name="is_ebit_fnco">#REF!</definedName>
    <definedName name="is_ebit_fsac">#REF!</definedName>
    <definedName name="is_ebit_fser">#REF!</definedName>
    <definedName name="is_ebit_fstp">#REF!</definedName>
    <definedName name="is_ebit_gaap_CMDCC">#REF!</definedName>
    <definedName name="is_ebit_gaap_CMDEC">#REF!</definedName>
    <definedName name="is_ebit_gaap_CMDEG">#REF!</definedName>
    <definedName name="is_ebit_gaap_CMELE">#REF!</definedName>
    <definedName name="is_ebit_gaap_dpbg">#REF!</definedName>
    <definedName name="is_ebit_gaap_etrn">#REF!</definedName>
    <definedName name="is_ebit_gaap_nep">#REF!</definedName>
    <definedName name="is_ebit_gaap_tsc">#REF!</definedName>
    <definedName name="is_ebit_gadd">#REF!</definedName>
    <definedName name="is_ebit_gadi">#REF!</definedName>
    <definedName name="is_ebit_govd">#REF!</definedName>
    <definedName name="is_ebit_gove">#REF!</definedName>
    <definedName name="is_ebit_nep">#REF!</definedName>
    <definedName name="is_ebit_resm">#REF!</definedName>
    <definedName name="is_ebit_sols">#REF!</definedName>
    <definedName name="is_ebit_tam">#REF!</definedName>
    <definedName name="is_ebit_tsc">#REF!</definedName>
    <definedName name="is_ebit_vent">#REF!</definedName>
    <definedName name="is_ebit_watr">#REF!</definedName>
    <definedName name="is_ebit_west">#REF!</definedName>
    <definedName name="is_ebitg">#REF!</definedName>
    <definedName name="is_ebitg_esvc">#REF!</definedName>
    <definedName name="is_ebitm">#REF!</definedName>
    <definedName name="is_ebitm_cres">#REF!</definedName>
    <definedName name="is_ebitm_crmw">#REF!</definedName>
    <definedName name="is_ebitm_dadj">#REF!</definedName>
    <definedName name="is_ebitm_dcc">#REF!</definedName>
    <definedName name="is_ebitm_dccw">#REF!</definedName>
    <definedName name="is_ebitm_dcom">#REF!</definedName>
    <definedName name="is_ebitm_degw">#REF!</definedName>
    <definedName name="is_ebitm_deiw">#REF!</definedName>
    <definedName name="is_ebitm_denw">#REF!</definedName>
    <definedName name="is_ebitm_desi">#REF!</definedName>
    <definedName name="is_ebitm_dess">#REF!</definedName>
    <definedName name="is_ebitm_dfd">#REF!</definedName>
    <definedName name="is_ebitm_dnet">#REF!</definedName>
    <definedName name="is_ebitm_dpbg">#REF!</definedName>
    <definedName name="is_ebitm_dsol">#REF!</definedName>
    <definedName name="is_ebitm_elec">#REF!</definedName>
    <definedName name="is_ebitm_eso">#REF!</definedName>
    <definedName name="is_ebitm_esvc">#REF!</definedName>
    <definedName name="is_ebitm_fnco">#REF!</definedName>
    <definedName name="is_ebitm_fsac">#REF!</definedName>
    <definedName name="is_ebitm_fser">#REF!</definedName>
    <definedName name="is_ebitm_fstp">#REF!</definedName>
    <definedName name="is_ebitm_gadd">#REF!</definedName>
    <definedName name="is_ebitm_gadi">#REF!</definedName>
    <definedName name="is_ebitm_govd">#REF!</definedName>
    <definedName name="is_ebitm_gove">#REF!</definedName>
    <definedName name="is_ebitm_nep">#REF!</definedName>
    <definedName name="is_ebitm_resm">#REF!</definedName>
    <definedName name="is_ebitm_sols">#REF!</definedName>
    <definedName name="is_ebitm_tam">#REF!</definedName>
    <definedName name="is_ebitm_tsc">#REF!</definedName>
    <definedName name="is_ebitm_vent">#REF!</definedName>
    <definedName name="is_ebitm_watr">#REF!</definedName>
    <definedName name="is_ebitm_west">#REF!</definedName>
    <definedName name="is_eff_tax_rate">#REF!</definedName>
    <definedName name="is_eff_tax_rate_APIP">#REF!</definedName>
    <definedName name="is_eff_tax_rate_CM4DE">#REF!</definedName>
    <definedName name="is_eff_tax_rate_cres">#REF!</definedName>
    <definedName name="is_eff_tax_rate_DCC">#REF!</definedName>
    <definedName name="is_eff_tax_rate_dcom">#REF!</definedName>
    <definedName name="is_eff_tax_rate_desi">#REF!</definedName>
    <definedName name="is_eff_tax_rate_dfd">#REF!</definedName>
    <definedName name="is_eff_tax_rate_dgov">#REF!</definedName>
    <definedName name="is_eff_tax_rate_dnet">#REF!</definedName>
    <definedName name="is_eff_tax_rate_DPBG">#REF!</definedName>
    <definedName name="is_eff_tax_rate_dsol">#REF!</definedName>
    <definedName name="is_eff_tax_rate_egov">#REF!</definedName>
    <definedName name="is_eff_tax_rate_elec">#REF!</definedName>
    <definedName name="is_eff_tax_rate_esvc">#REF!</definedName>
    <definedName name="is_eff_tax_rate_fnco">#REF!</definedName>
    <definedName name="is_eff_tax_rate_fsac">#REF!</definedName>
    <definedName name="is_eff_tax_rate_fser">#REF!</definedName>
    <definedName name="is_eff_tax_rate_fstp">#REF!</definedName>
    <definedName name="is_eff_tax_rate_gadd">#REF!</definedName>
    <definedName name="is_eff_tax_rate_gadi">#REF!</definedName>
    <definedName name="is_eff_tax_rate_gov">#REF!</definedName>
    <definedName name="is_eff_tax_rate_nep">#REF!</definedName>
    <definedName name="is_eff_tax_rate_ngov">#REF!</definedName>
    <definedName name="is_eff_tax_rate_resm">#REF!</definedName>
    <definedName name="is_eff_tax_rate_rgov">#REF!</definedName>
    <definedName name="is_eff_tax_rate_tam">#REF!</definedName>
    <definedName name="is_eff_tax_rate_tsc">#REF!</definedName>
    <definedName name="is_eff_tax_rate_vent">#REF!</definedName>
    <definedName name="is_eff_tax_rate_vfs">#REF!</definedName>
    <definedName name="is_eff_tax_rate_watr">#REF!</definedName>
    <definedName name="is_eps">#REF!</definedName>
    <definedName name="is_eps_CMDCC">#REF!</definedName>
    <definedName name="is_eps_CMDEC">#REF!</definedName>
    <definedName name="is_eps_CMDEG">#REF!</definedName>
    <definedName name="is_eps_CMELE">#REF!</definedName>
    <definedName name="is_equity_earn">#REF!</definedName>
    <definedName name="is_exp_incl_inctaxes">#REF!</definedName>
    <definedName name="IS_EXPECT_US_PPTO">#REF!</definedName>
    <definedName name="IS_EXPECT_US_REAL">#REF!</definedName>
    <definedName name="is_expenses">#REF!</definedName>
    <definedName name="is_extitem_CMDCC">#REF!</definedName>
    <definedName name="is_extitem_CMDEC">#REF!</definedName>
    <definedName name="is_extitem_CMDEG">#REF!</definedName>
    <definedName name="is_extitem_CMELE">#REF!</definedName>
    <definedName name="is_extitem_DCC">#REF!</definedName>
    <definedName name="is_extitem_dpbg">#REF!</definedName>
    <definedName name="is_extitem_fsac">#REF!</definedName>
    <definedName name="is_extitem_gadd">#REF!</definedName>
    <definedName name="is_extitem_nep">#REF!</definedName>
    <definedName name="is_extitem_tam">#REF!</definedName>
    <definedName name="is_fossil">#REF!</definedName>
    <definedName name="is_fuel">#REF!</definedName>
    <definedName name="is_fuel_fos">#REF!</definedName>
    <definedName name="is_fuel_nuc">#REF!</definedName>
    <definedName name="is_gad_eq_adj">#REF!</definedName>
    <definedName name="is_gad_gross">#REF!</definedName>
    <definedName name="is_gad_net">#REF!</definedName>
    <definedName name="is_gad_new_ebit">#REF!</definedName>
    <definedName name="is_gas_exp">#REF!</definedName>
    <definedName name="is_gas_exp_CM1DC">#REF!</definedName>
    <definedName name="is_gas_exp_CM1DE">#REF!</definedName>
    <definedName name="is_gas_exp_CM1EL">#REF!</definedName>
    <definedName name="is_gas_exp_CM1NE">#REF!</definedName>
    <definedName name="is_gas_exp_cres">#REF!</definedName>
    <definedName name="is_gas_exp_dcc">#REF!</definedName>
    <definedName name="is_gas_exp_dcom">#REF!</definedName>
    <definedName name="is_gas_exp_desi">#REF!</definedName>
    <definedName name="is_gas_exp_dfd">#REF!</definedName>
    <definedName name="is_gas_exp_dnet">#REF!</definedName>
    <definedName name="is_gas_exp_dpbg">#REF!</definedName>
    <definedName name="is_gas_exp_dsol">#REF!</definedName>
    <definedName name="is_gas_exp_esvc">#REF!</definedName>
    <definedName name="is_gas_exp_fnco">#REF!</definedName>
    <definedName name="is_gas_exp_fsac">#REF!</definedName>
    <definedName name="is_gas_exp_fser">#REF!</definedName>
    <definedName name="is_gas_exp_fstp">#REF!</definedName>
    <definedName name="is_gas_exp_gadd">#REF!</definedName>
    <definedName name="is_gas_exp_gadi">#REF!</definedName>
    <definedName name="is_gas_exp_nep">#REF!</definedName>
    <definedName name="is_gas_exp_resm">#REF!</definedName>
    <definedName name="is_gas_exp_tam">#REF!</definedName>
    <definedName name="is_gas_exp_tsc">#REF!</definedName>
    <definedName name="is_gas_exp_vent">#REF!</definedName>
    <definedName name="is_gas_exp_vfs">#REF!</definedName>
    <definedName name="is_gas_exp_watr">#REF!</definedName>
    <definedName name="is_gas_rev_fixed">#REF!</definedName>
    <definedName name="is_gas_rev_nonr">#REF!</definedName>
    <definedName name="is_gas_rev_unsp">#REF!</definedName>
    <definedName name="is_gas_rev_var">#REF!</definedName>
    <definedName name="is_gas_track_cost">#REF!</definedName>
    <definedName name="is_gen_taxes">#REF!</definedName>
    <definedName name="is_gentax">#REF!</definedName>
    <definedName name="is_gentax_fran">#REF!</definedName>
    <definedName name="is_gentax_oth">#REF!</definedName>
    <definedName name="is_gentax_pay">#REF!</definedName>
    <definedName name="is_gentax_pay_adj">#REF!</definedName>
    <definedName name="is_gentax_pay_Y1">#REF!</definedName>
    <definedName name="is_gentax_prop">#REF!</definedName>
    <definedName name="is_gentax_prop_adj">#REF!</definedName>
    <definedName name="is_gentax_prop_npl">#REF!</definedName>
    <definedName name="is_gentax_rev">#REF!</definedName>
    <definedName name="is_gentax_rev_nc">#REF!</definedName>
    <definedName name="is_gentax_rev_nc_adj">#REF!</definedName>
    <definedName name="is_gentax_rev_npl">#REF!</definedName>
    <definedName name="is_gentax_rev_sc">#REF!</definedName>
    <definedName name="is_gentax_rev_sc_adj">#REF!</definedName>
    <definedName name="is_gentax_rev_total">#REF!</definedName>
    <definedName name="is_gross_income">#REF!</definedName>
    <definedName name="is_inc_bef_int">#REF!</definedName>
    <definedName name="is_inc_bef_int_APIP">#REF!</definedName>
    <definedName name="is_inc_bef_int_CM1DC">#REF!</definedName>
    <definedName name="is_inc_bef_int_CM1DE">#REF!</definedName>
    <definedName name="is_inc_bef_int_CM1EL">#REF!</definedName>
    <definedName name="is_inc_bef_int_CM1NE">#REF!</definedName>
    <definedName name="is_inc_bef_int_CM2DC">#REF!</definedName>
    <definedName name="is_inc_bef_int_CM2DE">#REF!</definedName>
    <definedName name="is_inc_bef_int_CM2EL">#REF!</definedName>
    <definedName name="is_inc_bef_int_CM2NE">#REF!</definedName>
    <definedName name="is_inc_bef_int_CM3DC">#REF!</definedName>
    <definedName name="is_inc_bef_int_CM3DE">#REF!</definedName>
    <definedName name="is_inc_bef_int_CM3EL">#REF!</definedName>
    <definedName name="is_inc_bef_int_CM3NE">#REF!</definedName>
    <definedName name="is_inc_bef_int_CM4DC">#REF!</definedName>
    <definedName name="is_inc_bef_int_CM4DE">#REF!</definedName>
    <definedName name="is_inc_bef_int_CM4EL">#REF!</definedName>
    <definedName name="is_inc_bef_int_CM4NE">#REF!</definedName>
    <definedName name="is_inc_bef_int_cres">#REF!</definedName>
    <definedName name="is_inc_bef_int_DCC">#REF!</definedName>
    <definedName name="is_inc_bef_int_dcom">#REF!</definedName>
    <definedName name="is_inc_bef_int_desi">#REF!</definedName>
    <definedName name="is_inc_bef_int_dfd">#REF!</definedName>
    <definedName name="is_inc_bef_int_dgov">#REF!</definedName>
    <definedName name="is_inc_bef_int_dnet">#REF!</definedName>
    <definedName name="is_inc_bef_int_DPBG">#REF!</definedName>
    <definedName name="is_inc_bef_int_dsol">#REF!</definedName>
    <definedName name="is_inc_bef_int_egov">#REF!</definedName>
    <definedName name="is_inc_bef_int_elec">#REF!</definedName>
    <definedName name="is_inc_bef_int_esvc">#REF!</definedName>
    <definedName name="is_inc_bef_int_fnco">#REF!</definedName>
    <definedName name="is_inc_bef_int_fsac">#REF!</definedName>
    <definedName name="is_inc_bef_int_fser">#REF!</definedName>
    <definedName name="is_inc_bef_int_fstp">#REF!</definedName>
    <definedName name="is_inc_bef_int_gadd">#REF!</definedName>
    <definedName name="is_inc_bef_int_gadi">#REF!</definedName>
    <definedName name="is_inc_bef_int_gov">#REF!</definedName>
    <definedName name="is_inc_bef_int_nep">#REF!</definedName>
    <definedName name="is_inc_bef_int_ngov">#REF!</definedName>
    <definedName name="is_inc_bef_int_resm">#REF!</definedName>
    <definedName name="is_inc_bef_int_rgov">#REF!</definedName>
    <definedName name="is_inc_bef_int_tam">#REF!</definedName>
    <definedName name="is_inc_bef_int_tsc">#REF!</definedName>
    <definedName name="is_inc_bef_int_vent">#REF!</definedName>
    <definedName name="is_inc_bef_int_vfs">#REF!</definedName>
    <definedName name="is_inc_bef_int_watr">#REF!</definedName>
    <definedName name="is_inc_nonrecur">#REF!</definedName>
    <definedName name="is_inc_tax_CMDCC">#REF!</definedName>
    <definedName name="is_inc_tax_CMDEC">#REF!</definedName>
    <definedName name="is_inc_tax_CMDEG">#REF!</definedName>
    <definedName name="is_inc_tax_CMELE">#REF!</definedName>
    <definedName name="is_inc_tax_cons_CM2DC">#REF!</definedName>
    <definedName name="is_inc_tax_cons_CM2DE">#REF!</definedName>
    <definedName name="is_inc_tax_cons_CM2EL">#REF!</definedName>
    <definedName name="is_inc_tax_cons_CM2NE">#REF!</definedName>
    <definedName name="is_inc_tax_cons_CM3DC">#REF!</definedName>
    <definedName name="is_inc_tax_cons_CM3DE">#REF!</definedName>
    <definedName name="is_inc_tax_cons_CM3EL">#REF!</definedName>
    <definedName name="is_inc_tax_cons_CM3NE">#REF!</definedName>
    <definedName name="is_inc_tax_cons_CM4DC">#REF!</definedName>
    <definedName name="is_inc_tax_cons_CM4DE">#REF!</definedName>
    <definedName name="is_inc_tax_cons_CM4EL">#REF!</definedName>
    <definedName name="is_inc_tax_cons_CM4NE">#REF!</definedName>
    <definedName name="is_inc_tax_cres">#REF!</definedName>
    <definedName name="is_inc_tax_crmw">#REF!</definedName>
    <definedName name="is_inc_tax_dadj">#REF!</definedName>
    <definedName name="is_inc_tax_dcc">#REF!</definedName>
    <definedName name="is_inc_tax_dccw">#REF!</definedName>
    <definedName name="is_inc_tax_dcom">#REF!</definedName>
    <definedName name="is_inc_tax_degw">#REF!</definedName>
    <definedName name="is_inc_tax_deiw">#REF!</definedName>
    <definedName name="is_inc_tax_denw">#REF!</definedName>
    <definedName name="is_inc_tax_desi">#REF!</definedName>
    <definedName name="is_inc_tax_dess">#REF!</definedName>
    <definedName name="is_inc_tax_dfd">#REF!</definedName>
    <definedName name="is_inc_tax_dnet">#REF!</definedName>
    <definedName name="is_inc_tax_dpbg">#REF!</definedName>
    <definedName name="is_inc_tax_dsol">#REF!</definedName>
    <definedName name="is_inc_tax_elec">#REF!</definedName>
    <definedName name="is_inc_tax_esvc">#REF!</definedName>
    <definedName name="is_inc_tax_fnco">#REF!</definedName>
    <definedName name="is_inc_tax_fsac">#REF!</definedName>
    <definedName name="is_inc_tax_fser">#REF!</definedName>
    <definedName name="is_inc_tax_fstp">#REF!</definedName>
    <definedName name="is_inc_tax_gadd">#REF!</definedName>
    <definedName name="is_inc_tax_gadi">#REF!</definedName>
    <definedName name="is_inc_tax_govd">#REF!</definedName>
    <definedName name="is_inc_tax_gove">#REF!</definedName>
    <definedName name="is_inc_tax_nep">#REF!</definedName>
    <definedName name="is_inc_tax_resm">#REF!</definedName>
    <definedName name="is_inc_tax_sols">#REF!</definedName>
    <definedName name="is_inc_tax_tam">#REF!</definedName>
    <definedName name="is_inc_tax_tsc">#REF!</definedName>
    <definedName name="is_inc_tax_vent">#REF!</definedName>
    <definedName name="is_inc_tax_watr">#REF!</definedName>
    <definedName name="is_inc_tax_west">#REF!</definedName>
    <definedName name="is_income_bit">#REF!</definedName>
    <definedName name="is_income_taxes">#REF!</definedName>
    <definedName name="is_int_exp">#REF!</definedName>
    <definedName name="is_int_exp_CMDCC">#REF!</definedName>
    <definedName name="is_int_exp_CMDEC">#REF!</definedName>
    <definedName name="is_int_exp_CMDEG">#REF!</definedName>
    <definedName name="is_int_exp_CMELE">#REF!</definedName>
    <definedName name="is_int_exp_cres">#REF!</definedName>
    <definedName name="is_int_exp_crmw">#REF!</definedName>
    <definedName name="is_int_exp_dadj">#REF!</definedName>
    <definedName name="is_int_exp_dcc">#REF!</definedName>
    <definedName name="is_int_exp_dccw">#REF!</definedName>
    <definedName name="is_int_exp_dcom">#REF!</definedName>
    <definedName name="is_int_exp_degw">#REF!</definedName>
    <definedName name="is_int_exp_deiw">#REF!</definedName>
    <definedName name="is_int_exp_denw">#REF!</definedName>
    <definedName name="is_int_exp_desi">#REF!</definedName>
    <definedName name="is_int_exp_dess">#REF!</definedName>
    <definedName name="is_int_exp_dfd">#REF!</definedName>
    <definedName name="is_int_exp_dnet">#REF!</definedName>
    <definedName name="is_int_exp_dpbg">#REF!</definedName>
    <definedName name="is_int_exp_dsol">#REF!</definedName>
    <definedName name="is_int_exp_elec">#REF!</definedName>
    <definedName name="is_int_exp_esvc">#REF!</definedName>
    <definedName name="is_int_exp_fnco">#REF!</definedName>
    <definedName name="is_int_exp_fsac">#REF!</definedName>
    <definedName name="is_int_exp_fser">#REF!</definedName>
    <definedName name="is_int_exp_fstp">#REF!</definedName>
    <definedName name="is_int_exp_gadd">#REF!</definedName>
    <definedName name="is_int_exp_gadi">#REF!</definedName>
    <definedName name="is_int_exp_govd">#REF!</definedName>
    <definedName name="is_int_exp_gove">#REF!</definedName>
    <definedName name="is_int_exp_nep">#REF!</definedName>
    <definedName name="is_int_exp_oper">#REF!</definedName>
    <definedName name="is_int_exp_resm">#REF!</definedName>
    <definedName name="is_int_exp_sols">#REF!</definedName>
    <definedName name="is_int_exp_tam">#REF!</definedName>
    <definedName name="is_int_exp_tsc">#REF!</definedName>
    <definedName name="is_int_exp_vent">#REF!</definedName>
    <definedName name="is_int_exp_watr">#REF!</definedName>
    <definedName name="is_int_exp_west">#REF!</definedName>
    <definedName name="is_int_inc">#REF!</definedName>
    <definedName name="is_int_inc_oper">#REF!</definedName>
    <definedName name="is_int_incpost_CMDCC">#REF!</definedName>
    <definedName name="is_int_incpost_CMDEC">#REF!</definedName>
    <definedName name="is_int_incpost_CMDEG">#REF!</definedName>
    <definedName name="is_int_incpost_CMELE">#REF!</definedName>
    <definedName name="is_int_oi">#REF!</definedName>
    <definedName name="is_int_other">#REF!</definedName>
    <definedName name="is_interco_ex">#REF!</definedName>
    <definedName name="is_itc">#REF!</definedName>
    <definedName name="is_juris_int">#REF!</definedName>
    <definedName name="is_lcp_interest">#REF!</definedName>
    <definedName name="is_lcp_interest_adj">#REF!</definedName>
    <definedName name="is_ltd_amort">#REF!</definedName>
    <definedName name="is_ltd_amort_ex">#REF!</definedName>
    <definedName name="is_ltd_amortndp">#REF!</definedName>
    <definedName name="is_ltd_amortnex">#REF!</definedName>
    <definedName name="is_ltd_amt">#REF!</definedName>
    <definedName name="is_ltd_caplease">#REF!</definedName>
    <definedName name="is_ltd_discamort">#REF!</definedName>
    <definedName name="is_ltd_expamort">#REF!</definedName>
    <definedName name="is_ltd_int">#REF!</definedName>
    <definedName name="is_ltd_interest">#REF!</definedName>
    <definedName name="is_ltd_intnew">#REF!</definedName>
    <definedName name="is_ltd_intoth">#REF!</definedName>
    <definedName name="is_minint">#REF!</definedName>
    <definedName name="is_minint_CMDCC">#REF!</definedName>
    <definedName name="is_minint_CMDEC">#REF!</definedName>
    <definedName name="is_minint_CMDEG">#REF!</definedName>
    <definedName name="is_minint_CMELE">#REF!</definedName>
    <definedName name="is_minint_cres">#REF!</definedName>
    <definedName name="is_minint_crmw">#REF!</definedName>
    <definedName name="is_minint_dadj">#REF!</definedName>
    <definedName name="is_minint_dcc">#REF!</definedName>
    <definedName name="is_minint_dccw">#REF!</definedName>
    <definedName name="is_minint_dcom">#REF!</definedName>
    <definedName name="is_minint_degw">#REF!</definedName>
    <definedName name="is_minint_deiw">#REF!</definedName>
    <definedName name="is_minint_denw">#REF!</definedName>
    <definedName name="is_minint_desi">#REF!</definedName>
    <definedName name="is_minint_dess">#REF!</definedName>
    <definedName name="is_minint_dfd">#REF!</definedName>
    <definedName name="is_minint_div_CM1DC">#REF!</definedName>
    <definedName name="is_minint_div_CM1DE">#REF!</definedName>
    <definedName name="is_minint_div_CM4DC">#REF!</definedName>
    <definedName name="is_minint_div_CM4DE">#REF!</definedName>
    <definedName name="is_minint_div_CMDCC">#REF!</definedName>
    <definedName name="is_minint_div_CMDEC">#REF!</definedName>
    <definedName name="is_minint_div_CMDEG">#REF!</definedName>
    <definedName name="is_minint_div_cres">#REF!</definedName>
    <definedName name="is_minint_div_crmw">#REF!</definedName>
    <definedName name="is_minint_div_dccw">#REF!</definedName>
    <definedName name="is_minint_div_dcom">#REF!</definedName>
    <definedName name="is_minint_div_desi">#REF!</definedName>
    <definedName name="is_minint_div_dfd">#REF!</definedName>
    <definedName name="is_minint_div_dnet">#REF!</definedName>
    <definedName name="is_minint_div_dpbg">#REF!</definedName>
    <definedName name="is_minint_div_dsol">#REF!</definedName>
    <definedName name="is_minint_div_elec">#REF!</definedName>
    <definedName name="is_minint_div_esvc">#REF!</definedName>
    <definedName name="is_minint_div_fnco">#REF!</definedName>
    <definedName name="is_minint_div_fsac">#REF!</definedName>
    <definedName name="is_minint_div_fstp">#REF!</definedName>
    <definedName name="is_minint_div_gadd">#REF!</definedName>
    <definedName name="is_minint_div_gadi">#REF!</definedName>
    <definedName name="is_minint_div_govd">#REF!</definedName>
    <definedName name="is_minint_div_gove">#REF!</definedName>
    <definedName name="is_minint_div_nep">#REF!</definedName>
    <definedName name="is_minint_div_resm">#REF!</definedName>
    <definedName name="is_minint_div_tam">#REF!</definedName>
    <definedName name="is_minint_div_tsc">#REF!</definedName>
    <definedName name="is_minint_div_vent">#REF!</definedName>
    <definedName name="is_minint_dnet">#REF!</definedName>
    <definedName name="is_minint_dpbg">#REF!</definedName>
    <definedName name="is_minint_dsol">#REF!</definedName>
    <definedName name="is_minint_elec">#REF!</definedName>
    <definedName name="is_minint_eso">#REF!</definedName>
    <definedName name="is_minint_esvc">#REF!</definedName>
    <definedName name="is_minint_etrn">#REF!</definedName>
    <definedName name="is_minint_fnco">#REF!</definedName>
    <definedName name="is_minint_fsac">#REF!</definedName>
    <definedName name="is_minint_fser">#REF!</definedName>
    <definedName name="is_minint_fstp">#REF!</definedName>
    <definedName name="is_minint_gadd">#REF!</definedName>
    <definedName name="is_minint_gadi">#REF!</definedName>
    <definedName name="is_minint_govd">#REF!</definedName>
    <definedName name="is_minint_gove">#REF!</definedName>
    <definedName name="is_minint_int_CMDCC">#REF!</definedName>
    <definedName name="is_minint_int_CMDEC">#REF!</definedName>
    <definedName name="is_minint_int_CMDEG">#REF!</definedName>
    <definedName name="is_minint_int_CMELE">#REF!</definedName>
    <definedName name="is_minint_int_cres">#REF!</definedName>
    <definedName name="is_minint_int_crmw">#REF!</definedName>
    <definedName name="is_minint_int_dadj">#REF!</definedName>
    <definedName name="is_minint_int_dcc">#REF!</definedName>
    <definedName name="is_minint_int_dccw">#REF!</definedName>
    <definedName name="is_minint_int_dcom">#REF!</definedName>
    <definedName name="is_minint_int_degw">#REF!</definedName>
    <definedName name="is_minint_int_deiw">#REF!</definedName>
    <definedName name="is_minint_int_denw">#REF!</definedName>
    <definedName name="is_minint_int_desi">#REF!</definedName>
    <definedName name="is_minint_int_dess">#REF!</definedName>
    <definedName name="is_minint_int_dfd">#REF!</definedName>
    <definedName name="is_minint_int_dnet">#REF!</definedName>
    <definedName name="is_minint_int_dpbg">#REF!</definedName>
    <definedName name="is_minint_int_dsol">#REF!</definedName>
    <definedName name="is_minint_int_elec">#REF!</definedName>
    <definedName name="is_minint_int_esvc">#REF!</definedName>
    <definedName name="is_minint_int_fnco">#REF!</definedName>
    <definedName name="is_minint_int_fsac">#REF!</definedName>
    <definedName name="is_minint_int_fser">#REF!</definedName>
    <definedName name="is_minint_int_fstp">#REF!</definedName>
    <definedName name="is_minint_int_gadd">#REF!</definedName>
    <definedName name="is_minint_int_gadi">#REF!</definedName>
    <definedName name="is_minint_int_govd">#REF!</definedName>
    <definedName name="is_minint_int_gove">#REF!</definedName>
    <definedName name="is_minint_int_nep">#REF!</definedName>
    <definedName name="is_minint_int_resm">#REF!</definedName>
    <definedName name="is_minint_int_sols">#REF!</definedName>
    <definedName name="is_minint_int_tam">#REF!</definedName>
    <definedName name="is_minint_int_tsc">#REF!</definedName>
    <definedName name="is_minint_int_vent">#REF!</definedName>
    <definedName name="is_minint_int_watr">#REF!</definedName>
    <definedName name="is_minint_int_west">#REF!</definedName>
    <definedName name="is_minint_nep">#REF!</definedName>
    <definedName name="is_minint_quips_CMDCC">#REF!</definedName>
    <definedName name="is_minint_quips_CMDEC">#REF!</definedName>
    <definedName name="is_minint_quips_CMDEG">#REF!</definedName>
    <definedName name="is_minint_quips_CMELE">#REF!</definedName>
    <definedName name="is_minint_quips_cres">#REF!</definedName>
    <definedName name="is_minint_quips_crmw">#REF!</definedName>
    <definedName name="is_minint_quips_dadj">#REF!</definedName>
    <definedName name="is_minint_quips_dcc">#REF!</definedName>
    <definedName name="is_minint_quips_dccw">#REF!</definedName>
    <definedName name="is_minint_quips_dcom">#REF!</definedName>
    <definedName name="is_minint_quips_degw">#REF!</definedName>
    <definedName name="is_minint_quips_deiw">#REF!</definedName>
    <definedName name="is_minint_quips_denw">#REF!</definedName>
    <definedName name="is_minint_quips_desi">#REF!</definedName>
    <definedName name="is_minint_quips_dfd">#REF!</definedName>
    <definedName name="is_minint_quips_dnet">#REF!</definedName>
    <definedName name="is_minint_quips_dpbg">#REF!</definedName>
    <definedName name="is_minint_quips_dsol">#REF!</definedName>
    <definedName name="is_minint_quips_elec">#REF!</definedName>
    <definedName name="is_minint_quips_esvc">#REF!</definedName>
    <definedName name="is_minint_quips_fnco">#REF!</definedName>
    <definedName name="is_minint_quips_fsac">#REF!</definedName>
    <definedName name="is_minint_quips_fser">#REF!</definedName>
    <definedName name="is_minint_quips_fstp">#REF!</definedName>
    <definedName name="is_minint_quips_gadi">#REF!</definedName>
    <definedName name="is_minint_quips_govd">#REF!</definedName>
    <definedName name="is_minint_quips_gove">#REF!</definedName>
    <definedName name="is_minint_quips_nep">#REF!</definedName>
    <definedName name="is_minint_quips_resm">#REF!</definedName>
    <definedName name="is_minint_quips_tam">#REF!</definedName>
    <definedName name="is_minint_quips_tsc">#REF!</definedName>
    <definedName name="is_minint_quips_vent">#REF!</definedName>
    <definedName name="is_minint_quips_watr">#REF!</definedName>
    <definedName name="is_minint_quips_west">#REF!</definedName>
    <definedName name="is_minint_resm">#REF!</definedName>
    <definedName name="is_minint_sols">#REF!</definedName>
    <definedName name="is_minint_tam">#REF!</definedName>
    <definedName name="is_minint_tsc">#REF!</definedName>
    <definedName name="is_minint_vent">#REF!</definedName>
    <definedName name="is_minint_vfs_CM1DC">#REF!</definedName>
    <definedName name="is_minint_vfs_CM1DE">#REF!</definedName>
    <definedName name="is_minint_vfs_CM1EL">#REF!</definedName>
    <definedName name="is_minint_vfs_CM4EL">#REF!</definedName>
    <definedName name="is_minint_vfs_CMDCC">#REF!</definedName>
    <definedName name="is_minint_vfs_CMDEC">#REF!</definedName>
    <definedName name="is_minint_vfs_CMDEG">#REF!</definedName>
    <definedName name="is_minint_vfs_CMELE">#REF!</definedName>
    <definedName name="is_minint_vfs_cres">#REF!</definedName>
    <definedName name="is_minint_vfs_crmw">#REF!</definedName>
    <definedName name="is_minint_vfs_dadj">#REF!</definedName>
    <definedName name="is_minint_vfs_dcc">#REF!</definedName>
    <definedName name="is_minint_vfs_dccw">#REF!</definedName>
    <definedName name="is_minint_vfs_dcom">#REF!</definedName>
    <definedName name="is_minint_vfs_desi">#REF!</definedName>
    <definedName name="is_minint_vfs_dess">#REF!</definedName>
    <definedName name="is_minint_vfs_dfd">#REF!</definedName>
    <definedName name="is_minint_vfs_dnet">#REF!</definedName>
    <definedName name="is_minint_vfs_dpbg">#REF!</definedName>
    <definedName name="is_minint_vfs_dsol">#REF!</definedName>
    <definedName name="is_minint_vfs_elec">#REF!</definedName>
    <definedName name="is_minint_vfs_esvc">#REF!</definedName>
    <definedName name="is_minint_vfs_fnco">#REF!</definedName>
    <definedName name="is_minint_vfs_fsac">#REF!</definedName>
    <definedName name="is_minint_vfs_fstp">#REF!</definedName>
    <definedName name="is_minint_vfs_gadd">#REF!</definedName>
    <definedName name="is_minint_vfs_gadi">#REF!</definedName>
    <definedName name="is_minint_vfs_govd">#REF!</definedName>
    <definedName name="is_minint_vfs_gove">#REF!</definedName>
    <definedName name="is_minint_vfs_nep">#REF!</definedName>
    <definedName name="is_minint_vfs_resm">#REF!</definedName>
    <definedName name="is_minint_vfs_sols">#REF!</definedName>
    <definedName name="is_minint_vfs_tam">#REF!</definedName>
    <definedName name="is_minint_vfs_tsc">#REF!</definedName>
    <definedName name="is_minint_vfs_vent">#REF!</definedName>
    <definedName name="is_minint_watr">#REF!</definedName>
    <definedName name="is_minint_west">#REF!</definedName>
    <definedName name="is_mkt_rev">#REF!</definedName>
    <definedName name="is_mkt_rev_ctc">#REF!</definedName>
    <definedName name="is_mkt_rev_dis">#REF!</definedName>
    <definedName name="is_mkt_rev_fromPP">#REF!</definedName>
    <definedName name="is_mkt_rev_gen">#REF!</definedName>
    <definedName name="is_mkt_rev_nuc">#REF!</definedName>
    <definedName name="is_mkt_rev_oth">#REF!</definedName>
    <definedName name="is_mkt_rev_pwr">#REF!</definedName>
    <definedName name="is_mkt_rev_trn">#REF!</definedName>
    <definedName name="is_nc_fuel">#REF!</definedName>
    <definedName name="is_nc_fuel_gen">#REF!</definedName>
    <definedName name="is_nc_fuel_ind">#REF!</definedName>
    <definedName name="is_nc_fuel_oth">#REF!</definedName>
    <definedName name="is_nc_fuel_res">#REF!</definedName>
    <definedName name="IS_NC_fuel_Res_fpp">#REF!</definedName>
    <definedName name="IS_NC_fuel_Res_opti">#REF!</definedName>
    <definedName name="IS_NC_fuel_Res_unkn">#REF!</definedName>
    <definedName name="IS_NC_fuel_Res_volt">#REF!</definedName>
    <definedName name="is_nc_fuel_tex">#REF!</definedName>
    <definedName name="is_nc_mwh">#REF!</definedName>
    <definedName name="is_nc_mwh_gen">#REF!</definedName>
    <definedName name="is_nc_mwh_gen_bl">#REF!</definedName>
    <definedName name="is_nc_mwh_gen_fs">#REF!</definedName>
    <definedName name="is_nc_mwh_gen_lt">#REF!</definedName>
    <definedName name="is_nc_mwh_ind">#REF!</definedName>
    <definedName name="is_nc_mwh_ind_pa">#REF!</definedName>
    <definedName name="is_nc_mwh_oth">#REF!</definedName>
    <definedName name="is_nc_mwh_res">#REF!</definedName>
    <definedName name="is_nc_mwh_res_epp">#REF!</definedName>
    <definedName name="is_nc_mwh_res_fpp">#REF!</definedName>
    <definedName name="is_nc_mwh_res_opti">#REF!</definedName>
    <definedName name="is_nc_mwh_res_re">#REF!</definedName>
    <definedName name="is_nc_mwh_res_unkn">#REF!</definedName>
    <definedName name="is_nc_mwh_res_volt">#REF!</definedName>
    <definedName name="is_nc_mwh_tex">#REF!</definedName>
    <definedName name="is_nc_rev_gen">#REF!</definedName>
    <definedName name="is_nc_rev_ind">#REF!</definedName>
    <definedName name="is_nc_rev_oth">#REF!</definedName>
    <definedName name="is_nc_rev_res">#REF!</definedName>
    <definedName name="IS_NC_rev_Res_fpp">#REF!</definedName>
    <definedName name="IS_NC_rev_Res_opti">#REF!</definedName>
    <definedName name="IS_NC_rev_Res_unkn">#REF!</definedName>
    <definedName name="IS_NC_rev_Res_volt">#REF!</definedName>
    <definedName name="is_nc_rev_tex">#REF!</definedName>
    <definedName name="is_netincome">#REF!</definedName>
    <definedName name="is_nu_depr">#REF!</definedName>
    <definedName name="is_nuclear">#REF!</definedName>
    <definedName name="is_nuclear_dc">#REF!</definedName>
    <definedName name="is_ogentax">#REF!</definedName>
    <definedName name="is_oi">#REF!</definedName>
    <definedName name="is_om">#REF!</definedName>
    <definedName name="is_om_base">#REF!</definedName>
    <definedName name="is_om_CM1DC">#REF!</definedName>
    <definedName name="is_om_CM1DE">#REF!</definedName>
    <definedName name="is_om_CM1EL">#REF!</definedName>
    <definedName name="is_om_CM1NE">#REF!</definedName>
    <definedName name="is_om_CMDCC">#REF!</definedName>
    <definedName name="is_om_CMDEC">#REF!</definedName>
    <definedName name="is_om_CMELE">#REF!</definedName>
    <definedName name="is_om_CMNEP">#REF!</definedName>
    <definedName name="is_om_cres">#REF!</definedName>
    <definedName name="is_om_dcc">#REF!</definedName>
    <definedName name="is_om_dcom">#REF!</definedName>
    <definedName name="is_om_def">#REF!</definedName>
    <definedName name="is_om_desi">#REF!</definedName>
    <definedName name="is_om_dfd">#REF!</definedName>
    <definedName name="is_om_dnet">#REF!</definedName>
    <definedName name="is_om_dpbg">#REF!</definedName>
    <definedName name="is_om_dsol">#REF!</definedName>
    <definedName name="is_om_esvc">#REF!</definedName>
    <definedName name="is_om_fnco">#REF!</definedName>
    <definedName name="is_om_fsac">#REF!</definedName>
    <definedName name="is_om_fser">#REF!</definedName>
    <definedName name="is_om_fstp">#REF!</definedName>
    <definedName name="is_om_gadd">#REF!</definedName>
    <definedName name="is_om_gadi">#REF!</definedName>
    <definedName name="is_om_interco">#REF!</definedName>
    <definedName name="is_om_labor">#REF!</definedName>
    <definedName name="is_om_nep">#REF!</definedName>
    <definedName name="is_om_nonrecur">#REF!</definedName>
    <definedName name="is_om_resm">#REF!</definedName>
    <definedName name="is_om_tam">#REF!</definedName>
    <definedName name="is_om_tsc">#REF!</definedName>
    <definedName name="is_om_vent">#REF!</definedName>
    <definedName name="is_om_vfs">#REF!</definedName>
    <definedName name="is_om_watr">#REF!</definedName>
    <definedName name="is_onet">#REF!</definedName>
    <definedName name="is_onet_om">#REF!</definedName>
    <definedName name="is_op_income">#REF!</definedName>
    <definedName name="is_op_revenue">#REF!</definedName>
    <definedName name="is_op_revenue_CMDCC">#REF!</definedName>
    <definedName name="is_op_revenue_CMDEC">#REF!</definedName>
    <definedName name="is_op_revenue_CMDEG">#REF!</definedName>
    <definedName name="is_op_revenue_CMELE">#REF!</definedName>
    <definedName name="is_op_revenue_cres">#REF!</definedName>
    <definedName name="is_op_revenue_crmw">#REF!</definedName>
    <definedName name="is_op_revenue_dadj">#REF!</definedName>
    <definedName name="is_op_revenue_dcc">#REF!</definedName>
    <definedName name="is_op_revenue_dccw">#REF!</definedName>
    <definedName name="is_op_revenue_dcom">#REF!</definedName>
    <definedName name="is_op_revenue_degw">#REF!</definedName>
    <definedName name="is_op_revenue_deiw">#REF!</definedName>
    <definedName name="is_op_revenue_denw">#REF!</definedName>
    <definedName name="is_op_revenue_desi">#REF!</definedName>
    <definedName name="is_op_revenue_dess">#REF!</definedName>
    <definedName name="is_op_revenue_dfd">#REF!</definedName>
    <definedName name="is_op_revenue_dnet">#REF!</definedName>
    <definedName name="is_op_revenue_dpbg">#REF!</definedName>
    <definedName name="is_op_revenue_dsol">#REF!</definedName>
    <definedName name="is_op_revenue_elec">#REF!</definedName>
    <definedName name="is_op_revenue_esvc">#REF!</definedName>
    <definedName name="is_op_revenue_fnco">#REF!</definedName>
    <definedName name="is_op_revenue_fsac">#REF!</definedName>
    <definedName name="is_op_revenue_fser">#REF!</definedName>
    <definedName name="is_op_revenue_fstp">#REF!</definedName>
    <definedName name="is_op_revenue_gadd">#REF!</definedName>
    <definedName name="is_op_revenue_gadi">#REF!</definedName>
    <definedName name="is_op_revenue_govd">#REF!</definedName>
    <definedName name="is_op_revenue_gove">#REF!</definedName>
    <definedName name="is_op_revenue_nep">#REF!</definedName>
    <definedName name="is_op_revenue_resm">#REF!</definedName>
    <definedName name="is_op_revenue_sols">#REF!</definedName>
    <definedName name="is_op_revenue_tam">#REF!</definedName>
    <definedName name="is_op_revenue_tsc">#REF!</definedName>
    <definedName name="is_op_revenue_vent">#REF!</definedName>
    <definedName name="is_op_revenue_watr">#REF!</definedName>
    <definedName name="is_op_revenue_west">#REF!</definedName>
    <definedName name="is_op_tax">#REF!</definedName>
    <definedName name="is_op_tax_APIP">#REF!</definedName>
    <definedName name="is_op_tax_CM1DC">#REF!</definedName>
    <definedName name="is_op_tax_CM1DE">#REF!</definedName>
    <definedName name="is_op_tax_CM1EL">#REF!</definedName>
    <definedName name="is_op_tax_CM1NE">#REF!</definedName>
    <definedName name="is_op_tax_CM2DC">#REF!</definedName>
    <definedName name="is_op_tax_CM2DE">#REF!</definedName>
    <definedName name="is_op_tax_CM2EL">#REF!</definedName>
    <definedName name="is_op_tax_CM2NE">#REF!</definedName>
    <definedName name="is_op_tax_CM3DC">#REF!</definedName>
    <definedName name="is_op_tax_CM3DE">#REF!</definedName>
    <definedName name="is_op_tax_CM3EL">#REF!</definedName>
    <definedName name="is_op_tax_CM3NE">#REF!</definedName>
    <definedName name="is_op_tax_CM4DC">#REF!</definedName>
    <definedName name="is_op_tax_CM4DE">#REF!</definedName>
    <definedName name="is_op_tax_CM4EL">#REF!</definedName>
    <definedName name="is_op_tax_CM4NE">#REF!</definedName>
    <definedName name="is_op_tax_cres">#REF!</definedName>
    <definedName name="is_op_tax_DCC">#REF!</definedName>
    <definedName name="is_op_tax_dcom">#REF!</definedName>
    <definedName name="is_op_tax_desi">#REF!</definedName>
    <definedName name="is_op_tax_dfd">#REF!</definedName>
    <definedName name="is_op_tax_dgov">#REF!</definedName>
    <definedName name="is_op_tax_dnet">#REF!</definedName>
    <definedName name="is_op_tax_DPBG">#REF!</definedName>
    <definedName name="is_op_tax_dsol">#REF!</definedName>
    <definedName name="is_op_tax_egov">#REF!</definedName>
    <definedName name="is_op_tax_elec">#REF!</definedName>
    <definedName name="is_op_tax_esvc">#REF!</definedName>
    <definedName name="is_op_tax_fnco">#REF!</definedName>
    <definedName name="is_op_tax_fsac">#REF!</definedName>
    <definedName name="is_op_tax_fser">#REF!</definedName>
    <definedName name="is_op_tax_fstp">#REF!</definedName>
    <definedName name="is_op_tax_gadd">#REF!</definedName>
    <definedName name="is_op_tax_gadi">#REF!</definedName>
    <definedName name="is_op_tax_gov">#REF!</definedName>
    <definedName name="is_op_tax_nep">#REF!</definedName>
    <definedName name="is_op_tax_ngov">#REF!</definedName>
    <definedName name="is_op_tax_resm">#REF!</definedName>
    <definedName name="is_op_tax_rgov">#REF!</definedName>
    <definedName name="is_op_tax_tam">#REF!</definedName>
    <definedName name="is_op_tax_tsc">#REF!</definedName>
    <definedName name="is_op_tax_vent">#REF!</definedName>
    <definedName name="is_op_tax_vfs">#REF!</definedName>
    <definedName name="is_op_tax_watr">#REF!</definedName>
    <definedName name="is_opincome_incl_inctaxes">#REF!</definedName>
    <definedName name="is_oth_op_rev">#REF!</definedName>
    <definedName name="is_othernet">#REF!</definedName>
    <definedName name="is_othint">#REF!</definedName>
    <definedName name="is_othint_inc_CM1DC">#REF!</definedName>
    <definedName name="is_othint_inc_CM1DE">#REF!</definedName>
    <definedName name="is_othint_inc_CM1EL">#REF!</definedName>
    <definedName name="is_othint_inc_CM4DC">#REF!</definedName>
    <definedName name="is_othint_inc_CM4DE">#REF!</definedName>
    <definedName name="is_othint_inc_CM4EL">#REF!</definedName>
    <definedName name="is_othint_inc_CMDCC">#REF!</definedName>
    <definedName name="is_othint_inc_CMDEC">#REF!</definedName>
    <definedName name="is_othint_inc_CMDEG">#REF!</definedName>
    <definedName name="is_othint_inc_CMELE">#REF!</definedName>
    <definedName name="is_othint_inc_dcc">#REF!</definedName>
    <definedName name="is_othint_inco">#REF!</definedName>
    <definedName name="is_othint_nop">#REF!</definedName>
    <definedName name="is_othint_pfin" localSheetId="7">#REF!</definedName>
    <definedName name="is_othint_pfin">#REF!</definedName>
    <definedName name="is_othnet_sum" localSheetId="7">#REF!</definedName>
    <definedName name="is_othnet_sum">#REF!</definedName>
    <definedName name="is_paytax">#REF!</definedName>
    <definedName name="is_pfin_adj">#REF!</definedName>
    <definedName name="is_pfin_adj_esvc">#REF!</definedName>
    <definedName name="is_pfin_adj_new_esvc">#REF!</definedName>
    <definedName name="is_pfin_gross">#REF!</definedName>
    <definedName name="is_pfs_div">#REF!</definedName>
    <definedName name="is_pfs_div_CMDCC">#REF!</definedName>
    <definedName name="is_pfs_div_CMDEC">#REF!</definedName>
    <definedName name="is_pfs_div_CMDEG">#REF!</definedName>
    <definedName name="is_pfs_div_CMELE">#REF!</definedName>
    <definedName name="is_pfs_div_cres">#REF!</definedName>
    <definedName name="is_pfs_div_crmw">#REF!</definedName>
    <definedName name="is_pfs_div_dadj">#REF!</definedName>
    <definedName name="is_pfs_div_dcc">#REF!</definedName>
    <definedName name="is_pfs_div_dccw">#REF!</definedName>
    <definedName name="is_pfs_div_dcom">#REF!</definedName>
    <definedName name="is_pfs_div_degw">#REF!</definedName>
    <definedName name="is_pfs_div_deiw">#REF!</definedName>
    <definedName name="is_pfs_div_denw">#REF!</definedName>
    <definedName name="is_pfs_div_desi">#REF!</definedName>
    <definedName name="is_pfs_div_dess">#REF!</definedName>
    <definedName name="is_pfs_div_dfd">#REF!</definedName>
    <definedName name="is_pfs_div_dnet">#REF!</definedName>
    <definedName name="is_pfs_div_dpbg">#REF!</definedName>
    <definedName name="is_pfs_div_dsol">#REF!</definedName>
    <definedName name="is_pfs_div_elec">#REF!</definedName>
    <definedName name="is_pfs_div_esvc">#REF!</definedName>
    <definedName name="is_pfs_div_fnco">#REF!</definedName>
    <definedName name="is_pfs_div_fsac">#REF!</definedName>
    <definedName name="is_pfs_div_fser">#REF!</definedName>
    <definedName name="is_pfs_div_fstp">#REF!</definedName>
    <definedName name="is_pfs_div_gadd">#REF!</definedName>
    <definedName name="is_pfs_div_gadi">#REF!</definedName>
    <definedName name="is_pfs_div_govd">#REF!</definedName>
    <definedName name="is_pfs_div_gove">#REF!</definedName>
    <definedName name="is_pfs_div_nep">#REF!</definedName>
    <definedName name="is_pfs_div_resm">#REF!</definedName>
    <definedName name="is_pfs_div_sols">#REF!</definedName>
    <definedName name="is_pfs_div_tam">#REF!</definedName>
    <definedName name="is_pfs_div_tsc">#REF!</definedName>
    <definedName name="is_pfs_div_vent">#REF!</definedName>
    <definedName name="is_pfs_div_watr">#REF!</definedName>
    <definedName name="is_pfs_div_west">#REF!</definedName>
    <definedName name="is_pfs_dividend">#REF!</definedName>
    <definedName name="is_pfs_divnew">#REF!</definedName>
    <definedName name="is_pp">#REF!</definedName>
    <definedName name="is_pp_cap">#REF!</definedName>
    <definedName name="is_pp_catawba">#REF!</definedName>
    <definedName name="is_pp_def">#REF!</definedName>
    <definedName name="is_pp_fuel">#REF!</definedName>
    <definedName name="is_pp_net">#REF!</definedName>
    <definedName name="is_pp_net_CM1DC">#REF!</definedName>
    <definedName name="is_pp_net_CM1DE">#REF!</definedName>
    <definedName name="is_pp_net_CM1EL">#REF!</definedName>
    <definedName name="is_pp_net_CM1NE">#REF!</definedName>
    <definedName name="is_pp_net_cres">#REF!</definedName>
    <definedName name="is_pp_net_dcc">#REF!</definedName>
    <definedName name="is_pp_net_dcom">#REF!</definedName>
    <definedName name="is_pp_net_desi">#REF!</definedName>
    <definedName name="is_pp_net_dfd">#REF!</definedName>
    <definedName name="is_pp_net_dnet">#REF!</definedName>
    <definedName name="is_pp_net_dpbg">#REF!</definedName>
    <definedName name="is_pp_net_dsol">#REF!</definedName>
    <definedName name="is_pp_net_esvc">#REF!</definedName>
    <definedName name="is_pp_net_fnco">#REF!</definedName>
    <definedName name="is_pp_net_fsac">#REF!</definedName>
    <definedName name="is_pp_net_fser">#REF!</definedName>
    <definedName name="is_pp_net_fstp">#REF!</definedName>
    <definedName name="is_pp_net_gadd">#REF!</definedName>
    <definedName name="is_pp_net_gadi">#REF!</definedName>
    <definedName name="is_pp_net_nep">#REF!</definedName>
    <definedName name="is_pp_net_resm">#REF!</definedName>
    <definedName name="is_pp_net_tam">#REF!</definedName>
    <definedName name="is_pp_net_tsc">#REF!</definedName>
    <definedName name="is_pp_net_vent">#REF!</definedName>
    <definedName name="is_pp_net_vfs">#REF!</definedName>
    <definedName name="is_pp_net_watr">#REF!</definedName>
    <definedName name="is_pp_npl">#REF!</definedName>
    <definedName name="IS_Print_Area">#REF!</definedName>
    <definedName name="is_proptax">#REF!</definedName>
    <definedName name="is_pur_cap_sc">#REF!</definedName>
    <definedName name="is_pur_fuel">#REF!</definedName>
    <definedName name="is_regular_mwh">#REF!</definedName>
    <definedName name="is_res_fuel_nc">#REF!</definedName>
    <definedName name="is_rev">#REF!</definedName>
    <definedName name="is_rev_adj">#REF!</definedName>
    <definedName name="is_rev_adj_rs_oth">#REF!</definedName>
    <definedName name="is_rev_base">#REF!</definedName>
    <definedName name="is_rev_base_npl">#REF!</definedName>
    <definedName name="is_rev_base_rs_nc">#REF!</definedName>
    <definedName name="is_rev_base_rs_npl">#REF!</definedName>
    <definedName name="is_rev_base_rs_oth">#REF!</definedName>
    <definedName name="is_rev_base_rs_sc">#REF!</definedName>
    <definedName name="is_rev_cat_ss">#REF!</definedName>
    <definedName name="is_rev_def">#REF!</definedName>
    <definedName name="is_rev_def_dsm">#REF!</definedName>
    <definedName name="is_rev_elec">#REF!</definedName>
    <definedName name="is_rev_gas">#REF!</definedName>
    <definedName name="is_rev_interco">#REF!</definedName>
    <definedName name="is_rev_mis">#REF!</definedName>
    <definedName name="is_rev_mis_npl">#REF!</definedName>
    <definedName name="is_rev_nc">#REF!</definedName>
    <definedName name="is_rev_nc_fuel">#REF!</definedName>
    <definedName name="is_rev_npl">#REF!</definedName>
    <definedName name="is_rev_oth">#REF!</definedName>
    <definedName name="is_rev_oth_cm">#REF!</definedName>
    <definedName name="is_rev_oth_gad">#REF!</definedName>
    <definedName name="is_rev_oth_or">#REF!</definedName>
    <definedName name="is_rev_oth_pfin" localSheetId="7">#REF!</definedName>
    <definedName name="is_rev_oth_pfin">#REF!</definedName>
    <definedName name="is_rev_other" localSheetId="7">#REF!</definedName>
    <definedName name="is_rev_other">#REF!</definedName>
    <definedName name="is_rev_rs_nc">#REF!</definedName>
    <definedName name="is_rev_rs_npl">#REF!</definedName>
    <definedName name="is_rev_rs_oth">#REF!</definedName>
    <definedName name="is_rev_rs_sc">#REF!</definedName>
    <definedName name="is_rev_sc">#REF!</definedName>
    <definedName name="is_rev_sc_fuel">#REF!</definedName>
    <definedName name="is_rev_ss">#REF!</definedName>
    <definedName name="is_rev_ss_cap">#REF!</definedName>
    <definedName name="is_rev_ss_Fuel">#REF!</definedName>
    <definedName name="is_rev_unb">#REF!</definedName>
    <definedName name="is_rev_unbfuel">#REF!</definedName>
    <definedName name="is_rev_whl">#REF!</definedName>
    <definedName name="is_revenue">#REF!</definedName>
    <definedName name="is_revtax">#REF!</definedName>
    <definedName name="is_rs_fuel_nc">#REF!</definedName>
    <definedName name="is_rs_fuel_sc">#REF!</definedName>
    <definedName name="is_rs_mwh">#REF!</definedName>
    <definedName name="is_rs_mwh_nc">#REF!</definedName>
    <definedName name="is_rs_mwh_sc">#REF!</definedName>
    <definedName name="is_SC_Fuel">#REF!</definedName>
    <definedName name="is_sc_fuel_gen">#REF!</definedName>
    <definedName name="is_sc_fuel_ind">#REF!</definedName>
    <definedName name="is_sc_fuel_oth">#REF!</definedName>
    <definedName name="is_sc_fuel_res">#REF!</definedName>
    <definedName name="IS_sc_fuel_Res_fpp">#REF!</definedName>
    <definedName name="is_sc_fuel_tex">#REF!</definedName>
    <definedName name="is_sc_mwh">#REF!</definedName>
    <definedName name="is_sc_mwh_gen">#REF!</definedName>
    <definedName name="is_sc_mwh_gen_bl">#REF!</definedName>
    <definedName name="is_sc_mwh_gen_fs">#REF!</definedName>
    <definedName name="is_sc_mwh_gen_lt">#REF!</definedName>
    <definedName name="is_sc_mwh_ind">#REF!</definedName>
    <definedName name="is_sc_mwh_ind_pa">#REF!</definedName>
    <definedName name="is_sc_mwh_oth">#REF!</definedName>
    <definedName name="is_sc_mwh_res">#REF!</definedName>
    <definedName name="is_sc_mwh_res_epp">#REF!</definedName>
    <definedName name="is_sc_mwh_res_fpp">#REF!</definedName>
    <definedName name="is_sc_mwh_res_re">#REF!</definedName>
    <definedName name="is_sc_mwh_tex">#REF!</definedName>
    <definedName name="is_sc_rev_gen">#REF!</definedName>
    <definedName name="is_sc_rev_ind">#REF!</definedName>
    <definedName name="is_sc_rev_oth">#REF!</definedName>
    <definedName name="is_sc_rev_res">#REF!</definedName>
    <definedName name="IS_sc_rev_Res_fpp">#REF!</definedName>
    <definedName name="is_sc_rev_tex">#REF!</definedName>
    <definedName name="is_so2">#REF!</definedName>
    <definedName name="is_sso_fuel">#REF!</definedName>
    <definedName name="is_std_int">#REF!</definedName>
    <definedName name="is_subs_earn">#REF!</definedName>
    <definedName name="is_subs_total">#REF!</definedName>
    <definedName name="is_tax_cur">#REF!</definedName>
    <definedName name="is_tax_def">#REF!</definedName>
    <definedName name="is_tax_def_CMDCC">#REF!</definedName>
    <definedName name="is_tax_def_CMDEC">#REF!</definedName>
    <definedName name="is_tax_def_CMDEG">#REF!</definedName>
    <definedName name="is_tax_def_CMELE">#REF!</definedName>
    <definedName name="is_tax_def_cres">#REF!</definedName>
    <definedName name="is_tax_def_crmw">#REF!</definedName>
    <definedName name="is_tax_def_dcc">#REF!</definedName>
    <definedName name="is_tax_def_dccw">#REF!</definedName>
    <definedName name="is_tax_def_dcom">#REF!</definedName>
    <definedName name="is_tax_def_desi">#REF!</definedName>
    <definedName name="is_tax_def_dfd">#REF!</definedName>
    <definedName name="is_tax_def_dnet">#REF!</definedName>
    <definedName name="is_tax_def_dpbg">#REF!</definedName>
    <definedName name="is_tax_def_dsol">#REF!</definedName>
    <definedName name="is_tax_def_elec">#REF!</definedName>
    <definedName name="is_tax_def_esvc">#REF!</definedName>
    <definedName name="is_tax_def_fnco">#REF!</definedName>
    <definedName name="is_tax_def_fsac">#REF!</definedName>
    <definedName name="is_tax_def_fstp">#REF!</definedName>
    <definedName name="is_tax_def_gadd">#REF!</definedName>
    <definedName name="is_tax_def_gadi">#REF!</definedName>
    <definedName name="is_tax_def_govd">#REF!</definedName>
    <definedName name="is_tax_def_gove">#REF!</definedName>
    <definedName name="is_tax_def_nep">#REF!</definedName>
    <definedName name="is_tax_def_resm">#REF!</definedName>
    <definedName name="is_tax_def_tam">#REF!</definedName>
    <definedName name="is_tax_def_tsc">#REF!</definedName>
    <definedName name="is_tax_def_vent">#REF!</definedName>
    <definedName name="is_tax_itc">#REF!</definedName>
    <definedName name="is_tot_inc_taxes">#REF!</definedName>
    <definedName name="is_tot_int">#REF!</definedName>
    <definedName name="is_tot_oth_inc">#REF!</definedName>
    <definedName name="is_unb_fuel">#REF!</definedName>
    <definedName name="ISC_RANGE">#REF!</definedName>
    <definedName name="IsColHidden" hidden="1">FALSE</definedName>
    <definedName name="IsLTMColHidden" hidden="1">FALSE</definedName>
    <definedName name="Israel">#REF!</definedName>
    <definedName name="isyear1">#REF!</definedName>
    <definedName name="isyear2">#REF!</definedName>
    <definedName name="ITA_BOND">#REF!</definedName>
    <definedName name="ITALY">#REF!</definedName>
    <definedName name="ITAX_FEDERAL">#REF!</definedName>
    <definedName name="ITAX_Federal_Exp">#REF!</definedName>
    <definedName name="ITC_AND_TOTAL" localSheetId="7">#REF!</definedName>
    <definedName name="ITC_AND_TOTAL">#REF!</definedName>
    <definedName name="ITCAMORT" localSheetId="7">#REF!</definedName>
    <definedName name="ITCAMORT">#REF!</definedName>
    <definedName name="ITCpage1">#REF!</definedName>
    <definedName name="ITCpage2">#REF!</definedName>
    <definedName name="ITGroup">#REF!</definedName>
    <definedName name="ITO_Range">#REF!</definedName>
    <definedName name="ITO_RangePRW">#REF!</definedName>
    <definedName name="ITOAmort_Range">#REF!</definedName>
    <definedName name="ITOAmort_RangePRW">#REF!</definedName>
    <definedName name="ITOSheet" localSheetId="7">#REF!</definedName>
    <definedName name="ITOSheet">#REF!</definedName>
    <definedName name="iu" localSheetId="6" hidden="1">{#N/A,#N/A,FALSE,"Aging Summary";#N/A,#N/A,FALSE,"Ratio Analysis";#N/A,#N/A,FALSE,"Test 120 Day Accts";#N/A,#N/A,FALSE,"Tickmarks"}</definedName>
    <definedName name="iu" localSheetId="7" hidden="1">{#N/A,#N/A,FALSE,"Aging Summary";#N/A,#N/A,FALSE,"Ratio Analysis";#N/A,#N/A,FALSE,"Test 120 Day Accts";#N/A,#N/A,FALSE,"Tickmarks"}</definedName>
    <definedName name="iu" localSheetId="0" hidden="1">{#N/A,#N/A,FALSE,"Aging Summary";#N/A,#N/A,FALSE,"Ratio Analysis";#N/A,#N/A,FALSE,"Test 120 Day Accts";#N/A,#N/A,FALSE,"Tickmarks"}</definedName>
    <definedName name="iu" localSheetId="4" hidden="1">{#N/A,#N/A,FALSE,"Aging Summary";#N/A,#N/A,FALSE,"Ratio Analysis";#N/A,#N/A,FALSE,"Test 120 Day Accts";#N/A,#N/A,FALSE,"Tickmarks"}</definedName>
    <definedName name="iu" localSheetId="5" hidden="1">{#N/A,#N/A,FALSE,"Aging Summary";#N/A,#N/A,FALSE,"Ratio Analysis";#N/A,#N/A,FALSE,"Test 120 Day Accts";#N/A,#N/A,FALSE,"Tickmarks"}</definedName>
    <definedName name="iu" localSheetId="2" hidden="1">{#N/A,#N/A,FALSE,"Aging Summary";#N/A,#N/A,FALSE,"Ratio Analysis";#N/A,#N/A,FALSE,"Test 120 Day Accts";#N/A,#N/A,FALSE,"Tickmarks"}</definedName>
    <definedName name="iu" hidden="1">{#N/A,#N/A,FALSE,"Aging Summary";#N/A,#N/A,FALSE,"Ratio Analysis";#N/A,#N/A,FALSE,"Test 120 Day Accts";#N/A,#N/A,FALSE,"Tickmarks"}</definedName>
    <definedName name="iuh" localSheetId="7" hidden="1">{"mgmt forecast",#N/A,FALSE,"Mgmt Forecast";"dcf table",#N/A,FALSE,"Mgmt Forecast";"sensitivity",#N/A,FALSE,"Mgmt Forecast";"table inputs",#N/A,FALSE,"Mgmt Forecast";"calculations",#N/A,FALSE,"Mgmt Forecast"}</definedName>
    <definedName name="iuh" hidden="1">{"mgmt forecast",#N/A,FALSE,"Mgmt Forecast";"dcf table",#N/A,FALSE,"Mgmt Forecast";"sensitivity",#N/A,FALSE,"Mgmt Forecast";"table inputs",#N/A,FALSE,"Mgmt Forecast";"calculations",#N/A,FALSE,"Mgmt Forecast"}</definedName>
    <definedName name="iuiyiiyi" localSheetId="4" hidden="1">{#N/A,#N/A,FALSE,"EXPENSE"}</definedName>
    <definedName name="iuiyiiyi" localSheetId="5" hidden="1">{#N/A,#N/A,FALSE,"EXPENSE"}</definedName>
    <definedName name="iuiyiiyi" localSheetId="2" hidden="1">{#N/A,#N/A,FALSE,"EXPENSE"}</definedName>
    <definedName name="iuiyiiyi" hidden="1">{#N/A,#N/A,FALSE,"EXPENSE"}</definedName>
    <definedName name="IURC" localSheetId="7">#REF!</definedName>
    <definedName name="IURC">#REF!</definedName>
    <definedName name="iutyutytyu" localSheetId="4" hidden="1">{#N/A,#N/A,FALSE,"EXPENSE"}</definedName>
    <definedName name="iutyutytyu" localSheetId="5" hidden="1">{#N/A,#N/A,FALSE,"EXPENSE"}</definedName>
    <definedName name="iutyutytyu" localSheetId="2" hidden="1">{#N/A,#N/A,FALSE,"EXPENSE"}</definedName>
    <definedName name="iutyutytyu" hidden="1">{#N/A,#N/A,FALSE,"EXPENSE"}</definedName>
    <definedName name="iuyhg" hidden="1">{"sales",#N/A,FALSE,"Sales";"sales existing",#N/A,FALSE,"Sales";"sales rd1",#N/A,FALSE,"Sales";"sales rd2",#N/A,FALSE,"Sales"}</definedName>
    <definedName name="J" localSheetId="7" hidden="1">#REF!</definedName>
    <definedName name="j" hidden="1">{#N/A,#N/A,FALSE,"SIM95"}</definedName>
    <definedName name="J607_" localSheetId="7">#REF!</definedName>
    <definedName name="J607_">#REF!</definedName>
    <definedName name="jack" localSheetId="7">#REF!</definedName>
    <definedName name="jack">#REF!</definedName>
    <definedName name="JAN">#REF!</definedName>
    <definedName name="jan_MWH">#REF!</definedName>
    <definedName name="jan_over">#REF!</definedName>
    <definedName name="Jan_revs">#REF!</definedName>
    <definedName name="Jan_Total_Energy_Revenues">#REF!</definedName>
    <definedName name="Jan_Total_Production_Costs">#REF!</definedName>
    <definedName name="Jan_Y1" localSheetId="7">#REF!</definedName>
    <definedName name="Jan_Y1">#REF!</definedName>
    <definedName name="Jan_Y2">#REF!</definedName>
    <definedName name="Jan_Y3">#REF!</definedName>
    <definedName name="Jan00Daily">#REF!</definedName>
    <definedName name="Jan00Fwd1">#REF!</definedName>
    <definedName name="Jan00Fwd2">#REF!</definedName>
    <definedName name="Jan00Options">#REF!</definedName>
    <definedName name="jan03chg">#REF!</definedName>
    <definedName name="JANBS">#REF!</definedName>
    <definedName name="January" localSheetId="7">#REF!</definedName>
    <definedName name="January">#REF!</definedName>
    <definedName name="January_Cost">#REF!</definedName>
    <definedName name="January_Highlights_Print_Area">#REF!</definedName>
    <definedName name="January_Hours" localSheetId="7">#REF!</definedName>
    <definedName name="January_Hours">#REF!</definedName>
    <definedName name="January_IS_Print_Area" localSheetId="7">#REF!</definedName>
    <definedName name="January_IS_Print_Area">#REF!</definedName>
    <definedName name="January_Labor" localSheetId="7">#REF!</definedName>
    <definedName name="January_Labor">#REF!</definedName>
    <definedName name="January_M_S">#REF!</definedName>
    <definedName name="January_recon">#REF!</definedName>
    <definedName name="JAP_BOND">#REF!</definedName>
    <definedName name="JAPAN">#REF!</definedName>
    <definedName name="JapanGK">#REF!</definedName>
    <definedName name="JapanICO">#REF!</definedName>
    <definedName name="Japanwithout">#REF!</definedName>
    <definedName name="Jas" localSheetId="7" hidden="1">{"'Feb 99'!$A$1:$G$30"}</definedName>
    <definedName name="Jas" hidden="1">{"'Feb 99'!$A$1:$G$30"}</definedName>
    <definedName name="jazz" localSheetId="7" hidden="1">{#N/A,#N/A,FALSE,"Spain MKT";#N/A,#N/A,FALSE,"Assumptions";#N/A,#N/A,FALSE,"Adve";#N/A,#N/A,FALSE,"E-Commerce";#N/A,#N/A,FALSE,"Opex";#N/A,#N/A,FALSE,"P&amp;L";#N/A,#N/A,FALSE,"FCF &amp; DCF"}</definedName>
    <definedName name="jazz" hidden="1">{#N/A,#N/A,FALSE,"Spain MKT";#N/A,#N/A,FALSE,"Assumptions";#N/A,#N/A,FALSE,"Adve";#N/A,#N/A,FALSE,"E-Commerce";#N/A,#N/A,FALSE,"Opex";#N/A,#N/A,FALSE,"P&amp;L";#N/A,#N/A,FALSE,"FCF &amp; DCF"}</definedName>
    <definedName name="jazz2" localSheetId="7" hidden="1">{#N/A,#N/A,FALSE,"Spain MKT";#N/A,#N/A,FALSE,"Assumptions";#N/A,#N/A,FALSE,"Adve";#N/A,#N/A,FALSE,"E-Commerce";#N/A,#N/A,FALSE,"Opex";#N/A,#N/A,FALSE,"P&amp;L";#N/A,#N/A,FALSE,"FCF &amp; DCF"}</definedName>
    <definedName name="jazz2" hidden="1">{#N/A,#N/A,FALSE,"Spain MKT";#N/A,#N/A,FALSE,"Assumptions";#N/A,#N/A,FALSE,"Adve";#N/A,#N/A,FALSE,"E-Commerce";#N/A,#N/A,FALSE,"Opex";#N/A,#N/A,FALSE,"P&amp;L";#N/A,#N/A,FALSE,"FCF &amp; DCF"}</definedName>
    <definedName name="JCclass">#REF!</definedName>
    <definedName name="JCL_Util_AcumuladaReal2005">#REF!</definedName>
    <definedName name="JCL_Util_AcumuladaReal2005a">#REF!</definedName>
    <definedName name="JCL_Util_PptoAnual2005">#REF!</definedName>
    <definedName name="JCL_Util_PptoAnual2005a">#REF!</definedName>
    <definedName name="JCL_Util_PptoAnual2005Avance">#REF!</definedName>
    <definedName name="JCL_Util_PptoAnual2005Avancea">#REF!</definedName>
    <definedName name="jd" localSheetId="7" hidden="1">{"JG FE Top",#N/A,FALSE,"JG FE ¥";"JG FE Bottom",#N/A,FALSE,"JG FE ¥"}</definedName>
    <definedName name="jd" hidden="1">{"JG FE Top",#N/A,FALSE,"JG FE ¥";"JG FE Bottom",#N/A,FALSE,"JG FE ¥"}</definedName>
    <definedName name="jdhgjdghjd" localSheetId="7" hidden="1">{#N/A,#N/A,FALSE,"Contribution Analysis"}</definedName>
    <definedName name="jdhgjdghjd" hidden="1">{#N/A,#N/A,FALSE,"Contribution Analysis"}</definedName>
    <definedName name="jdk" hidden="1">0</definedName>
    <definedName name="JE">#REF!</definedName>
    <definedName name="JE_41_Detail_JAN">#REF!</definedName>
    <definedName name="JE1_0708">#REF!</definedName>
    <definedName name="JE27Recon">#REF!</definedName>
    <definedName name="JE41_Detail">#REF!</definedName>
    <definedName name="JE41_Detail_Apr">#REF!</definedName>
    <definedName name="JE41_Detail_Dec">#REF!</definedName>
    <definedName name="JE41_Detail_Feb">#REF!</definedName>
    <definedName name="JE41_Detail_Jan">#REF!</definedName>
    <definedName name="JE41_Detail_Jul">#REF!</definedName>
    <definedName name="JE41_Detail_Jun">#REF!</definedName>
    <definedName name="JE41_Detail_Mar">#REF!</definedName>
    <definedName name="JE41_Detail_May">#REF!</definedName>
    <definedName name="JE41_Detail_Nov">#REF!</definedName>
    <definedName name="JE41_Detail_Oct">#REF!</definedName>
    <definedName name="JE41_Detail_Sep">#REF!</definedName>
    <definedName name="JE41_Detail_YTD">#REF!</definedName>
    <definedName name="JE41_Trans_Control" localSheetId="7">#REF!</definedName>
    <definedName name="JE41_Trans_Control">#REF!</definedName>
    <definedName name="JE9_Apr" localSheetId="7">#REF!</definedName>
    <definedName name="JE9_Apr">#REF!</definedName>
    <definedName name="JE9_Aug">#REF!</definedName>
    <definedName name="JE9_Dec">#REF!</definedName>
    <definedName name="JE9_Detail">#REF!</definedName>
    <definedName name="JE9_Feb">#REF!</definedName>
    <definedName name="JE9_Jan">#REF!</definedName>
    <definedName name="JE9_Jul">#REF!</definedName>
    <definedName name="JE9_Jun">#REF!</definedName>
    <definedName name="JE9_Mar">#REF!</definedName>
    <definedName name="JE9_May">#REF!</definedName>
    <definedName name="JE9_Nov">#REF!</definedName>
    <definedName name="JE9_Oct">#REF!</definedName>
    <definedName name="JE9_Sep">#REF!</definedName>
    <definedName name="JE9_SUM">#REF!</definedName>
    <definedName name="JE9_Trans_Control" localSheetId="7">#REF!</definedName>
    <definedName name="JE9_Trans_Control">#REF!</definedName>
    <definedName name="jebackup" localSheetId="7">#REF!</definedName>
    <definedName name="jebackup">#REF!</definedName>
    <definedName name="jeff" localSheetId="7" hidden="1">{"comps",#N/A,FALSE,"TXTCOMPS";"segment_EPS",#N/A,FALSE,"TXTCOMPS";"valuation",#N/A,FALSE,"TXTCOMPS"}</definedName>
    <definedName name="jeff" hidden="1">{"comps",#N/A,FALSE,"TXTCOMPS";"segment_EPS",#N/A,FALSE,"TXTCOMPS";"valuation",#N/A,FALSE,"TXTCOMPS"}</definedName>
    <definedName name="Jerry">#REF!</definedName>
    <definedName name="JESUS" hidden="1">{#N/A,#N/A,TRUE,"Facility-Input";#N/A,#N/A,TRUE,"Graphs";#N/A,#N/A,TRUE,"TOTAL"}</definedName>
    <definedName name="JGFH" localSheetId="7" hidden="1">{"a",#N/A,FALSE,"LBO - 100%, No Sales";"aa",#N/A,FALSE,"LBO - 100%, No Sales";"aaa",#N/A,FALSE,"LBO - 100%, No Sales";"aaaa",#N/A,FALSE,"LBO - 100%, No Sales";"aaaaa",#N/A,FALSE,"LBO - 100%, No Sales";"aaaaaa",#N/A,FALSE,"LBO - 100%, No Sales";"aaaaaaa",#N/A,FALSE,"LBO - 100%, No Sales";"aaaaaaaa",#N/A,FALSE,"LBO - 100%, No Sales"}</definedName>
    <definedName name="JGFH" hidden="1">{"a",#N/A,FALSE,"LBO - 100%, No Sales";"aa",#N/A,FALSE,"LBO - 100%, No Sales";"aaa",#N/A,FALSE,"LBO - 100%, No Sales";"aaaa",#N/A,FALSE,"LBO - 100%, No Sales";"aaaaa",#N/A,FALSE,"LBO - 100%, No Sales";"aaaaaa",#N/A,FALSE,"LBO - 100%, No Sales";"aaaaaaa",#N/A,FALSE,"LBO - 100%, No Sales";"aaaaaaaa",#N/A,FALSE,"LBO - 100%, No Sales"}</definedName>
    <definedName name="jgjddd" localSheetId="4" hidden="1">{#N/A,#N/A,FALSE,"EXPENSE"}</definedName>
    <definedName name="jgjddd" localSheetId="5" hidden="1">{#N/A,#N/A,FALSE,"EXPENSE"}</definedName>
    <definedName name="jgjddd" localSheetId="2" hidden="1">{#N/A,#N/A,FALSE,"EXPENSE"}</definedName>
    <definedName name="jgjddd" hidden="1">{#N/A,#N/A,FALSE,"EXPENSE"}</definedName>
    <definedName name="jgjfgjghj" localSheetId="4" hidden="1">{#N/A,#N/A,FALSE,"EXPENSE"}</definedName>
    <definedName name="jgjfgjghj" localSheetId="5" hidden="1">{#N/A,#N/A,FALSE,"EXPENSE"}</definedName>
    <definedName name="jgjfgjghj" localSheetId="2" hidden="1">{#N/A,#N/A,FALSE,"EXPENSE"}</definedName>
    <definedName name="jgjfgjghj" hidden="1">{#N/A,#N/A,FALSE,"EXPENSE"}</definedName>
    <definedName name="jgjghfhd" localSheetId="4" hidden="1">{#N/A,#N/A,FALSE,"EXPENSE"}</definedName>
    <definedName name="jgjghfhd" localSheetId="5" hidden="1">{#N/A,#N/A,FALSE,"EXPENSE"}</definedName>
    <definedName name="jgjghfhd" localSheetId="2" hidden="1">{#N/A,#N/A,FALSE,"EXPENSE"}</definedName>
    <definedName name="jgjghfhd" hidden="1">{#N/A,#N/A,FALSE,"EXPENSE"}</definedName>
    <definedName name="jgjythfg" localSheetId="4" hidden="1">{#N/A,#N/A,FALSE,"EXPENSE"}</definedName>
    <definedName name="jgjythfg" localSheetId="5" hidden="1">{#N/A,#N/A,FALSE,"EXPENSE"}</definedName>
    <definedName name="jgjythfg" localSheetId="2" hidden="1">{#N/A,#N/A,FALSE,"EXPENSE"}</definedName>
    <definedName name="jgjythfg" hidden="1">{#N/A,#N/A,FALSE,"EXPENSE"}</definedName>
    <definedName name="jh">36731.3668144675</definedName>
    <definedName name="jhg" localSheetId="7" hidden="1">{#N/A,#N/A,TRUE,"CIN-11";#N/A,#N/A,TRUE,"CIN-13";#N/A,#N/A,TRUE,"CIN-14";#N/A,#N/A,TRUE,"CIN-16";#N/A,#N/A,TRUE,"CIN-17";#N/A,#N/A,TRUE,"CIN-18";#N/A,#N/A,TRUE,"CIN Earnings To Fixed Charges";#N/A,#N/A,TRUE,"CIN Financial Ratios";#N/A,#N/A,TRUE,"CIN-IS";#N/A,#N/A,TRUE,"CIN-BS";#N/A,#N/A,TRUE,"CIN-CS";#N/A,#N/A,TRUE,"Invest In Unconsol Subs"}</definedName>
    <definedName name="jhg" hidden="1">{#N/A,#N/A,TRUE,"CIN-11";#N/A,#N/A,TRUE,"CIN-13";#N/A,#N/A,TRUE,"CIN-14";#N/A,#N/A,TRUE,"CIN-16";#N/A,#N/A,TRUE,"CIN-17";#N/A,#N/A,TRUE,"CIN-18";#N/A,#N/A,TRUE,"CIN Earnings To Fixed Charges";#N/A,#N/A,TRUE,"CIN Financial Ratios";#N/A,#N/A,TRUE,"CIN-IS";#N/A,#N/A,TRUE,"CIN-BS";#N/A,#N/A,TRUE,"CIN-CS";#N/A,#N/A,TRUE,"Invest In Unconsol Subs"}</definedName>
    <definedName name="jhk">#REF!</definedName>
    <definedName name="jiji" localSheetId="7" hidden="1">{#N/A,#N/A,FALSE,"Antony Financials";#N/A,#N/A,FALSE,"Cowboy Financials";#N/A,#N/A,FALSE,"Combined";#N/A,#N/A,FALSE,"Valuematrix";#N/A,#N/A,FALSE,"DCFAntony";#N/A,#N/A,FALSE,"DCFCowboy";#N/A,#N/A,FALSE,"DCFCombined"}</definedName>
    <definedName name="jiji" hidden="1">{#N/A,#N/A,FALSE,"Antony Financials";#N/A,#N/A,FALSE,"Cowboy Financials";#N/A,#N/A,FALSE,"Combined";#N/A,#N/A,FALSE,"Valuematrix";#N/A,#N/A,FALSE,"DCFAntony";#N/A,#N/A,FALSE,"DCFCowboy";#N/A,#N/A,FALSE,"DCFCombined"}</definedName>
    <definedName name="jj" localSheetId="7" hidden="1">{"Page 1",#N/A,FALSE,"Sheet1";"Page 2",#N/A,FALSE,"Sheet1"}</definedName>
    <definedName name="jj" hidden="1">#REF!</definedName>
    <definedName name="jjj" localSheetId="7" hidden="1">{#N/A,#N/A,FALSE,"Assessment";#N/A,#N/A,FALSE,"Staffing";#N/A,#N/A,FALSE,"Hires";#N/A,#N/A,FALSE,"Assumptions"}</definedName>
    <definedName name="jjj" hidden="1">{#N/A,#N/A,FALSE,"Assessment";#N/A,#N/A,FALSE,"Staffing";#N/A,#N/A,FALSE,"Hires";#N/A,#N/A,FALSE,"Assumptions"}</definedName>
    <definedName name="jjjj" localSheetId="4" hidden="1">{#N/A,#N/A,FALSE,"EXPENSE"}</definedName>
    <definedName name="jjjj" localSheetId="5" hidden="1">{#N/A,#N/A,FALSE,"EXPENSE"}</definedName>
    <definedName name="jjjj" localSheetId="2" hidden="1">{#N/A,#N/A,FALSE,"EXPENSE"}</definedName>
    <definedName name="jjjj" hidden="1">{#N/A,#N/A,FALSE,"EXPENSE"}</definedName>
    <definedName name="jjjjjjjj" localSheetId="6" hidden="1">OFFSET(CompRange1Main,9,0,COUNTA(CompRange1Main)-COUNTA(#REF!),1)</definedName>
    <definedName name="jjjjjjjj" localSheetId="7" hidden="1">OFFSET(CompRange1Main,9,0,COUNTA(CompRange1Main)-COUNTA(#REF!),1)</definedName>
    <definedName name="jjjjjjjj" localSheetId="0" hidden="1">OFFSET(CompRange1Main,9,0,COUNTA(CompRange1Main)-COUNTA(#REF!),1)</definedName>
    <definedName name="jjjjjjjj" localSheetId="4" hidden="1">OFFSET(CompRange1Main,9,0,COUNTA(CompRange1Main)-COUNTA(#REF!),1)</definedName>
    <definedName name="jjjjjjjj" localSheetId="5" hidden="1">OFFSET(CompRange1Main,9,0,COUNTA(CompRange1Main)-COUNTA(#REF!),1)</definedName>
    <definedName name="jjjjjjjj" localSheetId="2" hidden="1">OFFSET(CompRange1Main,9,0,COUNTA(CompRange1Main)-COUNTA(#REF!),1)</definedName>
    <definedName name="jjjjjjjj" hidden="1">OFFSET(CompRange1Main,9,0,COUNTA(CompRange1Main)-COUNTA(#REF!),1)</definedName>
    <definedName name="jjjjjjjjjjjjjjjjjjjjjjjjjjjjjjjjjjjjjjj" localSheetId="7" hidden="1">{"BalanceAnual",#N/A,FALSE,"Balance Anual";"ER_Mensual",#N/A,FALSE,"Edo Res. Mens";"ER_Anual",#N/A,FALSE,"Edo Res. Anual";"Flujo_Mensual",#N/A,FALSE,"Flujo Mens";"Flujo_Anual",#N/A,FALSE,"Flujo Anual";"CtoVtas",#N/A,FALSE,"Otros Datos";"GtsAdmonyVtas",#N/A,FALSE,"Otros Datos";"GtsDistr",#N/A,FALSE,"Otros Datos";"VentasyCostos",#N/A,FALSE,"Otros Datos";"Indices",#N/A,FALSE,"Otros Datos"}</definedName>
    <definedName name="jjjjjjjjjjjjjjjjjjjjjjjjjjjjjjjjjjjjjjj" hidden="1">{"BalanceAnual",#N/A,FALSE,"Balance Anual";"ER_Mensual",#N/A,FALSE,"Edo Res. Mens";"ER_Anual",#N/A,FALSE,"Edo Res. Anual";"Flujo_Mensual",#N/A,FALSE,"Flujo Mens";"Flujo_Anual",#N/A,FALSE,"Flujo Anual";"CtoVtas",#N/A,FALSE,"Otros Datos";"GtsAdmonyVtas",#N/A,FALSE,"Otros Datos";"GtsDistr",#N/A,FALSE,"Otros Datos";"VentasyCostos",#N/A,FALSE,"Otros Datos";"Indices",#N/A,FALSE,"Otros Datos"}</definedName>
    <definedName name="jjlj" hidden="1">{"scheduleB",#N/A,FALSE,"CTT_CLO"}</definedName>
    <definedName name="jk" localSheetId="7" hidden="1">{"segment_EPS",#N/A,FALSE,"TXTCOMPS"}</definedName>
    <definedName name="jk" hidden="1">{"segment_EPS",#N/A,FALSE,"TXTCOMPS"}</definedName>
    <definedName name="jkl" localSheetId="7" hidden="1">{#N/A,#N/A,FALSE,"REPORT"}</definedName>
    <definedName name="jkl" hidden="1">{#N/A,#N/A,FALSE,"REPORT"}</definedName>
    <definedName name="JLB_Inputs" localSheetId="7">#REF!</definedName>
    <definedName name="JLB_Inputs">#REF!</definedName>
    <definedName name="JM_Util_AcumuladaReal2005">#REF!</definedName>
    <definedName name="JM_Util_PptoAnual2005">#REF!</definedName>
    <definedName name="JM_Util_PptoAnual2005Avance">#REF!</definedName>
    <definedName name="jnhjhjggh" localSheetId="4" hidden="1">{#N/A,#N/A,FALSE,"EXPENSE"}</definedName>
    <definedName name="jnhjhjggh" localSheetId="5" hidden="1">{#N/A,#N/A,FALSE,"EXPENSE"}</definedName>
    <definedName name="jnhjhjggh" localSheetId="2" hidden="1">{#N/A,#N/A,FALSE,"EXPENSE"}</definedName>
    <definedName name="jnhjhjggh" hidden="1">{#N/A,#N/A,FALSE,"EXPENSE"}</definedName>
    <definedName name="jnknkjn" localSheetId="7" hidden="1">#REF!</definedName>
    <definedName name="jnknkjn" hidden="1">#REF!</definedName>
    <definedName name="jnmhgjdbcxbvc" localSheetId="4" hidden="1">{#N/A,#N/A,FALSE,"EXPENSE"}</definedName>
    <definedName name="jnmhgjdbcxbvc" localSheetId="5" hidden="1">{#N/A,#N/A,FALSE,"EXPENSE"}</definedName>
    <definedName name="jnmhgjdbcxbvc" localSheetId="2" hidden="1">{#N/A,#N/A,FALSE,"EXPENSE"}</definedName>
    <definedName name="jnmhgjdbcxbvc" hidden="1">{#N/A,#N/A,FALSE,"EXPENSE"}</definedName>
    <definedName name="Job_Titles">#REF!</definedName>
    <definedName name="Jobname" localSheetId="7">#REF!</definedName>
    <definedName name="Jobname">#REF!</definedName>
    <definedName name="Joel" localSheetId="7">#REF!</definedName>
    <definedName name="Joel">#REF!</definedName>
    <definedName name="john"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john"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Johnny">#REF!</definedName>
    <definedName name="johnson" localSheetId="7" hidden="1">{#N/A,#N/A,TRUE,"Merger Synergies";#N/A,#N/A,TRUE,"bob-merger-aug";#N/A,#N/A,TRUE,"iomexico";#N/A,#N/A,TRUE,"stacey august merger";#N/A,#N/A,TRUE,"Stacey1999";"Summary",#N/A,TRUE,"Tail Circuits";"Summary",#N/A,TRUE,"SATELLITE"}</definedName>
    <definedName name="johnson" hidden="1">{#N/A,#N/A,TRUE,"Merger Synergies";#N/A,#N/A,TRUE,"bob-merger-aug";#N/A,#N/A,TRUE,"iomexico";#N/A,#N/A,TRUE,"stacey august merger";#N/A,#N/A,TRUE,"Stacey1999";"Summary",#N/A,TRUE,"Tail Circuits";"Summary",#N/A,TRUE,"SATELLITE"}</definedName>
    <definedName name="johson3" localSheetId="7" hidden="1">{#N/A,#N/A,FALSE,"cover1";#N/A,#N/A,FALSE,"Summary";"Quarterly",#N/A,FALSE,"Detail";"Monthly Actuals",#N/A,FALSE,"Detail";"tar 1998",#N/A,FALSE,"Detail";"SC WCOM only 1998",#N/A,FALSE,"SC-Non-merger";#N/A,#N/A,FALSE,"Stacey august nonmerger";"Summary",#N/A,FALSE,"Tail Circuits";"Summary",#N/A,FALSE,"SATELLITE";"Summary",#N/A,FALSE,"Lease conversions";"Summary",#N/A,FALSE,"UUNET "}</definedName>
    <definedName name="johson3" hidden="1">{#N/A,#N/A,FALSE,"cover1";#N/A,#N/A,FALSE,"Summary";"Quarterly",#N/A,FALSE,"Detail";"Monthly Actuals",#N/A,FALSE,"Detail";"tar 1998",#N/A,FALSE,"Detail";"SC WCOM only 1998",#N/A,FALSE,"SC-Non-merger";#N/A,#N/A,FALSE,"Stacey august nonmerger";"Summary",#N/A,FALSE,"Tail Circuits";"Summary",#N/A,FALSE,"SATELLITE";"Summary",#N/A,FALSE,"Lease conversions";"Summary",#N/A,FALSE,"UUNET "}</definedName>
    <definedName name="Joint_owner">#REF!</definedName>
    <definedName name="Journal" localSheetId="7">#REF!</definedName>
    <definedName name="Journal">#REF!</definedName>
    <definedName name="JournalDebits">#REF!</definedName>
    <definedName name="JP" localSheetId="7" hidden="1">{#N/A,#N/A,FALSE,"SCHEDULES- board";#N/A,#N/A,FALSE,"BP-Q'S"}</definedName>
    <definedName name="JP" hidden="1">{#N/A,#N/A,FALSE,"SCHEDULES- board";#N/A,#N/A,FALSE,"BP-Q'S"}</definedName>
    <definedName name="JSATSLic">#REF!</definedName>
    <definedName name="JSBORDER" localSheetId="7">#REF!</definedName>
    <definedName name="JSBORDER">#REF!</definedName>
    <definedName name="jsdljs" localSheetId="7" hidden="1">#REF!</definedName>
    <definedName name="jsdljs" hidden="1">#REF!</definedName>
    <definedName name="JSOnboardFlag">#REF!</definedName>
    <definedName name="JTO" localSheetId="7">#REF!</definedName>
    <definedName name="JTO">#REF!</definedName>
    <definedName name="judy" localSheetId="7" hidden="1">{#N/A,#N/A,FALSE,"Pharm";#N/A,#N/A,FALSE,"WWCM"}</definedName>
    <definedName name="judy" hidden="1">{#N/A,#N/A,FALSE,"Pharm";#N/A,#N/A,FALSE,"WWCM"}</definedName>
    <definedName name="judy1" localSheetId="7" hidden="1">{#N/A,#N/A,FALSE,"Pharm";#N/A,#N/A,FALSE,"WWCM"}</definedName>
    <definedName name="judy1" hidden="1">{#N/A,#N/A,FALSE,"Pharm";#N/A,#N/A,FALSE,"WWCM"}</definedName>
    <definedName name="jukyukyujkyjm" localSheetId="4" hidden="1">{#N/A,#N/A,FALSE,"EXPENSE"}</definedName>
    <definedName name="jukyukyujkyjm" localSheetId="5" hidden="1">{#N/A,#N/A,FALSE,"EXPENSE"}</definedName>
    <definedName name="jukyukyujkyjm" localSheetId="2" hidden="1">{#N/A,#N/A,FALSE,"EXPENSE"}</definedName>
    <definedName name="jukyukyujkyjm" hidden="1">{#N/A,#N/A,FALSE,"EXPENSE"}</definedName>
    <definedName name="JUL_AUG_NC" localSheetId="7">#REF!</definedName>
    <definedName name="JUL_AUG_NC">#REF!</definedName>
    <definedName name="jul_MWH">#REF!</definedName>
    <definedName name="Jul_revs">#REF!</definedName>
    <definedName name="Jul_Total_Energy_Revenues">#REF!</definedName>
    <definedName name="Jul_Total_Production_Costs">#REF!</definedName>
    <definedName name="Jul_Y1" localSheetId="7">#REF!</definedName>
    <definedName name="Jul_Y1">#REF!</definedName>
    <definedName name="Jul_Y2">#REF!</definedName>
    <definedName name="Jul_Y3">#REF!</definedName>
    <definedName name="Jul00Daily">#REF!</definedName>
    <definedName name="Jul00Options">#REF!</definedName>
    <definedName name="July" localSheetId="7">#REF!</definedName>
    <definedName name="July">#REF!</definedName>
    <definedName name="July_Act" localSheetId="7">#REF!</definedName>
    <definedName name="July_Act">#REF!</definedName>
    <definedName name="July_Cost">#REF!</definedName>
    <definedName name="JULY_DEC" localSheetId="7">#REF!</definedName>
    <definedName name="JULY_DEC">#REF!</definedName>
    <definedName name="July_Hours" localSheetId="7">#REF!</definedName>
    <definedName name="July_Hours">#REF!</definedName>
    <definedName name="July_lables" localSheetId="7">#REF!</definedName>
    <definedName name="July_lables">#REF!</definedName>
    <definedName name="July_Labor" localSheetId="7">#REF!</definedName>
    <definedName name="July_Labor">#REF!</definedName>
    <definedName name="July_M_S" localSheetId="7">#REF!</definedName>
    <definedName name="July_M_S">#REF!</definedName>
    <definedName name="July_recon" localSheetId="7">#REF!</definedName>
    <definedName name="July_recon">#REF!</definedName>
    <definedName name="jun">#REF!</definedName>
    <definedName name="jun_MWH">#REF!</definedName>
    <definedName name="Jun_revs">#REF!</definedName>
    <definedName name="Jun_Total_Energy_Revenues">#REF!</definedName>
    <definedName name="Jun_Total_Production_Costs">#REF!</definedName>
    <definedName name="Jun_Y1" localSheetId="7">#REF!</definedName>
    <definedName name="Jun_Y1">#REF!</definedName>
    <definedName name="Jun_Y2">#REF!</definedName>
    <definedName name="Jun_Y3">#REF!</definedName>
    <definedName name="Jun00Daily">#REF!</definedName>
    <definedName name="Jun00Fwd1">#REF!</definedName>
    <definedName name="Jun00Options">#REF!</definedName>
    <definedName name="June" localSheetId="7">#REF!</definedName>
    <definedName name="June">#REF!</definedName>
    <definedName name="June_Cost">#REF!</definedName>
    <definedName name="June_Hours" localSheetId="7">#REF!</definedName>
    <definedName name="June_Hours">#REF!</definedName>
    <definedName name="June_Labor" localSheetId="7">#REF!</definedName>
    <definedName name="June_Labor">#REF!</definedName>
    <definedName name="June_M_S" localSheetId="7">#REF!</definedName>
    <definedName name="June_M_S">#REF!</definedName>
    <definedName name="June_recon">#REF!</definedName>
    <definedName name="JUNEPAGE">#REF!</definedName>
    <definedName name="JUNEWORKSHEET">#REF!</definedName>
    <definedName name="juyjghjghjgt" localSheetId="4" hidden="1">{#N/A,#N/A,FALSE,"EXPENSE"}</definedName>
    <definedName name="juyjghjghjgt" localSheetId="5" hidden="1">{#N/A,#N/A,FALSE,"EXPENSE"}</definedName>
    <definedName name="juyjghjghjgt" localSheetId="2" hidden="1">{#N/A,#N/A,FALSE,"EXPENSE"}</definedName>
    <definedName name="juyjghjghjgt" hidden="1">{#N/A,#N/A,FALSE,"EXPENSE"}</definedName>
    <definedName name="jyetjyetyjety" localSheetId="7" hidden="1">{0,0,0,0}</definedName>
    <definedName name="jyetjyetyjety" hidden="1">{0,0,0,0}</definedName>
    <definedName name="jytuyutyu" localSheetId="4" hidden="1">{#N/A,#N/A,FALSE,"EXPENSE"}</definedName>
    <definedName name="jytuyutyu" localSheetId="5" hidden="1">{#N/A,#N/A,FALSE,"EXPENSE"}</definedName>
    <definedName name="jytuyutyu" localSheetId="2" hidden="1">{#N/A,#N/A,FALSE,"EXPENSE"}</definedName>
    <definedName name="jytuyutyu" hidden="1">{#N/A,#N/A,FALSE,"EXPENSE"}</definedName>
    <definedName name="k" localSheetId="7">#REF!</definedName>
    <definedName name="k" hidden="1">{#N/A,#N/A,FALSE,"SIM95"}</definedName>
    <definedName name="K2_WBEVMODE" hidden="1">0</definedName>
    <definedName name="K7a" hidden="1">255</definedName>
    <definedName name="KAPLabor">#REF!</definedName>
    <definedName name="KAW" hidden="1">#REF!</definedName>
    <definedName name="kbde0" localSheetId="7">#REF!</definedName>
    <definedName name="kbde0">#REF!</definedName>
    <definedName name="kbde1" localSheetId="7">#REF!</definedName>
    <definedName name="kbde1">#REF!</definedName>
    <definedName name="kbde2" localSheetId="7">#REF!</definedName>
    <definedName name="kbde2">#REF!</definedName>
    <definedName name="KCVOL">#REF!</definedName>
    <definedName name="KELLY">#REF!</definedName>
    <definedName name="KELLY_JIM">#REF!</definedName>
    <definedName name="KEVIN" localSheetId="7">#REF!</definedName>
    <definedName name="KEVIN">#REF!</definedName>
    <definedName name="key" hidden="1">#REF!</definedName>
    <definedName name="key_asset_cur">#REF!</definedName>
    <definedName name="key_asset_prev">#REF!</definedName>
    <definedName name="kgkgjkghkj" localSheetId="4" hidden="1">{#N/A,#N/A,FALSE,"EXPENSE"}</definedName>
    <definedName name="kgkgjkghkj" localSheetId="5" hidden="1">{#N/A,#N/A,FALSE,"EXPENSE"}</definedName>
    <definedName name="kgkgjkghkj" localSheetId="2" hidden="1">{#N/A,#N/A,FALSE,"EXPENSE"}</definedName>
    <definedName name="kgkgjkghkj" hidden="1">{#N/A,#N/A,FALSE,"EXPENSE"}</definedName>
    <definedName name="khgkjgkghkhj" localSheetId="4" hidden="1">{#N/A,#N/A,FALSE,"EXPENSE"}</definedName>
    <definedName name="khgkjgkghkhj" localSheetId="5" hidden="1">{#N/A,#N/A,FALSE,"EXPENSE"}</definedName>
    <definedName name="khgkjgkghkhj" localSheetId="2" hidden="1">{#N/A,#N/A,FALSE,"EXPENSE"}</definedName>
    <definedName name="khgkjgkghkhj" hidden="1">{#N/A,#N/A,FALSE,"EXPENSE"}</definedName>
    <definedName name="khkhkhkh" localSheetId="4" hidden="1">{#N/A,#N/A,FALSE,"EXPENSE"}</definedName>
    <definedName name="khkhkhkh" localSheetId="5" hidden="1">{#N/A,#N/A,FALSE,"EXPENSE"}</definedName>
    <definedName name="khkhkhkh" localSheetId="2" hidden="1">{#N/A,#N/A,FALSE,"EXPENSE"}</definedName>
    <definedName name="khkhkhkh" hidden="1">{#N/A,#N/A,FALSE,"EXPENSE"}</definedName>
    <definedName name="kijh" hidden="1">{"FCB_ALL",#N/A,FALSE,"FCB";"GREY_ALL",#N/A,FALSE,"GREY"}</definedName>
    <definedName name="kim">#N/A</definedName>
    <definedName name="KingsMtn_Del2_Bill" localSheetId="7">#REF!</definedName>
    <definedName name="KingsMtn_Del2_Bill">#REF!</definedName>
    <definedName name="KingsMtn_Del3_Bill">#REF!</definedName>
    <definedName name="kiu">#REF!</definedName>
    <definedName name="kjb">36734.3045148148</definedName>
    <definedName name="kjh" hidden="1">{"Area1",#N/A,FALSE,"OREWACC";"Area2",#N/A,FALSE,"OREWACC"}</definedName>
    <definedName name="kjhkjh" localSheetId="7" hidden="1">{#N/A,#N/A,FALSE,"ORIX CSC"}</definedName>
    <definedName name="kjhkjh" hidden="1">{#N/A,#N/A,FALSE,"ORIX CSC"}</definedName>
    <definedName name="kkhkjhkjh" localSheetId="4" hidden="1">{#N/A,#N/A,FALSE,"EXPENSE"}</definedName>
    <definedName name="kkhkjhkjh" localSheetId="5" hidden="1">{#N/A,#N/A,FALSE,"EXPENSE"}</definedName>
    <definedName name="kkhkjhkjh" localSheetId="2" hidden="1">{#N/A,#N/A,FALSE,"EXPENSE"}</definedName>
    <definedName name="kkhkjhkjh" hidden="1">{#N/A,#N/A,FALSE,"EXPENSE"}</definedName>
    <definedName name="kkk" localSheetId="6" hidden="1">{#N/A,#N/A,FALSE,"Aging Summary";#N/A,#N/A,FALSE,"Ratio Analysis";#N/A,#N/A,FALSE,"Test 120 Day Accts";#N/A,#N/A,FALSE,"Tickmarks"}</definedName>
    <definedName name="kkk" localSheetId="7" hidden="1">{#N/A,#N/A,FALSE,"Aging Summary";#N/A,#N/A,FALSE,"Ratio Analysis";#N/A,#N/A,FALSE,"Test 120 Day Accts";#N/A,#N/A,FALSE,"Tickmarks"}</definedName>
    <definedName name="kkk" localSheetId="0" hidden="1">{#N/A,#N/A,FALSE,"Aging Summary";#N/A,#N/A,FALSE,"Ratio Analysis";#N/A,#N/A,FALSE,"Test 120 Day Accts";#N/A,#N/A,FALSE,"Tickmarks"}</definedName>
    <definedName name="kkk" localSheetId="4" hidden="1">{#N/A,#N/A,FALSE,"Aging Summary";#N/A,#N/A,FALSE,"Ratio Analysis";#N/A,#N/A,FALSE,"Test 120 Day Accts";#N/A,#N/A,FALSE,"Tickmarks"}</definedName>
    <definedName name="kkk" localSheetId="5" hidden="1">{#N/A,#N/A,FALSE,"Aging Summary";#N/A,#N/A,FALSE,"Ratio Analysis";#N/A,#N/A,FALSE,"Test 120 Day Accts";#N/A,#N/A,FALSE,"Tickmarks"}</definedName>
    <definedName name="kkk" localSheetId="2" hidden="1">{#N/A,#N/A,FALSE,"Aging Summary";#N/A,#N/A,FALSE,"Ratio Analysis";#N/A,#N/A,FALSE,"Test 120 Day Accts";#N/A,#N/A,FALSE,"Tickmarks"}</definedName>
    <definedName name="kkk" hidden="1">{#N/A,#N/A,FALSE,"Aging Summary";#N/A,#N/A,FALSE,"Ratio Analysis";#N/A,#N/A,FALSE,"Test 120 Day Accts";#N/A,#N/A,FALSE,"Tickmarks"}</definedName>
    <definedName name="kkk.pp" localSheetId="7" hidden="1">{"Ofcr Comp WP",#N/A,FALSE,"Ofcr Comp"}</definedName>
    <definedName name="kkk.pp" hidden="1">{"Ofcr Comp WP",#N/A,FALSE,"Ofcr Comp"}</definedName>
    <definedName name="klk">#REF!</definedName>
    <definedName name="KM">#REF!</definedName>
    <definedName name="KMD">#REF!</definedName>
    <definedName name="KMFMB_A" localSheetId="7">#REF!</definedName>
    <definedName name="KMFMB_A">#REF!</definedName>
    <definedName name="KMFMB_D" localSheetId="7">#REF!</definedName>
    <definedName name="KMFMB_D">#REF!</definedName>
    <definedName name="KMFMB_F" localSheetId="7">#REF!</definedName>
    <definedName name="KMFMB_F">#REF!</definedName>
    <definedName name="KMFMB_N">#REF!</definedName>
    <definedName name="KMFMB_O">#REF!</definedName>
    <definedName name="KMFMB_S">#REF!</definedName>
    <definedName name="KMFOM_A">#REF!</definedName>
    <definedName name="KMFOM_D">#REF!</definedName>
    <definedName name="KMFOM_F">#REF!</definedName>
    <definedName name="KMFOM_N">#REF!</definedName>
    <definedName name="KMFOM_O">#REF!</definedName>
    <definedName name="KMFOM_S">#REF!</definedName>
    <definedName name="KMS">#REF!</definedName>
    <definedName name="kmstub" localSheetId="7">#REF!</definedName>
    <definedName name="kmstub">#REF!</definedName>
    <definedName name="KNOWN_SUB">#REF!</definedName>
    <definedName name="KODAK_CARRS">#REF!</definedName>
    <definedName name="KODAK_TIMBER">#REF!</definedName>
    <definedName name="KOR_BOND" localSheetId="7">#REF!</definedName>
    <definedName name="KOR_BOND">#REF!</definedName>
    <definedName name="KOREA" localSheetId="7">#REF!</definedName>
    <definedName name="KOREA">#REF!</definedName>
    <definedName name="korry_funded_development" localSheetId="7">#REF!</definedName>
    <definedName name="korry_funded_development">#REF!</definedName>
    <definedName name="KPMG_tax_Request_w_TAXState" localSheetId="7">#REF!</definedName>
    <definedName name="KPMG_tax_Request_w_TAXState">#REF!</definedName>
    <definedName name="KPSC">#REF!</definedName>
    <definedName name="KPSCMaint">#REF!</definedName>
    <definedName name="KRCC_1">#REF!</definedName>
    <definedName name="KRCC_DMCC">#REF!</definedName>
    <definedName name="KSA">#REF!</definedName>
    <definedName name="kslkjkjlkjd" localSheetId="7" hidden="1">{#N/A,#N/A,FALSE,"REPORT"}</definedName>
    <definedName name="kslkjkjlkjd" hidden="1">{#N/A,#N/A,FALSE,"REPORT"}</definedName>
    <definedName name="KSUBE0">#REF!</definedName>
    <definedName name="KSUBE1">#REF!</definedName>
    <definedName name="KSUBE2">#REF!</definedName>
    <definedName name="ku">#REF!</definedName>
    <definedName name="kuhgjghjghj" localSheetId="4" hidden="1">{#N/A,#N/A,FALSE,"ALLOC"}</definedName>
    <definedName name="kuhgjghjghj" localSheetId="5" hidden="1">{#N/A,#N/A,FALSE,"ALLOC"}</definedName>
    <definedName name="kuhgjghjghj" localSheetId="2" hidden="1">{#N/A,#N/A,FALSE,"ALLOC"}</definedName>
    <definedName name="kuhgjghjghj" hidden="1">{#N/A,#N/A,FALSE,"ALLOC"}</definedName>
    <definedName name="kWh_per_cust_Table" localSheetId="7">#REF!</definedName>
    <definedName name="kWh_per_cust_Table">#REF!</definedName>
    <definedName name="kWh_Table" localSheetId="7">#REF!</definedName>
    <definedName name="kWh_Table">#REF!</definedName>
    <definedName name="KY">#REF!</definedName>
    <definedName name="KYCOGA">#REF!</definedName>
    <definedName name="kyukytjgdhfgfd" localSheetId="4" hidden="1">{#N/A,#N/A,FALSE,"EXPENSE"}</definedName>
    <definedName name="kyukytjgdhfgfd" localSheetId="5" hidden="1">{#N/A,#N/A,FALSE,"EXPENSE"}</definedName>
    <definedName name="kyukytjgdhfgfd" localSheetId="2" hidden="1">{#N/A,#N/A,FALSE,"EXPENSE"}</definedName>
    <definedName name="kyukytjgdhfgfd" hidden="1">{#N/A,#N/A,FALSE,"EXPENSE"}</definedName>
    <definedName name="L" localSheetId="7">#REF!</definedName>
    <definedName name="l" hidden="1">#REF!</definedName>
    <definedName name="L_1" localSheetId="7">#REF!</definedName>
    <definedName name="L_1">#REF!</definedName>
    <definedName name="L_2" localSheetId="7">#REF!</definedName>
    <definedName name="L_2">#REF!</definedName>
    <definedName name="L_3" localSheetId="7">#REF!</definedName>
    <definedName name="L_3">#REF!</definedName>
    <definedName name="L_4">#REF!</definedName>
    <definedName name="l_BalanceSheet_431">#REF!</definedName>
    <definedName name="l_BondsVJ_18832">#REF!</definedName>
    <definedName name="l_CommonStock_507">#REF!</definedName>
    <definedName name="l_CorporateTemplateII_21540">#REF!</definedName>
    <definedName name="l_CreditMetricsInputs_222602">#REF!</definedName>
    <definedName name="l_DetailedIncomeStatement_429">#REF!</definedName>
    <definedName name="l_ElectricRevClass_48800">#REF!</definedName>
    <definedName name="l_ElectricRevJur_50602">#REF!</definedName>
    <definedName name="l_ITAXApportionmentRates_20809">#REF!</definedName>
    <definedName name="l_ITAXEffectiveTaxRateTax_209008">#REF!</definedName>
    <definedName name="l_ITAXFederal_2817">#REF!</definedName>
    <definedName name="l_ITAXTaxCreditUtilizationandPostingAMT_1942411">#REF!</definedName>
    <definedName name="l_ITAXTaxCreditUtilizationandPostingNonSpecified_1942413">#REF!</definedName>
    <definedName name="l_ITAXTaxCreditUtilizationandPostingSpecified_1836818">#REF!</definedName>
    <definedName name="l_ITAXTaxSummaryData_2026608">#REF!</definedName>
    <definedName name="l_PreferredVJ_18421">#REF!</definedName>
    <definedName name="l_RegAllocators_19959">#REF!</definedName>
    <definedName name="l_RegRateBaseSch12EOP_212604">#REF!</definedName>
    <definedName name="l_RegRateofReturnSch9EOP_212602">#REF!</definedName>
    <definedName name="l_RegWarehouseActuals_126213">#REF!</definedName>
    <definedName name="l_RegWarehouseFinal_46600">#REF!</definedName>
    <definedName name="l_SaleofAssetsProceeds_463">#REF!</definedName>
    <definedName name="l_ShortTermRolloverInterest_19524">#REF!</definedName>
    <definedName name="l_SwapsVJ_465">#REF!</definedName>
    <definedName name="l_ValuationMetrics_483">#REF!</definedName>
    <definedName name="l_ValuationMetricsTreasuryFormat_201202">#REF!</definedName>
    <definedName name="labels">#REF!</definedName>
    <definedName name="labels_col">#REF!</definedName>
    <definedName name="labels_company1">#REF!</definedName>
    <definedName name="labels_company1_col">#REF!</definedName>
    <definedName name="labels_company1_row">#REF!</definedName>
    <definedName name="labels_company2">#REF!</definedName>
    <definedName name="labels_company2_col">#REF!</definedName>
    <definedName name="labels_company2_row">#REF!</definedName>
    <definedName name="labels_row_subfunction">#REF!</definedName>
    <definedName name="LABELTEXTCOLUMN1" localSheetId="7">#REF!</definedName>
    <definedName name="LABELTEXTCOLUMN1">#REF!</definedName>
    <definedName name="LABELTEXTROW1" localSheetId="7">#REF!</definedName>
    <definedName name="LABELTEXTROW1">#REF!</definedName>
    <definedName name="labor_premerger_comp_1" localSheetId="7">#REF!</definedName>
    <definedName name="labor_premerger_comp_1">#REF!</definedName>
    <definedName name="labor_premerger_comp_2">#REF!</definedName>
    <definedName name="labor_premerger_corp_comp_1">#REF!</definedName>
    <definedName name="labor_premerger_corp_comp_2">#REF!</definedName>
    <definedName name="labor_premerger_corporate">#REF!</definedName>
    <definedName name="labor_reductions">#REF!</definedName>
    <definedName name="labor_reductions_corporate">#REF!</definedName>
    <definedName name="labor_reductions_field">#REF!</definedName>
    <definedName name="labor_reductions_pct_corporate">#REF!</definedName>
    <definedName name="labor_table">#REF!</definedName>
    <definedName name="LaborIncrease" localSheetId="7">#REF!</definedName>
    <definedName name="LaborIncrease">#REF!</definedName>
    <definedName name="LABRATE" localSheetId="7">#REF!</definedName>
    <definedName name="LABRATE">#REF!</definedName>
    <definedName name="ladd" hidden="1">#REF!</definedName>
    <definedName name="LAG" localSheetId="7">#REF!</definedName>
    <definedName name="LAG">#REF!</definedName>
    <definedName name="LAHRS" localSheetId="7">#REF!</definedName>
    <definedName name="LAHRS">#REF!</definedName>
    <definedName name="laHVQEL" localSheetId="7" hidden="1">#REF!</definedName>
    <definedName name="laHVQEL" hidden="1">#REF!</definedName>
    <definedName name="laj" localSheetId="7"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laj"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lan_server_replacement_cost">#REF!</definedName>
    <definedName name="Land">#REF!</definedName>
    <definedName name="land1450500June">#REF!</definedName>
    <definedName name="LAST">#REF!</definedName>
    <definedName name="Last_Row">#N/A</definedName>
    <definedName name="LAST_SSUM_RUN" localSheetId="7">#REF!</definedName>
    <definedName name="LAST_SSUM_RUN">#REF!</definedName>
    <definedName name="last_year">#REF!</definedName>
    <definedName name="LastCore" localSheetId="7">#REF!</definedName>
    <definedName name="LastCore">#REF!</definedName>
    <definedName name="LastLineCol">#REF!</definedName>
    <definedName name="lastyearofservice">#REF!</definedName>
    <definedName name="late3" hidden="1">#REF!</definedName>
    <definedName name="lcp_auto_fin">#REF!</definedName>
    <definedName name="lcp_inc_issue">#REF!</definedName>
    <definedName name="lcp_issue">#REF!</definedName>
    <definedName name="lcp_maximum">#REF!</definedName>
    <definedName name="lcp_target_pct">#REF!</definedName>
    <definedName name="ldlwkldkwd" hidden="1">16</definedName>
    <definedName name="LEADLAG" localSheetId="7">#REF!</definedName>
    <definedName name="LEADLAG">#REF!</definedName>
    <definedName name="ledger01" localSheetId="7">#REF!</definedName>
    <definedName name="ledger01">#REF!</definedName>
    <definedName name="ledger02" localSheetId="7">#REF!</definedName>
    <definedName name="ledger02">#REF!</definedName>
    <definedName name="ledger03">#REF!</definedName>
    <definedName name="ledger04">#REF!</definedName>
    <definedName name="ledger05">#REF!</definedName>
    <definedName name="ledger06">#REF!</definedName>
    <definedName name="ledger07">#REF!</definedName>
    <definedName name="ledger08">#REF!</definedName>
    <definedName name="ledger09">#REF!</definedName>
    <definedName name="ledger10">#REF!</definedName>
    <definedName name="ledger11">#REF!</definedName>
    <definedName name="ledger12">#REF!</definedName>
    <definedName name="lee" localSheetId="7" hidden="1">{#N/A,#N/A,FALSE,"Pharm";#N/A,#N/A,FALSE,"WWCM"}</definedName>
    <definedName name="lee" hidden="1">{#N/A,#N/A,FALSE,"Pharm";#N/A,#N/A,FALSE,"WWCM"}</definedName>
    <definedName name="left1">#REF!</definedName>
    <definedName name="left2">#REF!</definedName>
    <definedName name="LEFTT">#REF!</definedName>
    <definedName name="leg" localSheetId="7" hidden="1">{#N/A,#N/A,FALSE,"Contribution Analysis"}</definedName>
    <definedName name="leg" hidden="1">{#N/A,#N/A,FALSE,"Contribution Analysis"}</definedName>
    <definedName name="Legal">#REF!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end1" localSheetId="7" hidden="1">{"IS",#N/A,FALSE,"IS";"RPTIS",#N/A,FALSE,"RPTIS";"STATS",#N/A,FALSE,"STATS";"CELL",#N/A,FALSE,"CELL";"BS",#N/A,FALSE,"BS"}</definedName>
    <definedName name="legend1" hidden="1">{"IS",#N/A,FALSE,"IS";"RPTIS",#N/A,FALSE,"RPTIS";"STATS",#N/A,FALSE,"STATS";"CELL",#N/A,FALSE,"CELL";"BS",#N/A,FALSE,"BS"}</definedName>
    <definedName name="legendchart1" localSheetId="7"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legendchart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LEMON" localSheetId="7" hidden="1">{#N/A,#N/A,FALSE,"PAYROLL BREAKDOWN";#N/A,#N/A,FALSE,"PRODUCTION SUMMARY";#N/A,#N/A,FALSE,"PROD ACTUAL TO BUDGET";#N/A,#N/A,FALSE,"WET END BREAKDOWN";#N/A,#N/A,FALSE,"FISH DIST.";#N/A,#N/A,FALSE,"SARD ANALYSIS ";#N/A,#N/A,FALSE,"SNACK ANALYSIS";#N/A,#N/A,FALSE,"RD FISH TO CANNERY";#N/A,#N/A,FALSE,"FRESH STEAKS";#N/A,#N/A,FALSE,"FROZEN STEAKS";#N/A,#N/A,FALSE,"SALMON FOOD &amp; BAIT";#N/A,#N/A,FALSE,"COLD STORAGE";#N/A,#N/A,FALSE,"LABELLING";#N/A,#N/A,FALSE,"OIL KLS";#N/A,#N/A,FALSE,"WA OIL";#N/A,#N/A,FALSE,"OIL FPEO ST";#N/A,#N/A,FALSE,"OIL FPEO ST FROZEN";#N/A,#N/A,FALSE,"OIL FPEO AL";#N/A,#N/A,FALSE,"SW FPEO ST";#N/A,#N/A,FALSE,"LEMON SARD";#N/A,#N/A,FALSE,"FROZEN TOM STEEL";#N/A,#N/A,FALSE,"MUST SPRATS";#N/A,#N/A,FALSE,"DEEP CAN KLS";#N/A,#N/A,FALSE,"OIL STKS";#N/A,#N/A,FALSE,"MUST STKS";#N/A,#N/A,FALSE,"LHS STKS";#N/A,#N/A,FALSE,"REG OVALS";#N/A,#N/A,FALSE,"REG SNACKS"}</definedName>
    <definedName name="LEMON" hidden="1">{#N/A,#N/A,FALSE,"PAYROLL BREAKDOWN";#N/A,#N/A,FALSE,"PRODUCTION SUMMARY";#N/A,#N/A,FALSE,"PROD ACTUAL TO BUDGET";#N/A,#N/A,FALSE,"WET END BREAKDOWN";#N/A,#N/A,FALSE,"FISH DIST.";#N/A,#N/A,FALSE,"SARD ANALYSIS ";#N/A,#N/A,FALSE,"SNACK ANALYSIS";#N/A,#N/A,FALSE,"RD FISH TO CANNERY";#N/A,#N/A,FALSE,"FRESH STEAKS";#N/A,#N/A,FALSE,"FROZEN STEAKS";#N/A,#N/A,FALSE,"SALMON FOOD &amp; BAIT";#N/A,#N/A,FALSE,"COLD STORAGE";#N/A,#N/A,FALSE,"LABELLING";#N/A,#N/A,FALSE,"OIL KLS";#N/A,#N/A,FALSE,"WA OIL";#N/A,#N/A,FALSE,"OIL FPEO ST";#N/A,#N/A,FALSE,"OIL FPEO ST FROZEN";#N/A,#N/A,FALSE,"OIL FPEO AL";#N/A,#N/A,FALSE,"SW FPEO ST";#N/A,#N/A,FALSE,"LEMON SARD";#N/A,#N/A,FALSE,"FROZEN TOM STEEL";#N/A,#N/A,FALSE,"MUST SPRATS";#N/A,#N/A,FALSE,"DEEP CAN KLS";#N/A,#N/A,FALSE,"OIL STKS";#N/A,#N/A,FALSE,"MUST STKS";#N/A,#N/A,FALSE,"LHS STKS";#N/A,#N/A,FALSE,"REG OVALS";#N/A,#N/A,FALSE,"REG SNACKS"}</definedName>
    <definedName name="letter">#REF!</definedName>
    <definedName name="Level_4_MIFO_SubAccount_Desc">#REF!</definedName>
    <definedName name="LevFixedPrice">#REF!</definedName>
    <definedName name="LevVarPrice">#REF!</definedName>
    <definedName name="LEWIS_LUCAS">#REF!</definedName>
    <definedName name="LHI">#REF!</definedName>
    <definedName name="LIAB" localSheetId="7">#REF!</definedName>
    <definedName name="LIAB">#REF!</definedName>
    <definedName name="liabilites">#REF!</definedName>
    <definedName name="liabilities">#REF!</definedName>
    <definedName name="LIBOR_ANUAL">#REF!</definedName>
    <definedName name="lidhalsfdhe.f" localSheetId="7" hidden="1">{"'Feb 99'!$A$1:$G$30"}</definedName>
    <definedName name="lidhalsfdhe.f" hidden="1">{"'Feb 99'!$A$1:$G$30"}</definedName>
    <definedName name="LIFE92">#REF!</definedName>
    <definedName name="LIFEDEP">#REF!</definedName>
    <definedName name="LIFEDEPHARRIS">#REF!</definedName>
    <definedName name="limcount" hidden="1">1</definedName>
    <definedName name="Line">#REF!</definedName>
    <definedName name="LINE01">#REF!</definedName>
    <definedName name="LINE02">#REF!</definedName>
    <definedName name="LINE04">#REF!</definedName>
    <definedName name="LINE05">#REF!</definedName>
    <definedName name="LINE06">#REF!</definedName>
    <definedName name="LINE07">#REF!</definedName>
    <definedName name="LINE08">#REF!</definedName>
    <definedName name="LINE09">#REF!</definedName>
    <definedName name="LINE1">#REF!</definedName>
    <definedName name="LINE10">#REF!</definedName>
    <definedName name="LINE12">#REF!</definedName>
    <definedName name="LINE13">#REF!</definedName>
    <definedName name="LINE14">#REF!</definedName>
    <definedName name="LINE15">#REF!</definedName>
    <definedName name="LINE16">#REF!</definedName>
    <definedName name="LINE17">#REF!</definedName>
    <definedName name="LINE18">#REF!</definedName>
    <definedName name="LINE19">#REF!</definedName>
    <definedName name="LINE2">#REF!</definedName>
    <definedName name="LINE20">#REF!</definedName>
    <definedName name="LINE21">#REF!</definedName>
    <definedName name="LINE22">#REF!</definedName>
    <definedName name="LINE23">#REF!</definedName>
    <definedName name="LINE24">#REF!</definedName>
    <definedName name="LINE25">#REF!</definedName>
    <definedName name="LINE26">#REF!</definedName>
    <definedName name="LINE4" localSheetId="7">#REF!</definedName>
    <definedName name="LINE4">#REF!</definedName>
    <definedName name="LINE5" localSheetId="7">#REF!</definedName>
    <definedName name="LINE5">#REF!</definedName>
    <definedName name="LINE6">#REF!</definedName>
    <definedName name="Line7">#REF!</definedName>
    <definedName name="LINE8">#REF!</definedName>
    <definedName name="LINE9">#REF!</definedName>
    <definedName name="LINEBREAK" localSheetId="7">#REF!</definedName>
    <definedName name="LINEBREAK">#REF!</definedName>
    <definedName name="lineLoss" localSheetId="7">#REF!</definedName>
    <definedName name="lineLoss">#REF!</definedName>
    <definedName name="LiquefactionPortCharges">#REF!</definedName>
    <definedName name="List" localSheetId="7">#REF!</definedName>
    <definedName name="List">#REF!</definedName>
    <definedName name="List1">#REF!</definedName>
    <definedName name="List3">#REF!</definedName>
    <definedName name="ListaCuentas">#REF!</definedName>
    <definedName name="listaordenamieto">#REF!</definedName>
    <definedName name="ListDaysInMonth" localSheetId="7">#REF!</definedName>
    <definedName name="ListDaysInMonth">#REF!</definedName>
    <definedName name="ListOffset" hidden="1">1</definedName>
    <definedName name="ListYN">#REF!</definedName>
    <definedName name="LJ_Util_AcumuladaReal2005">#REF!</definedName>
    <definedName name="LJ_Util_PptoAnual2005">#REF!</definedName>
    <definedName name="LJ_Util_PptoAnual2005Avance">#REF!</definedName>
    <definedName name="lk" localSheetId="6" hidden="1">{#N/A,#N/A,FALSE,"Aging Summary";#N/A,#N/A,FALSE,"Ratio Analysis";#N/A,#N/A,FALSE,"Test 120 Day Accts";#N/A,#N/A,FALSE,"Tickmarks"}</definedName>
    <definedName name="lk" localSheetId="7" hidden="1">{#N/A,#N/A,FALSE,"Aging Summary";#N/A,#N/A,FALSE,"Ratio Analysis";#N/A,#N/A,FALSE,"Test 120 Day Accts";#N/A,#N/A,FALSE,"Tickmarks"}</definedName>
    <definedName name="lk" localSheetId="0" hidden="1">{#N/A,#N/A,FALSE,"Aging Summary";#N/A,#N/A,FALSE,"Ratio Analysis";#N/A,#N/A,FALSE,"Test 120 Day Accts";#N/A,#N/A,FALSE,"Tickmarks"}</definedName>
    <definedName name="lk" localSheetId="4" hidden="1">{#N/A,#N/A,FALSE,"Aging Summary";#N/A,#N/A,FALSE,"Ratio Analysis";#N/A,#N/A,FALSE,"Test 120 Day Accts";#N/A,#N/A,FALSE,"Tickmarks"}</definedName>
    <definedName name="lk" localSheetId="5" hidden="1">{#N/A,#N/A,FALSE,"Aging Summary";#N/A,#N/A,FALSE,"Ratio Analysis";#N/A,#N/A,FALSE,"Test 120 Day Accts";#N/A,#N/A,FALSE,"Tickmarks"}</definedName>
    <definedName name="lk" localSheetId="2" hidden="1">{#N/A,#N/A,FALSE,"Aging Summary";#N/A,#N/A,FALSE,"Ratio Analysis";#N/A,#N/A,FALSE,"Test 120 Day Accts";#N/A,#N/A,FALSE,"Tickmarks"}</definedName>
    <definedName name="lk" hidden="1">{#N/A,#N/A,FALSE,"Aging Summary";#N/A,#N/A,FALSE,"Ratio Analysis";#N/A,#N/A,FALSE,"Test 120 Day Accts";#N/A,#N/A,FALSE,"Tickmarks"}</definedName>
    <definedName name="lkfyhjfghfdgdgf" localSheetId="4" hidden="1">{#N/A,#N/A,FALSE,"ALLOC"}</definedName>
    <definedName name="lkfyhjfghfdgdgf" localSheetId="5" hidden="1">{#N/A,#N/A,FALSE,"ALLOC"}</definedName>
    <definedName name="lkfyhjfghfdgdgf" localSheetId="2" hidden="1">{#N/A,#N/A,FALSE,"ALLOC"}</definedName>
    <definedName name="lkfyhjfghfdgdgf" hidden="1">{#N/A,#N/A,FALSE,"ALLOC"}</definedName>
    <definedName name="lkj" localSheetId="7" hidden="1">{#N/A,#N/A,FALSE,"Assessment";#N/A,#N/A,FALSE,"Staffing";#N/A,#N/A,FALSE,"Hires";#N/A,#N/A,FALSE,"Assumptions"}</definedName>
    <definedName name="lkj" hidden="1">{#N/A,#N/A,FALSE,"Assessment";#N/A,#N/A,FALSE,"Staffing";#N/A,#N/A,FALSE,"Hires";#N/A,#N/A,FALSE,"Assumptions"}</definedName>
    <definedName name="lkjh" localSheetId="7" hidden="1">{#N/A,#N/A,TRUE,"CIN-11";#N/A,#N/A,TRUE,"CIN-13";#N/A,#N/A,TRUE,"CIN-14";#N/A,#N/A,TRUE,"CIN-16";#N/A,#N/A,TRUE,"CIN-17";#N/A,#N/A,TRUE,"CIN-18";#N/A,#N/A,TRUE,"CIN Earnings To Fixed Charges";#N/A,#N/A,TRUE,"CIN Financial Ratios";#N/A,#N/A,TRUE,"CIN-IS";#N/A,#N/A,TRUE,"CIN-BS";#N/A,#N/A,TRUE,"CIN-CS";#N/A,#N/A,TRUE,"Invest In Unconsol Subs"}</definedName>
    <definedName name="lkjh" hidden="1">{#N/A,#N/A,TRUE,"CIN-11";#N/A,#N/A,TRUE,"CIN-13";#N/A,#N/A,TRUE,"CIN-14";#N/A,#N/A,TRUE,"CIN-16";#N/A,#N/A,TRUE,"CIN-17";#N/A,#N/A,TRUE,"CIN-18";#N/A,#N/A,TRUE,"CIN Earnings To Fixed Charges";#N/A,#N/A,TRUE,"CIN Financial Ratios";#N/A,#N/A,TRUE,"CIN-IS";#N/A,#N/A,TRUE,"CIN-BS";#N/A,#N/A,TRUE,"CIN-CS";#N/A,#N/A,TRUE,"Invest In Unconsol Subs"}</definedName>
    <definedName name="lkjhgklj" localSheetId="7" hidden="1">{#N/A,#N/A,FALSE,"PAYROLL BREAKDOWN";#N/A,#N/A,FALSE,"PRODUCTION SUMMARY";#N/A,#N/A,FALSE,"PROD ACTUAL TO BUDGET";#N/A,#N/A,FALSE,"WET END BREAKDOWN";#N/A,#N/A,FALSE,"FISH DIST.";#N/A,#N/A,FALSE,"SARD ANALYSIS ";#N/A,#N/A,FALSE,"SNACK ANALYSIS";#N/A,#N/A,FALSE,"RD FISH TO CANNERY";#N/A,#N/A,FALSE,"FRESH STEAKS";#N/A,#N/A,FALSE,"FROZEN STEAKS";#N/A,#N/A,FALSE,"SALMON FOOD &amp; BAIT";#N/A,#N/A,FALSE,"COLD STORAGE";#N/A,#N/A,FALSE,"LABELLING";#N/A,#N/A,FALSE,"OIL KLS";#N/A,#N/A,FALSE,"WA OIL";#N/A,#N/A,FALSE,"OIL FPEO ST";#N/A,#N/A,FALSE,"OIL FPEO ST FROZEN";#N/A,#N/A,FALSE,"OIL FPEO AL";#N/A,#N/A,FALSE,"SW FPEO ST";#N/A,#N/A,FALSE,"LEMON SARD";#N/A,#N/A,FALSE,"FROZEN TOM STEEL";#N/A,#N/A,FALSE,"MUST SPRATS";#N/A,#N/A,FALSE,"DEEP CAN KLS";#N/A,#N/A,FALSE,"OIL STKS";#N/A,#N/A,FALSE,"MUST STKS";#N/A,#N/A,FALSE,"LHS STKS";#N/A,#N/A,FALSE,"REG OVALS";#N/A,#N/A,FALSE,"REG SNACKS"}</definedName>
    <definedName name="lkjhgklj" hidden="1">{#N/A,#N/A,FALSE,"PAYROLL BREAKDOWN";#N/A,#N/A,FALSE,"PRODUCTION SUMMARY";#N/A,#N/A,FALSE,"PROD ACTUAL TO BUDGET";#N/A,#N/A,FALSE,"WET END BREAKDOWN";#N/A,#N/A,FALSE,"FISH DIST.";#N/A,#N/A,FALSE,"SARD ANALYSIS ";#N/A,#N/A,FALSE,"SNACK ANALYSIS";#N/A,#N/A,FALSE,"RD FISH TO CANNERY";#N/A,#N/A,FALSE,"FRESH STEAKS";#N/A,#N/A,FALSE,"FROZEN STEAKS";#N/A,#N/A,FALSE,"SALMON FOOD &amp; BAIT";#N/A,#N/A,FALSE,"COLD STORAGE";#N/A,#N/A,FALSE,"LABELLING";#N/A,#N/A,FALSE,"OIL KLS";#N/A,#N/A,FALSE,"WA OIL";#N/A,#N/A,FALSE,"OIL FPEO ST";#N/A,#N/A,FALSE,"OIL FPEO ST FROZEN";#N/A,#N/A,FALSE,"OIL FPEO AL";#N/A,#N/A,FALSE,"SW FPEO ST";#N/A,#N/A,FALSE,"LEMON SARD";#N/A,#N/A,FALSE,"FROZEN TOM STEEL";#N/A,#N/A,FALSE,"MUST SPRATS";#N/A,#N/A,FALSE,"DEEP CAN KLS";#N/A,#N/A,FALSE,"OIL STKS";#N/A,#N/A,FALSE,"MUST STKS";#N/A,#N/A,FALSE,"LHS STKS";#N/A,#N/A,FALSE,"REG OVALS";#N/A,#N/A,FALSE,"REG SNACKS"}</definedName>
    <definedName name="lkjlj" localSheetId="7"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kjlj"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ku" localSheetId="6" hidden="1">{#N/A,#N/A,FALSE,"Aging Summary";#N/A,#N/A,FALSE,"Ratio Analysis";#N/A,#N/A,FALSE,"Test 120 Day Accts";#N/A,#N/A,FALSE,"Tickmarks"}</definedName>
    <definedName name="lku" localSheetId="7" hidden="1">{#N/A,#N/A,FALSE,"Aging Summary";#N/A,#N/A,FALSE,"Ratio Analysis";#N/A,#N/A,FALSE,"Test 120 Day Accts";#N/A,#N/A,FALSE,"Tickmarks"}</definedName>
    <definedName name="lku" localSheetId="0" hidden="1">{#N/A,#N/A,FALSE,"Aging Summary";#N/A,#N/A,FALSE,"Ratio Analysis";#N/A,#N/A,FALSE,"Test 120 Day Accts";#N/A,#N/A,FALSE,"Tickmarks"}</definedName>
    <definedName name="lku" localSheetId="4" hidden="1">{#N/A,#N/A,FALSE,"Aging Summary";#N/A,#N/A,FALSE,"Ratio Analysis";#N/A,#N/A,FALSE,"Test 120 Day Accts";#N/A,#N/A,FALSE,"Tickmarks"}</definedName>
    <definedName name="lku" localSheetId="5" hidden="1">{#N/A,#N/A,FALSE,"Aging Summary";#N/A,#N/A,FALSE,"Ratio Analysis";#N/A,#N/A,FALSE,"Test 120 Day Accts";#N/A,#N/A,FALSE,"Tickmarks"}</definedName>
    <definedName name="lku" localSheetId="2" hidden="1">{#N/A,#N/A,FALSE,"Aging Summary";#N/A,#N/A,FALSE,"Ratio Analysis";#N/A,#N/A,FALSE,"Test 120 Day Accts";#N/A,#N/A,FALSE,"Tickmarks"}</definedName>
    <definedName name="lku" hidden="1">{#N/A,#N/A,FALSE,"Aging Summary";#N/A,#N/A,FALSE,"Ratio Analysis";#N/A,#N/A,FALSE,"Test 120 Day Accts";#N/A,#N/A,FALSE,"Tickmarks"}</definedName>
    <definedName name="lkuh" localSheetId="7" hidden="1">{#N/A,#N/A,FALSE,"PAYROLL BREAKDOWN";#N/A,#N/A,FALSE,"PRODUCTION SUMMARY";#N/A,#N/A,FALSE,"PROD ACTUAL TO BUDGET";#N/A,#N/A,FALSE,"WET END BREAKDOWN";#N/A,#N/A,FALSE,"FISH DIST.";#N/A,#N/A,FALSE,"SARD ANALYSIS ";#N/A,#N/A,FALSE,"SNACK ANALYSIS";#N/A,#N/A,FALSE,"RD FISH TO CANNERY";#N/A,#N/A,FALSE,"FRESH STEAKS";#N/A,#N/A,FALSE,"FROZEN STEAKS";#N/A,#N/A,FALSE,"SALMON FOOD &amp; BAIT";#N/A,#N/A,FALSE,"COLD STORAGE";#N/A,#N/A,FALSE,"LABELLING";#N/A,#N/A,FALSE,"OIL KLS";#N/A,#N/A,FALSE,"WA OIL";#N/A,#N/A,FALSE,"OIL FPEO ST";#N/A,#N/A,FALSE,"OIL FPEO ST FROZEN";#N/A,#N/A,FALSE,"OIL FPEO AL";#N/A,#N/A,FALSE,"SW FPEO ST";#N/A,#N/A,FALSE,"LEMON SARD";#N/A,#N/A,FALSE,"FROZEN TOM STEEL";#N/A,#N/A,FALSE,"MUST SPRATS";#N/A,#N/A,FALSE,"DEEP CAN KLS";#N/A,#N/A,FALSE,"OIL STKS";#N/A,#N/A,FALSE,"MUST STKS";#N/A,#N/A,FALSE,"LHS STKS";#N/A,#N/A,FALSE,"REG OVALS";#N/A,#N/A,FALSE,"REG SNACKS"}</definedName>
    <definedName name="lkuh" hidden="1">{#N/A,#N/A,FALSE,"PAYROLL BREAKDOWN";#N/A,#N/A,FALSE,"PRODUCTION SUMMARY";#N/A,#N/A,FALSE,"PROD ACTUAL TO BUDGET";#N/A,#N/A,FALSE,"WET END BREAKDOWN";#N/A,#N/A,FALSE,"FISH DIST.";#N/A,#N/A,FALSE,"SARD ANALYSIS ";#N/A,#N/A,FALSE,"SNACK ANALYSIS";#N/A,#N/A,FALSE,"RD FISH TO CANNERY";#N/A,#N/A,FALSE,"FRESH STEAKS";#N/A,#N/A,FALSE,"FROZEN STEAKS";#N/A,#N/A,FALSE,"SALMON FOOD &amp; BAIT";#N/A,#N/A,FALSE,"COLD STORAGE";#N/A,#N/A,FALSE,"LABELLING";#N/A,#N/A,FALSE,"OIL KLS";#N/A,#N/A,FALSE,"WA OIL";#N/A,#N/A,FALSE,"OIL FPEO ST";#N/A,#N/A,FALSE,"OIL FPEO ST FROZEN";#N/A,#N/A,FALSE,"OIL FPEO AL";#N/A,#N/A,FALSE,"SW FPEO ST";#N/A,#N/A,FALSE,"LEMON SARD";#N/A,#N/A,FALSE,"FROZEN TOM STEEL";#N/A,#N/A,FALSE,"MUST SPRATS";#N/A,#N/A,FALSE,"DEEP CAN KLS";#N/A,#N/A,FALSE,"OIL STKS";#N/A,#N/A,FALSE,"MUST STKS";#N/A,#N/A,FALSE,"LHS STKS";#N/A,#N/A,FALSE,"REG OVALS";#N/A,#N/A,FALSE,"REG SNACKS"}</definedName>
    <definedName name="ll" localSheetId="7" hidden="1">{#N/A,#N/A,FALSE,"SIM95"}</definedName>
    <definedName name="ll" hidden="1">{#N/A,#N/A,FALSE,"SIM95"}</definedName>
    <definedName name="ll.pp" localSheetId="7" hidden="1">{"SchMpg1",#N/A,FALSE,"TR Sch M";"SchMpg2",#N/A,FALSE,"TR Sch M"}</definedName>
    <definedName name="ll.pp" hidden="1">{"SchMpg1",#N/A,FALSE,"TR Sch M";"SchMpg2",#N/A,FALSE,"TR Sch M"}</definedName>
    <definedName name="llc.Info" localSheetId="7" hidden="1">{#N/A,#N/A,FALSE,"Income";#N/A,#N/A,FALSE,"Cost of Goods Sold";#N/A,#N/A,FALSE,"Other Costs";#N/A,#N/A,FALSE,"Other Income";#N/A,#N/A,FALSE,"Taxes";#N/A,#N/A,FALSE,"Other Deductions";#N/A,#N/A,FALSE,"Compensation of Officers"}</definedName>
    <definedName name="llc.Info" hidden="1">{#N/A,#N/A,FALSE,"Income";#N/A,#N/A,FALSE,"Cost of Goods Sold";#N/A,#N/A,FALSE,"Other Costs";#N/A,#N/A,FALSE,"Other Income";#N/A,#N/A,FALSE,"Taxes";#N/A,#N/A,FALSE,"Other Deductions";#N/A,#N/A,FALSE,"Compensation of Officers"}</definedName>
    <definedName name="lll" localSheetId="6" hidden="1">{#N/A,#N/A,FALSE,"Aging Summary";#N/A,#N/A,FALSE,"Ratio Analysis";#N/A,#N/A,FALSE,"Test 120 Day Accts";#N/A,#N/A,FALSE,"Tickmarks"}</definedName>
    <definedName name="lll" localSheetId="7" hidden="1">{#N/A,#N/A,FALSE,"Aging Summary";#N/A,#N/A,FALSE,"Ratio Analysis";#N/A,#N/A,FALSE,"Test 120 Day Accts";#N/A,#N/A,FALSE,"Tickmarks"}</definedName>
    <definedName name="lll" localSheetId="0" hidden="1">{#N/A,#N/A,FALSE,"Aging Summary";#N/A,#N/A,FALSE,"Ratio Analysis";#N/A,#N/A,FALSE,"Test 120 Day Accts";#N/A,#N/A,FALSE,"Tickmarks"}</definedName>
    <definedName name="lll" localSheetId="4" hidden="1">{#N/A,#N/A,FALSE,"Aging Summary";#N/A,#N/A,FALSE,"Ratio Analysis";#N/A,#N/A,FALSE,"Test 120 Day Accts";#N/A,#N/A,FALSE,"Tickmarks"}</definedName>
    <definedName name="lll" localSheetId="5" hidden="1">{#N/A,#N/A,FALSE,"Aging Summary";#N/A,#N/A,FALSE,"Ratio Analysis";#N/A,#N/A,FALSE,"Test 120 Day Accts";#N/A,#N/A,FALSE,"Tickmarks"}</definedName>
    <definedName name="lll" localSheetId="2" hidden="1">{#N/A,#N/A,FALSE,"Aging Summary";#N/A,#N/A,FALSE,"Ratio Analysis";#N/A,#N/A,FALSE,"Test 120 Day Accts";#N/A,#N/A,FALSE,"Tickmarks"}</definedName>
    <definedName name="lll" hidden="1">{#N/A,#N/A,FALSE,"Aging Summary";#N/A,#N/A,FALSE,"Ratio Analysis";#N/A,#N/A,FALSE,"Test 120 Day Accts";#N/A,#N/A,FALSE,"Tickmarks"}</definedName>
    <definedName name="lll.ll" localSheetId="7" hidden="1">{"SchMpg1",#N/A,FALSE,"TR Sch M";"SchMpg2",#N/A,FALSE,"TR Sch M"}</definedName>
    <definedName name="lll.ll" hidden="1">{"SchMpg1",#N/A,FALSE,"TR Sch M";"SchMpg2",#N/A,FALSE,"TR Sch M"}</definedName>
    <definedName name="lllllll" localSheetId="4" hidden="1">{#N/A,#N/A,FALSE,"EXPENSE"}</definedName>
    <definedName name="lllllll" localSheetId="5" hidden="1">{#N/A,#N/A,FALSE,"EXPENSE"}</definedName>
    <definedName name="lllllll" localSheetId="2" hidden="1">{#N/A,#N/A,FALSE,"EXPENSE"}</definedName>
    <definedName name="lllllll" hidden="1">{#N/A,#N/A,FALSE,"EXPENSE"}</definedName>
    <definedName name="llmmn" localSheetId="4" hidden="1">{#N/A,#N/A,FALSE,"EXPENSE"}</definedName>
    <definedName name="llmmn" localSheetId="5" hidden="1">{#N/A,#N/A,FALSE,"EXPENSE"}</definedName>
    <definedName name="llmmn" localSheetId="2" hidden="1">{#N/A,#N/A,FALSE,"EXPENSE"}</definedName>
    <definedName name="llmmn" hidden="1">{#N/A,#N/A,FALSE,"EXPENSE"}</definedName>
    <definedName name="llw">#REF!</definedName>
    <definedName name="Ln_Loss_Data">#REF!</definedName>
    <definedName name="ln_mean">#N/A</definedName>
    <definedName name="ln_mean2">#REF!</definedName>
    <definedName name="ln_stdev">#N/A</definedName>
    <definedName name="ln_stdev2">#REF!</definedName>
    <definedName name="LNAME" localSheetId="7">#REF!</definedName>
    <definedName name="LNAME">#REF!</definedName>
    <definedName name="LNG_BTU_SCF">#REF!</definedName>
    <definedName name="LNG_MW">#REF!</definedName>
    <definedName name="LNGC_155_000_m3_DFDE">#REF!</definedName>
    <definedName name="lo" localSheetId="7" hidden="1">{#N/A,#N/A,FALSE,"Antony Financials";#N/A,#N/A,FALSE,"Cowboy Financials";#N/A,#N/A,FALSE,"Combined";#N/A,#N/A,FALSE,"Valuematrix";#N/A,#N/A,FALSE,"DCFAntony";#N/A,#N/A,FALSE,"DCFCowboy";#N/A,#N/A,FALSE,"DCFCombined"}</definedName>
    <definedName name="lo" hidden="1">{#N/A,#N/A,FALSE,"Antony Financials";#N/A,#N/A,FALSE,"Cowboy Financials";#N/A,#N/A,FALSE,"Combined";#N/A,#N/A,FALSE,"Valuematrix";#N/A,#N/A,FALSE,"DCFAntony";#N/A,#N/A,FALSE,"DCFCowboy";#N/A,#N/A,FALSE,"DCFCombined"}</definedName>
    <definedName name="Load_port1">#REF!</definedName>
    <definedName name="Load_port2">#REF!</definedName>
    <definedName name="LoadingT" localSheetId="7">#REF!</definedName>
    <definedName name="LoadingT">#REF!</definedName>
    <definedName name="Loan_Amount" localSheetId="7">#REF!</definedName>
    <definedName name="Loan_Amount">#REF!</definedName>
    <definedName name="Loan_Start" localSheetId="7">#REF!</definedName>
    <definedName name="Loan_Start">#REF!</definedName>
    <definedName name="LOAN_TERM" localSheetId="7">#REF!</definedName>
    <definedName name="LOAN_TERM">#REF!</definedName>
    <definedName name="Loan_Years" localSheetId="7">#REF!</definedName>
    <definedName name="Loan_Years">#REF!</definedName>
    <definedName name="LobbyingAdjustment" localSheetId="7">#REF!</definedName>
    <definedName name="LobbyingAdjustment">#REF!</definedName>
    <definedName name="LOC">#REF!</definedName>
    <definedName name="Local_Mex_Staff" localSheetId="7">#REF!</definedName>
    <definedName name="Local_Mex_Staff">#REF!</definedName>
    <definedName name="LOCALSALES">#REF!</definedName>
    <definedName name="Location">#REF!</definedName>
    <definedName name="Lockhart_del1_bil2">#REF!</definedName>
    <definedName name="Lockhart_Del1_Bill">#REF!</definedName>
    <definedName name="Lockhart_Del2_Bill">#REF!</definedName>
    <definedName name="Lockhart_Del3_Bill">#REF!</definedName>
    <definedName name="lockstub">#REF!</definedName>
    <definedName name="LOCTTLHRS">#REF!</definedName>
    <definedName name="LOGO" localSheetId="7">#REF!</definedName>
    <definedName name="LOGO">#REF!</definedName>
    <definedName name="loik" localSheetId="7" hidden="1">{"segment_EPS",#N/A,FALSE,"TXTCOMPS"}</definedName>
    <definedName name="loik" hidden="1">{"segment_EPS",#N/A,FALSE,"TXTCOMPS"}</definedName>
    <definedName name="loiku" localSheetId="7" hidden="1">{"valuation",#N/A,FALSE,"TXTCOMPS"}</definedName>
    <definedName name="loiku" hidden="1">{"valuation",#N/A,FALSE,"TXTCOMPS"}</definedName>
    <definedName name="loiuy" localSheetId="7" hidden="1">{"comps",#N/A,FALSE,"TXTCOMPS"}</definedName>
    <definedName name="loiuy" hidden="1">{"comps",#N/A,FALSE,"TXTCOMPS"}</definedName>
    <definedName name="lola" localSheetId="7" hidden="1">{#N/A,#N/A,FALSE,"PERSONAL";#N/A,#N/A,FALSE,"explotación";#N/A,#N/A,FALSE,"generales"}</definedName>
    <definedName name="lola" hidden="1">{#N/A,#N/A,FALSE,"PERSONAL";#N/A,#N/A,FALSE,"explotación";#N/A,#N/A,FALSE,"generales"}</definedName>
    <definedName name="lolal" localSheetId="7"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l"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 localSheetId="7"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7"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s" localSheetId="7"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k"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look1"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lookup" localSheetId="7">#REF!</definedName>
    <definedName name="lookup">#REF!</definedName>
    <definedName name="lookup_table" localSheetId="7">#REF!</definedName>
    <definedName name="lookup_table">#REF!</definedName>
    <definedName name="lookupesi">#REF!</definedName>
    <definedName name="lookupisc">#REF!</definedName>
    <definedName name="lookuptable">#REF!</definedName>
    <definedName name="lopi" localSheetId="7" hidden="1">{"comps",#N/A,FALSE,"TXTCOMPS"}</definedName>
    <definedName name="lopi" hidden="1">{"comps",#N/A,FALSE,"TXTCOMPS"}</definedName>
    <definedName name="Loss_Fee_Data">#REF!</definedName>
    <definedName name="LOUGHRAN">#REF!</definedName>
    <definedName name="LouisD" localSheetId="7" hidden="1">{#N/A,#N/A,FALSE,"Sheet1"}</definedName>
    <definedName name="LouisD" hidden="1">{#N/A,#N/A,FALSE,"Sheet1"}</definedName>
    <definedName name="LOUVINA">#REF!</definedName>
    <definedName name="low"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low"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LRMC_DETAIL">#REF!</definedName>
    <definedName name="LT_PEC" localSheetId="7">#REF!</definedName>
    <definedName name="LT_PEC">#REF!</definedName>
    <definedName name="LT_TETCO" localSheetId="7">#REF!</definedName>
    <definedName name="LT_TETCO">#REF!</definedName>
    <definedName name="LT_TGC">#REF!</definedName>
    <definedName name="ltd_auto_fin" localSheetId="7">#REF!</definedName>
    <definedName name="ltd_auto_fin">#REF!</definedName>
    <definedName name="ltd_inc_issue">#REF!</definedName>
    <definedName name="ltd_iss_amort">#REF!</definedName>
    <definedName name="ltd_iss_amortrt">#REF!</definedName>
    <definedName name="ltd_iss_exp">#REF!</definedName>
    <definedName name="ltd_iss_exprt">#REF!</definedName>
    <definedName name="ltd_pay_array">#REF!</definedName>
    <definedName name="ltd_req_iss">#REF!</definedName>
    <definedName name="ltd_target_pct">#REF!</definedName>
    <definedName name="ltd_term">#REF!</definedName>
    <definedName name="ltd_tgt_iss">#REF!</definedName>
    <definedName name="LTIP">#REF!</definedName>
    <definedName name="LTIPpg1">#REF!</definedName>
    <definedName name="LTIPpg2">#REF!</definedName>
    <definedName name="ltm_BalanceSheet" hidden="1">#REF!</definedName>
    <definedName name="ltm_IncomeStatement" hidden="1">#REF!</definedName>
    <definedName name="LTREC" localSheetId="7">#REF!</definedName>
    <definedName name="LTREC">#REF!</definedName>
    <definedName name="LTSA_baseyear" localSheetId="7">#REF!</definedName>
    <definedName name="LTSA_baseyear">#REF!</definedName>
    <definedName name="LTSA_escalation" localSheetId="7">#REF!</definedName>
    <definedName name="LTSA_escalation">#REF!</definedName>
    <definedName name="LTSA_fixed" localSheetId="7">#REF!</definedName>
    <definedName name="LTSA_fixed">#REF!</definedName>
    <definedName name="LTSA_hours">#REF!</definedName>
    <definedName name="LTSA_variable">#REF!</definedName>
    <definedName name="LUGAR">#REF!</definedName>
    <definedName name="lulu" localSheetId="7" hidden="1">{#N/A,#N/A,FALSE,"Applesauce";#N/A,#N/A,FALSE,"Apricots";#N/A,#N/A,FALSE,"Cherries";#N/A,#N/A,FALSE,"Cocktail";#N/A,#N/A,FALSE,"YC Peach";#N/A,#N/A,FALSE,"Spiced Peach";#N/A,#N/A,FALSE,"Freestones";#N/A,#N/A,FALSE,"Pears";#N/A,#N/A,FALSE,"Plums";#N/A,#N/A,FALSE,"Prunes";#N/A,#N/A,FALSE,"Grapes";#N/A,#N/A,FALSE,"Cups"}</definedName>
    <definedName name="lulu" hidden="1">{#N/A,#N/A,FALSE,"Applesauce";#N/A,#N/A,FALSE,"Apricots";#N/A,#N/A,FALSE,"Cherries";#N/A,#N/A,FALSE,"Cocktail";#N/A,#N/A,FALSE,"YC Peach";#N/A,#N/A,FALSE,"Spiced Peach";#N/A,#N/A,FALSE,"Freestones";#N/A,#N/A,FALSE,"Pears";#N/A,#N/A,FALSE,"Plums";#N/A,#N/A,FALSE,"Prunes";#N/A,#N/A,FALSE,"Grapes";#N/A,#N/A,FALSE,"Cups"}</definedName>
    <definedName name="LUTable_Actual_calcs">#REF!</definedName>
    <definedName name="lutable_adj_desc">#REF!</definedName>
    <definedName name="lutable_Chg_Lives">#REF!</definedName>
    <definedName name="lutable_co_names" localSheetId="7">#REF!</definedName>
    <definedName name="lutable_co_names">#REF!</definedName>
    <definedName name="LUTABLE_COL" localSheetId="7">#REF!</definedName>
    <definedName name="LUTABLE_COL">#REF!</definedName>
    <definedName name="lutable_columns" localSheetId="7">#REF!</definedName>
    <definedName name="lutable_columns">#REF!</definedName>
    <definedName name="lutable_DTAB">#REF!</definedName>
    <definedName name="lutable_dtab_desc">#REF!</definedName>
    <definedName name="lutable_ex">#REF!</definedName>
    <definedName name="lutable_net" localSheetId="7">#REF!</definedName>
    <definedName name="lutable_net">#REF!</definedName>
    <definedName name="lutable_net_bill" localSheetId="7">#REF!</definedName>
    <definedName name="lutable_net_bill">#REF!</definedName>
    <definedName name="LUTABLE_SCHM" localSheetId="7">#REF!</definedName>
    <definedName name="LUTABLE_SCHM">#REF!</definedName>
    <definedName name="lutable_stateschm">#REF!</definedName>
    <definedName name="lutable_stateschm_desc">#REF!</definedName>
    <definedName name="LUTABLE_TYPE_PURCHASES">#REF!</definedName>
    <definedName name="lutable2">#REF!</definedName>
    <definedName name="LUZ" localSheetId="7">#REF!</definedName>
    <definedName name="LUZ">#REF!</definedName>
    <definedName name="LWK" localSheetId="7" hidden="1">{"'NPL @ 30 June 00'!$B$22"}</definedName>
    <definedName name="LWK" hidden="1">{"'NPL @ 30 June 00'!$B$22"}</definedName>
    <definedName name="LYN" localSheetId="7">#REF!</definedName>
    <definedName name="LYN">#REF!</definedName>
    <definedName name="M">#REF!</definedName>
    <definedName name="M_1">#REF!</definedName>
    <definedName name="M_PlaceofPath" hidden="1">"F:\HDEMOTT\DATA\vdf\amt_vdf.xls"</definedName>
    <definedName name="M4091A4053">#REF!</definedName>
    <definedName name="Machine_2009">#REF!</definedName>
    <definedName name="Machine_LR">#REF!</definedName>
    <definedName name="MACRO" localSheetId="7">#REF!</definedName>
    <definedName name="MACRO">#REF!</definedName>
    <definedName name="MACROCHOICES" localSheetId="7">#REF!</definedName>
    <definedName name="MACROCHOICES">#REF!</definedName>
    <definedName name="MACROCHOICES2" localSheetId="7">#REF!</definedName>
    <definedName name="MACROCHOICES2">#REF!</definedName>
    <definedName name="Macroeco_table" localSheetId="7">#REF!</definedName>
    <definedName name="Macroeco_table">#REF!</definedName>
    <definedName name="MACROS" localSheetId="7">#REF!</definedName>
    <definedName name="MACROS">#REF!</definedName>
    <definedName name="MACRS">#REF!</definedName>
    <definedName name="MACRS_Lives">#REF!</definedName>
    <definedName name="MACRSSchedule">#REF!</definedName>
    <definedName name="MACRSYear">#REF!</definedName>
    <definedName name="MAIN" localSheetId="7">#REF!</definedName>
    <definedName name="MAIN">#REF!</definedName>
    <definedName name="main_">#REF!</definedName>
    <definedName name="main_Apr_Y1">#REF!</definedName>
    <definedName name="main_Apr_Y2">#REF!</definedName>
    <definedName name="main_Apr_Y3">#REF!</definedName>
    <definedName name="main_Aug_Y1">#REF!</definedName>
    <definedName name="main_Aug_Y2">#REF!</definedName>
    <definedName name="main_Aug_Y3">#REF!</definedName>
    <definedName name="main_Begin">#REF!</definedName>
    <definedName name="MAIN_CHOICES">#REF!</definedName>
    <definedName name="main_Dec_Y1">#REF!</definedName>
    <definedName name="main_Dec_Y2">#REF!</definedName>
    <definedName name="main_Dec_Y3">#REF!</definedName>
    <definedName name="main_Feb_Y1">#REF!</definedName>
    <definedName name="main_Feb_Y2">#REF!</definedName>
    <definedName name="main_Feb_Y3">#REF!</definedName>
    <definedName name="main_Jan_Y1">#REF!</definedName>
    <definedName name="main_Jan_Y2">#REF!</definedName>
    <definedName name="main_Jan_Y3">#REF!</definedName>
    <definedName name="main_Jul_Y1">#REF!</definedName>
    <definedName name="main_Jul_Y2">#REF!</definedName>
    <definedName name="main_Jul_Y3">#REF!</definedName>
    <definedName name="main_Jun_Y1">#REF!</definedName>
    <definedName name="main_Jun_Y2">#REF!</definedName>
    <definedName name="main_Jun_Y3">#REF!</definedName>
    <definedName name="main_Mar_Y1">#REF!</definedName>
    <definedName name="main_Mar_Y2">#REF!</definedName>
    <definedName name="main_Mar_Y3">#REF!</definedName>
    <definedName name="main_May_Y1">#REF!</definedName>
    <definedName name="main_May_Y2">#REF!</definedName>
    <definedName name="main_May_Y3">#REF!</definedName>
    <definedName name="main_Nov_Y1">#REF!</definedName>
    <definedName name="main_Nov_Y2">#REF!</definedName>
    <definedName name="main_Nov_Y3">#REF!</definedName>
    <definedName name="main_Oct_Y1">#REF!</definedName>
    <definedName name="main_Oct_Y2">#REF!</definedName>
    <definedName name="main_Oct_Y3">#REF!</definedName>
    <definedName name="main_Sep_Y1">#REF!</definedName>
    <definedName name="main_Sep_Y2">#REF!</definedName>
    <definedName name="main_Sep_Y3">#REF!</definedName>
    <definedName name="main_Year1">#REF!</definedName>
    <definedName name="main_Year10">#REF!</definedName>
    <definedName name="main_Year11">#REF!</definedName>
    <definedName name="main_Year12">#REF!</definedName>
    <definedName name="main_Year13">#REF!</definedName>
    <definedName name="main_Year14">#REF!</definedName>
    <definedName name="main_Year15">#REF!</definedName>
    <definedName name="main_Year16">#REF!</definedName>
    <definedName name="main_Year17">#REF!</definedName>
    <definedName name="main_Year18">#REF!</definedName>
    <definedName name="main_Year2">#REF!</definedName>
    <definedName name="main_Year3">#REF!</definedName>
    <definedName name="main_Year4">#REF!</definedName>
    <definedName name="main_Year5">#REF!</definedName>
    <definedName name="main_Year6">#REF!</definedName>
    <definedName name="main_Year7">#REF!</definedName>
    <definedName name="main_Year8">#REF!</definedName>
    <definedName name="main_Year9">#REF!</definedName>
    <definedName name="Maint_rate">#REF!</definedName>
    <definedName name="Maintenance">#REF!</definedName>
    <definedName name="MaintPct">#REF!</definedName>
    <definedName name="Major_Insp_Consumables_Cost">#REF!</definedName>
    <definedName name="Major_Overhaul_Hours">#REF!</definedName>
    <definedName name="Major_Overhaul_Starts">#REF!</definedName>
    <definedName name="MAKE___JE" localSheetId="7">#REF!</definedName>
    <definedName name="MAKE___JE">#REF!</definedName>
    <definedName name="MAKE_GALS_JE" localSheetId="7">#REF!</definedName>
    <definedName name="MAKE_GALS_JE">#REF!</definedName>
    <definedName name="MAKECHANGES" localSheetId="7">#REF!</definedName>
    <definedName name="MAKECHANGES">#REF!</definedName>
    <definedName name="MAKEREV_" localSheetId="7">#REF!</definedName>
    <definedName name="MAKEREV_">#REF!</definedName>
    <definedName name="MAKEREVG" localSheetId="7">#REF!</definedName>
    <definedName name="MAKEREVG">#REF!</definedName>
    <definedName name="Malaysia">#REF!</definedName>
    <definedName name="ManFee">#REF!</definedName>
    <definedName name="Manual_Data">#REF!,#REF!,#REF!,#REF!</definedName>
    <definedName name="manual_input" localSheetId="7">#REF!</definedName>
    <definedName name="manual_input">#REF!</definedName>
    <definedName name="MANUALINPUTS">#REF!</definedName>
    <definedName name="manufacturing">#REF!</definedName>
    <definedName name="MAPRange" localSheetId="7">#REF!</definedName>
    <definedName name="MAPRange">#REF!</definedName>
    <definedName name="MapVersion" localSheetId="7">#REF!</definedName>
    <definedName name="MapVersion">#REF!</definedName>
    <definedName name="MAR" localSheetId="7">#REF!</definedName>
    <definedName name="MAR">#REF!</definedName>
    <definedName name="MAR_1">#REF!</definedName>
    <definedName name="MAR_3">#REF!</definedName>
    <definedName name="mar_MWH" localSheetId="7">#REF!</definedName>
    <definedName name="mar_MWH">#REF!</definedName>
    <definedName name="Mar_revs">#REF!</definedName>
    <definedName name="Mar_Total_Energy_Revenues">#REF!</definedName>
    <definedName name="Mar_Total_Production_Costs">#REF!</definedName>
    <definedName name="Mar_Y1" localSheetId="7">#REF!</definedName>
    <definedName name="Mar_Y1">#REF!</definedName>
    <definedName name="Mar_Y2">#REF!</definedName>
    <definedName name="Mar_Y3">#REF!</definedName>
    <definedName name="Mar00Daily">#REF!</definedName>
    <definedName name="Mar00Fwd1">#REF!</definedName>
    <definedName name="Mar00Options">#REF!</definedName>
    <definedName name="Mar00Options2">#REF!</definedName>
    <definedName name="March" localSheetId="7">#REF!</definedName>
    <definedName name="March">#REF!</definedName>
    <definedName name="March_Cost">#REF!</definedName>
    <definedName name="March_Hours" localSheetId="7">#REF!</definedName>
    <definedName name="March_Hours">#REF!</definedName>
    <definedName name="March_Labor" localSheetId="7">#REF!</definedName>
    <definedName name="March_Labor">#REF!</definedName>
    <definedName name="March_M_S" localSheetId="7">#REF!</definedName>
    <definedName name="March_M_S">#REF!</definedName>
    <definedName name="MARCH_PAGE">#REF!</definedName>
    <definedName name="March_recon" localSheetId="7">#REF!</definedName>
    <definedName name="March_recon">#REF!</definedName>
    <definedName name="MARCHWORKSHEET">#REF!</definedName>
    <definedName name="MargBruto" localSheetId="7">#REF!</definedName>
    <definedName name="MargBruto">#REF!</definedName>
    <definedName name="margen_bruto" localSheetId="7">#REF!</definedName>
    <definedName name="margen_bruto">#REF!</definedName>
    <definedName name="Marine" localSheetId="7" hidden="1">{#N/A,#N/A,FALSE,"30000,30100,30110";#N/A,#N/A,FALSE,"30130,30600,30730";#N/A,#N/A,FALSE,"30921,40100,40101";#N/A,#N/A,FALSE,"40200,40400,40700";#N/A,#N/A,FALSE,"40701,40800,41021";#N/A,#N/A,FALSE,"43200,43210,43220";#N/A,#N/A,FALSE,"43230,43240,43300";#N/A,#N/A,FALSE,"43320,43430,43440";#N/A,#N/A,FALSE,"43470,43560,43570";#N/A,#N/A,FALSE,"43630,43721,43761";#N/A,#N/A,FALSE,"43780,43800,43810";#N/A,#N/A,FALSE,"43960,43970,44200";#N/A,#N/A,FALSE,"44270,44340,44360";#N/A,#N/A,FALSE,"44430,44440,44480";#N/A,#N/A,FALSE,"44520,44530,44550";#N/A,#N/A,FALSE,"44803,44833,44987"}</definedName>
    <definedName name="Marine" hidden="1">{#N/A,#N/A,FALSE,"30000,30100,30110";#N/A,#N/A,FALSE,"30130,30600,30730";#N/A,#N/A,FALSE,"30921,40100,40101";#N/A,#N/A,FALSE,"40200,40400,40700";#N/A,#N/A,FALSE,"40701,40800,41021";#N/A,#N/A,FALSE,"43200,43210,43220";#N/A,#N/A,FALSE,"43230,43240,43300";#N/A,#N/A,FALSE,"43320,43430,43440";#N/A,#N/A,FALSE,"43470,43560,43570";#N/A,#N/A,FALSE,"43630,43721,43761";#N/A,#N/A,FALSE,"43780,43800,43810";#N/A,#N/A,FALSE,"43960,43970,44200";#N/A,#N/A,FALSE,"44270,44340,44360";#N/A,#N/A,FALSE,"44430,44440,44480";#N/A,#N/A,FALSE,"44520,44530,44550";#N/A,#N/A,FALSE,"44803,44833,44987"}</definedName>
    <definedName name="Marine1" localSheetId="7">#REF!</definedName>
    <definedName name="Marine1">#REF!</definedName>
    <definedName name="Marine2">#REF!</definedName>
    <definedName name="Marine3">#REF!</definedName>
    <definedName name="market">#REF!</definedName>
    <definedName name="MarketDataSide">#REF!</definedName>
    <definedName name="MarketPrice" localSheetId="7">#REF!</definedName>
    <definedName name="MarketPrice">#REF!</definedName>
    <definedName name="Marshall">#REF!</definedName>
    <definedName name="MARY_T">#REF!</definedName>
    <definedName name="mason?"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s_Formula_List" localSheetId="7">#REF!</definedName>
    <definedName name="Mass_Formula_List">#REF!</definedName>
    <definedName name="MassCapexPPELabor_table" localSheetId="7">#REF!</definedName>
    <definedName name="MassCapexPPELabor_table">#REF!</definedName>
    <definedName name="MassFormula_table" localSheetId="7">#REF!</definedName>
    <definedName name="MassFormula_table">#REF!</definedName>
    <definedName name="master_def">#REF!</definedName>
    <definedName name="mastersheet">#REF!</definedName>
    <definedName name="MAT">#REF!</definedName>
    <definedName name="Material_LR">#REF!</definedName>
    <definedName name="Material_Perc">#REF!</definedName>
    <definedName name="MaterialBalance" localSheetId="7">#REF!</definedName>
    <definedName name="MaterialBalance">#REF!</definedName>
    <definedName name="MATERIALES">#REF!</definedName>
    <definedName name="materiality" localSheetId="7">#REF!</definedName>
    <definedName name="materiality">#REF!</definedName>
    <definedName name="materials">#REF!</definedName>
    <definedName name="materials_department">#REF!</definedName>
    <definedName name="Matrix" localSheetId="7" hidden="1">{#N/A,#N/A,FALSE,"Aging Summary";#N/A,#N/A,FALSE,"Ratio Analysis";#N/A,#N/A,FALSE,"Test 120 Day Accts";#N/A,#N/A,FALSE,"Tickmarks"}</definedName>
    <definedName name="Matrix" hidden="1">{#N/A,#N/A,FALSE,"Aging Summary";#N/A,#N/A,FALSE,"Ratio Analysis";#N/A,#N/A,FALSE,"Test 120 Day Accts";#N/A,#N/A,FALSE,"Tickmarks"}</definedName>
    <definedName name="maturities">#REF!</definedName>
    <definedName name="MaturityJE" localSheetId="7">#REF!</definedName>
    <definedName name="MaturityJE">#REF!</definedName>
    <definedName name="MAVC" localSheetId="7">#REF!</definedName>
    <definedName name="MAVC">#REF!</definedName>
    <definedName name="May" localSheetId="7">#REF!</definedName>
    <definedName name="May">#REF!</definedName>
    <definedName name="may_Cost">#REF!</definedName>
    <definedName name="May_Hours" localSheetId="7">#REF!</definedName>
    <definedName name="May_Hours">#REF!</definedName>
    <definedName name="May_Labor" localSheetId="7">#REF!</definedName>
    <definedName name="May_Labor">#REF!</definedName>
    <definedName name="May_M_S" localSheetId="7">#REF!</definedName>
    <definedName name="May_M_S">#REF!</definedName>
    <definedName name="may_MWH">#REF!</definedName>
    <definedName name="May_recon">#REF!</definedName>
    <definedName name="May_revs">#REF!</definedName>
    <definedName name="May_Total_Energy_Revenues">#REF!</definedName>
    <definedName name="May_Total_Production_Costs">#REF!</definedName>
    <definedName name="May_Y1" localSheetId="7">#REF!</definedName>
    <definedName name="May_Y1">#REF!</definedName>
    <definedName name="May_Y2">#REF!</definedName>
    <definedName name="May_Y3">#REF!</definedName>
    <definedName name="May00Daily">#REF!</definedName>
    <definedName name="May00Fwd1">#REF!</definedName>
    <definedName name="May00Fwd2">#REF!</definedName>
    <definedName name="May00Fwd3">#REF!</definedName>
    <definedName name="May00Options">#REF!</definedName>
    <definedName name="May1Forecast" localSheetId="7" hidden="1">{"Page 1",#N/A,FALSE,"Sheet1";"Page 2",#N/A,FALSE,"Sheet1"}</definedName>
    <definedName name="May1Forecast" hidden="1">{"Page 1",#N/A,FALSE,"Sheet1";"Page 2",#N/A,FALSE,"Sheet1"}</definedName>
    <definedName name="MayForecast" localSheetId="7" hidden="1">{"Page 1",#N/A,FALSE,"Sheet1";"Page 2",#N/A,FALSE,"Sheet1"}</definedName>
    <definedName name="MayForecast" hidden="1">{"Page 1",#N/A,FALSE,"Sheet1";"Page 2",#N/A,FALSE,"Sheet1"}</definedName>
    <definedName name="MB__InputVarNames" hidden="1">#REF!</definedName>
    <definedName name="MC" localSheetId="7" hidden="1">{"Purchase 100 Cash",#N/A,FALSE,"Deal 1";#N/A,#N/A,FALSE,"Deal 1b"}</definedName>
    <definedName name="MC" hidden="1">{"Purchase 100 Cash",#N/A,FALSE,"Deal 1";#N/A,#N/A,FALSE,"Deal 1b"}</definedName>
    <definedName name="MC_apr">#REF!</definedName>
    <definedName name="MC_aug">#REF!</definedName>
    <definedName name="MC_dec">#REF!</definedName>
    <definedName name="MC_feb">#REF!</definedName>
    <definedName name="MC_jan">#REF!</definedName>
    <definedName name="MC_jul">#REF!</definedName>
    <definedName name="MC_jun">#REF!</definedName>
    <definedName name="MC_mar">#REF!</definedName>
    <definedName name="MC_may">#REF!</definedName>
    <definedName name="MC_nov">#REF!</definedName>
    <definedName name="MC_oct">#REF!</definedName>
    <definedName name="MC_sep">#REF!</definedName>
    <definedName name="MCLLBR">#REF!</definedName>
    <definedName name="MDO" localSheetId="7" hidden="1">{#N/A,#N/A,FALSE,"Aging Summary";#N/A,#N/A,FALSE,"Ratio Analysis";#N/A,#N/A,FALSE,"Test 120 Day Accts";#N/A,#N/A,FALSE,"Tickmarks"}</definedName>
    <definedName name="MDO" hidden="1">{#N/A,#N/A,FALSE,"Aging Summary";#N/A,#N/A,FALSE,"Ratio Analysis";#N/A,#N/A,FALSE,"Test 120 Day Accts";#N/A,#N/A,FALSE,"Tickmarks"}</definedName>
    <definedName name="ME_2009">#REF!</definedName>
    <definedName name="ME_LR">#REF!</definedName>
    <definedName name="MEALS" localSheetId="7">#REF!</definedName>
    <definedName name="MEALS">#REF!</definedName>
    <definedName name="med"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med"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MED_MTR">2</definedName>
    <definedName name="MedDentLife">#REF!</definedName>
    <definedName name="medicalrecon">#REF!</definedName>
    <definedName name="Medicare_rate">#REF!</definedName>
    <definedName name="MedReserve" localSheetId="7">#REF!</definedName>
    <definedName name="MedReserve">#REF!</definedName>
    <definedName name="MedTrend_RangePRW">#REF!</definedName>
    <definedName name="meg" localSheetId="7" hidden="1">{"'WS Sales by Rep'!$A$24:$L$46"}</definedName>
    <definedName name="meg" hidden="1">#REF!</definedName>
    <definedName name="MegaMuktamad" localSheetId="7">#REF!</definedName>
    <definedName name="MegaMuktamad">#REF!</definedName>
    <definedName name="MegaMuktamadwithout" localSheetId="7">#REF!</definedName>
    <definedName name="MegaMuktamadwithout">#REF!</definedName>
    <definedName name="MEHINST" localSheetId="7">#REF!</definedName>
    <definedName name="MEHINST">#REF!</definedName>
    <definedName name="MEHLBR">#REF!</definedName>
    <definedName name="MEHMAT">#REF!</definedName>
    <definedName name="MEMO">#REF!</definedName>
    <definedName name="MENU" localSheetId="7">#REF!</definedName>
    <definedName name="MENU">#REF!</definedName>
    <definedName name="menu_inputs" localSheetId="7">#REF!</definedName>
    <definedName name="menu_inputs">#REF!</definedName>
    <definedName name="menu_select" localSheetId="7">#REF!</definedName>
    <definedName name="menu_select">#REF!</definedName>
    <definedName name="MENU2">#REF!</definedName>
    <definedName name="MERCH_CUR_RPT" localSheetId="7">#REF!</definedName>
    <definedName name="MERCH_CUR_RPT">#REF!</definedName>
    <definedName name="MERCH_PRIOR_ACT" localSheetId="7">#REF!</definedName>
    <definedName name="MERCH_PRIOR_ACT">#REF!</definedName>
    <definedName name="MERCH_PRIOR_RPT" localSheetId="7">#REF!</definedName>
    <definedName name="MERCH_PRIOR_RPT">#REF!</definedName>
    <definedName name="merchant_capacity" localSheetId="7">#REF!</definedName>
    <definedName name="merchant_capacity">#REF!</definedName>
    <definedName name="MergerPlans" localSheetId="7" hidden="1">{"Assumptions1",#N/A,FALSE,"Assumptions";"MergerPlans1","20yearamort",FALSE,"MergerPlans";"MergerPlans1","40yearamort",FALSE,"MergerPlans";"MergerPlans2",#N/A,FALSE,"MergerPlans";"inputs",#N/A,FALSE,"MergerPlans"}</definedName>
    <definedName name="MergerPlans" hidden="1">{"Assumptions1",#N/A,FALSE,"Assumptions";"MergerPlans1","20yearamort",FALSE,"MergerPlans";"MergerPlans1","40yearamort",FALSE,"MergerPlans";"MergerPlans2",#N/A,FALSE,"MergerPlans";"inputs",#N/A,FALSE,"MergerPlans"}</definedName>
    <definedName name="MeterCost">#REF!</definedName>
    <definedName name="Method">#REF!</definedName>
    <definedName name="metric" localSheetId="7">#REF!</definedName>
    <definedName name="metric">#REF!</definedName>
    <definedName name="MEWarning" hidden="1">1</definedName>
    <definedName name="Mexico" localSheetId="7">#REF!</definedName>
    <definedName name="Mexico">#REF!</definedName>
    <definedName name="MexicoICO" localSheetId="7">#REF!</definedName>
    <definedName name="MexicoICO">#REF!</definedName>
    <definedName name="MexicoServices">#REF!</definedName>
    <definedName name="MFB">#REF!</definedName>
    <definedName name="mg">#REF!</definedName>
    <definedName name="MgmtIncntv" localSheetId="7">#REF!</definedName>
    <definedName name="MgmtIncntv">#REF!</definedName>
    <definedName name="MGSC" localSheetId="7">#REF!</definedName>
    <definedName name="MGSC">#REF!</definedName>
    <definedName name="MGT.TEST.123" hidden="1">{#N/A,#N/A,FALSE,"Assumptions";#N/A,#N/A,FALSE,"Reforecast";#N/A,#N/A,FALSE,"Inc Stmt";#N/A,#N/A,FALSE,"Stats";#N/A,#N/A,FALSE,"Existing Business";#N/A,#N/A,FALSE,"New Business";#N/A,#N/A,FALSE,"Labor";#N/A,#N/A,FALSE,"Vehicles";#N/A,#N/A,FALSE,"Facilities";#N/A,#N/A,FALSE,"Indirect Costs";#N/A,#N/A,FALSE,"Capital";#N/A,#N/A,FALSE,"CABR Form";#N/A,#N/A,FALSE,"Corp Costs";#N/A,#N/A,FALSE,"RF Actuals";#N/A,#N/A,FALSE,"Original Plan"}</definedName>
    <definedName name="mgtcm" localSheetId="7">#REF!</definedName>
    <definedName name="mgtcm">#REF!</definedName>
    <definedName name="MgtRpt_CF" localSheetId="7">#REF!</definedName>
    <definedName name="MgtRpt_CF">#REF!</definedName>
    <definedName name="MgtRpt_EBIT" localSheetId="7">#REF!</definedName>
    <definedName name="MgtRpt_EBIT">#REF!</definedName>
    <definedName name="mgtytd">#REF!</definedName>
    <definedName name="Michael" hidden="1">#REF!</definedName>
    <definedName name="MICP">#REF!</definedName>
    <definedName name="MICPlanCUR">#REF!</definedName>
    <definedName name="MIDCON">#REF!</definedName>
    <definedName name="Mike" localSheetId="7">#REF!</definedName>
    <definedName name="mike" hidden="1">#REF!</definedName>
    <definedName name="min" localSheetId="7" hidden="1">{"'Feb 99'!$A$1:$G$30"}</definedName>
    <definedName name="min" hidden="1">{"'Feb 99'!$A$1:$G$30"}</definedName>
    <definedName name="Min_Cash">#REF!</definedName>
    <definedName name="min_int_ebit_detail" localSheetId="7">#REF!</definedName>
    <definedName name="min_int_ebit_detail">#REF!</definedName>
    <definedName name="min_int_int_detail" localSheetId="7">#REF!</definedName>
    <definedName name="min_int_int_detail">#REF!</definedName>
    <definedName name="mina" localSheetId="7" hidden="1">{#N/A,#N/A,FALSE,"REPORT"}</definedName>
    <definedName name="mina" hidden="1">{#N/A,#N/A,FALSE,"REPORT"}</definedName>
    <definedName name="MINCR">#REF!</definedName>
    <definedName name="MINEFEE" localSheetId="7">#REF!</definedName>
    <definedName name="MINEFEE">#REF!</definedName>
    <definedName name="MINROY" localSheetId="7">#REF!</definedName>
    <definedName name="MINROY">#REF!</definedName>
    <definedName name="misc" hidden="1">#REF!</definedName>
    <definedName name="MISC_EXP">#REF!,#REF!</definedName>
    <definedName name="MISC1" localSheetId="7">#REF!</definedName>
    <definedName name="misc1" hidden="1">#REF!</definedName>
    <definedName name="MISC2" localSheetId="7">#REF!</definedName>
    <definedName name="MISC2">#REF!</definedName>
    <definedName name="misc3" hidden="1">#REF!</definedName>
    <definedName name="misc4" hidden="1">#REF!</definedName>
    <definedName name="MiscDefCredit" localSheetId="7">#REF!</definedName>
    <definedName name="MiscDefCredit">#REF!</definedName>
    <definedName name="MISSISSIPPI" localSheetId="7">#REF!</definedName>
    <definedName name="MISSISSIPPI">#REF!</definedName>
    <definedName name="mjh" localSheetId="7" hidden="1">{#N/A,#N/A,FALSE,"Aging Summary";#N/A,#N/A,FALSE,"Ratio Analysis";#N/A,#N/A,FALSE,"Test 120 Day Accts";#N/A,#N/A,FALSE,"Tickmarks"}</definedName>
    <definedName name="mjh" hidden="1">{#N/A,#N/A,FALSE,"Aging Summary";#N/A,#N/A,FALSE,"Ratio Analysis";#N/A,#N/A,FALSE,"Test 120 Day Accts";#N/A,#N/A,FALSE,"Tickmarks"}</definedName>
    <definedName name="mkmk" localSheetId="7" hidden="1">{"IS",#N/A,FALSE,"IS";"RPTIS",#N/A,FALSE,"RPTIS";"STATS",#N/A,FALSE,"STATS";"CELL",#N/A,FALSE,"CELL";"BS",#N/A,FALSE,"BS"}</definedName>
    <definedName name="mkmk" hidden="1">{"IS",#N/A,FALSE,"IS";"RPTIS",#N/A,FALSE,"RPTIS";"STATS",#N/A,FALSE,"STATS";"CELL",#N/A,FALSE,"CELL";"BS",#N/A,FALSE,"BS"}</definedName>
    <definedName name="mkt_val_gen_99">#REF!</definedName>
    <definedName name="mlw" localSheetId="7" hidden="1">{#N/A,#N/A,FALSE,"Pharm";#N/A,#N/A,FALSE,"WWCM"}</definedName>
    <definedName name="mlw" hidden="1">{#N/A,#N/A,FALSE,"Pharm";#N/A,#N/A,FALSE,"WWCM"}</definedName>
    <definedName name="mm" hidden="1">{"Page 1",#N/A,FALSE,"Sheet1";"Page 2",#N/A,FALSE,"Sheet1"}</definedName>
    <definedName name="mmm" hidden="1">#REF!</definedName>
    <definedName name="mmmmmmmm" localSheetId="4" hidden="1">{#N/A,#N/A,FALSE,"EXPENSE"}</definedName>
    <definedName name="mmmmmmmm" localSheetId="5" hidden="1">{#N/A,#N/A,FALSE,"EXPENSE"}</definedName>
    <definedName name="mmmmmmmm" localSheetId="2" hidden="1">{#N/A,#N/A,FALSE,"EXPENSE"}</definedName>
    <definedName name="mmmmmmmm" hidden="1">{#N/A,#N/A,FALSE,"EXPENSE"}</definedName>
    <definedName name="MMRate">#REF!</definedName>
    <definedName name="mn" localSheetId="6" hidden="1">{#N/A,#N/A,FALSE,"Aging Summary";#N/A,#N/A,FALSE,"Ratio Analysis";#N/A,#N/A,FALSE,"Test 120 Day Accts";#N/A,#N/A,FALSE,"Tickmarks"}</definedName>
    <definedName name="mn" localSheetId="7" hidden="1">{#N/A,#N/A,FALSE,"Aging Summary";#N/A,#N/A,FALSE,"Ratio Analysis";#N/A,#N/A,FALSE,"Test 120 Day Accts";#N/A,#N/A,FALSE,"Tickmarks"}</definedName>
    <definedName name="mn" localSheetId="0" hidden="1">{#N/A,#N/A,FALSE,"Aging Summary";#N/A,#N/A,FALSE,"Ratio Analysis";#N/A,#N/A,FALSE,"Test 120 Day Accts";#N/A,#N/A,FALSE,"Tickmarks"}</definedName>
    <definedName name="mn" localSheetId="4" hidden="1">{#N/A,#N/A,FALSE,"Aging Summary";#N/A,#N/A,FALSE,"Ratio Analysis";#N/A,#N/A,FALSE,"Test 120 Day Accts";#N/A,#N/A,FALSE,"Tickmarks"}</definedName>
    <definedName name="mn" localSheetId="5" hidden="1">{#N/A,#N/A,FALSE,"Aging Summary";#N/A,#N/A,FALSE,"Ratio Analysis";#N/A,#N/A,FALSE,"Test 120 Day Accts";#N/A,#N/A,FALSE,"Tickmarks"}</definedName>
    <definedName name="mn" localSheetId="2" hidden="1">{#N/A,#N/A,FALSE,"Aging Summary";#N/A,#N/A,FALSE,"Ratio Analysis";#N/A,#N/A,FALSE,"Test 120 Day Accts";#N/A,#N/A,FALSE,"Tickmarks"}</definedName>
    <definedName name="mn" hidden="1">{#N/A,#N/A,FALSE,"Aging Summary";#N/A,#N/A,FALSE,"Ratio Analysis";#N/A,#N/A,FALSE,"Test 120 Day Accts";#N/A,#N/A,FALSE,"Tickmarks"}</definedName>
    <definedName name="mnhngfxvbcvx" localSheetId="4" hidden="1">{#N/A,#N/A,FALSE,"EXPENSE"}</definedName>
    <definedName name="mnhngfxvbcvx" localSheetId="5" hidden="1">{#N/A,#N/A,FALSE,"EXPENSE"}</definedName>
    <definedName name="mnhngfxvbcvx" localSheetId="2" hidden="1">{#N/A,#N/A,FALSE,"EXPENSE"}</definedName>
    <definedName name="mnhngfxvbcvx" hidden="1">{#N/A,#N/A,FALSE,"EXPENSE"}</definedName>
    <definedName name="Mo" localSheetId="7">#REF!</definedName>
    <definedName name="Mo">#REF!</definedName>
    <definedName name="Mo_Table">#REF!</definedName>
    <definedName name="MODEL_INFO" localSheetId="7">#REF!</definedName>
    <definedName name="MODEL_INFO">#REF!</definedName>
    <definedName name="modelo" localSheetId="7">#REF!</definedName>
    <definedName name="modelo">#REF!</definedName>
    <definedName name="ModMass_Formula" localSheetId="7">#REF!</definedName>
    <definedName name="ModMass_Formula">#REF!</definedName>
    <definedName name="ModMass_TM">#REF!</definedName>
    <definedName name="MonaVie">#REF!</definedName>
    <definedName name="MonaVieHoldingsCanada">#REF!</definedName>
    <definedName name="MONEXT">#REF!</definedName>
    <definedName name="Month">#REF!</definedName>
    <definedName name="MONTH_1">#REF!</definedName>
    <definedName name="MONTH_2">#REF!</definedName>
    <definedName name="MONTH_3">#REF!</definedName>
    <definedName name="MONTH_4">#REF!</definedName>
    <definedName name="MONTH_5">#REF!</definedName>
    <definedName name="MONTH_6">#REF!</definedName>
    <definedName name="Month_Actual" localSheetId="7">#REF!</definedName>
    <definedName name="Month_Actual">#REF!</definedName>
    <definedName name="month_end">#REF!</definedName>
    <definedName name="MONTH_INPUT" localSheetId="7">#REF!</definedName>
    <definedName name="MONTH_INPUT">#REF!</definedName>
    <definedName name="month_num" localSheetId="7">#REF!</definedName>
    <definedName name="month_num">#REF!</definedName>
    <definedName name="Month_Report" localSheetId="7">#REF!</definedName>
    <definedName name="Month_Report">#REF!</definedName>
    <definedName name="MONTH3_6" localSheetId="7">#REF!</definedName>
    <definedName name="MONTH3_6">#REF!</definedName>
    <definedName name="MONTH3_6A">#REF!</definedName>
    <definedName name="MonthList">#REF!</definedName>
    <definedName name="MONTHLY" localSheetId="7">#REF!</definedName>
    <definedName name="MONTHLY">#REF!</definedName>
    <definedName name="Monthly_Income_Statement" localSheetId="7">#REF!</definedName>
    <definedName name="Monthly_Income_Statement">#REF!</definedName>
    <definedName name="MONTHLY_INCOME_STATEMENT_2001">#REF!</definedName>
    <definedName name="Monthly_Income_Statement_Outlook" localSheetId="7">#REF!</definedName>
    <definedName name="Monthly_Income_Statement_Outlook">#REF!</definedName>
    <definedName name="Monthly_Payment" localSheetId="7">-PMT([0]!Interest_Rate/12,[0]!Number_of_Payments,'DEF EDIT Amort_Updated'!Loan_Amount)</definedName>
    <definedName name="Monthly_Payment">-PMT([0]!Interest_Rate/12,[0]!Number_of_Payments,[0]!Loan_Amount)</definedName>
    <definedName name="MonthsIn2010" localSheetId="7">#REF!</definedName>
    <definedName name="MonthsIn2010">#REF!</definedName>
    <definedName name="MonthsIn2011" localSheetId="7">#REF!</definedName>
    <definedName name="MonthsIn2011">#REF!</definedName>
    <definedName name="MonthsIn2012" localSheetId="7">#REF!</definedName>
    <definedName name="MonthsIn2012">#REF!</definedName>
    <definedName name="MonthsIn2013">#REF!</definedName>
    <definedName name="MonthsIn2014">#REF!</definedName>
    <definedName name="Moses" localSheetId="7" hidden="1">{"FCB_ALL",#N/A,FALSE,"FCB"}</definedName>
    <definedName name="Moses" hidden="1">{"FCB_ALL",#N/A,FALSE,"FCB"}</definedName>
    <definedName name="MOTINST">#REF!</definedName>
    <definedName name="MOut" localSheetId="7" hidden="1">{"CSC_1",#N/A,FALSE,"CSC Outputs";"CSC_2",#N/A,FALSE,"CSC Outputs"}</definedName>
    <definedName name="MOut" hidden="1">{"CSC_1",#N/A,FALSE,"CSC Outputs";"CSC_2",#N/A,FALSE,"CSC Outputs"}</definedName>
    <definedName name="MOVE">#REF!</definedName>
    <definedName name="MOVE2" localSheetId="7">#REF!</definedName>
    <definedName name="MOVE2">#REF!</definedName>
    <definedName name="mrr" localSheetId="7">#REF!</definedName>
    <definedName name="mrr">#REF!</definedName>
    <definedName name="MRRrange">#REF!</definedName>
    <definedName name="MRV_Range">#REF!</definedName>
    <definedName name="MRV_RangePRW">#REF!</definedName>
    <definedName name="MS401Y2D" localSheetId="7">#REF!</definedName>
    <definedName name="MS401Y2D">#REF!</definedName>
    <definedName name="MSOverhead">#REF!</definedName>
    <definedName name="MTD_Actual">#REF!</definedName>
    <definedName name="MTD_Actual_Customers">#REF!</definedName>
    <definedName name="MTD_Actual_Row">#REF!</definedName>
    <definedName name="MTD_Budget">#REF!</definedName>
    <definedName name="MTD_Budget_Customers">#REF!</definedName>
    <definedName name="MTD_Budget_Row">#REF!</definedName>
    <definedName name="MTDGross" localSheetId="7">#REF!</definedName>
    <definedName name="MTDGross">#REF!</definedName>
    <definedName name="MTDHedge" localSheetId="7">#REF!</definedName>
    <definedName name="MTDHedge">#REF!</definedName>
    <definedName name="MTDTape" localSheetId="7">#REF!</definedName>
    <definedName name="MTDTape">#REF!</definedName>
    <definedName name="MTDWiggle">#REF!</definedName>
    <definedName name="MTGFEE" hidden="1">{#N/A,#N/A,TRUE,"TransCore Summary";#N/A,#N/A,TRUE,"TransCore IS";#N/A,#N/A,TRUE,"TransCore Balance";#N/A,#N/A,TRUE,"TransCore Backlog";#N/A,#N/A,TRUE,"Syntonic IS";#N/A,#N/A,TRUE,"Syntonic Bal";#N/A,#N/A,TRUE,"Systems IS";#N/A,#N/A,TRUE,"Systems Bal"}</definedName>
    <definedName name="MTH">#REF!</definedName>
    <definedName name="Mthyr">#REF!</definedName>
    <definedName name="MTL_2009">#REF!</definedName>
    <definedName name="MTM_Adj_Data">#REF!</definedName>
    <definedName name="mtm_otc_frwd_cinergy_99" localSheetId="7">#REF!</definedName>
    <definedName name="mtm_otc_frwd_cinergy_99">#REF!</definedName>
    <definedName name="mtm_otc_frwd_entergy_99">#REF!</definedName>
    <definedName name="mtm_otc_frwd_tva_99">#REF!</definedName>
    <definedName name="mtm_phys_99">#REF!</definedName>
    <definedName name="mtm_po_cinergy_99">#REF!</definedName>
    <definedName name="mtm_po_entergy_99">#REF!</definedName>
    <definedName name="mtm_po_tva_99">#REF!</definedName>
    <definedName name="MTMApr00" localSheetId="7">#REF!</definedName>
    <definedName name="MTMApr00">#REF!</definedName>
    <definedName name="MTMAug00" localSheetId="7">#REF!</definedName>
    <definedName name="MTMAug00">#REF!</definedName>
    <definedName name="MTMDecember">#REF!</definedName>
    <definedName name="MTMDecember99">#REF!</definedName>
    <definedName name="MTMFeb00">#REF!</definedName>
    <definedName name="MTMJan00">#REF!</definedName>
    <definedName name="MTMJul00">#REF!</definedName>
    <definedName name="MTMJun00">#REF!</definedName>
    <definedName name="MTMJunNe">#REF!</definedName>
    <definedName name="MTMMar00">#REF!</definedName>
    <definedName name="MTMMarNe">#REF!</definedName>
    <definedName name="MTMMay00">#REF!</definedName>
    <definedName name="MTMNov00">#REF!</definedName>
    <definedName name="MTMNovember">#REF!</definedName>
    <definedName name="MTMNovember99">#REF!</definedName>
    <definedName name="MTMOct00">#REF!</definedName>
    <definedName name="MTMOctober">#REF!</definedName>
    <definedName name="MTMSep">#REF!</definedName>
    <definedName name="MTMSep00">#REF!</definedName>
    <definedName name="MULLINS_JAMES">#REF!</definedName>
    <definedName name="MULLINS_LEROY">#REF!</definedName>
    <definedName name="MULLINS_LLOYD">#REF!</definedName>
    <definedName name="MULLINS_LUTHER">#REF!</definedName>
    <definedName name="MULLINS_THOMAS">#REF!</definedName>
    <definedName name="MVACC" localSheetId="7">#REF!</definedName>
    <definedName name="MVACC">#REF!</definedName>
    <definedName name="MVEUGmbH" localSheetId="7">#REF!</definedName>
    <definedName name="MVEUGmbH">#REF!</definedName>
    <definedName name="MVExporting" localSheetId="7">#REF!</definedName>
    <definedName name="MVExporting">#REF!</definedName>
    <definedName name="MVPay">#REF!</definedName>
    <definedName name="mw" localSheetId="7" hidden="1">{#N/A,#N/A,FALSE,"Pharm";#N/A,#N/A,FALSE,"WWCM"}</definedName>
    <definedName name="mw" hidden="1">{#N/A,#N/A,FALSE,"Pharm";#N/A,#N/A,FALSE,"WWCM"}</definedName>
    <definedName name="MWH_Sales_and_Electric_Revenues">#REF!</definedName>
    <definedName name="MyBegOfYEar" localSheetId="7">IF(BegOfYear5253week&lt;&gt;"",BegOfYear5253week,IF(TaxYearEnd="","",TaxYearEnd-364))</definedName>
    <definedName name="MyBegOfYEar">IF(BegOfYear5253week&lt;&gt;"",BegOfYear5253week,IF(TaxYearEnd="","",TaxYearEnd-364))</definedName>
    <definedName name="MyBookIncome" localSheetId="7">IF(BookIncome = "","",BookIncome)</definedName>
    <definedName name="MyBookIncome">IF(BookIncome = "","",BookIncome)</definedName>
    <definedName name="MyFEIN" localSheetId="7">IF(FEIN="","",FEIN)</definedName>
    <definedName name="MyFEIN">IF(FEIN="","",FEIN)</definedName>
    <definedName name="MyLastYear" localSheetId="7">IF(TaxYearEnd="","",TaxYearEnd-366)</definedName>
    <definedName name="MyLastYear">IF(TaxYearEnd="","",TaxYearEnd-366)</definedName>
    <definedName name="MyName" localSheetId="7">IF(TheName = "","",TheName)</definedName>
    <definedName name="MyName">IF(TheName = "","",TheName)</definedName>
    <definedName name="MyNextYear" localSheetId="7">IF(TaxYearEnd="","",TaxYearEnd+365)</definedName>
    <definedName name="MyNextYear">IF(TaxYearEnd="","",TaxYearEnd+365)</definedName>
    <definedName name="mypassword" hidden="1">"chuck"</definedName>
    <definedName name="MyTaxYear" localSheetId="7">IF(TaxYearEnd="","",TaxYearEnd)</definedName>
    <definedName name="MyTaxYear">IF(TaxYearEnd="","",TaxYearEnd)</definedName>
    <definedName name="n" localSheetId="7">#REF!</definedName>
    <definedName name="n" hidden="1">{"Page 1",#N/A,FALSE,"Sheet1";"Page 2",#N/A,FALSE,"Sheet1"}</definedName>
    <definedName name="n\" localSheetId="7" hidden="1">{#N/A,#N/A,FALSE,"Projections";#N/A,#N/A,FALSE,"Multiples Valuation";#N/A,#N/A,FALSE,"LBO";#N/A,#N/A,FALSE,"Multiples_Sensitivity";#N/A,#N/A,FALSE,"Summary"}</definedName>
    <definedName name="n\" hidden="1">{#N/A,#N/A,FALSE,"Projections";#N/A,#N/A,FALSE,"Multiples Valuation";#N/A,#N/A,FALSE,"LBO";#N/A,#N/A,FALSE,"Multiples_Sensitivity";#N/A,#N/A,FALSE,"Summary"}</definedName>
    <definedName name="N_A">#REF!</definedName>
    <definedName name="nada" localSheetId="7" hidden="1">{"BalanceAnual",#N/A,FALSE,"Balance Anual";"ER_Mensual",#N/A,FALSE,"Edo Res. Mens";"ER_Anual",#N/A,FALSE,"Edo Res. Anual";"Flujo_Mensual",#N/A,FALSE,"Flujo Mens";"Flujo_Anual",#N/A,FALSE,"Flujo Anual";"CtoVtas",#N/A,FALSE,"Otros Datos";"GtsAdmonyVtas",#N/A,FALSE,"Otros Datos";"GtsDistr",#N/A,FALSE,"Otros Datos";"VentasyCostos",#N/A,FALSE,"Otros Datos";"Indices",#N/A,FALSE,"Otros Datos"}</definedName>
    <definedName name="nada" hidden="1">{"BalanceAnual",#N/A,FALSE,"Balance Anual";"ER_Mensual",#N/A,FALSE,"Edo Res. Mens";"ER_Anual",#N/A,FALSE,"Edo Res. Anual";"Flujo_Mensual",#N/A,FALSE,"Flujo Mens";"Flujo_Anual",#N/A,FALSE,"Flujo Anual";"CtoVtas",#N/A,FALSE,"Otros Datos";"GtsAdmonyVtas",#N/A,FALSE,"Otros Datos";"GtsDistr",#N/A,FALSE,"Otros Datos";"VentasyCostos",#N/A,FALSE,"Otros Datos";"Indices",#N/A,FALSE,"Otros Datos"}</definedName>
    <definedName name="name">#REF!</definedName>
    <definedName name="name_s1">#REF!</definedName>
    <definedName name="name_s2">#REF!</definedName>
    <definedName name="name_s3">#REF!</definedName>
    <definedName name="name_s4">#REF!</definedName>
    <definedName name="name12" localSheetId="7" hidden="1">{#N/A,#N/A,FALSE,"F96AOP3";#N/A,#N/A,FALSE,"summary"}</definedName>
    <definedName name="name12" hidden="1">{#N/A,#N/A,FALSE,"F96AOP3";#N/A,#N/A,FALSE,"summary"}</definedName>
    <definedName name="nameplate_capacity">#REF!</definedName>
    <definedName name="NATACC">#REF!</definedName>
    <definedName name="NC.EMF_COMP">#REF!</definedName>
    <definedName name="nc.EMF_table">#REF!</definedName>
    <definedName name="nc_amort_adj_factor">#REF!</definedName>
    <definedName name="NC_Bonus_Rates">#REF!</definedName>
    <definedName name="nc_cost" localSheetId="7">#REF!</definedName>
    <definedName name="nc_cost">#REF!</definedName>
    <definedName name="nc_cur_unb_fuel">#REF!</definedName>
    <definedName name="nc_current_period_unbilled_fuel">#REF!</definedName>
    <definedName name="nc_emf_amor">#REF!</definedName>
    <definedName name="nc_emf_factor">#REF!</definedName>
    <definedName name="nc_emf_int_amor">#REF!</definedName>
    <definedName name="nc_emf_interest">#REF!</definedName>
    <definedName name="nc_emf_interest_factor">#REF!</definedName>
    <definedName name="nc_emf_interest_rate">#REF!</definedName>
    <definedName name="nc_emf_multiplier">#REF!</definedName>
    <definedName name="nc_fac_fuel_cost">#REF!</definedName>
    <definedName name="nc_fac_mwh_sales">#REF!</definedName>
    <definedName name="nc_fuel_rate">#REF!</definedName>
    <definedName name="nc_is_nc_mwh">#REF!</definedName>
    <definedName name="nc_net_rate">#REF!</definedName>
    <definedName name="nc_rates">#REF!</definedName>
    <definedName name="NC_unb_Fuel_Bal">#REF!</definedName>
    <definedName name="NCMPA">#REF!</definedName>
    <definedName name="ncmpa_fuel">#REF!</definedName>
    <definedName name="NCQSCH1">#REF!</definedName>
    <definedName name="NCQSCH1A">#REF!</definedName>
    <definedName name="NCQSCH2">#REF!</definedName>
    <definedName name="NCQSCH3">#REF!</definedName>
    <definedName name="NCQSCH41_2">#REF!</definedName>
    <definedName name="NCQSCH42_2">#REF!</definedName>
    <definedName name="NCQSCH5">#REF!</definedName>
    <definedName name="NCQSCH61_2">#REF!</definedName>
    <definedName name="NCQSCH62_2">#REF!</definedName>
    <definedName name="NCQSCH71_2">#REF!</definedName>
    <definedName name="NCQSCH72_2">#REF!</definedName>
    <definedName name="NCQSCH81_2">#REF!</definedName>
    <definedName name="NCQSCH82_2">#REF!</definedName>
    <definedName name="NCQSCH9">#REF!</definedName>
    <definedName name="NCs">#REF!</definedName>
    <definedName name="NCUC" localSheetId="7">#REF!</definedName>
    <definedName name="ncuc">#REF!</definedName>
    <definedName name="NCUC_12ME" localSheetId="7">#REF!</definedName>
    <definedName name="NCUC_12ME">#REF!</definedName>
    <definedName name="NCUC_12MEA" localSheetId="7">#REF!</definedName>
    <definedName name="NCUC_12MEA">#REF!</definedName>
    <definedName name="NCUC_MNTH" localSheetId="7">#REF!</definedName>
    <definedName name="NCUC_MNTH">#REF!</definedName>
    <definedName name="NCUC_MNTHA" localSheetId="7">#REF!</definedName>
    <definedName name="NCUC_MNTHA">#REF!</definedName>
    <definedName name="NCUCOTHR" localSheetId="7">#REF!</definedName>
    <definedName name="NCUCOTHR">#REF!</definedName>
    <definedName name="NCUNBILLED" localSheetId="7">#REF!</definedName>
    <definedName name="NCUNBILLED">#REF!</definedName>
    <definedName name="ND_ET_Exp_Data">#REF!</definedName>
    <definedName name="NDEFL_A" localSheetId="7">#REF!</definedName>
    <definedName name="NDEFL_A">#REF!</definedName>
    <definedName name="NDEFL_D" localSheetId="7">#REF!</definedName>
    <definedName name="NDEFL_D">#REF!</definedName>
    <definedName name="NDEFL_F" localSheetId="7">#REF!</definedName>
    <definedName name="NDEFL_F">#REF!</definedName>
    <definedName name="NDEFL_N">#REF!</definedName>
    <definedName name="NDEFL_O">#REF!</definedName>
    <definedName name="NDFPB_A">#REF!</definedName>
    <definedName name="NDFPB_D">#REF!</definedName>
    <definedName name="NDFPB_F">#REF!</definedName>
    <definedName name="NDFPB_N">#REF!</definedName>
    <definedName name="NDFPB_O">#REF!</definedName>
    <definedName name="NDFPC_A">#REF!</definedName>
    <definedName name="NDFPC_D">#REF!</definedName>
    <definedName name="NDFPC_F">#REF!</definedName>
    <definedName name="NDFPC_N">#REF!</definedName>
    <definedName name="NDFPC_O">#REF!</definedName>
    <definedName name="NDFPC_S">#REF!</definedName>
    <definedName name="NDFPW_A">#REF!</definedName>
    <definedName name="NDFPW_D">#REF!</definedName>
    <definedName name="NDFPW_F">#REF!</definedName>
    <definedName name="NDFPW_N">#REF!</definedName>
    <definedName name="NDFPW_O">#REF!</definedName>
    <definedName name="NDPCB_A">#REF!</definedName>
    <definedName name="NDPCB_D">#REF!</definedName>
    <definedName name="NDPCB_F">#REF!</definedName>
    <definedName name="NDPCB_N">#REF!</definedName>
    <definedName name="NDPCB_O">#REF!</definedName>
    <definedName name="NDPCB_S">#REF!</definedName>
    <definedName name="needh" hidden="1">{#N/A,#N/A,TRUE,"CIN-11";#N/A,#N/A,TRUE,"CIN-13";#N/A,#N/A,TRUE,"CIN-14";#N/A,#N/A,TRUE,"CIN-16";#N/A,#N/A,TRUE,"CIN-17";#N/A,#N/A,TRUE,"CIN-18";#N/A,#N/A,TRUE,"CIN Earnings To Fixed Charges";#N/A,#N/A,TRUE,"CIN Financial Ratios";#N/A,#N/A,TRUE,"CIN-IS";#N/A,#N/A,TRUE,"CIN-BS";#N/A,#N/A,TRUE,"CIN-CS";#N/A,#N/A,TRUE,"Invest In Unconsol Subs"}</definedName>
    <definedName name="needhe" hidden="1">{"edcredit",#N/A,FALSE,"edcredit"}</definedName>
    <definedName name="needhel" hidden="1">{"balsheet",#N/A,FALSE,"A"}</definedName>
    <definedName name="needhelp" hidden="1">{"Page 1",#N/A,FALSE,"Sheet1";"Page 2",#N/A,FALSE,"Sheet1"}</definedName>
    <definedName name="NET_BOND" localSheetId="7">#REF!</definedName>
    <definedName name="NET_BOND">#REF!</definedName>
    <definedName name="Net_Property__Plant_and_Equipment" localSheetId="7">#REF!</definedName>
    <definedName name="Net_Property__Plant_and_Equipment">#REF!</definedName>
    <definedName name="NETHERLANDS" localSheetId="7">#REF!</definedName>
    <definedName name="NETHERLANDS">#REF!</definedName>
    <definedName name="New" localSheetId="6">#REF!</definedName>
    <definedName name="New" localSheetId="7">#REF!</definedName>
    <definedName name="new" localSheetId="5" hidden="1">{#N/A,#N/A,FALSE,"EXPENSE"}</definedName>
    <definedName name="new" localSheetId="2" hidden="1">{#N/A,#N/A,FALSE,"EXPENSE"}</definedName>
    <definedName name="new" hidden="1">{#N/A,#N/A,FALSE,"EXPENSE"}</definedName>
    <definedName name="NEW_ZEALAND" localSheetId="7">#REF!</definedName>
    <definedName name="NEW_ZEALAND">#REF!</definedName>
    <definedName name="NewBlend" localSheetId="7">#REF!</definedName>
    <definedName name="NewBlend">#REF!</definedName>
    <definedName name="newname" localSheetId="7" hidden="1">{"Financials",#N/A,FALSE,"Financials";"AVP",#N/A,FALSE,"AVP";"DCF",#N/A,FALSE,"DCF";"CSC",#N/A,FALSE,"CSC";"Deal_Comp",#N/A,FALSE,"DealComp"}</definedName>
    <definedName name="newname" hidden="1">{"Financials",#N/A,FALSE,"Financials";"AVP",#N/A,FALSE,"AVP";"DCF",#N/A,FALSE,"DCF";"CSC",#N/A,FALSE,"CSC";"Deal_Comp",#N/A,FALSE,"DealComp"}</definedName>
    <definedName name="newnewnew" localSheetId="7" hidden="1">{#N/A,#N/A,FALSE,"Pharm";#N/A,#N/A,FALSE,"WWCM"}</definedName>
    <definedName name="newnewnew" hidden="1">{#N/A,#N/A,FALSE,"Pharm";#N/A,#N/A,FALSE,"WWCM"}</definedName>
    <definedName name="newone" localSheetId="7" hidden="1">{"P&amp;L",#N/A,TRUE,"HC";"P&amp;L Percents",#N/A,TRUE,"P&amp;L";"M&amp;A3 P&amp;L",#N/A,TRUE,"HC";"M&amp;A3 Pipeline",#N/A,TRUE,"HC";"Franchises",#N/A,TRUE,"HC";"CF&amp;BS",#N/A,TRUE,"HC"}</definedName>
    <definedName name="newone" hidden="1">{"P&amp;L",#N/A,TRUE,"HC";"P&amp;L Percents",#N/A,TRUE,"P&amp;L";"M&amp;A3 P&amp;L",#N/A,TRUE,"HC";"M&amp;A3 Pipeline",#N/A,TRUE,"HC";"Franchises",#N/A,TRUE,"HC";"CF&amp;BS",#N/A,TRUE,"HC"}</definedName>
    <definedName name="NewProject">#REF!</definedName>
    <definedName name="newshete" localSheetId="7" hidden="1">{#N/A,#N/A,FALSE,"Applesauce";#N/A,#N/A,FALSE,"Apricots";#N/A,#N/A,FALSE,"Cherries";#N/A,#N/A,FALSE,"Cocktail";#N/A,#N/A,FALSE,"YC Peach";#N/A,#N/A,FALSE,"Spiced Peach";#N/A,#N/A,FALSE,"Freestones";#N/A,#N/A,FALSE,"Pears";#N/A,#N/A,FALSE,"Plums";#N/A,#N/A,FALSE,"Prunes";#N/A,#N/A,FALSE,"Grapes";#N/A,#N/A,FALSE,"Cups"}</definedName>
    <definedName name="newshete" hidden="1">{#N/A,#N/A,FALSE,"Applesauce";#N/A,#N/A,FALSE,"Apricots";#N/A,#N/A,FALSE,"Cherries";#N/A,#N/A,FALSE,"Cocktail";#N/A,#N/A,FALSE,"YC Peach";#N/A,#N/A,FALSE,"Spiced Peach";#N/A,#N/A,FALSE,"Freestones";#N/A,#N/A,FALSE,"Pears";#N/A,#N/A,FALSE,"Plums";#N/A,#N/A,FALSE,"Prunes";#N/A,#N/A,FALSE,"Grapes";#N/A,#N/A,FALSE,"Cups"}</definedName>
    <definedName name="NewZealand">#REF!</definedName>
    <definedName name="NEXT" localSheetId="7">#REF!</definedName>
    <definedName name="NEXT">#REF!</definedName>
    <definedName name="NEXT_LINE" localSheetId="7">#REF!</definedName>
    <definedName name="NEXT_LINE">#REF!</definedName>
    <definedName name="nf_51810">#REF!</definedName>
    <definedName name="nf_51860">#REF!</definedName>
    <definedName name="NFDD">#REF!</definedName>
    <definedName name="nghmndghbfdxgfd" localSheetId="4" hidden="1">{#N/A,#N/A,FALSE,"EXPENSE"}</definedName>
    <definedName name="nghmndghbfdxgfd" localSheetId="5" hidden="1">{#N/A,#N/A,FALSE,"EXPENSE"}</definedName>
    <definedName name="nghmndghbfdxgfd" localSheetId="2" hidden="1">{#N/A,#N/A,FALSE,"EXPENSE"}</definedName>
    <definedName name="nghmndghbfdxgfd" hidden="1">{#N/A,#N/A,FALSE,"EXPENSE"}</definedName>
    <definedName name="nhgmnbcvbvc" localSheetId="4" hidden="1">{#N/A,#N/A,FALSE,"EXPENSE"}</definedName>
    <definedName name="nhgmnbcvbvc" localSheetId="5" hidden="1">{#N/A,#N/A,FALSE,"EXPENSE"}</definedName>
    <definedName name="nhgmnbcvbvc" localSheetId="2" hidden="1">{#N/A,#N/A,FALSE,"EXPENSE"}</definedName>
    <definedName name="nhgmnbcvbvc" hidden="1">{#N/A,#N/A,FALSE,"EXPENSE"}</definedName>
    <definedName name="nhmhgnbvnvb" localSheetId="4" hidden="1">{#N/A,#N/A,FALSE,"ALLOC"}</definedName>
    <definedName name="nhmhgnbvnvb" localSheetId="5" hidden="1">{#N/A,#N/A,FALSE,"ALLOC"}</definedName>
    <definedName name="nhmhgnbvnvb" localSheetId="2" hidden="1">{#N/A,#N/A,FALSE,"ALLOC"}</definedName>
    <definedName name="nhmhgnbvnvb" hidden="1">{#N/A,#N/A,FALSE,"ALLOC"}</definedName>
    <definedName name="nhnjfgdzfvcv" localSheetId="4" hidden="1">{#N/A,#N/A,FALSE,"EXPENSE"}</definedName>
    <definedName name="nhnjfgdzfvcv" localSheetId="5" hidden="1">{#N/A,#N/A,FALSE,"EXPENSE"}</definedName>
    <definedName name="nhnjfgdzfvcv" localSheetId="2" hidden="1">{#N/A,#N/A,FALSE,"EXPENSE"}</definedName>
    <definedName name="nhnjfgdzfvcv" hidden="1">{#N/A,#N/A,FALSE,"EXPENSE"}</definedName>
    <definedName name="nil" hidden="1">{"Page 1",#N/A,FALSE,"Sheet1";"Page 2",#N/A,FALSE,"Sheet1"}</definedName>
    <definedName name="nine" localSheetId="7" hidden="1">#REF!</definedName>
    <definedName name="nine" hidden="1">#REF!,#REF!</definedName>
    <definedName name="Niva" localSheetId="7" hidden="1">{"'Feb 99'!$A$1:$G$30"}</definedName>
    <definedName name="Niva" hidden="1">{"'Feb 99'!$A$1:$G$30"}</definedName>
    <definedName name="nj" hidden="1">#REF!</definedName>
    <definedName name="njhgnfgchfgbf" localSheetId="4" hidden="1">{#N/A,#N/A,FALSE,"EXPENSE"}</definedName>
    <definedName name="njhgnfgchfgbf" localSheetId="5" hidden="1">{#N/A,#N/A,FALSE,"EXPENSE"}</definedName>
    <definedName name="njhgnfgchfgbf" localSheetId="2" hidden="1">{#N/A,#N/A,FALSE,"EXPENSE"}</definedName>
    <definedName name="njhgnfgchfgbf" hidden="1">{#N/A,#N/A,FALSE,"EXPENSE"}</definedName>
    <definedName name="njhhgnbvbvcb" localSheetId="4" hidden="1">{#N/A,#N/A,FALSE,"ALLOC"}</definedName>
    <definedName name="njhhgnbvbvcb" localSheetId="5" hidden="1">{#N/A,#N/A,FALSE,"ALLOC"}</definedName>
    <definedName name="njhhgnbvbvcb" localSheetId="2" hidden="1">{#N/A,#N/A,FALSE,"ALLOC"}</definedName>
    <definedName name="njhhgnbvbvcb" hidden="1">{#N/A,#N/A,FALSE,"ALLOC"}</definedName>
    <definedName name="nk2nk" hidden="1">#REF!</definedName>
    <definedName name="nn" localSheetId="7" hidden="1">{#N/A,#N/A,FALSE,"Depr";#N/A,#N/A,FALSE,"Cost of Sales";#N/A,#N/A,FALSE,"Sell Exp";#N/A,#N/A,FALSE,"G &amp; A";#N/A,#N/A,FALSE,"Oper Exp";#N/A,#N/A,FALSE,"Net_Income";#N/A,#N/A,FALSE,"Revenue";#N/A,#N/A,FALSE,"Cash Flow";#N/A,#N/A,FALSE,"CashF_Act";#N/A,#N/A,FALSE,"Cap Exp";#N/A,#N/A,FALSE,"Op_Income";#N/A,#N/A,FALSE,"KPI";#N/A,#N/A,FALSE,"Investment";#N/A,#N/A,FALSE,"Inv_Act"}</definedName>
    <definedName name="nn" hidden="1">{#N/A,#N/A,FALSE,"Depr";#N/A,#N/A,FALSE,"Cost of Sales";#N/A,#N/A,FALSE,"Sell Exp";#N/A,#N/A,FALSE,"G &amp; A";#N/A,#N/A,FALSE,"Oper Exp";#N/A,#N/A,FALSE,"Net_Income";#N/A,#N/A,FALSE,"Revenue";#N/A,#N/A,FALSE,"Cash Flow";#N/A,#N/A,FALSE,"CashF_Act";#N/A,#N/A,FALSE,"Cap Exp";#N/A,#N/A,FALSE,"Op_Income";#N/A,#N/A,FALSE,"KPI";#N/A,#N/A,FALSE,"Investment";#N/A,#N/A,FALSE,"Inv_Act"}</definedName>
    <definedName name="nnn" localSheetId="7" hidden="1">{#N/A,#N/A,FALSE,"Assessment";#N/A,#N/A,FALSE,"Staffing";#N/A,#N/A,FALSE,"Hires";#N/A,#N/A,FALSE,"Assumptions"}</definedName>
    <definedName name="nnn" hidden="1">{#N/A,#N/A,FALSE,"Assessment";#N/A,#N/A,FALSE,"Staffing";#N/A,#N/A,FALSE,"Hires";#N/A,#N/A,FALSE,"Assumptions"}</definedName>
    <definedName name="nnnnn" localSheetId="7" hidden="1">{#N/A,#N/A,TRUE,"Merger Synergies";#N/A,#N/A,TRUE,"SC-merger";#N/A,#N/A,TRUE,"Canada Routing Grid 2";#N/A,#N/A,TRUE,"iomexico";#N/A,#N/A,TRUE,"stacey august merger";#N/A,#N/A,TRUE,"Stacey1999";"mergersynergies",#N/A,TRUE,"Tail Circuits";"mergersynergies",#N/A,TRUE,"SATELLITE"}</definedName>
    <definedName name="nnnnn" hidden="1">{#N/A,#N/A,TRUE,"Merger Synergies";#N/A,#N/A,TRUE,"SC-merger";#N/A,#N/A,TRUE,"Canada Routing Grid 2";#N/A,#N/A,TRUE,"iomexico";#N/A,#N/A,TRUE,"stacey august merger";#N/A,#N/A,TRUE,"Stacey1999";"mergersynergies",#N/A,TRUE,"Tail Circuits";"mergersynergies",#N/A,TRUE,"SATELLITE"}</definedName>
    <definedName name="NO_OPER_PPTO">#REF!</definedName>
    <definedName name="NO_OPER_REAL">#REF!</definedName>
    <definedName name="NOE_ATC">#REF!</definedName>
    <definedName name="NOE_Duke">#REF!</definedName>
    <definedName name="nol" localSheetId="7" hidden="1">{#N/A,#N/A,FALSE,"91NOLCB";#N/A,#N/A,FALSE,"92NOLCB";#N/A,#N/A,FALSE,"93NOLCB"}</definedName>
    <definedName name="nol" hidden="1">{#N/A,#N/A,FALSE,"91NOLCB";#N/A,#N/A,FALSE,"92NOLCB";#N/A,#N/A,FALSE,"93NOLCB"}</definedName>
    <definedName name="non_cur_assets">"="</definedName>
    <definedName name="nonadvance">#REF!</definedName>
    <definedName name="NonBroker">#REF!</definedName>
    <definedName name="NonDedEnter">#REF!</definedName>
    <definedName name="NONDEDPEN">#REF!</definedName>
    <definedName name="NonDisrPension">#REF!</definedName>
    <definedName name="none" localSheetId="6" hidden="1">#REF!</definedName>
    <definedName name="none" localSheetId="0" hidden="1">#REF!</definedName>
    <definedName name="none" localSheetId="1" hidden="1">#REF!</definedName>
    <definedName name="none" localSheetId="4" hidden="1">#REF!</definedName>
    <definedName name="none" localSheetId="5" hidden="1">#REF!</definedName>
    <definedName name="none" localSheetId="2" hidden="1">#REF!</definedName>
    <definedName name="none" hidden="1">#REF!</definedName>
    <definedName name="NONFUELREC">#REF!</definedName>
    <definedName name="NONOPERATE_DIT">#REF!</definedName>
    <definedName name="NonQuality" localSheetId="7">OFFSET(#REF!,0,0,#REF!)</definedName>
    <definedName name="NonQuality">OFFSET(#REF!,0,0,#REF!)</definedName>
    <definedName name="NONU_Index">#REF!</definedName>
    <definedName name="NONU_SWIFT">#REF!</definedName>
    <definedName name="NonUtInvenRe" localSheetId="7">#REF!</definedName>
    <definedName name="NonUtInvenRe">#REF!</definedName>
    <definedName name="NOOFFFSEGMENTS1">#REF!</definedName>
    <definedName name="NOOFREPS" localSheetId="7">#REF!</definedName>
    <definedName name="NOOFREPS">#REF!</definedName>
    <definedName name="NOPHrs" localSheetId="7">#REF!</definedName>
    <definedName name="NOPHrs">#REF!</definedName>
    <definedName name="NOR_BOND" localSheetId="7">#REF!</definedName>
    <definedName name="NOR_BOND">#REF!</definedName>
    <definedName name="NormFedTax?" localSheetId="7">#REF!</definedName>
    <definedName name="NormFedTax?">#REF!</definedName>
    <definedName name="NormStateTax?">#REF!</definedName>
    <definedName name="north" localSheetId="7">#REF!</definedName>
    <definedName name="north">#REF!</definedName>
    <definedName name="NORWAY" localSheetId="7">#REF!</definedName>
    <definedName name="NORWAY">#REF!</definedName>
    <definedName name="NOSH">#REF!</definedName>
    <definedName name="not" hidden="1">255</definedName>
    <definedName name="notes" localSheetId="7">#REF!</definedName>
    <definedName name="notes">#REF!</definedName>
    <definedName name="nouv" localSheetId="7" hidden="1">{#N/A,#N/A,FALSE,"Pharm";#N/A,#N/A,FALSE,"WWCM"}</definedName>
    <definedName name="nouv" hidden="1">{#N/A,#N/A,FALSE,"Pharm";#N/A,#N/A,FALSE,"WWCM"}</definedName>
    <definedName name="Nov">#REF!</definedName>
    <definedName name="nov_MWH">#REF!</definedName>
    <definedName name="Nov_revs">#REF!</definedName>
    <definedName name="Nov_Total_Energy_Revenues">#REF!</definedName>
    <definedName name="Nov_Total_Production_Costs">#REF!</definedName>
    <definedName name="Nov_Y1" localSheetId="7">#REF!</definedName>
    <definedName name="Nov_Y1">#REF!</definedName>
    <definedName name="Nov_Y2">#REF!</definedName>
    <definedName name="Nov_Y3">#REF!</definedName>
    <definedName name="NOV94_ASSET2">#REF!</definedName>
    <definedName name="NOV94_INCOME_YTD1">#REF!</definedName>
    <definedName name="NOV94_INCOME_YTD2">#REF!</definedName>
    <definedName name="NOV94_INCOME1">#REF!</definedName>
    <definedName name="NOV94_INCOME2">#REF!</definedName>
    <definedName name="NovAccts" localSheetId="7">#REF!</definedName>
    <definedName name="NovAccts">#REF!</definedName>
    <definedName name="NovClosed">#REF!</definedName>
    <definedName name="NovDaily">#REF!</definedName>
    <definedName name="November" localSheetId="7">#REF!</definedName>
    <definedName name="November">#REF!</definedName>
    <definedName name="November_Cost">#REF!</definedName>
    <definedName name="November_Hours" localSheetId="7">#REF!</definedName>
    <definedName name="November_Hours">#REF!</definedName>
    <definedName name="November_Labor" localSheetId="7">#REF!</definedName>
    <definedName name="November_Labor">#REF!</definedName>
    <definedName name="November_M_S" localSheetId="7">#REF!</definedName>
    <definedName name="November_M_S">#REF!</definedName>
    <definedName name="November_recon">#REF!</definedName>
    <definedName name="NovFwd1">#REF!</definedName>
    <definedName name="NovFwd2">#REF!</definedName>
    <definedName name="NovFwd3">#REF!</definedName>
    <definedName name="NovFwd4">#REF!</definedName>
    <definedName name="NovNEClosed">#REF!</definedName>
    <definedName name="NovOptions">#REF!</definedName>
    <definedName name="now" hidden="1">#REF!</definedName>
    <definedName name="NOX_2004">#REF!</definedName>
    <definedName name="NOX_2005">#REF!</definedName>
    <definedName name="NOX_2006">#REF!</definedName>
    <definedName name="NOX_2007">#REF!</definedName>
    <definedName name="NOX_2008">#REF!</definedName>
    <definedName name="NOX_Apr">#REF!</definedName>
    <definedName name="NOX_Aug">#REF!</definedName>
    <definedName name="Nox_Cost_Data">#REF!</definedName>
    <definedName name="NOX_Dec">#REF!</definedName>
    <definedName name="NOX_Feb">#REF!</definedName>
    <definedName name="NOX_Jan">#REF!</definedName>
    <definedName name="NOX_Jul">#REF!</definedName>
    <definedName name="NOX_Jun">#REF!</definedName>
    <definedName name="NOX_Mar">#REF!</definedName>
    <definedName name="NOX_May">#REF!</definedName>
    <definedName name="NOX_Nov">#REF!</definedName>
    <definedName name="NOX_Oct">#REF!</definedName>
    <definedName name="NOX_Sep">#REF!</definedName>
    <definedName name="NPD" localSheetId="7">OFFSET(#REF!,0,0,#REF!)</definedName>
    <definedName name="NPD">OFFSET(#REF!,0,0,#REF!)</definedName>
    <definedName name="NPHrs" localSheetId="7">#REF!</definedName>
    <definedName name="NPHrs">#REF!</definedName>
    <definedName name="npi" localSheetId="7" hidden="1">{"COREKINETICS",#N/A,FALSE,"CORE KINETICS"}</definedName>
    <definedName name="npi" hidden="1">{"COREKINETICS",#N/A,FALSE,"CORE KINETICS"}</definedName>
    <definedName name="npl_balance_sheet">#REF!</definedName>
    <definedName name="NPL_CUR_RPT">#REF!</definedName>
    <definedName name="NPL_PRIOR_ACT">#REF!</definedName>
    <definedName name="NPL_PRIOR_RPT">#REF!</definedName>
    <definedName name="ñplop" localSheetId="7" hidden="1">{#N/A,#N/A,FALSE,"Aging Summary";#N/A,#N/A,FALSE,"Ratio Analysis";#N/A,#N/A,FALSE,"Test 120 Day Accts";#N/A,#N/A,FALSE,"Tickmarks"}</definedName>
    <definedName name="ñplop" hidden="1">{#N/A,#N/A,FALSE,"Aging Summary";#N/A,#N/A,FALSE,"Ratio Analysis";#N/A,#N/A,FALSE,"Test 120 Day Accts";#N/A,#N/A,FALSE,"Tickmarks"}</definedName>
    <definedName name="NPV_to_Risk_Labels" hidden="1">#REF!</definedName>
    <definedName name="NPV_to_Risk_X_Data" hidden="1">#REF!</definedName>
    <definedName name="NPV_to_Risk_Y_Data" hidden="1">#REF!</definedName>
    <definedName name="NPV_to_Risk_Z_Data" hidden="1">#REF!</definedName>
    <definedName name="NQINST" localSheetId="7">#REF!</definedName>
    <definedName name="NQINST">#REF!</definedName>
    <definedName name="nSFE">#REF!</definedName>
    <definedName name="NUC" localSheetId="7">#REF!</definedName>
    <definedName name="NUC">#REF!</definedName>
    <definedName name="NUC_FUEL" localSheetId="7">#REF!</definedName>
    <definedName name="NUC_FUEL">#REF!</definedName>
    <definedName name="NucFuelAmort" localSheetId="7">#REF!</definedName>
    <definedName name="NucFuelAmort">#REF!</definedName>
    <definedName name="NucRef14">#REF!</definedName>
    <definedName name="Num_Cust_Table" localSheetId="7">#REF!</definedName>
    <definedName name="Num_Cust_Table">#REF!</definedName>
    <definedName name="Num_Pmt_Per_Year" localSheetId="7">#REF!</definedName>
    <definedName name="Num_Pmt_Per_Year">#REF!</definedName>
    <definedName name="Num_Rows" localSheetId="7">#REF!</definedName>
    <definedName name="Num_Rows">#REF!</definedName>
    <definedName name="Number_of_Payments" localSheetId="6">MATCH(0.01,End_Bal,-1)+1</definedName>
    <definedName name="Number_of_Payments" localSheetId="7">MATCH(0.01,'DEF EDIT Amort_Updated'!End_Bal,-1)+1</definedName>
    <definedName name="Number_of_Payments">MATCH(0.01,End_Bal,-1)+1</definedName>
    <definedName name="Number_of_Selections">#REF!</definedName>
    <definedName name="Number_units" localSheetId="7">#REF!</definedName>
    <definedName name="Number_units">#REF!</definedName>
    <definedName name="NUMBEROFDETAILFIELDS1" localSheetId="7">#REF!</definedName>
    <definedName name="NUMBEROFDETAILFIELDS1">#REF!</definedName>
    <definedName name="NUMBEROFHEADERFIELDS1" localSheetId="7">#REF!</definedName>
    <definedName name="NUMBEROFHEADERFIELDS1">#REF!</definedName>
    <definedName name="NumConLic">#REF!</definedName>
    <definedName name="nummering" localSheetId="7">#REF!</definedName>
    <definedName name="nummering">#REF!</definedName>
    <definedName name="NumofGrpAccts" hidden="1">1</definedName>
    <definedName name="NumSvrLic">#REF!</definedName>
    <definedName name="NvsASD">"V2001-12-31"</definedName>
    <definedName name="NvsAutoDrillOk">"VN"</definedName>
    <definedName name="NvsElapsedTime">0.00178425925696502</definedName>
    <definedName name="NvsEndTime">37277.5592229167</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"%,X,RNF.ACCOUNT.robyn,CZF.."</definedName>
    <definedName name="NvsPanelBusUnit">"V"</definedName>
    <definedName name="NvsPanelEffdt">"V2000-01-01"</definedName>
    <definedName name="NvsPanelSetid">"VELECT"</definedName>
    <definedName name="NvsParentRef">#REF!</definedName>
    <definedName name="NvsReqBU">"V10008"</definedName>
    <definedName name="NvsReqBUOnly">"VN"</definedName>
    <definedName name="NvsTransLed">"VN"</definedName>
    <definedName name="NvsTreeASD">"V2001-12-31"</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EAC">"EAC_TBL"</definedName>
    <definedName name="NvsValTbl.FERC_OTHER">"FERC_OTHER_TBL"</definedName>
    <definedName name="NvsValTbl.PRODUCT">"PRODUCT_TBL"</definedName>
    <definedName name="NvsValTbl.SCENARIO">"BD_SCENARIO_TBL"</definedName>
    <definedName name="NvsValTbl.STATISTICS_CODE">"STAT_TBL"</definedName>
    <definedName name="NvsValTbl.Z_FUNCTION">"Z_FUNCTION_TBL"</definedName>
    <definedName name="NvsValTbl.Z_REG_ID">"Z_REG_ID_TBL"</definedName>
    <definedName name="nwncn" hidden="1">22</definedName>
    <definedName name="NWSIMPSON">#REF!</definedName>
    <definedName name="o" localSheetId="7">#REF!</definedName>
    <definedName name="o">#REF!</definedName>
    <definedName name="O_M">#REF!</definedName>
    <definedName name="OATT">#REF!</definedName>
    <definedName name="OBS_MONTH">#REF!</definedName>
    <definedName name="OCT" localSheetId="7">#REF!</definedName>
    <definedName name="OCT">#REF!</definedName>
    <definedName name="oct_MWH">#REF!</definedName>
    <definedName name="Oct_revs">#REF!</definedName>
    <definedName name="Oct_Total_Energy_Revenues">#REF!</definedName>
    <definedName name="Oct_Total_Production_Costs">#REF!</definedName>
    <definedName name="Oct_Y1" localSheetId="7">#REF!</definedName>
    <definedName name="Oct_Y1">#REF!</definedName>
    <definedName name="Oct_Y2">#REF!</definedName>
    <definedName name="Oct_Y3">#REF!</definedName>
    <definedName name="OCT94_ASSET2">#REF!</definedName>
    <definedName name="OCT94_INCOME_YTD1">#REF!</definedName>
    <definedName name="OCT94_INCOME_YTD2">#REF!</definedName>
    <definedName name="OCT94_INCOME1">#REF!</definedName>
    <definedName name="OCT94_INCOME2">#REF!</definedName>
    <definedName name="OctAccts" localSheetId="7">#REF!</definedName>
    <definedName name="OctAccts">#REF!</definedName>
    <definedName name="octaneblendingrvp">#REF!</definedName>
    <definedName name="octaneblendingunleaded87price">#REF!</definedName>
    <definedName name="OctDaily" localSheetId="7">#REF!</definedName>
    <definedName name="OctDaily">#REF!</definedName>
    <definedName name="OctFwdOffPeak">#REF!</definedName>
    <definedName name="OctFwdOffPeak2">#REF!</definedName>
    <definedName name="OctFwdOnPeak">#REF!</definedName>
    <definedName name="October" localSheetId="7">#REF!</definedName>
    <definedName name="October">#REF!</definedName>
    <definedName name="October_2108">#REF!</definedName>
    <definedName name="October_Cost">#REF!</definedName>
    <definedName name="October_Hours" localSheetId="7">#REF!</definedName>
    <definedName name="October_Hours">#REF!</definedName>
    <definedName name="October_Labor" localSheetId="7">#REF!</definedName>
    <definedName name="October_Labor">#REF!</definedName>
    <definedName name="October_M_S" localSheetId="7">#REF!</definedName>
    <definedName name="October_M_S">#REF!</definedName>
    <definedName name="October_recon">#REF!</definedName>
    <definedName name="OctOptFwd1">#REF!</definedName>
    <definedName name="OctOptFwd2">#REF!</definedName>
    <definedName name="OctOptFwd3">#REF!</definedName>
    <definedName name="OctOptions">#REF!</definedName>
    <definedName name="OCXC">#REF!</definedName>
    <definedName name="OCXC2">#REF!</definedName>
    <definedName name="ocxc22">#REF!</definedName>
    <definedName name="OCXP2" localSheetId="7">#REF!</definedName>
    <definedName name="OCXP2">#REF!</definedName>
    <definedName name="ocxp3">#REF!</definedName>
    <definedName name="OFF_VOUCHER_SUM" localSheetId="7">#REF!</definedName>
    <definedName name="OFF_VOUCHER_SUM">#REF!</definedName>
    <definedName name="offer" localSheetId="7">#REF!</definedName>
    <definedName name="offer">#REF!</definedName>
    <definedName name="OFFICERS_COMPENSATION" localSheetId="7">#REF!</definedName>
    <definedName name="OFFICERS_COMPENSATION">#REF!</definedName>
    <definedName name="OffPiv" comment="Range for pivot updates">OFFSET(#REF!,,,COUNTA(#REF!),COUNTA(#REF!))</definedName>
    <definedName name="Offset">OFFSET(#REF!,,,COUNTA(#REF!),COUNTA(#REF!))</definedName>
    <definedName name="ofit_m_1">#REF!</definedName>
    <definedName name="ofit_request">#REF!</definedName>
    <definedName name="ofitrequest">#REF!</definedName>
    <definedName name="OH_CONS">#REF!</definedName>
    <definedName name="OH_NREG">#REF!</definedName>
    <definedName name="OH_Reg">#REF!</definedName>
    <definedName name="OH_SA">#REF!</definedName>
    <definedName name="OH_SA_Uncon">#REF!</definedName>
    <definedName name="OhioAppRatio">#REF!</definedName>
    <definedName name="OhioNetIncome">#REF!</definedName>
    <definedName name="OhioWeight" localSheetId="7">#REF!</definedName>
    <definedName name="OhioWeight">#REF!</definedName>
    <definedName name="OIH">#REF!</definedName>
    <definedName name="Oil_Prices">#REF!</definedName>
    <definedName name="oiu" localSheetId="6" hidden="1">{#N/A,#N/A,FALSE,"Aging Summary";#N/A,#N/A,FALSE,"Ratio Analysis";#N/A,#N/A,FALSE,"Test 120 Day Accts";#N/A,#N/A,FALSE,"Tickmarks"}</definedName>
    <definedName name="oiu" localSheetId="7" hidden="1">{#N/A,#N/A,FALSE,"Aging Summary";#N/A,#N/A,FALSE,"Ratio Analysis";#N/A,#N/A,FALSE,"Test 120 Day Accts";#N/A,#N/A,FALSE,"Tickmarks"}</definedName>
    <definedName name="oiu" localSheetId="0" hidden="1">{#N/A,#N/A,FALSE,"Aging Summary";#N/A,#N/A,FALSE,"Ratio Analysis";#N/A,#N/A,FALSE,"Test 120 Day Accts";#N/A,#N/A,FALSE,"Tickmarks"}</definedName>
    <definedName name="oiu" localSheetId="4" hidden="1">{#N/A,#N/A,FALSE,"Aging Summary";#N/A,#N/A,FALSE,"Ratio Analysis";#N/A,#N/A,FALSE,"Test 120 Day Accts";#N/A,#N/A,FALSE,"Tickmarks"}</definedName>
    <definedName name="oiu" localSheetId="5" hidden="1">{#N/A,#N/A,FALSE,"Aging Summary";#N/A,#N/A,FALSE,"Ratio Analysis";#N/A,#N/A,FALSE,"Test 120 Day Accts";#N/A,#N/A,FALSE,"Tickmarks"}</definedName>
    <definedName name="oiu" localSheetId="2" hidden="1">{#N/A,#N/A,FALSE,"Aging Summary";#N/A,#N/A,FALSE,"Ratio Analysis";#N/A,#N/A,FALSE,"Test 120 Day Accts";#N/A,#N/A,FALSE,"Tickmarks"}</definedName>
    <definedName name="oiu" hidden="1">{#N/A,#N/A,FALSE,"Aging Summary";#N/A,#N/A,FALSE,"Ratio Analysis";#N/A,#N/A,FALSE,"Test 120 Day Accts";#N/A,#N/A,FALSE,"Tickmarks"}</definedName>
    <definedName name="OK" localSheetId="7" hidden="1">{#N/A,#N/A,FALSE,"REPORT"}</definedName>
    <definedName name="ok" hidden="1">{#N/A,#N/A,FALSE,"Aging Summary";#N/A,#N/A,FALSE,"Ratio Analysis";#N/A,#N/A,FALSE,"Test 120 Day Accts";#N/A,#N/A,FALSE,"Tickmarks"}</definedName>
    <definedName name="OK_AGAINST_INCOME_STATEMENT" localSheetId="7">#REF!</definedName>
    <definedName name="OK_AGAINST_INCOME_STATEMENT">#REF!</definedName>
    <definedName name="OLAMethod" localSheetId="7">#REF!</definedName>
    <definedName name="OLAMethod">#REF!</definedName>
    <definedName name="old" localSheetId="7">#REF!</definedName>
    <definedName name="old">#REF!</definedName>
    <definedName name="old.cashflow" localSheetId="7" hidden="1">{#N/A,#N/A,TRUE,"Cover";#N/A,#N/A,TRUE,"Inputs";#N/A,#N/A,TRUE,"Results";#N/A,#N/A,TRUE,"Stats";#N/A,#N/A,TRUE,"Capital Cost";#N/A,#N/A,TRUE,"Income Statement";#N/A,#N/A,TRUE,"Cash Flows";#N/A,#N/A,TRUE,"Selldown";#N/A,#N/A,TRUE,"BookDep";#N/A,#N/A,TRUE,"Cash Taxes";#N/A,#N/A,TRUE,"O&amp;M";#N/A,#N/A,TRUE,"Graphs";#N/A,#N/A,TRUE,"Assumptions"}</definedName>
    <definedName name="old.cashflow" hidden="1">{#N/A,#N/A,TRUE,"Cover";#N/A,#N/A,TRUE,"Inputs";#N/A,#N/A,TRUE,"Results";#N/A,#N/A,TRUE,"Stats";#N/A,#N/A,TRUE,"Capital Cost";#N/A,#N/A,TRUE,"Income Statement";#N/A,#N/A,TRUE,"Cash Flows";#N/A,#N/A,TRUE,"Selldown";#N/A,#N/A,TRUE,"BookDep";#N/A,#N/A,TRUE,"Cash Taxes";#N/A,#N/A,TRUE,"O&amp;M";#N/A,#N/A,TRUE,"Graphs";#N/A,#N/A,TRUE,"Assumptions"}</definedName>
    <definedName name="oldfinpln1293">#REF!</definedName>
    <definedName name="OLIN">#REF!</definedName>
    <definedName name="OLINLATE">#REF!</definedName>
    <definedName name="oliverecon" localSheetId="7">#REF!</definedName>
    <definedName name="oliverecon">#REF!</definedName>
    <definedName name="OM">#REF!</definedName>
    <definedName name="om_exp_detail" localSheetId="7">#REF!</definedName>
    <definedName name="om_exp_detail">#REF!</definedName>
    <definedName name="OM_method">#REF!</definedName>
    <definedName name="omg" hidden="1">{#N/A,#N/A,TRUE,"CIN-11";#N/A,#N/A,TRUE,"CIN-13";#N/A,#N/A,TRUE,"CIN-14";#N/A,#N/A,TRUE,"CIN-16";#N/A,#N/A,TRUE,"CIN-17";#N/A,#N/A,TRUE,"CIN-18";#N/A,#N/A,TRUE,"CIN Earnings To Fixed Charges";#N/A,#N/A,TRUE,"CIN Financial Ratios";#N/A,#N/A,TRUE,"CIN-IS";#N/A,#N/A,TRUE,"CIN-BS";#N/A,#N/A,TRUE,"CIN-CS";#N/A,#N/A,TRUE,"Invest In Unconsol Subs"}</definedName>
    <definedName name="oncogene" localSheetId="7" hidden="1">{#N/A,#N/A,FALSE,"Oncogene"}</definedName>
    <definedName name="oncogene" hidden="1">{#N/A,#N/A,FALSE,"Oncogene"}</definedName>
    <definedName name="One">#REF!</definedName>
    <definedName name="ooo" localSheetId="7" hidden="1">{#N/A,#N/A,FALSE,"REPORT"}</definedName>
    <definedName name="ooo" hidden="1">{#N/A,#N/A,FALSE,"REPORT"}</definedName>
    <definedName name="op" localSheetId="6" hidden="1">{#N/A,#N/A,FALSE,"Aging Summary";#N/A,#N/A,FALSE,"Ratio Analysis";#N/A,#N/A,FALSE,"Test 120 Day Accts";#N/A,#N/A,FALSE,"Tickmarks"}</definedName>
    <definedName name="op" localSheetId="7" hidden="1">{#N/A,#N/A,FALSE,"Aging Summary";#N/A,#N/A,FALSE,"Ratio Analysis";#N/A,#N/A,FALSE,"Test 120 Day Accts";#N/A,#N/A,FALSE,"Tickmarks"}</definedName>
    <definedName name="op" localSheetId="0" hidden="1">{#N/A,#N/A,FALSE,"Aging Summary";#N/A,#N/A,FALSE,"Ratio Analysis";#N/A,#N/A,FALSE,"Test 120 Day Accts";#N/A,#N/A,FALSE,"Tickmarks"}</definedName>
    <definedName name="op" localSheetId="4" hidden="1">{#N/A,#N/A,FALSE,"Aging Summary";#N/A,#N/A,FALSE,"Ratio Analysis";#N/A,#N/A,FALSE,"Test 120 Day Accts";#N/A,#N/A,FALSE,"Tickmarks"}</definedName>
    <definedName name="op" localSheetId="5" hidden="1">{#N/A,#N/A,FALSE,"Aging Summary";#N/A,#N/A,FALSE,"Ratio Analysis";#N/A,#N/A,FALSE,"Test 120 Day Accts";#N/A,#N/A,FALSE,"Tickmarks"}</definedName>
    <definedName name="op" localSheetId="2" hidden="1">{#N/A,#N/A,FALSE,"Aging Summary";#N/A,#N/A,FALSE,"Ratio Analysis";#N/A,#N/A,FALSE,"Test 120 Day Accts";#N/A,#N/A,FALSE,"Tickmarks"}</definedName>
    <definedName name="op" hidden="1">{#N/A,#N/A,FALSE,"Aging Summary";#N/A,#N/A,FALSE,"Ratio Analysis";#N/A,#N/A,FALSE,"Test 120 Day Accts";#N/A,#N/A,FALSE,"Tickmarks"}</definedName>
    <definedName name="OP_hrs">#REF!</definedName>
    <definedName name="OPC" localSheetId="7">#REF!</definedName>
    <definedName name="OPC">#REF!</definedName>
    <definedName name="OPEBSW">#REF!</definedName>
    <definedName name="openPeriod">#REF!</definedName>
    <definedName name="Oper_Cost_Data">#REF!</definedName>
    <definedName name="OPERATE_DIT" localSheetId="7">#REF!</definedName>
    <definedName name="OPERATE_DIT">#REF!</definedName>
    <definedName name="operating" localSheetId="7">#REF!</definedName>
    <definedName name="operating">#REF!</definedName>
    <definedName name="OPERATING_EXPENSES" localSheetId="7">#REF!</definedName>
    <definedName name="OPERATING_EXPENSES">#REF!</definedName>
    <definedName name="operations" localSheetId="7">#REF!</definedName>
    <definedName name="operations">#REF!</definedName>
    <definedName name="Operations_LR">#REF!</definedName>
    <definedName name="opex" localSheetId="7" hidden="1">{"'Feb 99'!$A$1:$G$30"}</definedName>
    <definedName name="opex" hidden="1">{"'Feb 99'!$A$1:$G$30"}</definedName>
    <definedName name="OPL" localSheetId="7">#REF!</definedName>
    <definedName name="OPL">#REF!</definedName>
    <definedName name="opopopopop" localSheetId="7" hidden="1">{#N/A,#N/A,FALSE,"Aging Summary";#N/A,#N/A,FALSE,"Ratio Analysis";#N/A,#N/A,FALSE,"Test 120 Day Accts";#N/A,#N/A,FALSE,"Tickmarks"}</definedName>
    <definedName name="opopopopop" hidden="1">{#N/A,#N/A,FALSE,"Aging Summary";#N/A,#N/A,FALSE,"Ratio Analysis";#N/A,#N/A,FALSE,"Test 120 Day Accts";#N/A,#N/A,FALSE,"Tickmarks"}</definedName>
    <definedName name="OPR" localSheetId="7">#REF!</definedName>
    <definedName name="OPR">#REF!</definedName>
    <definedName name="OPS">#REF!</definedName>
    <definedName name="ops_Factor">#REF!</definedName>
    <definedName name="Opt_Purch_Exp_Data">#REF!</definedName>
    <definedName name="Opt_Sales_Inc_Data">#REF!</definedName>
    <definedName name="opt1f1" localSheetId="7">#REF!</definedName>
    <definedName name="opt1f1">#REF!</definedName>
    <definedName name="opt1f10" localSheetId="7">#REF!</definedName>
    <definedName name="opt1f10">#REF!</definedName>
    <definedName name="opt1f2" localSheetId="7">#REF!</definedName>
    <definedName name="opt1f2">#REF!</definedName>
    <definedName name="opt1f3">#REF!</definedName>
    <definedName name="opt1f4">#REF!</definedName>
    <definedName name="opt1f5">#REF!</definedName>
    <definedName name="opt1f6">#REF!</definedName>
    <definedName name="opt1f7">#REF!</definedName>
    <definedName name="opt1f8">#REF!</definedName>
    <definedName name="opt1f9">#REF!</definedName>
    <definedName name="Option_05a">#REF!</definedName>
    <definedName name="Option_05b">#REF!</definedName>
    <definedName name="option_type_id">#REF!</definedName>
    <definedName name="OptionType">#REF!</definedName>
    <definedName name="ORACLE_Line">#REF!</definedName>
    <definedName name="orange" localSheetId="7" hidden="1">{"hughes",#N/A,FALSE,"Hughes";"hughes2",#N/A,FALSE,"Hughes (2)";"ray",#N/A,FALSE,"Raytheon";"trw",#N/A,FALSE,"TRW";"texas",#N/A,FALSE,"Texas Inst.";"rockwell",#N/A,FALSE,"Rockwell";"loral",#N/A,FALSE,"Loral";"nothrop",#N/A,FALSE,"Northrop";"boeing",#N/A,FALSE,"Boeing"}</definedName>
    <definedName name="orange" hidden="1">{"hughes",#N/A,FALSE,"Hughes";"hughes2",#N/A,FALSE,"Hughes (2)";"ray",#N/A,FALSE,"Raytheon";"trw",#N/A,FALSE,"TRW";"texas",#N/A,FALSE,"Texas Inst.";"rockwell",#N/A,FALSE,"Rockwell";"loral",#N/A,FALSE,"Loral";"nothrop",#N/A,FALSE,"Northrop";"boeing",#N/A,FALSE,"Boeing"}</definedName>
    <definedName name="Order">#REF!</definedName>
    <definedName name="originalbooklife">#REF!</definedName>
    <definedName name="Orphan_MOS" localSheetId="7">#REF!</definedName>
    <definedName name="Orphan_MOS">#REF!</definedName>
    <definedName name="ot" localSheetId="7">#REF!</definedName>
    <definedName name="ot">#REF!</definedName>
    <definedName name="otbb" localSheetId="7" hidden="1">IF(NOT(ISERROR(otb*1)),otb*1,otb)</definedName>
    <definedName name="otbb" hidden="1">IF(NOT(ISERROR(otb*1)),otb*1,otb)</definedName>
    <definedName name="OTHDer" localSheetId="7">#REF!</definedName>
    <definedName name="OTHDer">#REF!</definedName>
    <definedName name="OTHER" localSheetId="7">#REF!</definedName>
    <definedName name="OTHER">#REF!</definedName>
    <definedName name="other_accrued" localSheetId="7">#REF!</definedName>
    <definedName name="other_accrued">#REF!</definedName>
    <definedName name="other_assets" localSheetId="7">#REF!</definedName>
    <definedName name="other_assets">#REF!</definedName>
    <definedName name="other_expenses" localSheetId="7">#REF!</definedName>
    <definedName name="other_expenses">#REF!</definedName>
    <definedName name="other_expenses_incomes" localSheetId="7">#REF!</definedName>
    <definedName name="other_expenses_incomes">#REF!</definedName>
    <definedName name="other_inc_ded_detail" localSheetId="7">#REF!</definedName>
    <definedName name="other_inc_ded_detail">#REF!</definedName>
    <definedName name="other_incomes" localSheetId="7">#REF!</definedName>
    <definedName name="other_incomes">#REF!</definedName>
    <definedName name="other_invest_detail" localSheetId="7">#REF!</definedName>
    <definedName name="other_invest_detail">#REF!</definedName>
    <definedName name="other_rev_detail" localSheetId="7">#REF!</definedName>
    <definedName name="other_rev_detail">#REF!</definedName>
    <definedName name="OTHER12MTHS">#REF!</definedName>
    <definedName name="other33" localSheetId="7" hidden="1">{#N/A,#N/A,FALSE,"Pharm";#N/A,#N/A,FALSE,"WWCM"}</definedName>
    <definedName name="other33" hidden="1">{#N/A,#N/A,FALSE,"Pharm";#N/A,#N/A,FALSE,"WWCM"}</definedName>
    <definedName name="OTHERCALCMACRO">#REF!</definedName>
    <definedName name="OTHERCURRENT">#REF!</definedName>
    <definedName name="OtherGovernance">#REF!</definedName>
    <definedName name="OTHERHRS">#REF!</definedName>
    <definedName name="othermar" localSheetId="7" hidden="1">{#N/A,#N/A,FALSE,"Pharm";#N/A,#N/A,FALSE,"WWCM"}</definedName>
    <definedName name="othermar" hidden="1">{#N/A,#N/A,FALSE,"Pharm";#N/A,#N/A,FALSE,"WWCM"}</definedName>
    <definedName name="OTHERRANGEMACRO">#REF!</definedName>
    <definedName name="OTHINTEXP">#REF!</definedName>
    <definedName name="otract">#REF!</definedName>
    <definedName name="OTROING">#REF!</definedName>
    <definedName name="Otros_Dolar">#REF!</definedName>
    <definedName name="Otros_Pesos">#REF!</definedName>
    <definedName name="Otros_Util_AcumuladaReal2005">#REF!</definedName>
    <definedName name="Otros_Util_AcumuladaReal2005a">#REF!</definedName>
    <definedName name="OUT" localSheetId="7">#REF!</definedName>
    <definedName name="OUT">#REF!</definedName>
    <definedName name="Outage_Page1">#REF!</definedName>
    <definedName name="Outage_Page2">#REF!</definedName>
    <definedName name="OUTLOOK">#REF!</definedName>
    <definedName name="OUTLOOK_ANALYSIS">#REF!</definedName>
    <definedName name="Outlook_USGAAP_Pesos" localSheetId="7">#REF!</definedName>
    <definedName name="Outlook_USGAAP_Pesos">#REF!</definedName>
    <definedName name="outlook2" localSheetId="7">#REF!</definedName>
    <definedName name="outlook2">#REF!</definedName>
    <definedName name="Output03" localSheetId="7" hidden="1">{"cover",#N/A,TRUE,"Cover";"toc6",#N/A,TRUE,"TOC";"over",#N/A,TRUE,"Overview";"ts2",#N/A,TRUE,"Det_Trans_Sum";"ei1",#N/A,TRUE,"Earnings Impact";"ad1",#N/A,TRUE,"accretion dilution";"hg1",#N/A,TRUE,"Has-Gets";"pfis1",#N/A,TRUE,"Pro Forma Income Statement";"ca1",#N/A,TRUE,"Contribution_Analysis";"acq1",#N/A,TRUE,"Acquirer";"tar1",#N/A,TRUE,"Target"}</definedName>
    <definedName name="Output03" hidden="1">{"cover",#N/A,TRUE,"Cover";"toc6",#N/A,TRUE,"TOC";"over",#N/A,TRUE,"Overview";"ts2",#N/A,TRUE,"Det_Trans_Sum";"ei1",#N/A,TRUE,"Earnings Impact";"ad1",#N/A,TRUE,"accretion dilution";"hg1",#N/A,TRUE,"Has-Gets";"pfis1",#N/A,TRUE,"Pro Forma Income Statement";"ca1",#N/A,TRUE,"Contribution_Analysis";"acq1",#N/A,TRUE,"Acquirer";"tar1",#N/A,TRUE,"Target"}</definedName>
    <definedName name="outside_processing">#REF!</definedName>
    <definedName name="outside_services">#REF!</definedName>
    <definedName name="OVER" localSheetId="7">#REF!</definedName>
    <definedName name="OVER">#REF!</definedName>
    <definedName name="OVER_UNDER">#REF!</definedName>
    <definedName name="Overage">#REF!</definedName>
    <definedName name="Overage_Report">#REF!</definedName>
    <definedName name="Overhead">#REF!</definedName>
    <definedName name="p" localSheetId="6" hidden="1">{#N/A,#N/A,FALSE,"Aging Summary";#N/A,#N/A,FALSE,"Ratio Analysis";#N/A,#N/A,FALSE,"Test 120 Day Accts";#N/A,#N/A,FALSE,"Tickmarks"}</definedName>
    <definedName name="p" localSheetId="7" hidden="1">{#N/A,#N/A,FALSE,"Aging Summary";#N/A,#N/A,FALSE,"Ratio Analysis";#N/A,#N/A,FALSE,"Test 120 Day Accts";#N/A,#N/A,FALSE,"Tickmarks"}</definedName>
    <definedName name="p" localSheetId="0" hidden="1">{#N/A,#N/A,FALSE,"Aging Summary";#N/A,#N/A,FALSE,"Ratio Analysis";#N/A,#N/A,FALSE,"Test 120 Day Accts";#N/A,#N/A,FALSE,"Tickmarks"}</definedName>
    <definedName name="p" localSheetId="4" hidden="1">{#N/A,#N/A,FALSE,"Aging Summary";#N/A,#N/A,FALSE,"Ratio Analysis";#N/A,#N/A,FALSE,"Test 120 Day Accts";#N/A,#N/A,FALSE,"Tickmarks"}</definedName>
    <definedName name="p" localSheetId="5" hidden="1">{#N/A,#N/A,FALSE,"Aging Summary";#N/A,#N/A,FALSE,"Ratio Analysis";#N/A,#N/A,FALSE,"Test 120 Day Accts";#N/A,#N/A,FALSE,"Tickmarks"}</definedName>
    <definedName name="p" localSheetId="2" hidden="1">{#N/A,#N/A,FALSE,"Aging Summary";#N/A,#N/A,FALSE,"Ratio Analysis";#N/A,#N/A,FALSE,"Test 120 Day Accts";#N/A,#N/A,FALSE,"Tickmarks"}</definedName>
    <definedName name="p" hidden="1">{#N/A,#N/A,FALSE,"Aging Summary";#N/A,#N/A,FALSE,"Ratio Analysis";#N/A,#N/A,FALSE,"Test 120 Day Accts";#N/A,#N/A,FALSE,"Tickmarks"}</definedName>
    <definedName name="p.Covenants" localSheetId="7" hidden="1">#REF!</definedName>
    <definedName name="p.Covenants" hidden="1">#REF!</definedName>
    <definedName name="p.Covenants_Titles" localSheetId="7" hidden="1">#REF!</definedName>
    <definedName name="p.Covenants_Titles" hidden="1">#REF!</definedName>
    <definedName name="p.CreditStats" localSheetId="7"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TEST.TEST" hidden="1">{#N/A,#N/A,FALSE,"Assumptions";#N/A,#N/A,FALSE,"N-IS-Sum";#N/A,#N/A,FALSE,"N-St-Sum";#N/A,#N/A,FALSE,"Inc Stmt";#N/A,#N/A,FALSE,"Stats"}</definedName>
    <definedName name="PA" localSheetId="7">#REF!</definedName>
    <definedName name="PA">#REF!</definedName>
    <definedName name="PAArate">#REF!</definedName>
    <definedName name="padf" localSheetId="7" hidden="1">{"P450 Monthly Variance",#N/A,FALSE,"NIH P450"}</definedName>
    <definedName name="padf" hidden="1">{"P450 Monthly Variance",#N/A,FALSE,"NIH P450"}</definedName>
    <definedName name="PAFP">#REF!</definedName>
    <definedName name="PAGE_1" localSheetId="7">#REF!</definedName>
    <definedName name="PAGE_1">#REF!</definedName>
    <definedName name="PAGE_2" localSheetId="7">#REF!</definedName>
    <definedName name="PAGE_2">#REF!</definedName>
    <definedName name="PAGE_BREAK1" localSheetId="7">#REF!</definedName>
    <definedName name="PAGE_BREAK1">#REF!</definedName>
    <definedName name="Page003">#REF!</definedName>
    <definedName name="Page01">#REF!</definedName>
    <definedName name="Page04">#REF!</definedName>
    <definedName name="Page05">#REF!</definedName>
    <definedName name="PAGE1">#REF!</definedName>
    <definedName name="page1.8check">#REF!</definedName>
    <definedName name="page1.8print">#REF!</definedName>
    <definedName name="page1.9check">#REF!</definedName>
    <definedName name="page1.9print">#REF!</definedName>
    <definedName name="page11">#REF!</definedName>
    <definedName name="page12">#REF!</definedName>
    <definedName name="PAGE2" localSheetId="7">#REF!</definedName>
    <definedName name="PAGE2">#REF!</definedName>
    <definedName name="PAGE2_YTD" localSheetId="7">#REF!</definedName>
    <definedName name="PAGE2_YTD">#REF!</definedName>
    <definedName name="PAGE2C" localSheetId="7">#REF!</definedName>
    <definedName name="PAGE2C">#REF!</definedName>
    <definedName name="PAGE3" localSheetId="7">#REF!</definedName>
    <definedName name="PAGE3">#REF!</definedName>
    <definedName name="PAGE4">#REF!</definedName>
    <definedName name="Page4a">#REF!</definedName>
    <definedName name="Page4b">#REF!</definedName>
    <definedName name="Page4c">#REF!</definedName>
    <definedName name="Page4d">#REF!</definedName>
    <definedName name="PAGE5">#REF!</definedName>
    <definedName name="Page5a">#REF!</definedName>
    <definedName name="Page5b">#REF!</definedName>
    <definedName name="PAGE6">#REF!</definedName>
    <definedName name="PAGE7">#REF!</definedName>
    <definedName name="PAGEABVAR">#REF!</definedName>
    <definedName name="PAGEAPYVAR">#REF!</definedName>
    <definedName name="PAGEBREAK" localSheetId="7">#REF!</definedName>
    <definedName name="PAGEBREAK">#REF!</definedName>
    <definedName name="Pal_Workbook_GUID" localSheetId="7">"53LSK32KUSHRGT88HIU1RXTT"</definedName>
    <definedName name="Pal_Workbook_GUID" hidden="1">"1KSSGF3ZWY3E3EQEL76D82LV"</definedName>
    <definedName name="pam" localSheetId="4" hidden="1">{#N/A,#N/A,FALSE,"ALLOC"}</definedName>
    <definedName name="pam" localSheetId="5" hidden="1">{#N/A,#N/A,FALSE,"ALLOC"}</definedName>
    <definedName name="pam" localSheetId="2" hidden="1">{#N/A,#N/A,FALSE,"ALLOC"}</definedName>
    <definedName name="pam" hidden="1">{#N/A,#N/A,FALSE,"ALLOC"}</definedName>
    <definedName name="panther_wrn.test1." hidden="1">{"Income Statement",#N/A,FALSE,"CFMODEL";"Balance Sheet",#N/A,FALSE,"CFMODEL"}</definedName>
    <definedName name="panther_wrn.test2." hidden="1">{"SourcesUses",#N/A,TRUE,"CFMODEL";"TransOverview",#N/A,TRUE,"CFMODEL"}</definedName>
    <definedName name="panther_wrn.test3." hidden="1">{"SourcesUses",#N/A,TRUE,#N/A;"TransOverview",#N/A,TRUE,"CFMODEL"}</definedName>
    <definedName name="panther_wrn.test4." hidden="1">{"SourcesUses",#N/A,TRUE,"FundsFlow";"TransOverview",#N/A,TRUE,"FundsFlow"}</definedName>
    <definedName name="PAPELTRABEXIS" localSheetId="7">#REF!</definedName>
    <definedName name="PAPELTRABEXIS">#REF!</definedName>
    <definedName name="Parameters">#REF!</definedName>
    <definedName name="part_year" localSheetId="7">#REF!</definedName>
    <definedName name="part_year">#REF!</definedName>
    <definedName name="part1a1" localSheetId="7" hidden="1">VLOOKUP(IF(ISNUMBER(INDIRECT("rc",FALSE)),INDIRECT("rc",FALSE)*1,INDIRECT("rc",FALSE)),[0]!TB,3,FALSE)</definedName>
    <definedName name="part1a1" hidden="1">VLOOKUP(IF(ISNUMBER(INDIRECT("rc",FALSE)),INDIRECT("rc",FALSE)*1,INDIRECT("rc",FALSE)),[0]!TB,3,FALSE)</definedName>
    <definedName name="partcopy" localSheetId="7">#REF!</definedName>
    <definedName name="partcopy">#REF!</definedName>
    <definedName name="PARTEX" localSheetId="7">#REF!</definedName>
    <definedName name="PARTEX">#REF!</definedName>
    <definedName name="PARTI">#REF!</definedName>
    <definedName name="Partial_Year" localSheetId="7">#REF!</definedName>
    <definedName name="Partial_Year">#REF!</definedName>
    <definedName name="PartialBarrier" localSheetId="7">#N/A</definedName>
    <definedName name="PartialBarrier">[0]!PartialBarrier</definedName>
    <definedName name="PARTII" localSheetId="7">#REF!</definedName>
    <definedName name="PARTII">#REF!</definedName>
    <definedName name="PARTIII">#REF!</definedName>
    <definedName name="Partner1">#REF!</definedName>
    <definedName name="Partner1_Tax">#REF!</definedName>
    <definedName name="Partner1_Taxes">#REF!</definedName>
    <definedName name="Partner2">#REF!</definedName>
    <definedName name="Partner2_Tax">#REF!</definedName>
    <definedName name="Partner2_Taxes">#REF!</definedName>
    <definedName name="Parts_Kit_1" localSheetId="7">#REF!</definedName>
    <definedName name="Parts_Kit_1">#REF!</definedName>
    <definedName name="Parts_Kit_1_Cost">#REF!</definedName>
    <definedName name="Parts_Kit_1_Event" localSheetId="7">#REF!</definedName>
    <definedName name="Parts_Kit_1_Event">#REF!</definedName>
    <definedName name="Parts_Kit_1_Refurb" localSheetId="7">#REF!</definedName>
    <definedName name="Parts_Kit_1_Refurb">#REF!</definedName>
    <definedName name="Parts_Kit_2" localSheetId="7">#REF!</definedName>
    <definedName name="Parts_Kit_2">#REF!</definedName>
    <definedName name="Parts_Kit_2_Cost">#REF!</definedName>
    <definedName name="Parts_Kit_2_Event" localSheetId="7">#REF!</definedName>
    <definedName name="Parts_Kit_2_Event">#REF!</definedName>
    <definedName name="Parts_Kit_2_Refurb" localSheetId="7">#REF!</definedName>
    <definedName name="Parts_Kit_2_Refurb">#REF!</definedName>
    <definedName name="Parts_Kit_3" localSheetId="7">#REF!</definedName>
    <definedName name="Parts_Kit_3">#REF!</definedName>
    <definedName name="Parts_Kit_3_Cost">#REF!</definedName>
    <definedName name="Parts_Kit_3_Event" localSheetId="7">#REF!</definedName>
    <definedName name="Parts_Kit_3_Event">#REF!</definedName>
    <definedName name="Parts_Kit_3_Refurb" localSheetId="7">#REF!</definedName>
    <definedName name="Parts_Kit_3_Refurb">#REF!</definedName>
    <definedName name="Parts_Kit_4" localSheetId="7">#REF!</definedName>
    <definedName name="Parts_Kit_4">#REF!</definedName>
    <definedName name="Parts_Kit_4_Cost">#REF!</definedName>
    <definedName name="Parts_Kit_4_Event" localSheetId="7">#REF!</definedName>
    <definedName name="Parts_Kit_4_Event">#REF!</definedName>
    <definedName name="Parts_Kit_4_Refurb" localSheetId="7">#REF!</definedName>
    <definedName name="Parts_Kit_4_Refurb">#REF!</definedName>
    <definedName name="Parts_Kit_5" localSheetId="7">#REF!</definedName>
    <definedName name="Parts_Kit_5">#REF!</definedName>
    <definedName name="Parts_Kit_5_Cost">#REF!</definedName>
    <definedName name="Parts_Kit_5_Event" localSheetId="7">#REF!</definedName>
    <definedName name="Parts_Kit_5_Event">#REF!</definedName>
    <definedName name="Parts_Kit_5_Refurb" localSheetId="7">#REF!</definedName>
    <definedName name="Parts_Kit_5_Refurb">#REF!</definedName>
    <definedName name="Parts_Kit_6" localSheetId="7">#REF!</definedName>
    <definedName name="Parts_Kit_6">#REF!</definedName>
    <definedName name="Parts_Kit_6_Cost">#REF!</definedName>
    <definedName name="Parts_Kit_6_Event" localSheetId="7">#REF!</definedName>
    <definedName name="Parts_Kit_6_Event">#REF!</definedName>
    <definedName name="Parts_Kit_6_Refurb" localSheetId="7">#REF!</definedName>
    <definedName name="Parts_Kit_6_Refurb">#REF!</definedName>
    <definedName name="Parts_Kit_7" localSheetId="7">#REF!</definedName>
    <definedName name="Parts_Kit_7">#REF!</definedName>
    <definedName name="Parts_Kit_7_Cost">#REF!</definedName>
    <definedName name="Parts_Kit_7_Event" localSheetId="7">#REF!</definedName>
    <definedName name="Parts_Kit_7_Event">#REF!</definedName>
    <definedName name="Parts_Kit_7_Refurb" localSheetId="7">#REF!</definedName>
    <definedName name="Parts_Kit_7_Refurb">#REF!</definedName>
    <definedName name="Parts_Kit_8" localSheetId="7">#REF!</definedName>
    <definedName name="Parts_Kit_8">#REF!</definedName>
    <definedName name="Parts_Kit_8_Cost">#REF!</definedName>
    <definedName name="Parts_Kit_8_Event" localSheetId="7">#REF!</definedName>
    <definedName name="Parts_Kit_8_Event">#REF!</definedName>
    <definedName name="Parts_Kit_8_Refurb" localSheetId="7">#REF!</definedName>
    <definedName name="Parts_Kit_8_Refurb">#REF!</definedName>
    <definedName name="Pasivo" localSheetId="7">#REF!</definedName>
    <definedName name="Pasivo">#REF!</definedName>
    <definedName name="paul" localSheetId="6" hidden="1">#REF!</definedName>
    <definedName name="paul" localSheetId="7" hidden="1">#REF!</definedName>
    <definedName name="paul" localSheetId="0" hidden="1">#REF!</definedName>
    <definedName name="paul" localSheetId="1" hidden="1">#REF!</definedName>
    <definedName name="paul" localSheetId="5" hidden="1">#REF!</definedName>
    <definedName name="paul" localSheetId="2" hidden="1">#REF!</definedName>
    <definedName name="paul" hidden="1">#REF!</definedName>
    <definedName name="Pay_Date">#REF!</definedName>
    <definedName name="Pay_Num">#REF!</definedName>
    <definedName name="PayableFPC">#REF!</definedName>
    <definedName name="PayablePCH">#REF!</definedName>
    <definedName name="PayablePEC">#REF!</definedName>
    <definedName name="PayablePwr">#REF!</definedName>
    <definedName name="Payment_Date" localSheetId="6">DATE(YEAR(Loan_Start),MONTH(Loan_Start)+Payment_Number,DAY(Loan_Start))</definedName>
    <definedName name="Payment_Date" localSheetId="7">DATE(YEAR('DEF EDIT Amort_Updated'!Loan_Start),MONTH('DEF EDIT Amort_Updated'!Loan_Start)+Payment_Number,DAY('DEF EDIT Amort_Updated'!Loan_Start))</definedName>
    <definedName name="Payment_Date">DATE(YEAR(Loan_Start),MONTH(Loan_Start)+Payment_Number,DAY(Loan_Start))</definedName>
    <definedName name="Payments">#REF!</definedName>
    <definedName name="Payroll_hours_Summ" localSheetId="7">#REF!</definedName>
    <definedName name="Payroll_hours_Summ">#REF!</definedName>
    <definedName name="Payroll_Hrs_Summary">#REF!</definedName>
    <definedName name="payroll_liabilities">#REF!</definedName>
    <definedName name="Payroll_Tax">#REF!</definedName>
    <definedName name="PayrollTax">#REF!</definedName>
    <definedName name="PayType">#REF!</definedName>
    <definedName name="PBO_Range">#REF!</definedName>
    <definedName name="PBO_RangePRW">#REF!</definedName>
    <definedName name="PBOPrePlanChg_Range">#REF!</definedName>
    <definedName name="PBOPrePlanChg_RangeNQ">#REF!</definedName>
    <definedName name="PBOSheet" localSheetId="7">#REF!</definedName>
    <definedName name="PBOSheet">#REF!</definedName>
    <definedName name="PBR_06">#REF!</definedName>
    <definedName name="PCap" hidden="1">#REF!</definedName>
    <definedName name="PCBonds" localSheetId="7">#REF!</definedName>
    <definedName name="PCBonds">#REF!</definedName>
    <definedName name="PCBONDS_RECON" localSheetId="7">#REF!</definedName>
    <definedName name="PCBONDS_RECON">#REF!</definedName>
    <definedName name="PCTS">#REF!</definedName>
    <definedName name="PDLT">#REF!</definedName>
    <definedName name="pdlt2">#REF!</definedName>
    <definedName name="PDX20090223" localSheetId="7" hidden="1">{"COREKINETICS",#N/A,FALSE,"CORE KINETICS"}</definedName>
    <definedName name="PDX20090223" hidden="1">{"COREKINETICS",#N/A,FALSE,"CORE KINETICS"}</definedName>
    <definedName name="pe">#REF!</definedName>
    <definedName name="PE_2009">#REF!</definedName>
    <definedName name="PE_LR">#REF!</definedName>
    <definedName name="Peak_method">#REF!</definedName>
    <definedName name="Peaking_heat_rate" localSheetId="7">#REF!</definedName>
    <definedName name="Peaking_heat_rate">#REF!</definedName>
    <definedName name="PEC" localSheetId="7">#REF!</definedName>
    <definedName name="PEC">#REF!</definedName>
    <definedName name="pecdebt" localSheetId="7">#REF!</definedName>
    <definedName name="pecdebt">#REF!</definedName>
    <definedName name="PED" localSheetId="7">#REF!</definedName>
    <definedName name="PED">#REF!</definedName>
    <definedName name="peda">#REF!</definedName>
    <definedName name="pedb">#REF!</definedName>
    <definedName name="pedc">#REF!</definedName>
    <definedName name="pedd">#REF!</definedName>
    <definedName name="pede">#REF!</definedName>
    <definedName name="pedf">#REF!</definedName>
    <definedName name="pedg">#REF!</definedName>
    <definedName name="pedh">#REF!</definedName>
    <definedName name="pedi">#REF!</definedName>
    <definedName name="pedk">#REF!</definedName>
    <definedName name="Penalties" localSheetId="7">#REF!</definedName>
    <definedName name="Penalties">#REF!</definedName>
    <definedName name="Penalties2" localSheetId="7">#REF!</definedName>
    <definedName name="Penalties2">#REF!</definedName>
    <definedName name="pensioenmaanden" localSheetId="7">#REF!</definedName>
    <definedName name="pensioenmaanden">#REF!</definedName>
    <definedName name="Pension">#REF!</definedName>
    <definedName name="PensionLia">#REF!</definedName>
    <definedName name="PENSIONS_PSP">#REF!</definedName>
    <definedName name="pepe" localSheetId="7" hidden="1">{#N/A,#N/A,FALSE,"Pharm";#N/A,#N/A,FALSE,"WWCM"}</definedName>
    <definedName name="pepe" hidden="1">{#N/A,#N/A,FALSE,"Pharm";#N/A,#N/A,FALSE,"WWCM"}</definedName>
    <definedName name="PEPE4" localSheetId="7" hidden="1">{#N/A,#N/A,FALSE,"Pharm";#N/A,#N/A,FALSE,"WWCM"}</definedName>
    <definedName name="PEPE4" hidden="1">{#N/A,#N/A,FALSE,"Pharm";#N/A,#N/A,FALSE,"WWCM"}</definedName>
    <definedName name="PEPE5" localSheetId="7" hidden="1">{#N/A,#N/A,FALSE,"Pharm";#N/A,#N/A,FALSE,"WWCM"}</definedName>
    <definedName name="PEPE5" hidden="1">{#N/A,#N/A,FALSE,"Pharm";#N/A,#N/A,FALSE,"WWCM"}</definedName>
    <definedName name="PEPL">#REF!</definedName>
    <definedName name="PEPL__Pan_Gathering___Co._10042" localSheetId="7">#REF!</definedName>
    <definedName name="PEPL__Pan_Gathering___Co._10042">#REF!</definedName>
    <definedName name="PER" localSheetId="7">#REF!</definedName>
    <definedName name="PER">#REF!</definedName>
    <definedName name="Percent_Debt" localSheetId="7">#REF!</definedName>
    <definedName name="Percent_Debt">#REF!</definedName>
    <definedName name="Percent_Equity" localSheetId="7">#REF!</definedName>
    <definedName name="Percent_Equity">#REF!</definedName>
    <definedName name="perdida">#REF!</definedName>
    <definedName name="PERFORMANCE" localSheetId="7">#REF!</definedName>
    <definedName name="PERFORMANCE">#REF!</definedName>
    <definedName name="PERIOD">#REF!</definedName>
    <definedName name="Period_1" localSheetId="7">#REF!</definedName>
    <definedName name="Period_1">#REF!</definedName>
    <definedName name="Period_10">#REF!</definedName>
    <definedName name="Period_11">#REF!</definedName>
    <definedName name="Period_12">#REF!</definedName>
    <definedName name="Period_13">#REF!</definedName>
    <definedName name="Period_2">#REF!</definedName>
    <definedName name="Period_3">#REF!</definedName>
    <definedName name="Period_4">#REF!</definedName>
    <definedName name="Period_5">#REF!</definedName>
    <definedName name="Period_6">#REF!</definedName>
    <definedName name="Period_7">#REF!</definedName>
    <definedName name="Period_8">#REF!</definedName>
    <definedName name="Period_9">#REF!</definedName>
    <definedName name="period_bookYear">#REF!</definedName>
    <definedName name="period_curcol">#REF!</definedName>
    <definedName name="period_project">#REF!</definedName>
    <definedName name="period_rate">#REF!</definedName>
    <definedName name="period_ratio">#REF!</definedName>
    <definedName name="period_summary">#REF!</definedName>
    <definedName name="period_summary_col">#REF!</definedName>
    <definedName name="period_taxyear">#REF!</definedName>
    <definedName name="period_taxyear_chg">#REF!</definedName>
    <definedName name="period_titles">#REF!</definedName>
    <definedName name="period_type">#REF!</definedName>
    <definedName name="PeriodF">#REF!</definedName>
    <definedName name="PERIODSETNAME1" localSheetId="7">#REF!</definedName>
    <definedName name="PERIODSETNAME1">#REF!</definedName>
    <definedName name="PeriodsInYear" localSheetId="7">#REF!</definedName>
    <definedName name="PeriodsInYear">#REF!</definedName>
    <definedName name="Permanent_Capital">#REF!</definedName>
    <definedName name="Person">#REF!</definedName>
    <definedName name="Personal_Empresa">#REF!</definedName>
    <definedName name="Personal_Gastos">#REF!</definedName>
    <definedName name="Personal_Trabajador">#REF!</definedName>
    <definedName name="PES_Engineer" localSheetId="7">#REF!</definedName>
    <definedName name="PES_Engineer">#REF!</definedName>
    <definedName name="pesc1" localSheetId="6" hidden="1">{#N/A,#N/A,FALSE,"Aging Summary";#N/A,#N/A,FALSE,"Ratio Analysis";#N/A,#N/A,FALSE,"Test 120 Day Accts";#N/A,#N/A,FALSE,"Tickmarks"}</definedName>
    <definedName name="pesc1" localSheetId="7" hidden="1">{#N/A,#N/A,FALSE,"Aging Summary";#N/A,#N/A,FALSE,"Ratio Analysis";#N/A,#N/A,FALSE,"Test 120 Day Accts";#N/A,#N/A,FALSE,"Tickmarks"}</definedName>
    <definedName name="pesc1" localSheetId="0" hidden="1">{#N/A,#N/A,FALSE,"Aging Summary";#N/A,#N/A,FALSE,"Ratio Analysis";#N/A,#N/A,FALSE,"Test 120 Day Accts";#N/A,#N/A,FALSE,"Tickmarks"}</definedName>
    <definedName name="pesc1" localSheetId="4" hidden="1">{#N/A,#N/A,FALSE,"Aging Summary";#N/A,#N/A,FALSE,"Ratio Analysis";#N/A,#N/A,FALSE,"Test 120 Day Accts";#N/A,#N/A,FALSE,"Tickmarks"}</definedName>
    <definedName name="pesc1" localSheetId="5" hidden="1">{#N/A,#N/A,FALSE,"Aging Summary";#N/A,#N/A,FALSE,"Ratio Analysis";#N/A,#N/A,FALSE,"Test 120 Day Accts";#N/A,#N/A,FALSE,"Tickmarks"}</definedName>
    <definedName name="pesc1" localSheetId="2" hidden="1">{#N/A,#N/A,FALSE,"Aging Summary";#N/A,#N/A,FALSE,"Ratio Analysis";#N/A,#N/A,FALSE,"Test 120 Day Accts";#N/A,#N/A,FALSE,"Tickmarks"}</definedName>
    <definedName name="pesc1" hidden="1">{#N/A,#N/A,FALSE,"Aging Summary";#N/A,#N/A,FALSE,"Ratio Analysis";#N/A,#N/A,FALSE,"Test 120 Day Accts";#N/A,#N/A,FALSE,"Tickmarks"}</definedName>
    <definedName name="pfr_cms">#REF!</definedName>
    <definedName name="pfr_lcp">#REF!</definedName>
    <definedName name="pfr_ltd">#REF!</definedName>
    <definedName name="pfr_pfs">#REF!</definedName>
    <definedName name="pfs_auto_fin">#REF!</definedName>
    <definedName name="pfs_avail">#REF!</definedName>
    <definedName name="pfs_inc_issue">#REF!</definedName>
    <definedName name="pfs_iss_exp">#REF!</definedName>
    <definedName name="pfs_iss_exp_adj">#REF!</definedName>
    <definedName name="pfs_iss_exprt">#REF!</definedName>
    <definedName name="pfs_max_issue">#REF!</definedName>
    <definedName name="pfs_pay_array">#REF!</definedName>
    <definedName name="pfs_req_iss">#REF!</definedName>
    <definedName name="pfs_target_pct">#REF!</definedName>
    <definedName name="pfs_tgt_iss">#REF!</definedName>
    <definedName name="pfs_ytd_iss">#REF!</definedName>
    <definedName name="PG">#REF!</definedName>
    <definedName name="PG565A">#REF!</definedName>
    <definedName name="PG568A">#REF!</definedName>
    <definedName name="PG568A1">#REF!</definedName>
    <definedName name="PG568B">#REF!</definedName>
    <definedName name="Ph1COD">#REF!</definedName>
    <definedName name="Ph2COD">#REF!</definedName>
    <definedName name="Ph3COD">#REF!</definedName>
    <definedName name="Ph4COD">#REF!</definedName>
    <definedName name="pharma" localSheetId="7" hidden="1">{#N/A,#N/A,FALSE,"Sales Graph";#N/A,#N/A,FALSE,"PSBM";#N/A,#N/A,FALSE,"BUC Graph";#N/A,#N/A,FALSE,"P&amp;L - YTD"}</definedName>
    <definedName name="pharma" hidden="1">{#N/A,#N/A,FALSE,"Sales Graph";#N/A,#N/A,FALSE,"PSBM";#N/A,#N/A,FALSE,"BUC Graph";#N/A,#N/A,FALSE,"P&amp;L - YTD"}</definedName>
    <definedName name="Phase_I_II_IV_Ice" localSheetId="7">#REF!</definedName>
    <definedName name="Phase_I_II_IV_Ice">#REF!</definedName>
    <definedName name="phil" localSheetId="7">#REF!</definedName>
    <definedName name="phil">#REF!</definedName>
    <definedName name="PHM" localSheetId="7" hidden="1">{#N/A,#N/A,FALSE,"CreditStat";#N/A,#N/A,FALSE,"SPbrkup";#N/A,#N/A,FALSE,"MerSPsyn";#N/A,#N/A,FALSE,"MerSPwKCsyn";#N/A,#N/A,FALSE,"MerSPwKCsyn (2)";#N/A,#N/A,FALSE,"CreditStat (2)"}</definedName>
    <definedName name="PHM" hidden="1">{#N/A,#N/A,FALSE,"CreditStat";#N/A,#N/A,FALSE,"SPbrkup";#N/A,#N/A,FALSE,"MerSPsyn";#N/A,#N/A,FALSE,"MerSPwKCsyn";#N/A,#N/A,FALSE,"MerSPwKCsyn (2)";#N/A,#N/A,FALSE,"CreditStat (2)"}</definedName>
    <definedName name="PhyGasTermDates">#REF!</definedName>
    <definedName name="PhyGasTermMTM">#REF!</definedName>
    <definedName name="PhyGasTermVol">#REF!</definedName>
    <definedName name="Physical">#REF!</definedName>
    <definedName name="Pie" localSheetId="7" hidden="1">{"Financials",#N/A,FALSE,"Financials";"AVP",#N/A,FALSE,"AVP";"DCF",#N/A,FALSE,"DCF";"CSC",#N/A,FALSE,"CSC";"Deal_Comp",#N/A,FALSE,"DealComp"}</definedName>
    <definedName name="Pie" hidden="1">{"Financials",#N/A,FALSE,"Financials";"AVP",#N/A,FALSE,"AVP";"DCF",#N/A,FALSE,"DCF";"CSC",#N/A,FALSE,"CSC";"Deal_Comp",#N/A,FALSE,"DealComp"}</definedName>
    <definedName name="piiiiii" localSheetId="4" hidden="1">{#N/A,#N/A,FALSE,"EXPENSE"}</definedName>
    <definedName name="piiiiii" localSheetId="5" hidden="1">{#N/A,#N/A,FALSE,"EXPENSE"}</definedName>
    <definedName name="piiiiii" localSheetId="2" hidden="1">{#N/A,#N/A,FALSE,"EXPENSE"}</definedName>
    <definedName name="piiiiii" hidden="1">{#N/A,#N/A,FALSE,"EXPENSE"}</definedName>
    <definedName name="PIIIVDC">#REF!</definedName>
    <definedName name="PIMP">#REF!</definedName>
    <definedName name="PING" localSheetId="7" hidden="1">{#N/A,#N/A,TRUE,"CIN-11";#N/A,#N/A,TRUE,"CIN-13";#N/A,#N/A,TRUE,"CIN-14";#N/A,#N/A,TRUE,"CIN-16";#N/A,#N/A,TRUE,"CIN-17";#N/A,#N/A,TRUE,"CIN-18";#N/A,#N/A,TRUE,"CIN Earnings To Fixed Charges";#N/A,#N/A,TRUE,"CIN Financial Ratios";#N/A,#N/A,TRUE,"CIN-IS";#N/A,#N/A,TRUE,"CIN-BS";#N/A,#N/A,TRUE,"CIN-CS";#N/A,#N/A,TRUE,"Invest In Unconsol Subs"}</definedName>
    <definedName name="PING" hidden="1">{#N/A,#N/A,TRUE,"CIN-11";#N/A,#N/A,TRUE,"CIN-13";#N/A,#N/A,TRUE,"CIN-14";#N/A,#N/A,TRUE,"CIN-16";#N/A,#N/A,TRUE,"CIN-17";#N/A,#N/A,TRUE,"CIN-18";#N/A,#N/A,TRUE,"CIN Earnings To Fixed Charges";#N/A,#N/A,TRUE,"CIN Financial Ratios";#N/A,#N/A,TRUE,"CIN-IS";#N/A,#N/A,TRUE,"CIN-BS";#N/A,#N/A,TRUE,"CIN-CS";#N/A,#N/A,TRUE,"Invest In Unconsol Subs"}</definedName>
    <definedName name="pipeline_capacity">#REF!</definedName>
    <definedName name="PivOffset">OFFSET(#REF!,,,COUNTA(#REF!),COUNTA(#REF!))</definedName>
    <definedName name="PK_1_Tracking">#REF!</definedName>
    <definedName name="PK_2_Tracking">#REF!</definedName>
    <definedName name="PK_3_Tracking">#REF!</definedName>
    <definedName name="PK_4_Tracking">#REF!</definedName>
    <definedName name="PK_5_Tracking">#REF!</definedName>
    <definedName name="PK_6_Tracking">#REF!</definedName>
    <definedName name="PK_7_Tracking">#REF!</definedName>
    <definedName name="PK_8_Tracking">#REF!</definedName>
    <definedName name="pl" localSheetId="7" hidden="1">{#N/A,#N/A,FALSE,"REPORT"}</definedName>
    <definedName name="pl" hidden="1">{#N/A,#N/A,FALSE,"REPORT"}</definedName>
    <definedName name="Plan">#REF!</definedName>
    <definedName name="Plan08">#REF!</definedName>
    <definedName name="plan86dep1">#REF!</definedName>
    <definedName name="plan86dep1and2">#REF!</definedName>
    <definedName name="plan86dep2">#REF!</definedName>
    <definedName name="plan86ret">#REF!</definedName>
    <definedName name="plan86ret2deps">#REF!</definedName>
    <definedName name="plan86retdep1">#REF!</definedName>
    <definedName name="plan86retdep2">#REF!</definedName>
    <definedName name="plant_capacity">#REF!</definedName>
    <definedName name="PLANT_IN_SERVICE">#REF!</definedName>
    <definedName name="PLCepi" localSheetId="7" hidden="1">{#N/A,#N/A,FALSE,"REPORT"}</definedName>
    <definedName name="PLCepi" hidden="1">{#N/A,#N/A,FALSE,"REPORT"}</definedName>
    <definedName name="PLDS">#REF!</definedName>
    <definedName name="PLMI" localSheetId="7" hidden="1">{#N/A,#N/A,TRUE,"CIN-11";#N/A,#N/A,TRUE,"CIN-13";#N/A,#N/A,TRUE,"CIN-14";#N/A,#N/A,TRUE,"CIN-16";#N/A,#N/A,TRUE,"CIN-17";#N/A,#N/A,TRUE,"CIN-18";#N/A,#N/A,TRUE,"CIN Earnings To Fixed Charges";#N/A,#N/A,TRUE,"CIN Financial Ratios";#N/A,#N/A,TRUE,"CIN-IS";#N/A,#N/A,TRUE,"CIN-BS";#N/A,#N/A,TRUE,"CIN-CS";#N/A,#N/A,TRUE,"Invest In Unconsol Subs"}</definedName>
    <definedName name="PLMI" hidden="1">{#N/A,#N/A,TRUE,"CIN-11";#N/A,#N/A,TRUE,"CIN-13";#N/A,#N/A,TRUE,"CIN-14";#N/A,#N/A,TRUE,"CIN-16";#N/A,#N/A,TRUE,"CIN-17";#N/A,#N/A,TRUE,"CIN-18";#N/A,#N/A,TRUE,"CIN Earnings To Fixed Charges";#N/A,#N/A,TRUE,"CIN Financial Ratios";#N/A,#N/A,TRUE,"CIN-IS";#N/A,#N/A,TRUE,"CIN-BS";#N/A,#N/A,TRUE,"CIN-CS";#N/A,#N/A,TRUE,"Invest In Unconsol Subs"}</definedName>
    <definedName name="PLProcef" localSheetId="7" hidden="1">{#N/A,#N/A,FALSE,"REPORT"}</definedName>
    <definedName name="PLProcef" hidden="1">{#N/A,#N/A,FALSE,"REPORT"}</definedName>
    <definedName name="PLTaxol" localSheetId="7" hidden="1">{#N/A,#N/A,FALSE,"REPORT"}</definedName>
    <definedName name="PLTaxol" hidden="1">{#N/A,#N/A,FALSE,"REPORT"}</definedName>
    <definedName name="PM_2009">#REF!</definedName>
    <definedName name="PM_LR">#REF!</definedName>
    <definedName name="PMACRO" localSheetId="7">#REF!</definedName>
    <definedName name="PMACRO">#REF!</definedName>
    <definedName name="PMCap2010">#REF!</definedName>
    <definedName name="PMCap2011">#REF!</definedName>
    <definedName name="PMCap2012">#REF!</definedName>
    <definedName name="PMCap2013">#REF!</definedName>
    <definedName name="PMCap2014">#REF!</definedName>
    <definedName name="pmcat" localSheetId="7">#REF!</definedName>
    <definedName name="pmcat">#REF!</definedName>
    <definedName name="pmper" localSheetId="7">#REF!</definedName>
    <definedName name="pmper">#REF!</definedName>
    <definedName name="PNG">#REF!</definedName>
    <definedName name="PNG_2">#REF!</definedName>
    <definedName name="PNG_3">#REF!</definedName>
    <definedName name="PNG_NC">#REF!</definedName>
    <definedName name="PNG_SC">#REF!</definedName>
    <definedName name="PNG_TN">#REF!</definedName>
    <definedName name="Pnl" localSheetId="7" hidden="1">{#N/A,#N/A,FALSE,"Pharm";#N/A,#N/A,FALSE,"WWCM"}</definedName>
    <definedName name="Pnl" hidden="1">{#N/A,#N/A,FALSE,"Pharm";#N/A,#N/A,FALSE,"WWCM"}</definedName>
    <definedName name="PNS">#REF!</definedName>
    <definedName name="PNY_FED">#REF!</definedName>
    <definedName name="PNY_NB">#REF!</definedName>
    <definedName name="PNY_NC">#REF!</definedName>
    <definedName name="po" localSheetId="6" hidden="1">{#N/A,#N/A,FALSE,"Aging Summary";#N/A,#N/A,FALSE,"Ratio Analysis";#N/A,#N/A,FALSE,"Test 120 Day Accts";#N/A,#N/A,FALSE,"Tickmarks"}</definedName>
    <definedName name="po" localSheetId="7" hidden="1">{#N/A,#N/A,FALSE,"Aging Summary";#N/A,#N/A,FALSE,"Ratio Analysis";#N/A,#N/A,FALSE,"Test 120 Day Accts";#N/A,#N/A,FALSE,"Tickmarks"}</definedName>
    <definedName name="po" localSheetId="0" hidden="1">{#N/A,#N/A,FALSE,"Aging Summary";#N/A,#N/A,FALSE,"Ratio Analysis";#N/A,#N/A,FALSE,"Test 120 Day Accts";#N/A,#N/A,FALSE,"Tickmarks"}</definedName>
    <definedName name="po" localSheetId="4" hidden="1">{#N/A,#N/A,FALSE,"Aging Summary";#N/A,#N/A,FALSE,"Ratio Analysis";#N/A,#N/A,FALSE,"Test 120 Day Accts";#N/A,#N/A,FALSE,"Tickmarks"}</definedName>
    <definedName name="po" localSheetId="5" hidden="1">{#N/A,#N/A,FALSE,"Aging Summary";#N/A,#N/A,FALSE,"Ratio Analysis";#N/A,#N/A,FALSE,"Test 120 Day Accts";#N/A,#N/A,FALSE,"Tickmarks"}</definedName>
    <definedName name="po" localSheetId="2" hidden="1">{#N/A,#N/A,FALSE,"Aging Summary";#N/A,#N/A,FALSE,"Ratio Analysis";#N/A,#N/A,FALSE,"Test 120 Day Accts";#N/A,#N/A,FALSE,"Tickmarks"}</definedName>
    <definedName name="po" hidden="1">{#N/A,#N/A,FALSE,"Aging Summary";#N/A,#N/A,FALSE,"Ratio Analysis";#N/A,#N/A,FALSE,"Test 120 Day Accts";#N/A,#N/A,FALSE,"Tickmarks"}</definedName>
    <definedName name="POC_CONSOL_PPTO">#REF!</definedName>
    <definedName name="POC_CONSOL_REAL">#REF!</definedName>
    <definedName name="POC_PPTO">#REF!</definedName>
    <definedName name="POC_REAL">#REF!</definedName>
    <definedName name="pol">#REF!</definedName>
    <definedName name="POL_BOND">#REF!</definedName>
    <definedName name="POLAND">#REF!</definedName>
    <definedName name="PONE">#REF!</definedName>
    <definedName name="Pop_Intial_Large_CI">#REF!</definedName>
    <definedName name="Pop_Intial_Majors">#REF!</definedName>
    <definedName name="Pop_Large_CI">#REF!</definedName>
    <definedName name="Pop_Large_CI_2002">#REF!</definedName>
    <definedName name="Pop_Large_CI_2003">#REF!</definedName>
    <definedName name="Pop_Large_CI_2004">#REF!</definedName>
    <definedName name="Pop_Large_CI_2005">#REF!</definedName>
    <definedName name="Pop_Majors">#REF!</definedName>
    <definedName name="Pop_Majors_2002">#REF!</definedName>
    <definedName name="Pop_Majors_2003">#REF!</definedName>
    <definedName name="Pop_Majors_2004">#REF!</definedName>
    <definedName name="Pop_Majors_2005">#REF!</definedName>
    <definedName name="PopCache_GL_INTERFACE_REFERENCE7" localSheetId="7" hidden="1">#REF!</definedName>
    <definedName name="PopCache_GL_INTERFACE_REFERENCE7" hidden="1">#REF!</definedName>
    <definedName name="POR_BOND" localSheetId="7">#REF!</definedName>
    <definedName name="POR_BOND">#REF!</definedName>
    <definedName name="Porfolio_One_Risk_Return_Labels" hidden="1">#REF!</definedName>
    <definedName name="Porfolio_One_Risk_Return_X_Data" hidden="1">#REF!</definedName>
    <definedName name="Porfolio_One_Risk_Return_Y_Data" hidden="1">#REF!</definedName>
    <definedName name="Porfolio_One_Risk_Return_Z_Data" hidden="1">#REF!</definedName>
    <definedName name="Port_One_Correct_Risk_Reward_Labels" hidden="1">#REF!</definedName>
    <definedName name="Port_One_Correct_Risk_Reward_X_Data" hidden="1">#REF!</definedName>
    <definedName name="Port_One_Correct_Risk_Reward_Y_Data" hidden="1">#REF!</definedName>
    <definedName name="Port_One_Correct_Risk_Reward_Z_Data" hidden="1">#REF!</definedName>
    <definedName name="Port_One_Tech_Risk_New_Labels" hidden="1">#REF!</definedName>
    <definedName name="Port_One_Tech_Risk_New_X_Data" hidden="1">#REF!</definedName>
    <definedName name="Port_One_Tech_Risk_New_Y_Data" hidden="1">#REF!</definedName>
    <definedName name="Port_One_Tech_Risk_New_Z_Data" hidden="1">#REF!</definedName>
    <definedName name="Port_Three_Risk_Return_Labels" hidden="1">#REF!</definedName>
    <definedName name="Port_Three_Risk_Return_X_Data" hidden="1">#REF!</definedName>
    <definedName name="Port_Three_Risk_Return_Y_Data" hidden="1">#REF!</definedName>
    <definedName name="Port_Three_Risk_Return_Z_Data" hidden="1">#REF!</definedName>
    <definedName name="port29" localSheetId="7" hidden="1">{#N/A,#N/A,FALSE,"Pharm";#N/A,#N/A,FALSE,"WWCM"}</definedName>
    <definedName name="port29" hidden="1">{#N/A,#N/A,FALSE,"Pharm";#N/A,#N/A,FALSE,"WWCM"}</definedName>
    <definedName name="PortalUsr2010">#REF!</definedName>
    <definedName name="PortalUsr2011">#REF!</definedName>
    <definedName name="PortalUsr2012">#REF!</definedName>
    <definedName name="PortalUsr2013">#REF!</definedName>
    <definedName name="PortalUsr2014">#REF!</definedName>
    <definedName name="portfolio_summary" localSheetId="7">#REF!</definedName>
    <definedName name="portfolio_summary">#REF!</definedName>
    <definedName name="PORTUGAL" localSheetId="7">#REF!</definedName>
    <definedName name="PORTUGAL">#REF!</definedName>
    <definedName name="Positions">#REF!</definedName>
    <definedName name="poso_wrn.test1." hidden="1">{"Income Statement",#N/A,FALSE,"CFMODEL";"Balance Sheet",#N/A,FALSE,"CFMODEL"}</definedName>
    <definedName name="poso_wrn.test2." hidden="1">{"SourcesUses",#N/A,TRUE,"CFMODEL";"TransOverview",#N/A,TRUE,"CFMODEL"}</definedName>
    <definedName name="poso_wrn.test3." hidden="1">{"SourcesUses",#N/A,TRUE,#N/A;"TransOverview",#N/A,TRUE,"CFMODEL"}</definedName>
    <definedName name="poso_wrn.test4." hidden="1">{"SourcesUses",#N/A,TRUE,"FundsFlow";"TransOverview",#N/A,TRUE,"FundsFlow"}</definedName>
    <definedName name="POSTERRORSTOSUSP1" localSheetId="7">#REF!</definedName>
    <definedName name="POSTERRORSTOSUSP1">#REF!</definedName>
    <definedName name="PostRetire">#REF!</definedName>
    <definedName name="poto" localSheetId="7" hidden="1">{#N/A,#N/A,FALSE,"Aging Summary";#N/A,#N/A,FALSE,"Ratio Analysis";#N/A,#N/A,FALSE,"Test 120 Day Accts";#N/A,#N/A,FALSE,"Tickmarks"}</definedName>
    <definedName name="poto" hidden="1">{#N/A,#N/A,FALSE,"Aging Summary";#N/A,#N/A,FALSE,"Ratio Analysis";#N/A,#N/A,FALSE,"Test 120 Day Accts";#N/A,#N/A,FALSE,"Tickmarks"}</definedName>
    <definedName name="pots" localSheetId="7" hidden="1">{"Ofcr Comp Stmt 4",#N/A,FALSE,"Ofcr Comp"}</definedName>
    <definedName name="pots" hidden="1">{"Ofcr Comp Stmt 4",#N/A,FALSE,"Ofcr Comp"}</definedName>
    <definedName name="PoundsPerDayqryReceiveSystemChemsCT2">#REF!</definedName>
    <definedName name="PoundsperDayqryReceiveSystemChemsMBAnion">#REF!</definedName>
    <definedName name="pouy" localSheetId="7" hidden="1">{"segment_EPS",#N/A,FALSE,"TXTCOMPS"}</definedName>
    <definedName name="pouy" hidden="1">{"segment_EPS",#N/A,FALSE,"TXTCOMPS"}</definedName>
    <definedName name="POWINST">#REF!</definedName>
    <definedName name="PP_NF_VOM_Data">#REF!</definedName>
    <definedName name="ppdroyal" localSheetId="7">#REF!</definedName>
    <definedName name="ppdroyal">#REF!</definedName>
    <definedName name="PPER">#REF!</definedName>
    <definedName name="PPFDCS">#REF!</definedName>
    <definedName name="ppp" localSheetId="6" hidden="1">{#N/A,#N/A,FALSE,"Aging Summary";#N/A,#N/A,FALSE,"Ratio Analysis";#N/A,#N/A,FALSE,"Test 120 Day Accts";#N/A,#N/A,FALSE,"Tickmarks"}</definedName>
    <definedName name="ppp" localSheetId="7" hidden="1">{#N/A,#N/A,FALSE,"Aging Summary";#N/A,#N/A,FALSE,"Ratio Analysis";#N/A,#N/A,FALSE,"Test 120 Day Accts";#N/A,#N/A,FALSE,"Tickmarks"}</definedName>
    <definedName name="ppp" localSheetId="0" hidden="1">{#N/A,#N/A,FALSE,"Aging Summary";#N/A,#N/A,FALSE,"Ratio Analysis";#N/A,#N/A,FALSE,"Test 120 Day Accts";#N/A,#N/A,FALSE,"Tickmarks"}</definedName>
    <definedName name="ppp" localSheetId="4" hidden="1">{#N/A,#N/A,FALSE,"Aging Summary";#N/A,#N/A,FALSE,"Ratio Analysis";#N/A,#N/A,FALSE,"Test 120 Day Accts";#N/A,#N/A,FALSE,"Tickmarks"}</definedName>
    <definedName name="ppp" localSheetId="5" hidden="1">{#N/A,#N/A,FALSE,"Aging Summary";#N/A,#N/A,FALSE,"Ratio Analysis";#N/A,#N/A,FALSE,"Test 120 Day Accts";#N/A,#N/A,FALSE,"Tickmarks"}</definedName>
    <definedName name="ppp" localSheetId="2" hidden="1">{#N/A,#N/A,FALSE,"Aging Summary";#N/A,#N/A,FALSE,"Ratio Analysis";#N/A,#N/A,FALSE,"Test 120 Day Accts";#N/A,#N/A,FALSE,"Tickmarks"}</definedName>
    <definedName name="ppp" hidden="1">{#N/A,#N/A,FALSE,"Aging Summary";#N/A,#N/A,FALSE,"Ratio Analysis";#N/A,#N/A,FALSE,"Test 120 Day Accts";#N/A,#N/A,FALSE,"Tickmarks"}</definedName>
    <definedName name="PPPKG">#REF!</definedName>
    <definedName name="ppppppp" localSheetId="4" hidden="1">{#N/A,#N/A,FALSE,"ALLOC"}</definedName>
    <definedName name="ppppppp" localSheetId="5" hidden="1">{#N/A,#N/A,FALSE,"ALLOC"}</definedName>
    <definedName name="ppppppp" localSheetId="2" hidden="1">{#N/A,#N/A,FALSE,"ALLOC"}</definedName>
    <definedName name="ppppppp" hidden="1">{#N/A,#N/A,FALSE,"ALLOC"}</definedName>
    <definedName name="pppppppp" localSheetId="4" hidden="1">{#N/A,#N/A,FALSE,"EXPENSE"}</definedName>
    <definedName name="pppppppp" localSheetId="5" hidden="1">{#N/A,#N/A,FALSE,"EXPENSE"}</definedName>
    <definedName name="pppppppp" localSheetId="2" hidden="1">{#N/A,#N/A,FALSE,"EXPENSE"}</definedName>
    <definedName name="pppppppp" hidden="1">{#N/A,#N/A,FALSE,"EXPENSE"}</definedName>
    <definedName name="PPRO" localSheetId="7">#REF!</definedName>
    <definedName name="PPRO">#REF!</definedName>
    <definedName name="PR" localSheetId="7">#REF!</definedName>
    <definedName name="PR">#REF!</definedName>
    <definedName name="PR_Cp_Holdings" localSheetId="7">#REF!</definedName>
    <definedName name="PR_Cp_Holdings">#REF!</definedName>
    <definedName name="Pr_mth_lease">#REF!</definedName>
    <definedName name="PR_Util_AcumuladaReal2005">#REF!</definedName>
    <definedName name="PR_Util_PptoAnual2005">#REF!</definedName>
    <definedName name="PR_Util_PptoAnual2005Avance">#REF!</definedName>
    <definedName name="Prd_Cost_Data">#REF!</definedName>
    <definedName name="Pre" localSheetId="7">#REF!</definedName>
    <definedName name="Pre">#REF!</definedName>
    <definedName name="preaj">#REF!</definedName>
    <definedName name="PREF" localSheetId="7">#REF!</definedName>
    <definedName name="PREF">#REF!</definedName>
    <definedName name="preferred" localSheetId="7">#REF!</definedName>
    <definedName name="preferred">#REF!</definedName>
    <definedName name="PREFLL">#REF!</definedName>
    <definedName name="PREFPP">#REF!</definedName>
    <definedName name="PrefShSub">#REF!</definedName>
    <definedName name="prelimplan">#REF!</definedName>
    <definedName name="PRem" localSheetId="7">#REF!</definedName>
    <definedName name="PRem">#REF!</definedName>
    <definedName name="prepaids">#REF!</definedName>
    <definedName name="PREPAYMENTS" localSheetId="7">#REF!</definedName>
    <definedName name="PREPAYMENTS">#REF!</definedName>
    <definedName name="present">#REF!</definedName>
    <definedName name="Prestamos_Corto">#REF!</definedName>
    <definedName name="Prestamos_CortoUS">#REF!</definedName>
    <definedName name="Prestamos_Largo">#REF!</definedName>
    <definedName name="Prestamos_LargoUS">#REF!</definedName>
    <definedName name="Pretax_Equity">#REF!</definedName>
    <definedName name="PreTax_Return">#REF!</definedName>
    <definedName name="pretire" localSheetId="7">#REF!</definedName>
    <definedName name="pretire">#REF!</definedName>
    <definedName name="Prev" localSheetId="7">#REF!</definedName>
    <definedName name="Prev">#REF!</definedName>
    <definedName name="prev_alpha_month">#REF!</definedName>
    <definedName name="prev_dec">#REF!</definedName>
    <definedName name="prev_month">#REF!</definedName>
    <definedName name="prev_year">#REF!</definedName>
    <definedName name="PREV_YR_ACTUAL_CUST">#REF!</definedName>
    <definedName name="PREV_YR_BILL_ERROR_ADJ">#REF!</definedName>
    <definedName name="PREV_YR_BILLDAY_ADJ">#REF!</definedName>
    <definedName name="PREV_YR_SALES">#REF!</definedName>
    <definedName name="PREV_YR_SEPA">#REF!</definedName>
    <definedName name="PREV_YR_TEMP_ADJ">#REF!</definedName>
    <definedName name="PREV_YR_YTD_BILL_ERROR_ADJ">#REF!</definedName>
    <definedName name="PREV_YR_YTD_BILLDAY_ADJ">#REF!</definedName>
    <definedName name="PREV_YR_YTD_SALES">#REF!</definedName>
    <definedName name="PREV_YR_YTD_SEPA">#REF!</definedName>
    <definedName name="PREV_YR_YTD_TEMP_ADJ">#REF!</definedName>
    <definedName name="PrevDet" localSheetId="7">#REF!</definedName>
    <definedName name="PrevDet">#REF!</definedName>
    <definedName name="Previous" localSheetId="7">#REF!</definedName>
    <definedName name="Previous">#REF!</definedName>
    <definedName name="PREVIOUS_YEAR">#REF!</definedName>
    <definedName name="PREVMAINT">#REF!</definedName>
    <definedName name="Prez">#REF!</definedName>
    <definedName name="price" localSheetId="7">#REF!</definedName>
    <definedName name="price">#REF!</definedName>
    <definedName name="price_esc" localSheetId="7">#REF!</definedName>
    <definedName name="price_esc">#REF!</definedName>
    <definedName name="Price_power">#REF!</definedName>
    <definedName name="price_table">#REF!</definedName>
    <definedName name="PriceHrsTable" localSheetId="7">#REF!</definedName>
    <definedName name="PriceHrsTable">#REF!</definedName>
    <definedName name="PriceRange" localSheetId="6" hidden="1">OFFSET('DEF EDIT Amort'!PriceRangeMain,5,0,COUNTA('DEF EDIT Amort'!PriceRangeMain)-COUNTA(#REF!),1)</definedName>
    <definedName name="PriceRange" localSheetId="7" hidden="1">OFFSET('DEF EDIT Amort_Updated'!PriceRangeMain,5,0,COUNTA('DEF EDIT Amort_Updated'!PriceRangeMain)-COUNTA(#REF!),1)</definedName>
    <definedName name="PriceRange" localSheetId="0" hidden="1">OFFSET('INPUT &amp; INSTRUCTIONS'!PriceRangeMain,5,0,COUNTA('INPUT &amp; INSTRUCTIONS'!PriceRangeMain)-COUNTA(#REF!),1)</definedName>
    <definedName name="PriceRange" localSheetId="4" hidden="1">OFFSET('REG FL  Income Taxes Import'!PriceRangeMain,5,0,COUNTA('REG FL  Income Taxes Import'!PriceRangeMain)-COUNTA(#REF!),1)</definedName>
    <definedName name="PriceRange" localSheetId="5" hidden="1">OFFSET('Support Historical --&gt;'!PriceRangeMain,5,0,COUNTA('Support Historical --&gt;'!PriceRangeMain)-COUNTA(#REF!),1)</definedName>
    <definedName name="PriceRange" localSheetId="2" hidden="1">OFFSET('Support Projected --&gt;'!PriceRangeMain,5,0,COUNTA('Support Projected --&gt;'!PriceRangeMain)-COUNTA(#REF!),1)</definedName>
    <definedName name="PriceRange" hidden="1">OFFSET([0]!PriceRangeMain,5,0,COUNTA([0]!PriceRangeMain)-COUNTA(#REF!),1)</definedName>
    <definedName name="PriceRangeMain" localSheetId="6" hidden="1">#REF!</definedName>
    <definedName name="PriceRangeMain" localSheetId="7" hidden="1">#REF!</definedName>
    <definedName name="PriceRangeMain" localSheetId="0" hidden="1">#REF!</definedName>
    <definedName name="PriceRangeMain" localSheetId="4" hidden="1">#REF!</definedName>
    <definedName name="PriceRangeMain" localSheetId="5" hidden="1">#REF!</definedName>
    <definedName name="PriceRangeMain" localSheetId="2" hidden="1">#REF!</definedName>
    <definedName name="PriceRangeMain" hidden="1">#REF!</definedName>
    <definedName name="Prices_Optv_new" localSheetId="7" hidden="1">{#N/A,#N/A,FALSE,"Aging Summary";#N/A,#N/A,FALSE,"Ratio Analysis";#N/A,#N/A,FALSE,"Test 120 Day Accts";#N/A,#N/A,FALSE,"Tickmarks"}</definedName>
    <definedName name="Prices_Optv_new" hidden="1">{#N/A,#N/A,FALSE,"Aging Summary";#N/A,#N/A,FALSE,"Ratio Analysis";#N/A,#N/A,FALSE,"Test 120 Day Accts";#N/A,#N/A,FALSE,"Tickmarks"}</definedName>
    <definedName name="Princ">#REF!</definedName>
    <definedName name="Print">#REF!</definedName>
    <definedName name="Print_A9" localSheetId="7">#REF!</definedName>
    <definedName name="Print_A9">#REF!</definedName>
    <definedName name="Print_All">#N/A</definedName>
    <definedName name="Print_All2">#REF!</definedName>
    <definedName name="_xlnm.Print_Area" localSheetId="6">'DEF EDIT Amort'!$A$1:$F$108</definedName>
    <definedName name="_xlnm.Print_Area" localSheetId="7">'DEF EDIT Amort_Updated'!$A$1:$F$122</definedName>
    <definedName name="_xlnm.Print_Area" localSheetId="1">'MFR - All Years'!$A$1:$L$52</definedName>
    <definedName name="_xlnm.Print_Area">#REF!</definedName>
    <definedName name="Print_Area_MI">#REF!</definedName>
    <definedName name="Print_Area_Reset" localSheetId="6">OFFSET(Full_Print,0,0,Last_Row)</definedName>
    <definedName name="Print_Area_Reset" localSheetId="7">OFFSET('DEF EDIT Amort_Updated'!Full_Print,0,0,Last_Row)</definedName>
    <definedName name="Print_Area_Reset">OFFSET(Full_Print,0,0,Last_Row)</definedName>
    <definedName name="Print_Area1" localSheetId="7">#REF!</definedName>
    <definedName name="Print_Area1">#REF!</definedName>
    <definedName name="Print_Area2" localSheetId="7">#REF!</definedName>
    <definedName name="Print_Area2">#REF!</definedName>
    <definedName name="Print_Area3">#REF!</definedName>
    <definedName name="Print_Area4">#REF!</definedName>
    <definedName name="Print_Bank">#N/A</definedName>
    <definedName name="Print_Bank2">#REF!</definedName>
    <definedName name="PRINT_BEG_BAL" localSheetId="7">#REF!</definedName>
    <definedName name="PRINT_BEG_BAL">#REF!</definedName>
    <definedName name="Print_CSC_Report_2" localSheetId="7" hidden="1">{"CSC_1",#N/A,FALSE,"CSC Outputs";"CSC_2",#N/A,FALSE,"CSC Outputs"}</definedName>
    <definedName name="Print_CSC_Report_2" hidden="1">{"CSC_1",#N/A,FALSE,"CSC Outputs";"CSC_2",#N/A,FALSE,"CSC Outputs"}</definedName>
    <definedName name="Print_CSC_Report_3" localSheetId="7" hidden="1">{"CSC_1",#N/A,FALSE,"CSC Outputs";"CSC_2",#N/A,FALSE,"CSC Outputs"}</definedName>
    <definedName name="Print_CSC_Report_3" hidden="1">{"CSC_1",#N/A,FALSE,"CSC Outputs";"CSC_2",#N/A,FALSE,"CSC Outputs"}</definedName>
    <definedName name="PRINT_FERC" localSheetId="7">#REF!</definedName>
    <definedName name="PRINT_FERC">#REF!</definedName>
    <definedName name="print_instructions">#REF!</definedName>
    <definedName name="PRINT_LEVEL">#REF!</definedName>
    <definedName name="PRINT_NC_SUMMRY">#REF!</definedName>
    <definedName name="PRINT_NCUC">#REF!</definedName>
    <definedName name="PRINT_PLANT_SUM">#REF!</definedName>
    <definedName name="Print_PostDynegy">#REF!</definedName>
    <definedName name="Print_PreDynegy">#REF!</definedName>
    <definedName name="Print_Proj">#REF!,#REF!,#REF!</definedName>
    <definedName name="PRINT_REF_GRID">#REF!</definedName>
    <definedName name="PRINT_SCPSC" localSheetId="7">#REF!</definedName>
    <definedName name="PRINT_SCPSC">#REF!</definedName>
    <definedName name="PRINT_SUM_X_YR">#REF!</definedName>
    <definedName name="PRINT_SUMMARY">#REF!</definedName>
    <definedName name="PRINT_TBL___SUM">#REF!</definedName>
    <definedName name="PRINT_TBLS">#REF!</definedName>
    <definedName name="_xlnm.Print_Titles">#REF!</definedName>
    <definedName name="Print_Titles_MI">#REF!</definedName>
    <definedName name="print10">#REF!</definedName>
    <definedName name="Print1Start">#REF!</definedName>
    <definedName name="Print1Stop">#REF!</definedName>
    <definedName name="print2"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print2"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Print2Start">#REF!</definedName>
    <definedName name="Print2Stop">#REF!</definedName>
    <definedName name="print3" localSheetId="7">#REF!</definedName>
    <definedName name="print3">#REF!</definedName>
    <definedName name="Print3Start">#REF!</definedName>
    <definedName name="Print3Stop">#REF!</definedName>
    <definedName name="print4">#REF!</definedName>
    <definedName name="print5">#REF!</definedName>
    <definedName name="print6">#REF!</definedName>
    <definedName name="print8">#REF!</definedName>
    <definedName name="print9">#REF!</definedName>
    <definedName name="PrintA6">#REF!</definedName>
    <definedName name="PrintA6_PostDynegy">#REF!</definedName>
    <definedName name="PrintA6_PreDynegy">#REF!</definedName>
    <definedName name="printall">#REF!</definedName>
    <definedName name="PRINTER">#REF!</definedName>
    <definedName name="PRINTMACRO" localSheetId="7">#REF!</definedName>
    <definedName name="PRINTMACRO">#REF!</definedName>
    <definedName name="PRINTMEND">#REF!</definedName>
    <definedName name="PRINTPRD_REPTS">#REF!</definedName>
    <definedName name="PRINTSALES">#REF!</definedName>
    <definedName name="PRINTVALUE">#REF!</definedName>
    <definedName name="PRIOR">#REF!</definedName>
    <definedName name="prior_dat" localSheetId="7">#REF!</definedName>
    <definedName name="prior_dat">#REF!</definedName>
    <definedName name="PRIOR_ENERGY_CORPORATION">#REF!</definedName>
    <definedName name="Prior_Flow_Through">#REF!</definedName>
    <definedName name="Priority" localSheetId="7">#REF!</definedName>
    <definedName name="Priority">#REF!</definedName>
    <definedName name="PRIORMOACTUAL">#REF!</definedName>
    <definedName name="PRIORMOBUDGET">#REF!</definedName>
    <definedName name="PRIORYRACCURMO">#REF!</definedName>
    <definedName name="PRN">#REF!</definedName>
    <definedName name="PRN_DETAIL">#REF!</definedName>
    <definedName name="pro">#REF!</definedName>
    <definedName name="Prob">#REF!</definedName>
    <definedName name="Prob_Rev_2004">#REF!</definedName>
    <definedName name="Prob_Rev_2005">#REF!</definedName>
    <definedName name="Prob_Rev_2006">#REF!</definedName>
    <definedName name="Prob_Rev_2007">#REF!</definedName>
    <definedName name="problem" localSheetId="7" hidden="1">{#N/A,#N/A,FALSE,"trates"}</definedName>
    <definedName name="problem" hidden="1">{#N/A,#N/A,FALSE,"trates"}</definedName>
    <definedName name="Procef" localSheetId="7" hidden="1">{#N/A,#N/A,FALSE,"Pharm";#N/A,#N/A,FALSE,"WWCM"}</definedName>
    <definedName name="Procef" hidden="1">{#N/A,#N/A,FALSE,"Pharm";#N/A,#N/A,FALSE,"WWCM"}</definedName>
    <definedName name="prod" localSheetId="7" hidden="1">{#N/A,#N/A,FALSE,"Pharm";#N/A,#N/A,FALSE,"WWCM"}</definedName>
    <definedName name="prod" hidden="1">{#N/A,#N/A,FALSE,"Pharm";#N/A,#N/A,FALSE,"WWCM"}</definedName>
    <definedName name="Prod_Cst_apr" localSheetId="7">#REF!</definedName>
    <definedName name="Prod_Cst_apr">#REF!</definedName>
    <definedName name="Prod_Cst_aug">#REF!</definedName>
    <definedName name="Prod_Cst_dec">#REF!</definedName>
    <definedName name="Prod_Cst_feb">#REF!</definedName>
    <definedName name="Prod_Cst_jan">#REF!</definedName>
    <definedName name="Prod_Cst_jul">#REF!</definedName>
    <definedName name="Prod_Cst_jun">#REF!</definedName>
    <definedName name="Prod_Cst_mar">#REF!</definedName>
    <definedName name="Prod_Cst_may">#REF!</definedName>
    <definedName name="Prod_Cst_nov">#REF!</definedName>
    <definedName name="Prod_Cst_oct">#REF!</definedName>
    <definedName name="Prod_Cst_sep">#REF!</definedName>
    <definedName name="ProdList">#REF!</definedName>
    <definedName name="PRODUCCION">#REF!</definedName>
    <definedName name="product_requests">#REF!</definedName>
    <definedName name="Product_S_Curve_Labels" hidden="1">#REF!</definedName>
    <definedName name="Product_S_Curve_X_Data" hidden="1">#REF!</definedName>
    <definedName name="production_mode" localSheetId="7">#REF!</definedName>
    <definedName name="production_mode">#REF!</definedName>
    <definedName name="prof_term" localSheetId="7">#REF!</definedName>
    <definedName name="prof_term">#REF!</definedName>
    <definedName name="profit" localSheetId="7" hidden="1">{"profit",#N/A,FALSE,"Aerospace";"profit",#N/A,FALSE,"Engines";"profit",#N/A,FALSE,"AES";"profit",#N/A,FALSE,"ES";"profit",#N/A,FALSE,"CAS";"profit",#N/A,FALSE,"ATSC";"profit",#N/A,FALSE,"FMT";"profit",#N/A,FALSE,"Aero Other";"profit",#N/A,FALSE,"Judgement"}</definedName>
    <definedName name="profit" hidden="1">{"profit",#N/A,FALSE,"Aerospace";"profit",#N/A,FALSE,"Engines";"profit",#N/A,FALSE,"AES";"profit",#N/A,FALSE,"ES";"profit",#N/A,FALSE,"CAS";"profit",#N/A,FALSE,"ATSC";"profit",#N/A,FALSE,"FMT";"profit",#N/A,FALSE,"Aero Other";"profit",#N/A,FALSE,"Judgement"}</definedName>
    <definedName name="Proforma_AFUDC">#REF!</definedName>
    <definedName name="Proforma_BS">#REF!</definedName>
    <definedName name="Proforma_Debt">#REF!</definedName>
    <definedName name="Proforma_Tax">#REF!</definedName>
    <definedName name="ProfSrvs" localSheetId="7">#REF!</definedName>
    <definedName name="ProfSrvs">#REF!</definedName>
    <definedName name="Progress_Energy___Carolinas">#REF!</definedName>
    <definedName name="Proj_20015935">#REF!</definedName>
    <definedName name="Proj_20084917">#REF!</definedName>
    <definedName name="Proj_20084918">#REF!</definedName>
    <definedName name="Proj_20084919">#REF!</definedName>
    <definedName name="Proj_20084920">#REF!</definedName>
    <definedName name="Proj_20084921">#REF!</definedName>
    <definedName name="proj_ebits_non_pfin" localSheetId="7">#REF!</definedName>
    <definedName name="proj_ebits_non_pfin">#REF!</definedName>
    <definedName name="proj_ebits_pfin" localSheetId="7">#REF!</definedName>
    <definedName name="proj_ebits_pfin">#REF!</definedName>
    <definedName name="Proj_Name" localSheetId="7">#REF!</definedName>
    <definedName name="Proj_Name">#REF!</definedName>
    <definedName name="Project">#REF!</definedName>
    <definedName name="Project_Name">#REF!</definedName>
    <definedName name="Projection">#REF!</definedName>
    <definedName name="ProjectNames">#REF!</definedName>
    <definedName name="ProjectsActive" localSheetId="7">#REF!</definedName>
    <definedName name="ProjectsActive">#REF!</definedName>
    <definedName name="prooduction">#N/A</definedName>
    <definedName name="proof" localSheetId="7">#REF!</definedName>
    <definedName name="proof">#REF!</definedName>
    <definedName name="Property_tax_land" localSheetId="7">#REF!</definedName>
    <definedName name="Property_tax_land">#REF!</definedName>
    <definedName name="Property_tax_plant" localSheetId="7">#REF!</definedName>
    <definedName name="Property_tax_plant">#REF!</definedName>
    <definedName name="PROPERTY_TAXES">#REF!</definedName>
    <definedName name="Prosperity_Bill">#REF!</definedName>
    <definedName name="prospstub">#REF!</definedName>
    <definedName name="Provision" localSheetId="7" hidden="1">{#N/A,#N/A,FALSE,"Aging Summary";#N/A,#N/A,FALSE,"Ratio Analysis";#N/A,#N/A,FALSE,"Test 120 Day Accts";#N/A,#N/A,FALSE,"Tickmarks"}</definedName>
    <definedName name="Provision" hidden="1">{#N/A,#N/A,FALSE,"Aging Summary";#N/A,#N/A,FALSE,"Ratio Analysis";#N/A,#N/A,FALSE,"Test 120 Day Accts";#N/A,#N/A,FALSE,"Tickmarks"}</definedName>
    <definedName name="PROVV">#REF!</definedName>
    <definedName name="PROYECTOS">#REF!</definedName>
    <definedName name="PRUEBA">#REF!</definedName>
    <definedName name="PrYear">#REF!</definedName>
    <definedName name="PRYR" localSheetId="7">#REF!</definedName>
    <definedName name="PRYR">#REF!</definedName>
    <definedName name="PSC_Range">#REF!</definedName>
    <definedName name="PSC_RangePRW">#REF!</definedName>
    <definedName name="PSCAmort_Range">#REF!</definedName>
    <definedName name="PSCAmort_RangePRW">#REF!</definedName>
    <definedName name="Pship_EIN" hidden="1">#REF!</definedName>
    <definedName name="Pship_NA2" hidden="1">#REF!</definedName>
    <definedName name="PSIU_Index">#REF!</definedName>
    <definedName name="PSIU_SWIFT">#REF!</definedName>
    <definedName name="PSOV_AgreedAmount_N">#REF!</definedName>
    <definedName name="PSOV_RangeNumberA1_IDO">#REF!</definedName>
    <definedName name="PSOV_RangeNumberA2_IDO">#REF!</definedName>
    <definedName name="psp" localSheetId="7">#REF!</definedName>
    <definedName name="psp">#REF!</definedName>
    <definedName name="PSRPB_A" localSheetId="7">#REF!</definedName>
    <definedName name="PSRPB_A">#REF!</definedName>
    <definedName name="PSRPB_D" localSheetId="7">#REF!</definedName>
    <definedName name="PSRPB_D">#REF!</definedName>
    <definedName name="PSRPB_F">#REF!</definedName>
    <definedName name="PSRPB_N">#REF!</definedName>
    <definedName name="PSRPB_O">#REF!</definedName>
    <definedName name="PSRPB_S">#REF!</definedName>
    <definedName name="PSRPF_A">#REF!</definedName>
    <definedName name="PSRPF_D">#REF!</definedName>
    <definedName name="PSRPF_f">#REF!</definedName>
    <definedName name="PSRPF_N">#REF!</definedName>
    <definedName name="PSRPF_O">#REF!</definedName>
    <definedName name="PSRPF_S">#REF!</definedName>
    <definedName name="PST">#REF!</definedName>
    <definedName name="PSTAIR">#REF!</definedName>
    <definedName name="PTHREE">#REF!</definedName>
    <definedName name="ptpt" localSheetId="7" hidden="1">{#N/A,#N/A,FALSE,"Antony Financials";#N/A,#N/A,FALSE,"Cowboy Financials";#N/A,#N/A,FALSE,"Combined";#N/A,#N/A,FALSE,"Valuematrix";#N/A,#N/A,FALSE,"DCFAntony";#N/A,#N/A,FALSE,"DCFCowboy";#N/A,#N/A,FALSE,"DCFCombined"}</definedName>
    <definedName name="ptpt" hidden="1">{#N/A,#N/A,FALSE,"Antony Financials";#N/A,#N/A,FALSE,"Cowboy Financials";#N/A,#N/A,FALSE,"Combined";#N/A,#N/A,FALSE,"Valuematrix";#N/A,#N/A,FALSE,"DCFAntony";#N/A,#N/A,FALSE,"DCFCowboy";#N/A,#N/A,FALSE,"DCFCombined"}</definedName>
    <definedName name="PTR" localSheetId="7" hidden="1">{#N/A,#N/A,FALSE,"Income";#N/A,#N/A,FALSE,"Cost of Goods Sold";#N/A,#N/A,FALSE,"Other Costs";#N/A,#N/A,FALSE,"Other Income";#N/A,#N/A,FALSE,"Taxes";#N/A,#N/A,FALSE,"Other Deductions";#N/A,#N/A,FALSE,"Compensation of Officers"}</definedName>
    <definedName name="PTR" hidden="1">{#N/A,#N/A,FALSE,"Income";#N/A,#N/A,FALSE,"Cost of Goods Sold";#N/A,#N/A,FALSE,"Other Costs";#N/A,#N/A,FALSE,"Other Income";#N/A,#N/A,FALSE,"Taxes";#N/A,#N/A,FALSE,"Other Deductions";#N/A,#N/A,FALSE,"Compensation of Officers"}</definedName>
    <definedName name="PTWO" localSheetId="7">#REF!</definedName>
    <definedName name="PTWO">#REF!</definedName>
    <definedName name="PUB_FileID" hidden="1">"L10003787.xls"</definedName>
    <definedName name="PUB_UserID" localSheetId="7" hidden="1">"MAYERX"</definedName>
    <definedName name="PUB_UserID" hidden="1">"QUARKS"</definedName>
    <definedName name="PURC_BASE" localSheetId="7">#REF!</definedName>
    <definedName name="PURC_BASE">#REF!</definedName>
    <definedName name="PURC_INT" localSheetId="7">#REF!</definedName>
    <definedName name="PURC_INT">#REF!</definedName>
    <definedName name="PURC_PEAK">#REF!</definedName>
    <definedName name="put_call_id">#REF!</definedName>
    <definedName name="PVTAS" localSheetId="7">#REF!</definedName>
    <definedName name="PVTAS">#REF!</definedName>
    <definedName name="pyeper" localSheetId="7">#REF!</definedName>
    <definedName name="pyeper">#REF!</definedName>
    <definedName name="q" localSheetId="7" hidden="1">#REF!</definedName>
    <definedName name="q" hidden="1">#REF!</definedName>
    <definedName name="q_data_cap">#REF!</definedName>
    <definedName name="Q1__M_S">#REF!</definedName>
    <definedName name="Q1_HOURS">#REF!</definedName>
    <definedName name="Q1_LABOR">#REF!</definedName>
    <definedName name="Q1_Q4_SCF">#REF!</definedName>
    <definedName name="Q1_Q4_Supp">#REF!</definedName>
    <definedName name="Q116TxRt">#REF!</definedName>
    <definedName name="Q1TaxRt">#REF!</definedName>
    <definedName name="Q2__M_S" localSheetId="7">#REF!</definedName>
    <definedName name="Q2__M_S">#REF!</definedName>
    <definedName name="Q2_HOURS" localSheetId="7">#REF!</definedName>
    <definedName name="Q2_HOURS">#REF!</definedName>
    <definedName name="Q2_LABOR" localSheetId="7">#REF!</definedName>
    <definedName name="Q2_LABOR">#REF!</definedName>
    <definedName name="Q2_Q3_SCF">#REF!</definedName>
    <definedName name="Q2_Q3_Supp">#REF!</definedName>
    <definedName name="Q216TxRt">#REF!</definedName>
    <definedName name="Q2TaxRt">#REF!</definedName>
    <definedName name="Q3__M_S" localSheetId="7">#REF!</definedName>
    <definedName name="Q3__M_S">#REF!</definedName>
    <definedName name="Q3_HOURS" localSheetId="7">#REF!</definedName>
    <definedName name="Q3_HOURS">#REF!</definedName>
    <definedName name="Q3_LABOR" localSheetId="7">#REF!</definedName>
    <definedName name="Q3_LABOR">#REF!</definedName>
    <definedName name="Q316TxRt">#REF!</definedName>
    <definedName name="Q3TaxRt">#REF!</definedName>
    <definedName name="Q4__M_S" localSheetId="7">#REF!</definedName>
    <definedName name="Q4__M_S">#REF!</definedName>
    <definedName name="Q4_HOURS" localSheetId="7">#REF!</definedName>
    <definedName name="Q4_HOURS">#REF!</definedName>
    <definedName name="Q4_LABOR" localSheetId="7">#REF!</definedName>
    <definedName name="Q4_LABOR">#REF!</definedName>
    <definedName name="Q4TaxRt">#REF!</definedName>
    <definedName name="qa" localSheetId="7" hidden="1">{"comps",#N/A,FALSE,"TXTCOMPS";"segment_EPS",#N/A,FALSE,"TXTCOMPS";"valuation",#N/A,FALSE,"TXTCOMPS"}</definedName>
    <definedName name="qa" hidden="1">{"comps",#N/A,FALSE,"TXTCOMPS";"segment_EPS",#N/A,FALSE,"TXTCOMPS";"valuation",#N/A,FALSE,"TXTCOMPS"}</definedName>
    <definedName name="QACap2010">#REF!</definedName>
    <definedName name="QACap2011">#REF!</definedName>
    <definedName name="QACap2012">#REF!</definedName>
    <definedName name="QACap2013">#REF!</definedName>
    <definedName name="QACap2014">#REF!</definedName>
    <definedName name="qaz" localSheetId="7" hidden="1">{#N/A,#N/A,FALSE,"Pharm";#N/A,#N/A,FALSE,"WWCM"}</definedName>
    <definedName name="qaz" hidden="1">{#N/A,#N/A,FALSE,"Pharm";#N/A,#N/A,FALSE,"WWCM"}</definedName>
    <definedName name="QCInspect_2009">#REF!</definedName>
    <definedName name="qd" localSheetId="7" hidden="1">{"comps",#N/A,FALSE,"TXTCOMPS"}</definedName>
    <definedName name="qd" hidden="1">{"comps",#N/A,FALSE,"TXTCOMPS"}</definedName>
    <definedName name="QE_2009">#REF!</definedName>
    <definedName name="qeqrt" localSheetId="7" hidden="1">{#N/A,#N/A,TRUE,"Income Statement US$";#N/A,#N/A,TRUE,"Assumptions";#N/A,#N/A,TRUE,"Vapor Generation";#N/A,#N/A,TRUE,"Gas Generation";#N/A,#N/A,TRUE,"Income Statement";#N/A,#N/A,TRUE,"Revenues";#N/A,#N/A,TRUE,"Fuel";#N/A,#N/A,TRUE,"Oper Costs";#N/A,#N/A,TRUE,"Depreciation";#N/A,#N/A,TRUE,"Other Costs";#N/A,#N/A,TRUE,"Cash Flow"}</definedName>
    <definedName name="qeqrt" hidden="1">{#N/A,#N/A,TRUE,"Income Statement US$";#N/A,#N/A,TRUE,"Assumptions";#N/A,#N/A,TRUE,"Vapor Generation";#N/A,#N/A,TRUE,"Gas Generation";#N/A,#N/A,TRUE,"Income Statement";#N/A,#N/A,TRUE,"Revenues";#N/A,#N/A,TRUE,"Fuel";#N/A,#N/A,TRUE,"Oper Costs";#N/A,#N/A,TRUE,"Depreciation";#N/A,#N/A,TRUE,"Other Costs";#N/A,#N/A,TRUE,"Cash Flow"}</definedName>
    <definedName name="qeqwr"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eqwr"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ertweyu" localSheetId="7" hidden="1">{#N/A,#N/A,FALSE,"REPORT"}</definedName>
    <definedName name="qertweyu" hidden="1">{#N/A,#N/A,FALSE,"REPORT"}</definedName>
    <definedName name="qetryywt" localSheetId="7" hidden="1">{#N/A,#N/A,FALSE,"REPORT"}</definedName>
    <definedName name="qetryywt" hidden="1">{#N/A,#N/A,FALSE,"REPORT"}</definedName>
    <definedName name="qf" localSheetId="7" hidden="1">{"segment_EPS",#N/A,FALSE,"TXTCOMPS"}</definedName>
    <definedName name="qf" hidden="1">{"segment_EPS",#N/A,FALSE,"TXTCOMPS"}</definedName>
    <definedName name="qg" localSheetId="7" hidden="1">{"valuation",#N/A,FALSE,"TXTCOMPS"}</definedName>
    <definedName name="qg" hidden="1">{"valuation",#N/A,FALSE,"TXTCOMPS"}</definedName>
    <definedName name="qqq">#REF!</definedName>
    <definedName name="qqqqq" localSheetId="4" hidden="1">{#N/A,#N/A,FALSE,"EXPENSE"}</definedName>
    <definedName name="qqqqq" localSheetId="5" hidden="1">{#N/A,#N/A,FALSE,"EXPENSE"}</definedName>
    <definedName name="qqqqq" localSheetId="2" hidden="1">{#N/A,#N/A,FALSE,"EXPENSE"}</definedName>
    <definedName name="qqqqq" hidden="1">{#N/A,#N/A,FALSE,"EXPENSE"}</definedName>
    <definedName name="qqqqqqq" localSheetId="7" hidden="1">{"SourcesUses",#N/A,TRUE,"CFMODEL";"TransOverview",#N/A,TRUE,"CFMODEL"}</definedName>
    <definedName name="qqqqqqq" hidden="1">{"SourcesUses",#N/A,TRUE,"CFMODEL";"TransOverview",#N/A,TRUE,"CFMODEL"}</definedName>
    <definedName name="qqqqqqqqqqqqqqqqqq" localSheetId="7" hidden="1">{"Income Statement",#N/A,FALSE,"CFMODEL";"Balance Sheet",#N/A,FALSE,"CFMODEL"}</definedName>
    <definedName name="qqqqqqqqqqqqqqqqqq" hidden="1">{"Income Statement",#N/A,FALSE,"CFMODEL";"Balance Sheet",#N/A,FALSE,"CFMODEL"}</definedName>
    <definedName name="qqwtweryey" localSheetId="7" hidden="1">{#N/A,#N/A,FALSE,"REPORT"}</definedName>
    <definedName name="qqwtweryey" hidden="1">{#N/A,#N/A,FALSE,"REPORT"}</definedName>
    <definedName name="qreport" localSheetId="7">#REF!</definedName>
    <definedName name="qreport">#REF!</definedName>
    <definedName name="qreqw"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eqw"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eqwr"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eqwr"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erw"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erw"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er"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er"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er2"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er2"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erqrq"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erqrq"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r"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r"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rqwrqw"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rqwrqw"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rqwwr"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rqwwr"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rrqw"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rrqw"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rrw"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qwrrw"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rqwr"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rqwr"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werr"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werr"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ryCapitalCosts">#REF!</definedName>
    <definedName name="qryPersonnelPositions">#REF!</definedName>
    <definedName name="qryPersonnelPositionsMgmt">#REF!</definedName>
    <definedName name="qryPersonnelPositionsMgmtMOB">#REF!</definedName>
    <definedName name="qryPersonnelPositionsMOB">#REF!</definedName>
    <definedName name="qryPersonnelPositionsSubCon">#REF!</definedName>
    <definedName name="qryPersonnelPositionsSubConMOB">#REF!</definedName>
    <definedName name="qryPushAllChemicalMassTotals">#REF!</definedName>
    <definedName name="qryPushAllChemicalMassTotalsbyUnit">#REF!</definedName>
    <definedName name="qryPushBudgetDA">#REF!</definedName>
    <definedName name="qryPushBudgetDADesc">#REF!</definedName>
    <definedName name="qryPushBudgetFixedCost">#REF!</definedName>
    <definedName name="qryPushBudgetFixedCostDesc">#REF!</definedName>
    <definedName name="qryPushBudgetFuel">#REF!</definedName>
    <definedName name="qryPushBudgetFuelDesc">#REF!</definedName>
    <definedName name="qryPushBudgetGandA">#REF!</definedName>
    <definedName name="qryPushBudgetGandADesc">#REF!</definedName>
    <definedName name="qryPushBudgetHOS">#REF!</definedName>
    <definedName name="qryPushBudgetHOSDesc">#REF!</definedName>
    <definedName name="qryPushBudgetInsTaxes">#REF!</definedName>
    <definedName name="qryPushBudgetInsTaxesDesc">#REF!</definedName>
    <definedName name="qryPushBudgetLabor">#REF!</definedName>
    <definedName name="qryPushBudgetLaborDesc">#REF!</definedName>
    <definedName name="qryPushBudgetLoansLease">#REF!</definedName>
    <definedName name="qryPushBudgetLoansLeaseDesc">#REF!</definedName>
    <definedName name="qryPushBudgetOMFees">#REF!</definedName>
    <definedName name="qryPushBudgetOMFeesDesc">#REF!</definedName>
    <definedName name="qryPushBudgetRevenue">#REF!</definedName>
    <definedName name="qryPushBudgetRevenueDesc">#REF!</definedName>
    <definedName name="qryPushBudgetTotal">#REF!</definedName>
    <definedName name="qryPushBudgetVarCost">#REF!</definedName>
    <definedName name="qryPushBudgetVarCostDesc">#REF!</definedName>
    <definedName name="qryPushChemFeedProfiles">#REF!</definedName>
    <definedName name="qryPushChemsActuals">#REF!</definedName>
    <definedName name="qryPushChemsActualsInventory">#REF!</definedName>
    <definedName name="qryPushChemsActualsToday">#REF!</definedName>
    <definedName name="qryPushChemsOrganics">#REF!</definedName>
    <definedName name="qryPushCommodityChemicalMassTotals">#REF!</definedName>
    <definedName name="qryPushCommodityChemSummaryCost">#REF!</definedName>
    <definedName name="qryPushCoolingEquipment">#REF!</definedName>
    <definedName name="qryPushCoverPageAnalysis">#REF!</definedName>
    <definedName name="qryPushCoverPageSummaries">#REF!</definedName>
    <definedName name="qryPushCoverPageSystems">#REF!</definedName>
    <definedName name="qryPushCTEquipment">#REF!</definedName>
    <definedName name="qryPushCTFrames">#REF!</definedName>
    <definedName name="qryPushDMInventoryTotal">#REF!</definedName>
    <definedName name="qryPushFixedCost">#REF!</definedName>
    <definedName name="QryPushInitialSpares">#REF!</definedName>
    <definedName name="qryPushLaborProfiles">#REF!</definedName>
    <definedName name="qryPushLabProfiles">#REF!</definedName>
    <definedName name="qryPushLeftOvers">#REF!</definedName>
    <definedName name="qryPushMMBOP">#REF!</definedName>
    <definedName name="qryPushMobConsum">#REF!</definedName>
    <definedName name="qryPushOtherProfiles">#REF!</definedName>
    <definedName name="QryPushPAndRInitialPACosts">#REF!</definedName>
    <definedName name="QryPushPAndRInitialRACosts">#REF!</definedName>
    <definedName name="QryPushPAndROutput">#REF!</definedName>
    <definedName name="QryPushPAndRPartNames">#REF!</definedName>
    <definedName name="qryPushPartsCostbyYear">#REF!</definedName>
    <definedName name="qryPushPersonnel">#REF!</definedName>
    <definedName name="qryPushPersonnelMOB">#REF!</definedName>
    <definedName name="qryPushPersonnelPositionMgmt">#REF!</definedName>
    <definedName name="qryPushPersonnelPositionsNM">#REF!</definedName>
    <definedName name="qryPushPersonnelPosoitiondSubCon">#REF!</definedName>
    <definedName name="QryPushPnRYearlyPACosts">#REF!</definedName>
    <definedName name="QryPushPnRYearlyRACosts">#REF!</definedName>
    <definedName name="qryPushPoolDesc">#REF!</definedName>
    <definedName name="qryPushPSRCopiesTo">#REF!</definedName>
    <definedName name="qryPushRawWaterEquipment">#REF!</definedName>
    <definedName name="qryPushSpecialtyChemicalMassTotals">#REF!</definedName>
    <definedName name="qryPushSpecialtyChemSummaryCost">#REF!</definedName>
    <definedName name="qryPushSteamEquipment">#REF!</definedName>
    <definedName name="qryPushSumDA">#REF!</definedName>
    <definedName name="qryPushSumFixedCost">#REF!</definedName>
    <definedName name="qryPushSumFuel">#REF!</definedName>
    <definedName name="qryPushSumGA">#REF!</definedName>
    <definedName name="qryPushSumHOS">#REF!</definedName>
    <definedName name="qryPushSumInsTaxes">#REF!</definedName>
    <definedName name="qryPushSumLoanLease">#REF!</definedName>
    <definedName name="qryPushSumMMBOPDesc">#REF!</definedName>
    <definedName name="qryPushSumMMBOPTotals">#REF!</definedName>
    <definedName name="qryPushSumMobConsumables">#REF!</definedName>
    <definedName name="qryPushSumOMFees">#REF!</definedName>
    <definedName name="qryPushSumOutfitingCost">#REF!</definedName>
    <definedName name="qryPushSumPartsTotal">#REF!</definedName>
    <definedName name="qryPushSumRevenue">#REF!</definedName>
    <definedName name="qryPushSumVarCost">#REF!</definedName>
    <definedName name="qryPushSystemChemsBC">#REF!</definedName>
    <definedName name="qryPushSystemChemsBC2">#REF!</definedName>
    <definedName name="qryPushSystemChemsChemAdd">#REF!</definedName>
    <definedName name="qryPushSystemChemsChemAdd2">#REF!</definedName>
    <definedName name="qryPushSystemChemsClosedLoop">#REF!</definedName>
    <definedName name="qryPushSystemChemsClosedLoop2">#REF!</definedName>
    <definedName name="qryPushSystemChemsContactClar">#REF!</definedName>
    <definedName name="qryPushSystemChemsContactClar2">#REF!</definedName>
    <definedName name="qryPushSystemChemsCT">#REF!</definedName>
    <definedName name="qryPushSystemChemsCT2">#REF!</definedName>
    <definedName name="qryPushSystemChemsEC">#REF!</definedName>
    <definedName name="qryPushSystemChemsEC2">#REF!</definedName>
    <definedName name="qryPushSystemChemsECS">#REF!</definedName>
    <definedName name="qryPushSystemChemsECS2">#REF!</definedName>
    <definedName name="qryPushSystemChemsEDI">#REF!</definedName>
    <definedName name="qryPushSystemChemsEDI2">#REF!</definedName>
    <definedName name="qryPushSystemChemsFilterPress">#REF!</definedName>
    <definedName name="qryPushSystemChemsFilterPress2">#REF!</definedName>
    <definedName name="qryPushSystemChemsHPS">#REF!</definedName>
    <definedName name="qryPushSystemChemsHPS2">#REF!</definedName>
    <definedName name="qryPushSystemChemsHRSG">#REF!</definedName>
    <definedName name="qryPushSystemChemsHRSG2">#REF!</definedName>
    <definedName name="qryPushSystemChemsHRSG2P">#REF!</definedName>
    <definedName name="qryPushSystemChemsHRSG2P2">#REF!</definedName>
    <definedName name="qryPushSystemChemsLS">#REF!</definedName>
    <definedName name="qryPushSystemChemsLS2">#REF!</definedName>
    <definedName name="qryPushSystemChemsMBAnion">#REF!</definedName>
    <definedName name="qryPushSystemChemsMBCation">#REF!</definedName>
    <definedName name="qryPushSystemChemsMEFE">#REF!</definedName>
    <definedName name="qryPushSystemChemsMEFE2">#REF!</definedName>
    <definedName name="qryPushSystemChemsNaZ">#REF!</definedName>
    <definedName name="qryPushSystemChemsOnceThrough">#REF!</definedName>
    <definedName name="qryPushSystemChemsOnceThrough2">#REF!</definedName>
    <definedName name="qryPushSystemChemsPF">#REF!</definedName>
    <definedName name="qryPushSystemChemsPF2">#REF!</definedName>
    <definedName name="qryPushSystemChemsRO">#REF!</definedName>
    <definedName name="qryPushSystemChemsRO2">#REF!</definedName>
    <definedName name="qryPushSystemChemsRO3">#REF!</definedName>
    <definedName name="qryPushSystemChemsSAC">#REF!</definedName>
    <definedName name="qryPushSystemChemsSBA">#REF!</definedName>
    <definedName name="qryPushSystemChemsUF">#REF!</definedName>
    <definedName name="qryPushSystemChemsUF2">#REF!</definedName>
    <definedName name="qryPushSystemChemsUF3">#REF!</definedName>
    <definedName name="qryPushSystemChemsWBA">#REF!</definedName>
    <definedName name="qryPushTotalSalariesMOB">#REF!</definedName>
    <definedName name="qryPushTotalSalariesTypes">#REF!</definedName>
    <definedName name="qryPushTotalSalarieswithBenefitsNew">#REF!</definedName>
    <definedName name="qryPushTotalsCapitalSpares">#REF!</definedName>
    <definedName name="qryPushVarCost">#REF!</definedName>
    <definedName name="qryPushVarCostSumDesc">#REF!</definedName>
    <definedName name="qryPushWasteCost">#REF!</definedName>
    <definedName name="qryPushWasteWaterEquipment">#REF!</definedName>
    <definedName name="qryPushWaterCost">#REF!</definedName>
    <definedName name="qryPushWaterSources">#REF!</definedName>
    <definedName name="qryReceiveSystemChemsCT2">#REF!</definedName>
    <definedName name="qryRevaluationExport">#REF!</definedName>
    <definedName name="qs" localSheetId="7" hidden="1">{"valuation",#N/A,FALSE,"TXTCOMPS"}</definedName>
    <definedName name="qs" hidden="1">{"valuation",#N/A,FALSE,"TXTCOMPS"}</definedName>
    <definedName name="QTD">#REF!</definedName>
    <definedName name="QTD_Actual">#REF!</definedName>
    <definedName name="QTD_Actual_Customers">#REF!</definedName>
    <definedName name="QTD_Actual_Row">#REF!</definedName>
    <definedName name="QTD_PY">#REF!</definedName>
    <definedName name="QTD_PY_Customers">#REF!</definedName>
    <definedName name="QTD_PY_Row">#REF!</definedName>
    <definedName name="Qtr">#REF!</definedName>
    <definedName name="qtr_budget" localSheetId="7">#REF!</definedName>
    <definedName name="qtr_budget">#REF!</definedName>
    <definedName name="Qtr2BCorrected">#REF!</definedName>
    <definedName name="QtrCALC" localSheetId="7">#REF!</definedName>
    <definedName name="QtrCALC">#REF!</definedName>
    <definedName name="qtrcore">#REF!</definedName>
    <definedName name="QtrMonthEnd">#REF!</definedName>
    <definedName name="QtrMonthStart">#REF!</definedName>
    <definedName name="qtronly" localSheetId="7">#REF!</definedName>
    <definedName name="qtronly">#REF!</definedName>
    <definedName name="Qualified_Fund_Earnings" localSheetId="7">#REF!</definedName>
    <definedName name="Qualified_Fund_Earnings">#REF!</definedName>
    <definedName name="Quality" localSheetId="7">OFFSET(#REF!,0,0,#REF!)</definedName>
    <definedName name="Quality">OFFSET(#REF!,0,0,#REF!)</definedName>
    <definedName name="quality_assurance" localSheetId="7">#REF!</definedName>
    <definedName name="quality_assurance">#REF!</definedName>
    <definedName name="Quality_LR">#REF!</definedName>
    <definedName name="Quarter">#REF!</definedName>
    <definedName name="quarter1" localSheetId="7">#REF!</definedName>
    <definedName name="quarter1">#REF!</definedName>
    <definedName name="QUARTER2">#REF!</definedName>
    <definedName name="quarter3">#REF!</definedName>
    <definedName name="quarter4">#REF!</definedName>
    <definedName name="QUARTERLY">#REF!</definedName>
    <definedName name="quarterly1" localSheetId="7" hidden="1">{"Annual",#N/A,FALSE,"Sales &amp; Market";"Quarterly",#N/A,FALSE,"Sales &amp; Market"}</definedName>
    <definedName name="quarterly1" hidden="1">{"Annual",#N/A,FALSE,"Sales &amp; Market";"Quarterly",#N/A,FALSE,"Sales &amp; Market"}</definedName>
    <definedName name="Query1" localSheetId="7">#REF!</definedName>
    <definedName name="Query1">#REF!</definedName>
    <definedName name="QueryRange" localSheetId="7" hidden="1">#REF!</definedName>
    <definedName name="QueryRange" hidden="1">#REF!</definedName>
    <definedName name="Question" localSheetId="7" hidden="1">{"CSC_1",#N/A,FALSE,"CSC Outputs";"CSC_2",#N/A,FALSE,"CSC Outputs"}</definedName>
    <definedName name="Question" hidden="1">{"CSC_1",#N/A,FALSE,"CSC Outputs";"CSC_2",#N/A,FALSE,"CSC Outputs"}</definedName>
    <definedName name="quips" localSheetId="7">#REF!</definedName>
    <definedName name="quips">#REF!</definedName>
    <definedName name="qw" localSheetId="6" hidden="1">{#N/A,#N/A,FALSE,"Aging Summary";#N/A,#N/A,FALSE,"Ratio Analysis";#N/A,#N/A,FALSE,"Test 120 Day Accts";#N/A,#N/A,FALSE,"Tickmarks"}</definedName>
    <definedName name="qw" localSheetId="7" hidden="1">{#N/A,#N/A,FALSE,"Aging Summary";#N/A,#N/A,FALSE,"Ratio Analysis";#N/A,#N/A,FALSE,"Test 120 Day Accts";#N/A,#N/A,FALSE,"Tickmarks"}</definedName>
    <definedName name="qw" localSheetId="0" hidden="1">{#N/A,#N/A,FALSE,"Aging Summary";#N/A,#N/A,FALSE,"Ratio Analysis";#N/A,#N/A,FALSE,"Test 120 Day Accts";#N/A,#N/A,FALSE,"Tickmarks"}</definedName>
    <definedName name="qw" localSheetId="4" hidden="1">{#N/A,#N/A,FALSE,"Aging Summary";#N/A,#N/A,FALSE,"Ratio Analysis";#N/A,#N/A,FALSE,"Test 120 Day Accts";#N/A,#N/A,FALSE,"Tickmarks"}</definedName>
    <definedName name="qw" localSheetId="5" hidden="1">{#N/A,#N/A,FALSE,"Aging Summary";#N/A,#N/A,FALSE,"Ratio Analysis";#N/A,#N/A,FALSE,"Test 120 Day Accts";#N/A,#N/A,FALSE,"Tickmarks"}</definedName>
    <definedName name="qw" localSheetId="2" hidden="1">{#N/A,#N/A,FALSE,"Aging Summary";#N/A,#N/A,FALSE,"Ratio Analysis";#N/A,#N/A,FALSE,"Test 120 Day Accts";#N/A,#N/A,FALSE,"Tickmarks"}</definedName>
    <definedName name="qw" hidden="1">{#N/A,#N/A,FALSE,"Aging Summary";#N/A,#N/A,FALSE,"Ratio Analysis";#N/A,#N/A,FALSE,"Test 120 Day Accts";#N/A,#N/A,FALSE,"Tickmarks"}</definedName>
    <definedName name="qwe" localSheetId="7" hidden="1">{"MMERINO",#N/A,FALSE,"1) Income Statement (2)"}</definedName>
    <definedName name="qwe" hidden="1">{"MMERINO",#N/A,FALSE,"1) Income Statement (2)"}</definedName>
    <definedName name="qwejdfk"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wejdfk"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wer"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er" hidden="1">{#N/A,#N/A,TRUE,"Income Statement US$";#N/A,#N/A,TRUE,"Assumptions";#N/A,#N/A,TRUE,"Vapor Generation";#N/A,#N/A,TRUE,"Gas Generation";#N/A,#N/A,TRUE,"Income Statement";#N/A,#N/A,TRUE,"Revenues";#N/A,#N/A,TRUE,"Fuel";#N/A,#N/A,TRUE,"Oper Costs";#N/A,#N/A,TRUE,"Depreciation";#N/A,#N/A,TRUE,"Other Costs";#N/A,#N/A,TRUE,"Cash Flow"}</definedName>
    <definedName name="qwertqry" localSheetId="7" hidden="1">{#N/A,#N/A,FALSE,"REPORT"}</definedName>
    <definedName name="qwertqry" hidden="1">{#N/A,#N/A,FALSE,"REPORT"}</definedName>
    <definedName name="qwetqryetytu" localSheetId="7" hidden="1">{#N/A,#N/A,FALSE,"Pharm";#N/A,#N/A,FALSE,"WWCM"}</definedName>
    <definedName name="qwetqryetytu" hidden="1">{#N/A,#N/A,FALSE,"Pharm";#N/A,#N/A,FALSE,"WWCM"}</definedName>
    <definedName name="qwrqwr"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wrqwr"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qww" localSheetId="7" hidden="1">{"'Feb 99'!$A$1:$G$30"}</definedName>
    <definedName name="qww" hidden="1">{"'Feb 99'!$A$1:$G$30"}</definedName>
    <definedName name="r.BSAssets" hidden="1">#REF!</definedName>
    <definedName name="r.BSEquity" hidden="1">#REF!</definedName>
    <definedName name="r.BSLiabilities" hidden="1">#REF!</definedName>
    <definedName name="r.CashFlow" localSheetId="7"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_THREE">#REF!</definedName>
    <definedName name="RA_Util_AcumuladaReal2005">#REF!</definedName>
    <definedName name="RA_Util_PptoAnual2005">#REF!</definedName>
    <definedName name="RA_Util_PptoAnual2005Avance">#REF!</definedName>
    <definedName name="rAccruedIntList">#REF!</definedName>
    <definedName name="Rail1" localSheetId="7">#REF!</definedName>
    <definedName name="Rail1">#REF!</definedName>
    <definedName name="Rail2">#REF!</definedName>
    <definedName name="Rail3">#REF!</definedName>
    <definedName name="RANGE" localSheetId="7">#REF!</definedName>
    <definedName name="range" localSheetId="4" hidden="1">{#N/A,#N/A,FALSE,"EXPENSE"}</definedName>
    <definedName name="range" localSheetId="5" hidden="1">{#N/A,#N/A,FALSE,"EXPENSE"}</definedName>
    <definedName name="range" localSheetId="2" hidden="1">{#N/A,#N/A,FALSE,"EXPENSE"}</definedName>
    <definedName name="range" hidden="1">{#N/A,#N/A,FALSE,"EXPENSE"}</definedName>
    <definedName name="Range1">#NAME?</definedName>
    <definedName name="range2" localSheetId="5" hidden="1">{#N/A,#N/A,FALSE,"EXPENSE"}</definedName>
    <definedName name="range2" localSheetId="2" hidden="1">{#N/A,#N/A,FALSE,"EXPENSE"}</definedName>
    <definedName name="range2" hidden="1">{#N/A,#N/A,FALSE,"EXPENSE"}</definedName>
    <definedName name="range3" localSheetId="4" hidden="1">{#N/A,#N/A,FALSE,"EXPENSE"}</definedName>
    <definedName name="range3" localSheetId="5" hidden="1">{#N/A,#N/A,FALSE,"EXPENSE"}</definedName>
    <definedName name="range3" localSheetId="2" hidden="1">{#N/A,#N/A,FALSE,"EXPENSE"}</definedName>
    <definedName name="range3" hidden="1">{#N/A,#N/A,FALSE,"EXPENSE"}</definedName>
    <definedName name="RangeChange" hidden="1">#N/A</definedName>
    <definedName name="RangeDailyAdjustedAmt" localSheetId="7">#REF!</definedName>
    <definedName name="RangeDailyAdjustedAmt">#REF!</definedName>
    <definedName name="RANGEFORMAT" localSheetId="7">#REF!</definedName>
    <definedName name="RANGEFORMAT">#REF!</definedName>
    <definedName name="Rank401" localSheetId="7">#REF!</definedName>
    <definedName name="Rank401">#REF!</definedName>
    <definedName name="rap" localSheetId="7" hidden="1">{"Page 1",#N/A,FALSE,"Sheet1";"Page 2",#N/A,FALSE,"Sheet1"}</definedName>
    <definedName name="rap" hidden="1">{"Page 1",#N/A,FALSE,"Sheet1";"Page 2",#N/A,FALSE,"Sheet1"}</definedName>
    <definedName name="Rate_1">#REF!</definedName>
    <definedName name="Rate_Cap_Delivery_Rate">#REF!</definedName>
    <definedName name="RATE1" localSheetId="7">#REF!</definedName>
    <definedName name="RATE1">#REF!</definedName>
    <definedName name="RATE2" localSheetId="7">#REF!</definedName>
    <definedName name="RATE2">#REF!</definedName>
    <definedName name="RATE3" localSheetId="7">#REF!</definedName>
    <definedName name="RATE3">#REF!</definedName>
    <definedName name="RateCase">#REF!</definedName>
    <definedName name="RateofReturn">#REF!</definedName>
    <definedName name="Rates">#REF!</definedName>
    <definedName name="Rates_Half_Year">#REF!</definedName>
    <definedName name="RateSchedule">#REF!</definedName>
    <definedName name="Ratetable" localSheetId="7">#REF!</definedName>
    <definedName name="Ratetable">#REF!</definedName>
    <definedName name="Ratios">#REF!</definedName>
    <definedName name="Raw_EOR">#REF!</definedName>
    <definedName name="raw_material">#REF!</definedName>
    <definedName name="RawData" localSheetId="7">#REF!</definedName>
    <definedName name="RawData">#REF!</definedName>
    <definedName name="RBN" localSheetId="7">#REF!</definedName>
    <definedName name="RBN">#REF!</definedName>
    <definedName name="RBU" localSheetId="7">#REF!</definedName>
    <definedName name="RBU">#REF!</definedName>
    <definedName name="RC_To_Current">#REF!</definedName>
    <definedName name="RCBP_Index">#REF!</definedName>
    <definedName name="RCBP_SWIFT">#REF!</definedName>
    <definedName name="RCBPMerge_Index">#REF!</definedName>
    <definedName name="RCBPMerge_SWIFT">#REF!</definedName>
    <definedName name="rdps" localSheetId="7">#REF!</definedName>
    <definedName name="rdps">#REF!</definedName>
    <definedName name="re" localSheetId="7" hidden="1">{"profit",#N/A,FALSE,"Aero V prior";"profit",#N/A,FALSE,"Eng V Prior";"profit",#N/A,FALSE,"AES V Prior";"profit",#N/A,FALSE,"ES V Prior";"profit",#N/A,FALSE,"CAS V Prior";"profit",#N/A,FALSE,"ATSC V Prior";"profit",#N/A,FALSE,"FMT V Prior";"profit",#N/A,FALSE,"Aero Other V Prior";"profit",#N/A,FALSE,"Judge V Prior"}</definedName>
    <definedName name="re" hidden="1">{"profit",#N/A,FALSE,"Aero V prior";"profit",#N/A,FALSE,"Eng V Prior";"profit",#N/A,FALSE,"AES V Prior";"profit",#N/A,FALSE,"ES V Prior";"profit",#N/A,FALSE,"CAS V Prior";"profit",#N/A,FALSE,"ATSC V Prior";"profit",#N/A,FALSE,"FMT V Prior";"profit",#N/A,FALSE,"Aero Other V Prior";"profit",#N/A,FALSE,"Judge V Prior"}</definedName>
    <definedName name="RE_2009">#REF!</definedName>
    <definedName name="RE_Curr" localSheetId="7">#REF!</definedName>
    <definedName name="RE_Curr">#REF!</definedName>
    <definedName name="RE_LR">#REF!</definedName>
    <definedName name="RE_Prior" localSheetId="7">#REF!</definedName>
    <definedName name="RE_Prior">#REF!</definedName>
    <definedName name="Reactv_Fee_Data">#REF!</definedName>
    <definedName name="reagsrgsrgfaefda" localSheetId="4" hidden="1">{#N/A,#N/A,FALSE,"ALLOC"}</definedName>
    <definedName name="reagsrgsrgfaefda" localSheetId="5" hidden="1">{#N/A,#N/A,FALSE,"ALLOC"}</definedName>
    <definedName name="reagsrgsrgfaefda" localSheetId="2" hidden="1">{#N/A,#N/A,FALSE,"ALLOC"}</definedName>
    <definedName name="reagsrgsrgfaefda" hidden="1">{#N/A,#N/A,FALSE,"ALLOC"}</definedName>
    <definedName name="REAL" localSheetId="7">#REF!</definedName>
    <definedName name="REAL">#REF!</definedName>
    <definedName name="rear"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rear"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rec">#REF!</definedName>
    <definedName name="RECBOOK">#REF!</definedName>
    <definedName name="RECC_COMPUTER">#REF!</definedName>
    <definedName name="RECC_UEG_MSA">#REF!</definedName>
    <definedName name="RecipePriceList">#REF!</definedName>
    <definedName name="RecipeSummaryProduced">#REF!</definedName>
    <definedName name="reclassifications">#REF!</definedName>
    <definedName name="RECON" localSheetId="7">#REF!</definedName>
    <definedName name="RECON">#REF!</definedName>
    <definedName name="Recon_1">#REF!</definedName>
    <definedName name="Recon_2">#REF!</definedName>
    <definedName name="Recon_3">#REF!</definedName>
    <definedName name="recon1">#REF!</definedName>
    <definedName name="recon2">#REF!</definedName>
    <definedName name="RECON96">#REF!</definedName>
    <definedName name="recon97">#REF!</definedName>
    <definedName name="Recon98">#REF!</definedName>
    <definedName name="Reconciliation">#REF!</definedName>
    <definedName name="_xlnm.Recorder">#REF!</definedName>
    <definedName name="Recover">#REF!</definedName>
    <definedName name="RECOVERY" localSheetId="7">#REF!</definedName>
    <definedName name="RECOVERY">#REF!</definedName>
    <definedName name="redar" localSheetId="7">#REF!</definedName>
    <definedName name="redar">#REF!</definedName>
    <definedName name="Redemption" localSheetId="7">#REF!</definedName>
    <definedName name="Redemption">#REF!</definedName>
    <definedName name="REDFOX">#REF!</definedName>
    <definedName name="redo" localSheetId="7" hidden="1">{#N/A,#N/A,FALSE,"ACQ_GRAPHS";#N/A,#N/A,FALSE,"T_1 GRAPHS";#N/A,#N/A,FALSE,"T_2 GRAPHS";#N/A,#N/A,FALSE,"COMB_GRAPHS"}</definedName>
    <definedName name="redo" hidden="1">{#N/A,#N/A,FALSE,"ACQ_GRAPHS";#N/A,#N/A,FALSE,"T_1 GRAPHS";#N/A,#N/A,FALSE,"T_2 GRAPHS";#N/A,#N/A,FALSE,"COMB_GRAPHS"}</definedName>
    <definedName name="REDUCTION_PHASING_DATA">#REF!</definedName>
    <definedName name="REDUCTION_PHASING_DATA_COL">#REF!</definedName>
    <definedName name="REDUCTION_PHASING_DATA_ROW">#REF!</definedName>
    <definedName name="redux_cust" localSheetId="7">#REF!</definedName>
    <definedName name="redux_cust">#REF!</definedName>
    <definedName name="redux_fin" localSheetId="7">#REF!</definedName>
    <definedName name="redux_fin">#REF!</definedName>
    <definedName name="redux_is" localSheetId="7">#REF!</definedName>
    <definedName name="redux_is">#REF!</definedName>
    <definedName name="redux_other">#REF!</definedName>
    <definedName name="reee">#REF!</definedName>
    <definedName name="REF">#REF!</definedName>
    <definedName name="Ref_1">#REF!</definedName>
    <definedName name="Ref_2">#REF!</definedName>
    <definedName name="ref_def" localSheetId="7">#REF!</definedName>
    <definedName name="ref_def">#REF!</definedName>
    <definedName name="Reference">#REF!</definedName>
    <definedName name="reference3" localSheetId="7" hidden="1">{"SourcesUses",#N/A,TRUE,"CFMODEL";"TransOverview",#N/A,TRUE,"CFMODEL"}</definedName>
    <definedName name="reference3" hidden="1">{"SourcesUses",#N/A,TRUE,"CFMODEL";"TransOverview",#N/A,TRUE,"CFMODEL"}</definedName>
    <definedName name="reference32" localSheetId="7" hidden="1">{"SourcesUses",#N/A,TRUE,"CFMODEL";"TransOverview",#N/A,TRUE,"CFMODEL"}</definedName>
    <definedName name="reference32" hidden="1">{"SourcesUses",#N/A,TRUE,"CFMODEL";"TransOverview",#N/A,TRUE,"CFMODEL"}</definedName>
    <definedName name="RefineryTankList">#REF!</definedName>
    <definedName name="refinincing">#REF!</definedName>
    <definedName name="reforcast" localSheetId="7" hidden="1">{"mgmt forecast",#N/A,FALSE,"Mgmt Forecast";"dcf table",#N/A,FALSE,"Mgmt Forecast";"sensitivity",#N/A,FALSE,"Mgmt Forecast";"table inputs",#N/A,FALSE,"Mgmt Forecast";"calculations",#N/A,FALSE,"Mgmt Forecast"}</definedName>
    <definedName name="reforcast" hidden="1">{"mgmt forecast",#N/A,FALSE,"Mgmt Forecast";"dcf table",#N/A,FALSE,"Mgmt Forecast";"sensitivity",#N/A,FALSE,"Mgmt Forecast";"table inputs",#N/A,FALSE,"Mgmt Forecast";"calculations",#N/A,FALSE,"Mgmt Forecast"}</definedName>
    <definedName name="Reg_Asset__YTD" localSheetId="7">#REF!</definedName>
    <definedName name="Reg_Asset__YTD">#REF!</definedName>
    <definedName name="Reg_Asset_Amort">#REF!</definedName>
    <definedName name="Reg_Asset_CM">#REF!</definedName>
    <definedName name="Reg_Liab__YTD">#REF!</definedName>
    <definedName name="Reg_Liab_Amort">#REF!</definedName>
    <definedName name="Reg_Liab_CM">#REF!</definedName>
    <definedName name="REG_NON_REG">#REF!</definedName>
    <definedName name="RegAcct" localSheetId="7">#REF!</definedName>
    <definedName name="RegAcct">#REF!</definedName>
    <definedName name="RegAsset" localSheetId="7">#REF!</definedName>
    <definedName name="RegAsset">#REF!</definedName>
    <definedName name="RegasT" localSheetId="7">#REF!</definedName>
    <definedName name="RegasT">#REF!</definedName>
    <definedName name="reggie" localSheetId="7" hidden="1">{#N/A,#N/A,FALSE,"Pharm";#N/A,#N/A,FALSE,"WWCM"}</definedName>
    <definedName name="reggie" hidden="1">{#N/A,#N/A,FALSE,"Pharm";#N/A,#N/A,FALSE,"WWCM"}</definedName>
    <definedName name="region_id">#REF!</definedName>
    <definedName name="RegistrantsImpacted">#REF!</definedName>
    <definedName name="RegistrantsIncluded">#REF!</definedName>
    <definedName name="RegLiabOpebs" localSheetId="7">#REF!</definedName>
    <definedName name="RegLiabOpebs">#REF!</definedName>
    <definedName name="REGUALRFAC" localSheetId="7">#REF!</definedName>
    <definedName name="REGUALRFAC">#REF!</definedName>
    <definedName name="REGULAR">#REF!</definedName>
    <definedName name="REI">#REF!</definedName>
    <definedName name="REI_EPG">#REF!</definedName>
    <definedName name="reim_51810">#REF!</definedName>
    <definedName name="RELAMP">#REF!</definedName>
    <definedName name="REMAINDER">#REF!</definedName>
    <definedName name="RemainingMaterial">#REF!</definedName>
    <definedName name="REMUN" localSheetId="7">#REF!</definedName>
    <definedName name="REMUN">#REF!</definedName>
    <definedName name="rename_of_wrn.CSC" localSheetId="7" hidden="1">{"page1",#N/A,TRUE,"CSC";"page2",#N/A,TRUE,"CSC"}</definedName>
    <definedName name="rename_of_wrn.CSC" hidden="1">{"page1",#N/A,TRUE,"CSC";"page2",#N/A,TRUE,"CSC"}</definedName>
    <definedName name="RENEW_DEP">#REF!</definedName>
    <definedName name="Renew_Dep15">#REF!</definedName>
    <definedName name="Renew2017">#REF!</definedName>
    <definedName name="RENT" localSheetId="7">#REF!</definedName>
    <definedName name="RENT">#REF!</definedName>
    <definedName name="RENT_HOLIDAY_OFFICE_LEASE">#REF!</definedName>
    <definedName name="RentalIncome">#REF!</definedName>
    <definedName name="rep" localSheetId="7" hidden="1">{#N/A,#N/A,FALSE,"COVER";#N/A,#N/A,FALSE,"VALUATION";#N/A,#N/A,FALSE,"FORECAST";#N/A,#N/A,FALSE,"FY ANALYSIS ";#N/A,#N/A,FALSE," HY ANALYSIS"}</definedName>
    <definedName name="rep" hidden="1">{#N/A,#N/A,FALSE,"COVER";#N/A,#N/A,FALSE,"VALUATION";#N/A,#N/A,FALSE,"FORECAST";#N/A,#N/A,FALSE,"FY ANALYSIS ";#N/A,#N/A,FALSE," HY ANALYSIS"}</definedName>
    <definedName name="Report">#REF!</definedName>
    <definedName name="Report_2">#REF!</definedName>
    <definedName name="report_date">#REF!</definedName>
    <definedName name="ReportGroup" hidden="1">0</definedName>
    <definedName name="REPORTING_DATE" localSheetId="7">#REF!</definedName>
    <definedName name="REPORTING_DATE">#REF!</definedName>
    <definedName name="Reports" localSheetId="7">#REF!</definedName>
    <definedName name="Reports">#REF!</definedName>
    <definedName name="REPORTW" localSheetId="7">#REF!</definedName>
    <definedName name="REPORTW">#REF!</definedName>
    <definedName name="request">#REF!</definedName>
    <definedName name="RES_MTR">1.8</definedName>
    <definedName name="Research">OFFSET(#REF!,0,0,#REF!)</definedName>
    <definedName name="research_development">#REF!</definedName>
    <definedName name="RESERV" localSheetId="7">#REF!</definedName>
    <definedName name="RESERV">#REF!</definedName>
    <definedName name="reserve">#REF!</definedName>
    <definedName name="resources" localSheetId="7" hidden="1">{#N/A,#N/A,FALSE,"Assessment";#N/A,#N/A,FALSE,"Staffing";#N/A,#N/A,FALSE,"Hires";#N/A,#N/A,FALSE,"Assumptions"}</definedName>
    <definedName name="resources" hidden="1">{#N/A,#N/A,FALSE,"Assessment";#N/A,#N/A,FALSE,"Staffing";#N/A,#N/A,FALSE,"Hires";#N/A,#N/A,FALSE,"Assumptions"}</definedName>
    <definedName name="resp." localSheetId="7" hidden="1">{#N/A,#N/A,FALSE,"Pharm";#N/A,#N/A,FALSE,"WWCM"}</definedName>
    <definedName name="resp." hidden="1">{#N/A,#N/A,FALSE,"Pharm";#N/A,#N/A,FALSE,"WWCM"}</definedName>
    <definedName name="RESPONSIBILITYNAME1" localSheetId="7">#REF!</definedName>
    <definedName name="RESPONSIBILITYNAME1">#REF!</definedName>
    <definedName name="resss" localSheetId="7" hidden="1">{"comps",#N/A,FALSE,"TXTCOMPS";"segment_EPS",#N/A,FALSE,"TXTCOMPS";"valuation",#N/A,FALSE,"TXTCOMPS"}</definedName>
    <definedName name="resss" hidden="1">{"comps",#N/A,FALSE,"TXTCOMPS";"segment_EPS",#N/A,FALSE,"TXTCOMPS";"valuation",#N/A,FALSE,"TXTCOMPS"}</definedName>
    <definedName name="rest" hidden="1">#REF!</definedName>
    <definedName name="RESTATED197" localSheetId="7" hidden="1">#REF!</definedName>
    <definedName name="RESTATED197" hidden="1">#REF!</definedName>
    <definedName name="RESTRICTSTK">#REF!</definedName>
    <definedName name="Restructurin" localSheetId="7" hidden="1">{#N/A,#N/A,FALSE,"Aging Summary";#N/A,#N/A,FALSE,"Ratio Analysis";#N/A,#N/A,FALSE,"Test 120 Day Accts";#N/A,#N/A,FALSE,"Tickmarks"}</definedName>
    <definedName name="Restructurin" hidden="1">{#N/A,#N/A,FALSE,"Aging Summary";#N/A,#N/A,FALSE,"Ratio Analysis";#N/A,#N/A,FALSE,"Test 120 Day Accts";#N/A,#N/A,FALSE,"Tickmarks"}</definedName>
    <definedName name="Restructuring" localSheetId="7" hidden="1">{#N/A,#N/A,FALSE,"Income";#N/A,#N/A,FALSE,"Cost of Goods Sold";#N/A,#N/A,FALSE,"Other Costs";#N/A,#N/A,FALSE,"Other Income";#N/A,#N/A,FALSE,"Taxes";#N/A,#N/A,FALSE,"Other Deductions";#N/A,#N/A,FALSE,"Compensation of Officers"}</definedName>
    <definedName name="Restructuring" hidden="1">{#N/A,#N/A,FALSE,"Income";#N/A,#N/A,FALSE,"Cost of Goods Sold";#N/A,#N/A,FALSE,"Other Costs";#N/A,#N/A,FALSE,"Other Income";#N/A,#N/A,FALSE,"Taxes";#N/A,#N/A,FALSE,"Other Deductions";#N/A,#N/A,FALSE,"Compensation of Officers"}</definedName>
    <definedName name="result">#REF!</definedName>
    <definedName name="RESULT_DB">#REF!</definedName>
    <definedName name="ret" localSheetId="6" hidden="1">{#N/A,#N/A,FALSE,"Aging Summary";#N/A,#N/A,FALSE,"Ratio Analysis";#N/A,#N/A,FALSE,"Test 120 Day Accts";#N/A,#N/A,FALSE,"Tickmarks"}</definedName>
    <definedName name="ret" localSheetId="7" hidden="1">{#N/A,#N/A,FALSE,"Aging Summary";#N/A,#N/A,FALSE,"Ratio Analysis";#N/A,#N/A,FALSE,"Test 120 Day Accts";#N/A,#N/A,FALSE,"Tickmarks"}</definedName>
    <definedName name="ret" localSheetId="0" hidden="1">{#N/A,#N/A,FALSE,"Aging Summary";#N/A,#N/A,FALSE,"Ratio Analysis";#N/A,#N/A,FALSE,"Test 120 Day Accts";#N/A,#N/A,FALSE,"Tickmarks"}</definedName>
    <definedName name="ret" localSheetId="4" hidden="1">{#N/A,#N/A,FALSE,"Aging Summary";#N/A,#N/A,FALSE,"Ratio Analysis";#N/A,#N/A,FALSE,"Test 120 Day Accts";#N/A,#N/A,FALSE,"Tickmarks"}</definedName>
    <definedName name="ret" localSheetId="5" hidden="1">{#N/A,#N/A,FALSE,"Aging Summary";#N/A,#N/A,FALSE,"Ratio Analysis";#N/A,#N/A,FALSE,"Test 120 Day Accts";#N/A,#N/A,FALSE,"Tickmarks"}</definedName>
    <definedName name="ret" localSheetId="2" hidden="1">{#N/A,#N/A,FALSE,"Aging Summary";#N/A,#N/A,FALSE,"Ratio Analysis";#N/A,#N/A,FALSE,"Test 120 Day Accts";#N/A,#N/A,FALSE,"Tickmarks"}</definedName>
    <definedName name="ret" hidden="1">{#N/A,#N/A,FALSE,"Aging Summary";#N/A,#N/A,FALSE,"Ratio Analysis";#N/A,#N/A,FALSE,"Test 120 Day Accts";#N/A,#N/A,FALSE,"Tickmarks"}</definedName>
    <definedName name="Retail">#REF!</definedName>
    <definedName name="RetailRev">#REF!</definedName>
    <definedName name="RetailVariance">#REF!</definedName>
    <definedName name="retearn">#REF!</definedName>
    <definedName name="RETIREMENTS">#REF!</definedName>
    <definedName name="RETPVVAR">#REF!</definedName>
    <definedName name="RETURN">#REF!</definedName>
    <definedName name="return_of_cap_detail">#REF!</definedName>
    <definedName name="Return_pg1">#REF!</definedName>
    <definedName name="Return_pg2">#REF!</definedName>
    <definedName name="Return_Year">#REF!</definedName>
    <definedName name="returncolumn">#REF!</definedName>
    <definedName name="returns1"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returns2"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ReturnToHome" localSheetId="7">#REF!</definedName>
    <definedName name="ReturnToHome">#REF!</definedName>
    <definedName name="rev_rqts_mis_yr_0" localSheetId="7">#REF!</definedName>
    <definedName name="rev_rqts_mis_yr_0">#REF!</definedName>
    <definedName name="rev_rqts_mis_yr_1" localSheetId="7">#REF!</definedName>
    <definedName name="rev_rqts_mis_yr_1">#REF!</definedName>
    <definedName name="rev_rqts_mis_yr_10">#REF!</definedName>
    <definedName name="rev_rqts_mis_yr_2">#REF!</definedName>
    <definedName name="rev_rqts_mis_yr_3">#REF!</definedName>
    <definedName name="rev_rqts_mis_yr_4">#REF!</definedName>
    <definedName name="rev_rqts_mis_yr_5">#REF!</definedName>
    <definedName name="rev_rqts_mis_yr_6">#REF!</definedName>
    <definedName name="rev_rqts_mis_yr_7">#REF!</definedName>
    <definedName name="rev_rqts_mis_yr_8">#REF!</definedName>
    <definedName name="rev_rqts_mis_yr_9">#REF!</definedName>
    <definedName name="Rev_Tax_Rate">#REF!</definedName>
    <definedName name="rev1ytd" localSheetId="7">#REF!</definedName>
    <definedName name="rev1ytd">#REF!</definedName>
    <definedName name="reve" localSheetId="7" hidden="1">{"Tracking Revenue",#N/A,FALSE,"(NU)Tracking Summary"}</definedName>
    <definedName name="reve" hidden="1">{"Tracking Revenue",#N/A,FALSE,"(NU)Tracking Summary"}</definedName>
    <definedName name="REVENUE" localSheetId="7">#REF!</definedName>
    <definedName name="REVENUE">#REF!</definedName>
    <definedName name="Revenue_Req" localSheetId="7">#REF!</definedName>
    <definedName name="Revenue_Req">#REF!</definedName>
    <definedName name="revenue2" localSheetId="7" hidden="1">{#N/A,#N/A,FALSE,"TOT REV";#N/A,#N/A,FALSE,"HWARE";#N/A,#N/A,FALSE,"CONS";#N/A,#N/A,FALSE,"OTL%";#N/A,#N/A,FALSE,"NRP";#N/A,#N/A,FALSE,"ACUPU"}</definedName>
    <definedName name="revenue2" hidden="1">{#N/A,#N/A,FALSE,"TOT REV";#N/A,#N/A,FALSE,"HWARE";#N/A,#N/A,FALSE,"CONS";#N/A,#N/A,FALSE,"OTL%";#N/A,#N/A,FALSE,"NRP";#N/A,#N/A,FALSE,"ACUPU"}</definedName>
    <definedName name="ReversalJE">#REF!</definedName>
    <definedName name="ReverseOsmosis">#REF!</definedName>
    <definedName name="REVIEW">#REF!</definedName>
    <definedName name="REVIEW2">#REF!</definedName>
    <definedName name="REVISEDFACTS" localSheetId="7">#REF!</definedName>
    <definedName name="REVISEDFACTS">#REF!</definedName>
    <definedName name="RevModel2" localSheetId="7" hidden="1">{#N/A,#N/A,FALSE,"6405";#N/A,#N/A,FALSE,"6406";#N/A,#N/A,FALSE,"6409";#N/A,#N/A,FALSE,"6425";#N/A,#N/A,FALSE,"6426";#N/A,#N/A,FALSE,"6427";#N/A,#N/A,FALSE,"6440";#N/A,#N/A,FALSE,"6441";#N/A,#N/A,FALSE,"6442";#N/A,#N/A,FALSE,"6443"}</definedName>
    <definedName name="RevModel2" hidden="1">{#N/A,#N/A,FALSE,"6405";#N/A,#N/A,FALSE,"6406";#N/A,#N/A,FALSE,"6409";#N/A,#N/A,FALSE,"6425";#N/A,#N/A,FALSE,"6426";#N/A,#N/A,FALSE,"6427";#N/A,#N/A,FALSE,"6440";#N/A,#N/A,FALSE,"6441";#N/A,#N/A,FALSE,"6442";#N/A,#N/A,FALSE,"6443"}</definedName>
    <definedName name="RevNetOfFuel">#REF!</definedName>
    <definedName name="RevSales_table" localSheetId="7">#REF!</definedName>
    <definedName name="RevSales_table">#REF!</definedName>
    <definedName name="RevSalesConstr80_table" localSheetId="7">#REF!</definedName>
    <definedName name="RevSalesConstr80_table">#REF!</definedName>
    <definedName name="revytd22" localSheetId="7">#REF!</definedName>
    <definedName name="revytd22">#REF!</definedName>
    <definedName name="rew4wwer" localSheetId="4" hidden="1">{#N/A,#N/A,FALSE,"EXPENSE"}</definedName>
    <definedName name="rew4wwer" localSheetId="5" hidden="1">{#N/A,#N/A,FALSE,"EXPENSE"}</definedName>
    <definedName name="rew4wwer" localSheetId="2" hidden="1">{#N/A,#N/A,FALSE,"EXPENSE"}</definedName>
    <definedName name="rew4wwer" hidden="1">{#N/A,#N/A,FALSE,"EXPENSE"}</definedName>
    <definedName name="RF" localSheetId="7">#REF!</definedName>
    <definedName name="RF">#REF!</definedName>
    <definedName name="rf2e" localSheetId="7" hidden="1">{#N/A,#N/A,FALSE,"Pharm";#N/A,#N/A,FALSE,"WWCM"}</definedName>
    <definedName name="rf2e" hidden="1">{#N/A,#N/A,FALSE,"Pharm";#N/A,#N/A,FALSE,"WWCM"}</definedName>
    <definedName name="rfgfdcvc" localSheetId="4" hidden="1">{#N/A,#N/A,FALSE,"ALLOC"}</definedName>
    <definedName name="rfgfdcvc" localSheetId="5" hidden="1">{#N/A,#N/A,FALSE,"ALLOC"}</definedName>
    <definedName name="rfgfdcvc" localSheetId="2" hidden="1">{#N/A,#N/A,FALSE,"ALLOC"}</definedName>
    <definedName name="rfgfdcvc" hidden="1">{#N/A,#N/A,FALSE,"ALLOC"}</definedName>
    <definedName name="RFSelection">#REF!</definedName>
    <definedName name="rfsetgthnyukmgff" localSheetId="4" hidden="1">{#N/A,#N/A,FALSE,"EXPENSE"}</definedName>
    <definedName name="rfsetgthnyukmgff" localSheetId="5" hidden="1">{#N/A,#N/A,FALSE,"EXPENSE"}</definedName>
    <definedName name="rfsetgthnyukmgff" localSheetId="2" hidden="1">{#N/A,#N/A,FALSE,"EXPENSE"}</definedName>
    <definedName name="rfsetgthnyukmgff" hidden="1">{#N/A,#N/A,FALSE,"EXPENSE"}</definedName>
    <definedName name="rfwaerwaerwerwe" localSheetId="4" hidden="1">{#N/A,#N/A,FALSE,"EXPENSE"}</definedName>
    <definedName name="rfwaerwaerwerwe" localSheetId="5" hidden="1">{#N/A,#N/A,FALSE,"EXPENSE"}</definedName>
    <definedName name="rfwaerwaerwerwe" localSheetId="2" hidden="1">{#N/A,#N/A,FALSE,"EXPENSE"}</definedName>
    <definedName name="rfwaerwaerwerwe" hidden="1">{#N/A,#N/A,FALSE,"EXPENSE"}</definedName>
    <definedName name="rFXRate" localSheetId="7">#REF!</definedName>
    <definedName name="rFXRate">#REF!</definedName>
    <definedName name="rgr_range2">#REF!</definedName>
    <definedName name="rgrg" localSheetId="7" hidden="1">#REF!</definedName>
    <definedName name="rgrg" localSheetId="0" hidden="1">#REF!</definedName>
    <definedName name="rgrg" localSheetId="4" hidden="1">#REF!</definedName>
    <definedName name="rgrg" localSheetId="5" hidden="1">#REF!</definedName>
    <definedName name="rgrg" localSheetId="2" hidden="1">#REF!</definedName>
    <definedName name="rgrg" hidden="1">#REF!</definedName>
    <definedName name="Richard">#REF!</definedName>
    <definedName name="rick">#REF!</definedName>
    <definedName name="RicksPage">#REF!</definedName>
    <definedName name="RID">#REF!</definedName>
    <definedName name="Rider">#REF!</definedName>
    <definedName name="ridertable">#REF!</definedName>
    <definedName name="rina" localSheetId="7" hidden="1">{"'Feb 99'!$A$1:$G$30"}</definedName>
    <definedName name="rina" hidden="1">{"'Feb 99'!$A$1:$G$30"}</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7">6</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7">2000</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localSheetId="7">3</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 localSheetId="7" hidden="1">{"COREKINETICS",#N/A,FALSE,"CORE KINETICS"}</definedName>
    <definedName name="RL" hidden="1">{"COREKINETICS",#N/A,FALSE,"CORE KINETICS"}</definedName>
    <definedName name="RMACRO">#REF!</definedName>
    <definedName name="rn.CSC." localSheetId="7" hidden="1">{"Output",#N/A,FALSE,"Output"}</definedName>
    <definedName name="rn.CSC." hidden="1">{"Output",#N/A,FALSE,"Output"}</definedName>
    <definedName name="rng_Account_Level4" localSheetId="7">#REF!</definedName>
    <definedName name="rng_Account_Level4">#REF!</definedName>
    <definedName name="rng_dates" localSheetId="7">#REF!</definedName>
    <definedName name="rng_dates">#REF!</definedName>
    <definedName name="rngAcctNum" localSheetId="7">#REF!</definedName>
    <definedName name="rngAcctNum">#REF!</definedName>
    <definedName name="rngAddonTemplate" localSheetId="7" hidden="1">#REF!</definedName>
    <definedName name="rngAddonTemplate" localSheetId="5" hidden="1">#REF!</definedName>
    <definedName name="rngAddonTemplate" localSheetId="2" hidden="1">#REF!</definedName>
    <definedName name="rngAddonTemplate" hidden="1">#REF!</definedName>
    <definedName name="rngAlloCat">#REF!</definedName>
    <definedName name="rngAllocator">#REF!</definedName>
    <definedName name="rngCoFYE" hidden="1">#REF!</definedName>
    <definedName name="rngCoName" hidden="1">#REF!</definedName>
    <definedName name="rngConstEntities" localSheetId="7">#REF!</definedName>
    <definedName name="rngConstEntities">#REF!</definedName>
    <definedName name="rngCopyFormulasSource" localSheetId="7" hidden="1">#REF!</definedName>
    <definedName name="rngCopyFormulasSource" hidden="1">#REF!</definedName>
    <definedName name="rngCountryList" hidden="1">#REF!</definedName>
    <definedName name="rngData" localSheetId="7">#REF!</definedName>
    <definedName name="rngData">#REF!</definedName>
    <definedName name="rngDates">#REF!</definedName>
    <definedName name="rngEntityTypes" hidden="1">#REF!</definedName>
    <definedName name="rngFinInfo_PA" hidden="1">#REF!</definedName>
    <definedName name="rngFirstUserDefCol" hidden="1">#REF!</definedName>
    <definedName name="rngItemList">OFFSET(#REF!,0,0,COUNTA(#REF!),1)</definedName>
    <definedName name="rngItems">#REF!</definedName>
    <definedName name="rngJurisRows" hidden="1">#REF!,#REF!</definedName>
    <definedName name="rngPDI_PA" hidden="1">#REF!</definedName>
    <definedName name="rngPlantEntities">#REF!</definedName>
    <definedName name="rngScaleFctr">#REF!</definedName>
    <definedName name="rngSchedK_Total_Calcd" hidden="1">#REF!,#REF!</definedName>
    <definedName name="rngShowNames" hidden="1">#REF!</definedName>
    <definedName name="rngStateAbbr_Column" hidden="1">#REF!</definedName>
    <definedName name="rngStates" hidden="1">#REF!</definedName>
    <definedName name="rngStats">#REF!</definedName>
    <definedName name="rngTarget">#REF!</definedName>
    <definedName name="rngToggles" hidden="1">#REF!</definedName>
    <definedName name="RngTrialBalance" localSheetId="7">#REF!</definedName>
    <definedName name="RngTrialBalance">#REF!</definedName>
    <definedName name="rngTypeEntities">#REF!</definedName>
    <definedName name="rngUnitNames">#REF!</definedName>
    <definedName name="rngUnitNum">#REF!</definedName>
    <definedName name="rngUserDef_PA" localSheetId="7">OFFSET([0]!rngFirstUserDefCol,5,0,25,6)</definedName>
    <definedName name="rngUserDef_PA" hidden="1">OFFSET(rngFirstUserDefCol,5,0,25,6)</definedName>
    <definedName name="rnguserdef_PA2" hidden="1">#N/A</definedName>
    <definedName name="ROA_Range">#REF!</definedName>
    <definedName name="ROA_RangePRW">#REF!</definedName>
    <definedName name="ROB" localSheetId="7">#REF!</definedName>
    <definedName name="ROB">#REF!</definedName>
    <definedName name="Rob_Nonqual">#REF!</definedName>
    <definedName name="Rob07_Nonqual">#REF!</definedName>
    <definedName name="Robert2" localSheetId="7" hidden="1">{"DCF",#N/A,FALSE,"CF"}</definedName>
    <definedName name="Robert2" hidden="1">{"DCF",#N/A,FALSE,"CF"}</definedName>
    <definedName name="ROBIN">#REF!</definedName>
    <definedName name="roce" localSheetId="7">#REF!</definedName>
    <definedName name="roce">#REF!</definedName>
    <definedName name="ROCE_Act" localSheetId="7">#REF!</definedName>
    <definedName name="ROCE_Act">#REF!</definedName>
    <definedName name="ROCE_Actual">#REF!</definedName>
    <definedName name="roce_avg_cap">#REF!</definedName>
    <definedName name="roce_avg_cap_CM4DC">#REF!</definedName>
    <definedName name="roce_avg_cap_CM4DE">#REF!</definedName>
    <definedName name="roce_avg_cap_CM4EL">#REF!</definedName>
    <definedName name="roce_avg_cap_CMDCC">#REF!</definedName>
    <definedName name="roce_avg_cap_CMDEC">#REF!</definedName>
    <definedName name="roce_avg_cap_CMDEG">#REF!</definedName>
    <definedName name="roce_avg_cap_CMELE">#REF!</definedName>
    <definedName name="roce_avg_cap_cres">#REF!</definedName>
    <definedName name="roce_avg_cap_crmw">#REF!</definedName>
    <definedName name="roce_avg_cap_dcc">#REF!</definedName>
    <definedName name="roce_avg_cap_dccw">#REF!</definedName>
    <definedName name="roce_avg_cap_dcom">#REF!</definedName>
    <definedName name="roce_avg_cap_desi">#REF!</definedName>
    <definedName name="roce_avg_cap_dfd">#REF!</definedName>
    <definedName name="roce_avg_cap_dnet">#REF!</definedName>
    <definedName name="roce_avg_cap_dpbg">#REF!</definedName>
    <definedName name="roce_avg_cap_dsol">#REF!</definedName>
    <definedName name="roce_avg_cap_elec">#REF!</definedName>
    <definedName name="roce_avg_cap_esvc">#REF!</definedName>
    <definedName name="roce_avg_cap_fnco">#REF!</definedName>
    <definedName name="roce_avg_cap_fsac">#REF!</definedName>
    <definedName name="roce_avg_cap_fstp">#REF!</definedName>
    <definedName name="roce_avg_cap_gadd">#REF!</definedName>
    <definedName name="roce_avg_cap_gadi">#REF!</definedName>
    <definedName name="roce_avg_cap_govd">#REF!</definedName>
    <definedName name="roce_avg_cap_gove">#REF!</definedName>
    <definedName name="roce_avg_cap_nep">#REF!</definedName>
    <definedName name="roce_avg_cap_resm">#REF!</definedName>
    <definedName name="roce_avg_cap_tam">#REF!</definedName>
    <definedName name="roce_avg_cap_tsc">#REF!</definedName>
    <definedName name="roce_avg_cap_vent">#REF!</definedName>
    <definedName name="ROCE_Bud">#REF!</definedName>
    <definedName name="ROCE_Budget">#REF!</definedName>
    <definedName name="roce_cap_adj">#REF!</definedName>
    <definedName name="roce_debt">#REF!</definedName>
    <definedName name="roce_ebit">#REF!</definedName>
    <definedName name="roce_ebit_adj">#REF!</definedName>
    <definedName name="roce_ebit_CM4DC">#REF!</definedName>
    <definedName name="roce_ebit_CM4DE">#REF!</definedName>
    <definedName name="roce_ebit_CM4EL">#REF!</definedName>
    <definedName name="roce_ebit_CMDCC">#REF!</definedName>
    <definedName name="roce_ebit_CMDEC">#REF!</definedName>
    <definedName name="roce_ebit_CMDEG">#REF!</definedName>
    <definedName name="roce_ebit_CMELE">#REF!</definedName>
    <definedName name="roce_ebit_cres">#REF!</definedName>
    <definedName name="roce_ebit_crmw">#REF!</definedName>
    <definedName name="roce_ebit_dcc">#REF!</definedName>
    <definedName name="roce_ebit_dccw">#REF!</definedName>
    <definedName name="roce_ebit_dcom">#REF!</definedName>
    <definedName name="roce_ebit_desi">#REF!</definedName>
    <definedName name="roce_ebit_dfd">#REF!</definedName>
    <definedName name="roce_ebit_dnet">#REF!</definedName>
    <definedName name="roce_ebit_dpbg">#REF!</definedName>
    <definedName name="roce_ebit_dsol">#REF!</definedName>
    <definedName name="roce_ebit_elec">#REF!</definedName>
    <definedName name="roce_ebit_esvc">#REF!</definedName>
    <definedName name="roce_ebit_fnco">#REF!</definedName>
    <definedName name="roce_ebit_fsac">#REF!</definedName>
    <definedName name="roce_ebit_fstp">#REF!</definedName>
    <definedName name="roce_ebit_gadd">#REF!</definedName>
    <definedName name="roce_ebit_gadi">#REF!</definedName>
    <definedName name="roce_ebit_govd">#REF!</definedName>
    <definedName name="roce_ebit_gove">#REF!</definedName>
    <definedName name="roce_ebit_nep">#REF!</definedName>
    <definedName name="roce_ebit_resm">#REF!</definedName>
    <definedName name="roce_ebit_tam">#REF!</definedName>
    <definedName name="roce_ebit_tsc">#REF!</definedName>
    <definedName name="roce_ebit_vent">#REF!</definedName>
    <definedName name="roce_ending_cap_dnet">#REF!</definedName>
    <definedName name="roce_ending_cap_fsac">#REF!</definedName>
    <definedName name="roce_ending_cap_gadd">#REF!</definedName>
    <definedName name="roce_ending_cap_nep">#REF!</definedName>
    <definedName name="roce_ending_cap_tam">#REF!</definedName>
    <definedName name="roce_equity">#REF!</definedName>
    <definedName name="roce_percent_CM1DC">#REF!</definedName>
    <definedName name="roce_percent_CM1DE">#REF!</definedName>
    <definedName name="roce_percent_CM1EL">#REF!</definedName>
    <definedName name="roce_percent_CMDCC">#REF!</definedName>
    <definedName name="roce_percent_CMDEC">#REF!</definedName>
    <definedName name="roce_percent_CMDEG">#REF!</definedName>
    <definedName name="roce_percent_CMELE">#REF!</definedName>
    <definedName name="roce_percent_cres">#REF!</definedName>
    <definedName name="roce_percent_crmw">#REF!</definedName>
    <definedName name="roce_percent_dcc">#REF!</definedName>
    <definedName name="roce_percent_dccw">#REF!</definedName>
    <definedName name="roce_percent_dcom">#REF!</definedName>
    <definedName name="roce_percent_desi">#REF!</definedName>
    <definedName name="roce_percent_dfd">#REF!</definedName>
    <definedName name="roce_percent_dnet">#REF!</definedName>
    <definedName name="roce_percent_dpbg">#REF!</definedName>
    <definedName name="roce_percent_dsol">#REF!</definedName>
    <definedName name="roce_percent_elec">#REF!</definedName>
    <definedName name="roce_percent_esvc">#REF!</definedName>
    <definedName name="roce_percent_fnco">#REF!</definedName>
    <definedName name="roce_percent_fsac">#REF!</definedName>
    <definedName name="roce_percent_fstp">#REF!</definedName>
    <definedName name="roce_percent_gadd">#REF!</definedName>
    <definedName name="roce_percent_gadi">#REF!</definedName>
    <definedName name="roce_percent_govd">#REF!</definedName>
    <definedName name="roce_percent_gove">#REF!</definedName>
    <definedName name="roce_percent_nep">#REF!</definedName>
    <definedName name="roce_percent_resm">#REF!</definedName>
    <definedName name="roce_percent_tam">#REF!</definedName>
    <definedName name="roce_percent_tsc">#REF!</definedName>
    <definedName name="roce_percent_vent">#REF!</definedName>
    <definedName name="ROCE_Prior_Year">#REF!</definedName>
    <definedName name="ROCE_PYr">#REF!</definedName>
    <definedName name="ROCE_var_recon">#REF!</definedName>
    <definedName name="RofR">#REF!</definedName>
    <definedName name="RofRdiff">#REF!</definedName>
    <definedName name="RofRold">#REF!</definedName>
    <definedName name="RolledAPBO_range">#REF!</definedName>
    <definedName name="RolledPBO_range">#REF!</definedName>
    <definedName name="ROOMLBR" localSheetId="7">#REF!</definedName>
    <definedName name="ROOMLBR">#REF!</definedName>
    <definedName name="RORejectFlowgpm" localSheetId="7">#REF!</definedName>
    <definedName name="RORejectFlowgpm">#REF!</definedName>
    <definedName name="Rotor_Inspection_Hours">#REF!</definedName>
    <definedName name="Rotor_Inspection_Starts">#REF!</definedName>
    <definedName name="Round" localSheetId="7">#REF!</definedName>
    <definedName name="ROUND">#REF!</definedName>
    <definedName name="router_maint" localSheetId="7">#REF!</definedName>
    <definedName name="router_maint">#REF!</definedName>
    <definedName name="router_replacement_cost" localSheetId="7">#REF!</definedName>
    <definedName name="router_replacement_cost">#REF!</definedName>
    <definedName name="RowLevel" hidden="1">1</definedName>
    <definedName name="ROWSTOUPLOAD1">#REF!</definedName>
    <definedName name="RPT.FAC">#REF!</definedName>
    <definedName name="RPT.TEST_PERIOD">#REF!</definedName>
    <definedName name="rr">#REF!</definedName>
    <definedName name="rrg" hidden="1">#REF!</definedName>
    <definedName name="rrr" localSheetId="7">#REF!</definedName>
    <definedName name="rrr" hidden="1">{"capital",#N/A,FALSE,"Analysis";"input data",#N/A,FALSE,"Analysis"}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r" localSheetId="7" hidden="1">{#N/A,#N/A,FALSE,"Aging Summary";#N/A,#N/A,FALSE,"Ratio Analysis";#N/A,#N/A,FALSE,"Test 120 Day Accts";#N/A,#N/A,FALSE,"Tickmarks"}</definedName>
    <definedName name="rrrr" hidden="1">{#N/A,#N/A,FALSE,"Aging Summary";#N/A,#N/A,FALSE,"Ratio Analysis";#N/A,#N/A,FALSE,"Test 120 Day Accts";#N/A,#N/A,FALSE,"Tickmarks"}</definedName>
    <definedName name="rrrrr" localSheetId="7" hidden="1">{"SourcesUses",#N/A,TRUE,#N/A;"TransOverview",#N/A,TRUE,"CFMODEL"}</definedName>
    <definedName name="rrrrr" hidden="1">{"SourcesUses",#N/A,TRUE,#N/A;"TransOverview",#N/A,TRUE,"CFMODEL"}</definedName>
    <definedName name="rrrrrr" localSheetId="7" hidden="1">{"SourcesUses",#N/A,TRUE,"FundsFlow";"TransOverview",#N/A,TRUE,"FundsFlow"}</definedName>
    <definedName name="rrrrrr" hidden="1">{"SourcesUses",#N/A,TRUE,"FundsFlow";"TransOverview",#N/A,TRUE,"FundsFlow"}</definedName>
    <definedName name="rrrrrr2" localSheetId="7" hidden="1">{"SourcesUses",#N/A,TRUE,"FundsFlow";"TransOverview",#N/A,TRUE,"FundsFlow"}</definedName>
    <definedName name="rrrrrr2" hidden="1">{"SourcesUses",#N/A,TRUE,"FundsFlow";"TransOverview",#N/A,TRUE,"FundsFlow"}</definedName>
    <definedName name="rrt">#REF!</definedName>
    <definedName name="rs_cur_unb_fuel" localSheetId="7">#REF!</definedName>
    <definedName name="rs_cur_unb_fuel">#REF!</definedName>
    <definedName name="rs_fac_fuel_cost">#REF!</definedName>
    <definedName name="rs_fac_mwh_sales">#REF!</definedName>
    <definedName name="rs_fuel_offset_factor">#REF!</definedName>
    <definedName name="rs_gross_fuel_rate">#REF!</definedName>
    <definedName name="rs_is_rs_mwh">#REF!</definedName>
    <definedName name="rs_net_rate">#REF!</definedName>
    <definedName name="RS_unb_Fuel_Bal">#REF!</definedName>
    <definedName name="rs_unb_fuel_col">#REF!</definedName>
    <definedName name="RSCORNETT">#REF!</definedName>
    <definedName name="RSP_rate">#REF!</definedName>
    <definedName name="RSTFM_A" localSheetId="7">#REF!</definedName>
    <definedName name="RSTFM_A">#REF!</definedName>
    <definedName name="RSTFM_D" localSheetId="7">#REF!</definedName>
    <definedName name="RSTFM_D">#REF!</definedName>
    <definedName name="RSTFM_F" localSheetId="7">#REF!</definedName>
    <definedName name="RSTFM_F">#REF!</definedName>
    <definedName name="RSTFM_N">#REF!</definedName>
    <definedName name="RSTFM_O">#REF!</definedName>
    <definedName name="rstfm_S">#REF!</definedName>
    <definedName name="rt" localSheetId="6" hidden="1">{#N/A,#N/A,FALSE,"Aging Summary";#N/A,#N/A,FALSE,"Ratio Analysis";#N/A,#N/A,FALSE,"Test 120 Day Accts";#N/A,#N/A,FALSE,"Tickmarks"}</definedName>
    <definedName name="rt" localSheetId="7" hidden="1">{#N/A,#N/A,FALSE,"Aging Summary";#N/A,#N/A,FALSE,"Ratio Analysis";#N/A,#N/A,FALSE,"Test 120 Day Accts";#N/A,#N/A,FALSE,"Tickmarks"}</definedName>
    <definedName name="rt" localSheetId="0" hidden="1">{#N/A,#N/A,FALSE,"Aging Summary";#N/A,#N/A,FALSE,"Ratio Analysis";#N/A,#N/A,FALSE,"Test 120 Day Accts";#N/A,#N/A,FALSE,"Tickmarks"}</definedName>
    <definedName name="rt" localSheetId="4" hidden="1">{#N/A,#N/A,FALSE,"Aging Summary";#N/A,#N/A,FALSE,"Ratio Analysis";#N/A,#N/A,FALSE,"Test 120 Day Accts";#N/A,#N/A,FALSE,"Tickmarks"}</definedName>
    <definedName name="rt" localSheetId="5" hidden="1">{#N/A,#N/A,FALSE,"Aging Summary";#N/A,#N/A,FALSE,"Ratio Analysis";#N/A,#N/A,FALSE,"Test 120 Day Accts";#N/A,#N/A,FALSE,"Tickmarks"}</definedName>
    <definedName name="rt" localSheetId="2" hidden="1">{#N/A,#N/A,FALSE,"Aging Summary";#N/A,#N/A,FALSE,"Ratio Analysis";#N/A,#N/A,FALSE,"Test 120 Day Accts";#N/A,#N/A,FALSE,"Tickmarks"}</definedName>
    <definedName name="rt" hidden="1">{#N/A,#N/A,FALSE,"Aging Summary";#N/A,#N/A,FALSE,"Ratio Analysis";#N/A,#N/A,FALSE,"Test 120 Day Accts";#N/A,#N/A,FALSE,"Tickmarks"}</definedName>
    <definedName name="rtn_avg_equity">#REF!</definedName>
    <definedName name="RTO">#REF!</definedName>
    <definedName name="RTT">#REF!</definedName>
    <definedName name="RTU" localSheetId="7" hidden="1">{#N/A,#N/A,FALSE,"Summary";#N/A,#N/A,FALSE,"Adj to Option C";#N/A,#N/A,FALSE,"Dividend Analysis";#N/A,#N/A,FALSE,"Reserve Analysis";#N/A,#N/A,FALSE,"Depreciation";#N/A,#N/A,FALSE,"Other Tax Adj"}</definedName>
    <definedName name="RTU" hidden="1">{#N/A,#N/A,FALSE,"Summary";#N/A,#N/A,FALSE,"Adj to Option C";#N/A,#N/A,FALSE,"Dividend Analysis";#N/A,#N/A,FALSE,"Reserve Analysis";#N/A,#N/A,FALSE,"Depreciation";#N/A,#N/A,FALSE,"Other Tax Adj"}</definedName>
    <definedName name="rtyrsygyuiukhjghgt" localSheetId="4" hidden="1">{#N/A,#N/A,FALSE,"EXPENSE"}</definedName>
    <definedName name="rtyrsygyuiukhjghgt" localSheetId="5" hidden="1">{#N/A,#N/A,FALSE,"EXPENSE"}</definedName>
    <definedName name="rtyrsygyuiukhjghgt" localSheetId="2" hidden="1">{#N/A,#N/A,FALSE,"EXPENSE"}</definedName>
    <definedName name="rtyrsygyuiukhjghgt" hidden="1">{#N/A,#N/A,FALSE,"EXPENSE"}</definedName>
    <definedName name="rtyrtyrty" localSheetId="4" hidden="1">{#N/A,#N/A,FALSE,"ALLOC"}</definedName>
    <definedName name="rtyrtyrty" localSheetId="5" hidden="1">{#N/A,#N/A,FALSE,"ALLOC"}</definedName>
    <definedName name="rtyrtyrty" localSheetId="2" hidden="1">{#N/A,#N/A,FALSE,"ALLOC"}</definedName>
    <definedName name="rtyrtyrty" hidden="1">{#N/A,#N/A,FALSE,"ALLOC"}</definedName>
    <definedName name="rubro" localSheetId="7">#REF!</definedName>
    <definedName name="rubro">#REF!</definedName>
    <definedName name="run"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Run_Mkt_Shares">#REF!</definedName>
    <definedName name="Run_Year">#REF!</definedName>
    <definedName name="runperiod1input" localSheetId="7">#REF!</definedName>
    <definedName name="runperiod1input">#REF!</definedName>
    <definedName name="RUTA" localSheetId="7">#REF!</definedName>
    <definedName name="RUTA">#REF!</definedName>
    <definedName name="rwerfwerewrew" localSheetId="4" hidden="1">{#N/A,#N/A,FALSE,"ALLOC"}</definedName>
    <definedName name="rwerfwerewrew" localSheetId="5" hidden="1">{#N/A,#N/A,FALSE,"ALLOC"}</definedName>
    <definedName name="rwerfwerewrew" localSheetId="2" hidden="1">{#N/A,#N/A,FALSE,"ALLOC"}</definedName>
    <definedName name="rwerfwerewrew" hidden="1">{#N/A,#N/A,FALSE,"ALLOC"}</definedName>
    <definedName name="rwert" localSheetId="7" hidden="1">{#N/A,#N/A,FALSE,"Pharm";#N/A,#N/A,FALSE,"WWCM"}</definedName>
    <definedName name="rwert" hidden="1">{#N/A,#N/A,FALSE,"Pharm";#N/A,#N/A,FALSE,"WWCM"}</definedName>
    <definedName name="RWIP">#REF!</definedName>
    <definedName name="RWIPF" localSheetId="7">#REF!</definedName>
    <definedName name="RWIPF">#REF!</definedName>
    <definedName name="Rwvu.ALL." hidden="1">#REF!,#REF!</definedName>
    <definedName name="Rwvu.CAM._.RATES." hidden="1">#REF!,#REF!,#REF!</definedName>
    <definedName name="Rwvu.CAM._.RECOVERIES." hidden="1">#REF!,#REF!,#REF!</definedName>
    <definedName name="Rwvu.CAM._.RECOVERY." hidden="1">#REF!,#REF!,#REF!</definedName>
    <definedName name="Rwvu.CAM._.TABLE." hidden="1">#REF!,#REF!,#REF!</definedName>
    <definedName name="Rwvu.INSURANCE._.RECOVERIES." hidden="1">#REF!,#REF!,#REF!,#REF!</definedName>
    <definedName name="Rwvu.LSMEET." hidden="1">#REF!,#REF!,#REF!,#REF!</definedName>
    <definedName name="Rwvu.MARKETING._.REVENUE." hidden="1">#REF!,#REF!,#REF!</definedName>
    <definedName name="Rwvu.MINIMUM._.RENT." hidden="1">#REF!,#REF!</definedName>
    <definedName name="Rwvu.OCCUPANCY." hidden="1">#REF!,#REF!,#REF!</definedName>
    <definedName name="Rwvu.OCCUPANCY._.ANALYSIS." hidden="1">#REF!,#REF!,#REF!</definedName>
    <definedName name="Rwvu.PERCENTAGE._.RENT." hidden="1">#REF!,#REF!,#REF!</definedName>
    <definedName name="Rwvu.TAX._.RATES." hidden="1">#REF!,#REF!,#REF!</definedName>
    <definedName name="Rwvu.TAX._.RECOVERIES." hidden="1">#REF!,#REF!,#REF!,#REF!</definedName>
    <definedName name="Rwvu.TAX._.RECOVERY." hidden="1">#REF!,#REF!,#REF!</definedName>
    <definedName name="Rwvu.WAT." hidden="1">#REF!</definedName>
    <definedName name="rysrysrtygthgh" localSheetId="4" hidden="1">{#N/A,#N/A,FALSE,"EXPENSE"}</definedName>
    <definedName name="rysrysrtygthgh" localSheetId="5" hidden="1">{#N/A,#N/A,FALSE,"EXPENSE"}</definedName>
    <definedName name="rysrysrtygthgh" localSheetId="2" hidden="1">{#N/A,#N/A,FALSE,"EXPENSE"}</definedName>
    <definedName name="rysrysrtygthgh" hidden="1">{#N/A,#N/A,FALSE,"EXPENSE"}</definedName>
    <definedName name="S" localSheetId="7">#REF!</definedName>
    <definedName name="S">#REF!</definedName>
    <definedName name="s__cat_temp">#REF!</definedName>
    <definedName name="sa" localSheetId="6" hidden="1">{#N/A,#N/A,FALSE,"Aging Summary";#N/A,#N/A,FALSE,"Ratio Analysis";#N/A,#N/A,FALSE,"Test 120 Day Accts";#N/A,#N/A,FALSE,"Tickmarks"}</definedName>
    <definedName name="sa" localSheetId="7" hidden="1">{#N/A,#N/A,FALSE,"Aging Summary";#N/A,#N/A,FALSE,"Ratio Analysis";#N/A,#N/A,FALSE,"Test 120 Day Accts";#N/A,#N/A,FALSE,"Tickmarks"}</definedName>
    <definedName name="sa" localSheetId="0" hidden="1">{#N/A,#N/A,FALSE,"Aging Summary";#N/A,#N/A,FALSE,"Ratio Analysis";#N/A,#N/A,FALSE,"Test 120 Day Accts";#N/A,#N/A,FALSE,"Tickmarks"}</definedName>
    <definedName name="sa" localSheetId="4" hidden="1">{#N/A,#N/A,FALSE,"Aging Summary";#N/A,#N/A,FALSE,"Ratio Analysis";#N/A,#N/A,FALSE,"Test 120 Day Accts";#N/A,#N/A,FALSE,"Tickmarks"}</definedName>
    <definedName name="sa" localSheetId="5" hidden="1">{#N/A,#N/A,FALSE,"Aging Summary";#N/A,#N/A,FALSE,"Ratio Analysis";#N/A,#N/A,FALSE,"Test 120 Day Accts";#N/A,#N/A,FALSE,"Tickmarks"}</definedName>
    <definedName name="sa" localSheetId="2" hidden="1">{#N/A,#N/A,FALSE,"Aging Summary";#N/A,#N/A,FALSE,"Ratio Analysis";#N/A,#N/A,FALSE,"Test 120 Day Accts";#N/A,#N/A,FALSE,"Tickmarks"}</definedName>
    <definedName name="sa" hidden="1">{#N/A,#N/A,FALSE,"Aging Summary";#N/A,#N/A,FALSE,"Ratio Analysis";#N/A,#N/A,FALSE,"Test 120 Day Accts";#N/A,#N/A,FALSE,"Tickmarks"}</definedName>
    <definedName name="SA_BOND">#REF!</definedName>
    <definedName name="sad" localSheetId="7" hidden="1">{"'Feb 99'!$A$1:$G$30"}</definedName>
    <definedName name="sad" hidden="1">{"'Feb 99'!$A$1:$G$30"}</definedName>
    <definedName name="sadf" localSheetId="7" hidden="1">{#N/A,#N/A,TRUE,"Summary";#N/A,#N/A,TRUE,"Financials"}</definedName>
    <definedName name="sadf" hidden="1">{#N/A,#N/A,TRUE,"Summary";#N/A,#N/A,TRUE,"Financials"}</definedName>
    <definedName name="saf" localSheetId="7" hidden="1">{#N/A,#N/A,FALSE,"Year";#N/A,#N/A,FALSE,"AC Fiscal Year";#N/A,#N/A,FALSE,"Hourly Rate By Activity";#N/A,#N/A,FALSE,"Hourly Rate By Custom Resource";#N/A,#N/A,FALSE,"Sensitivity Analysis";#N/A,#N/A,FALSE,"Overall Staffing Review"}</definedName>
    <definedName name="saf" hidden="1">{#N/A,#N/A,FALSE,"Year";#N/A,#N/A,FALSE,"AC Fiscal Year";#N/A,#N/A,FALSE,"Hourly Rate By Activity";#N/A,#N/A,FALSE,"Hourly Rate By Custom Resource";#N/A,#N/A,FALSE,"Sensitivity Analysis";#N/A,#N/A,FALSE,"Overall Staffing Review"}</definedName>
    <definedName name="Saharan_Blend_b">#REF!</definedName>
    <definedName name="Saharan_Blend_m">#REF!</definedName>
    <definedName name="Salary_Escalation_1996">#REF!</definedName>
    <definedName name="Salary_Escalation_1997">#REF!</definedName>
    <definedName name="Salary_Escalation_1998">#REF!</definedName>
    <definedName name="Salary_Escalation_1999">#REF!</definedName>
    <definedName name="Salary_Escalation_2000">#REF!</definedName>
    <definedName name="SalaryContinu">#REF!</definedName>
    <definedName name="SalaryLoad">#REF!</definedName>
    <definedName name="saldo">#REF!</definedName>
    <definedName name="SalePrice">#REF!</definedName>
    <definedName name="sales">#REF!</definedName>
    <definedName name="Sales_Base">#REF!</definedName>
    <definedName name="Sales_Data">#REF!</definedName>
    <definedName name="sales_dept">#REF!</definedName>
    <definedName name="sales_engineer_support">#REF!</definedName>
    <definedName name="Sales_Int">#REF!</definedName>
    <definedName name="Sales_LR">#REF!</definedName>
    <definedName name="sales_rev_apr">#REF!</definedName>
    <definedName name="sales_rev_aug">#REF!</definedName>
    <definedName name="sales_rev_dec">#REF!</definedName>
    <definedName name="sales_rev_feb">#REF!</definedName>
    <definedName name="sales_rev_jan">#REF!</definedName>
    <definedName name="sales_rev_jul">#REF!</definedName>
    <definedName name="sales_rev_jun">#REF!</definedName>
    <definedName name="sales_rev_mar">#REF!</definedName>
    <definedName name="sales_rev_may">#REF!</definedName>
    <definedName name="sales_rev_nov">#REF!</definedName>
    <definedName name="sales_rev_oct">#REF!</definedName>
    <definedName name="sales_rev_sep">#REF!</definedName>
    <definedName name="Sales_tax" localSheetId="7">#REF!</definedName>
    <definedName name="Sales_tax">#REF!</definedName>
    <definedName name="salesdata">#REF!</definedName>
    <definedName name="sally" localSheetId="7" hidden="1">{#N/A,#N/A,FALSE,"Pharm";#N/A,#N/A,FALSE,"WWCM"}</definedName>
    <definedName name="sally" hidden="1">{#N/A,#N/A,FALSE,"Pharm";#N/A,#N/A,FALSE,"WWCM"}</definedName>
    <definedName name="SalScale_Range">#REF!</definedName>
    <definedName name="SalScale_RangePRW">#REF!</definedName>
    <definedName name="salvage">#REF!</definedName>
    <definedName name="Sample_Selected">#REF!</definedName>
    <definedName name="sanddunerecon">#REF!</definedName>
    <definedName name="Sands_callout">#REF!</definedName>
    <definedName name="Sands_Invoice">#REF!</definedName>
    <definedName name="SAPBEXdnldView" hidden="1">"446WX5JSQEDTJ1NXGMPPIICZ8"</definedName>
    <definedName name="SAPBEXhrIndnt" hidden="1">"Wide"</definedName>
    <definedName name="SAPBEXrevision" hidden="1">1</definedName>
    <definedName name="SAPBEXsysID" hidden="1">"UGP"</definedName>
    <definedName name="SAPBEXwbID" hidden="1">"84MNLAZ0HDCMBFWARUK2VC28J"</definedName>
    <definedName name="SAPFuncF4Help" localSheetId="7" hidden="1">Main.SAPF4Help()</definedName>
    <definedName name="SAPFuncF4Help" hidden="1">Main.SAPF4Help()</definedName>
    <definedName name="SAPO" localSheetId="7">#REF!</definedName>
    <definedName name="SAPO">#REF!</definedName>
    <definedName name="SAPsysID" hidden="1">"708C5W7SBKP804JT78WJ0JNKI"</definedName>
    <definedName name="SAPwbID" hidden="1">"ARS"</definedName>
    <definedName name="SBlend_b">#REF!</definedName>
    <definedName name="SBlend_m">#REF!</definedName>
    <definedName name="sbx" localSheetId="7" hidden="1">{"Consolidated IS w Ratios",#N/A,FALSE,"Consolidated";"Consolidated CF",#N/A,FALSE,"Consolidated";"Consolidated DCF",#N/A,FALSE,"Consolidated"}</definedName>
    <definedName name="sbx" hidden="1">{"Consolidated IS w Ratios",#N/A,FALSE,"Consolidated";"Consolidated CF",#N/A,FALSE,"Consolidated";"Consolidated DCF",#N/A,FALSE,"Consolidated"}</definedName>
    <definedName name="sc" localSheetId="7" hidden="1">{"Page 1",#N/A,FALSE,"Sheet1";"Page 2",#N/A,FALSE,"Sheet1"}</definedName>
    <definedName name="sc" hidden="1">{"Page 1",#N/A,FALSE,"Sheet1";"Page 2",#N/A,FALSE,"Sheet1"}</definedName>
    <definedName name="sc_cost" localSheetId="7">#REF!</definedName>
    <definedName name="sc_cost">#REF!</definedName>
    <definedName name="sc_cur_unb_fuel">#REF!</definedName>
    <definedName name="SC_Electric_Bill">#REF!</definedName>
    <definedName name="sc_fac_fuel_cost">#REF!</definedName>
    <definedName name="sc_fac_mwh_sales">#REF!</definedName>
    <definedName name="SC_FUEL">#REF!</definedName>
    <definedName name="sc_fuel_offset_factor">#REF!</definedName>
    <definedName name="SC_FUELA" localSheetId="7">#REF!</definedName>
    <definedName name="SC_FUELA">#REF!</definedName>
    <definedName name="sc_gross_rate" localSheetId="7">#REF!</definedName>
    <definedName name="sc_gross_rate">#REF!</definedName>
    <definedName name="sc_is_sc_mwh">#REF!</definedName>
    <definedName name="sc_net_rate">#REF!</definedName>
    <definedName name="SC_Range">#REF!</definedName>
    <definedName name="SC_RangePRW">#REF!</definedName>
    <definedName name="sc_rates" localSheetId="7">#REF!</definedName>
    <definedName name="sc_rates">#REF!</definedName>
    <definedName name="SC_unb_Fuel_Bal">#REF!</definedName>
    <definedName name="sc_unbilled_fuel_balance">#REF!</definedName>
    <definedName name="Scale">#REF!</definedName>
    <definedName name="Scatter_of_Projects_Labels" hidden="1">#REF!</definedName>
    <definedName name="Scatter_of_Projects_X_Data" hidden="1">#REF!</definedName>
    <definedName name="Scatter_of_Projects_Y_Data" hidden="1">#REF!</definedName>
    <definedName name="Scatter_of_Projects_Z_Data" hidden="1">#REF!</definedName>
    <definedName name="SCD" localSheetId="7">#REF!</definedName>
    <definedName name="SCD">#REF!</definedName>
    <definedName name="scdscds" hidden="1">#REF!</definedName>
    <definedName name="scegstub" localSheetId="7">#REF!</definedName>
    <definedName name="scegstub">#REF!</definedName>
    <definedName name="Scenario">#REF!</definedName>
    <definedName name="Scenario_Name">#REF!</definedName>
    <definedName name="scenario1" localSheetId="7">#REF!</definedName>
    <definedName name="scenario1">#REF!</definedName>
    <definedName name="scenario1a" localSheetId="7">#REF!</definedName>
    <definedName name="scenario1a">#REF!</definedName>
    <definedName name="scenario1YTD" localSheetId="7">#REF!</definedName>
    <definedName name="scenario1YTD">#REF!</definedName>
    <definedName name="scenario2aytd">#REF!</definedName>
    <definedName name="ScenarioApplicability">#REF!</definedName>
    <definedName name="scgbs" localSheetId="7">#REF!</definedName>
    <definedName name="scgbs">#REF!</definedName>
    <definedName name="SCGENCAL" localSheetId="7">#REF!</definedName>
    <definedName name="SCGENCAL">#REF!</definedName>
    <definedName name="scgpl" localSheetId="7">#REF!</definedName>
    <definedName name="scgpl">#REF!</definedName>
    <definedName name="SCH">#N/A</definedName>
    <definedName name="Sch.D_Gross_Receipts">#REF!</definedName>
    <definedName name="Sch.E_Tax">#REF!</definedName>
    <definedName name="Sch.L_Unbilled">#REF!</definedName>
    <definedName name="SCH_A1">#REF!</definedName>
    <definedName name="SCH_A2">#REF!</definedName>
    <definedName name="SCH_B_ANAL">#REF!</definedName>
    <definedName name="SCH_B1">#REF!</definedName>
    <definedName name="SCH_B2">#REF!</definedName>
    <definedName name="SCH_B3">#REF!</definedName>
    <definedName name="SCH_B4P1">#REF!</definedName>
    <definedName name="SCH_B4P2">#REF!</definedName>
    <definedName name="SCH_B4P3">#REF!</definedName>
    <definedName name="SCH_B5">#REF!</definedName>
    <definedName name="SCH_B6">#REF!</definedName>
    <definedName name="SCH_C_ANAL">#REF!</definedName>
    <definedName name="SCH_C1">#REF!</definedName>
    <definedName name="SCH_C1_INCR">#REF!</definedName>
    <definedName name="SCH_C1_OM">#REF!</definedName>
    <definedName name="SCH_C1_OTHTAX">#REF!</definedName>
    <definedName name="SCH_C10P1">#REF!</definedName>
    <definedName name="SCH_C2P1">#REF!</definedName>
    <definedName name="SCH_C2P10">#REF!</definedName>
    <definedName name="SCH_C2P2">#REF!</definedName>
    <definedName name="SCH_C2P3">#REF!</definedName>
    <definedName name="SCH_C2P4">#REF!</definedName>
    <definedName name="SCH_C2P5">#REF!</definedName>
    <definedName name="SCH_C2P6">#REF!</definedName>
    <definedName name="SCH_C2P7">#REF!</definedName>
    <definedName name="SCH_C2P8">#REF!</definedName>
    <definedName name="SCH_C2P9">#REF!</definedName>
    <definedName name="SCH_C3.10P1">#REF!</definedName>
    <definedName name="SCH_C3.10P2">#REF!</definedName>
    <definedName name="SCH_C3.11P1">#REF!</definedName>
    <definedName name="SCH_C3.11P2">#REF!</definedName>
    <definedName name="SCH_C3.12P1">#REF!</definedName>
    <definedName name="SCH_C3.12P2">#REF!</definedName>
    <definedName name="SCH_C3.13P1">#REF!</definedName>
    <definedName name="SCH_C3.13P10">#REF!</definedName>
    <definedName name="SCH_C3.13P11">#REF!</definedName>
    <definedName name="SCH_C3.13P12">#REF!</definedName>
    <definedName name="SCH_C3.13P13">#REF!</definedName>
    <definedName name="SCH_C3.13P14">#REF!</definedName>
    <definedName name="SCH_C3.13P2">#REF!</definedName>
    <definedName name="SCH_C3.13P3">#REF!</definedName>
    <definedName name="SCH_C3.13P4">#REF!</definedName>
    <definedName name="SCH_C3.13P5">#REF!</definedName>
    <definedName name="SCH_C3.13P6">#REF!</definedName>
    <definedName name="SCH_C3.13P7">#REF!</definedName>
    <definedName name="SCH_C3.13P8">#REF!</definedName>
    <definedName name="SCH_C3.13P9">#REF!</definedName>
    <definedName name="SCH_C3.14P1">#REF!</definedName>
    <definedName name="SCH_C3.14P2">#REF!</definedName>
    <definedName name="SCH_C3.15P1">#REF!</definedName>
    <definedName name="SCH_C3.15P2">#REF!</definedName>
    <definedName name="SCH_C3.16P1">#REF!</definedName>
    <definedName name="SCH_C3.16P2">#REF!</definedName>
    <definedName name="SCH_C3.17P1">#REF!</definedName>
    <definedName name="SCH_C3.17P2">#REF!</definedName>
    <definedName name="SCH_C3.17P3">#REF!</definedName>
    <definedName name="SCH_C3.18P1">#REF!</definedName>
    <definedName name="SCH_C3.18P2">#REF!</definedName>
    <definedName name="SCH_C3.18P3">#REF!</definedName>
    <definedName name="SCH_C3.19P1">#REF!</definedName>
    <definedName name="SCH_C3.19P2">#REF!</definedName>
    <definedName name="SCH_C3.1P1">#REF!</definedName>
    <definedName name="SCH_C3.1P2">#REF!</definedName>
    <definedName name="SCH_C3.1P3">#REF!</definedName>
    <definedName name="SCH_C3.20P1">#REF!</definedName>
    <definedName name="SCH_C3.20P2">#REF!</definedName>
    <definedName name="Sch_C3.20P3">#REF!</definedName>
    <definedName name="Sch_C3.20P4">#REF!</definedName>
    <definedName name="SCH_C3.20P5">#REF!</definedName>
    <definedName name="SCH_C3.21P1">#REF!</definedName>
    <definedName name="SCH_C3.21P2">#REF!</definedName>
    <definedName name="SCH_C3.22P1">#REF!</definedName>
    <definedName name="SCH_C3.22P2">#REF!</definedName>
    <definedName name="SCH_C3.22P3">#REF!</definedName>
    <definedName name="SCH_C3.23P1">#REF!</definedName>
    <definedName name="SCH_C3.23P2">#REF!</definedName>
    <definedName name="SCH_C3.23P3">#REF!</definedName>
    <definedName name="SCH_C3.23P4">#REF!</definedName>
    <definedName name="SCH_C3.24P1">#REF!</definedName>
    <definedName name="SCH_C3.24P2">#REF!</definedName>
    <definedName name="SCH_C3.25P1">#REF!</definedName>
    <definedName name="SCH_C3.25P2">#REF!</definedName>
    <definedName name="SCH_C3.26P1">#REF!</definedName>
    <definedName name="SCH_C3.26P2">#REF!</definedName>
    <definedName name="SCH_C3.27P1">#REF!</definedName>
    <definedName name="SCH_C3.27P10">#REF!</definedName>
    <definedName name="SCH_C3.27P2">#REF!</definedName>
    <definedName name="SCH_C3.27P3">#REF!</definedName>
    <definedName name="SCH_C3.27P4">#REF!</definedName>
    <definedName name="SCH_C3.27P5">#REF!</definedName>
    <definedName name="SCH_C3.27P6">#REF!</definedName>
    <definedName name="SCH_C3.27P7">#REF!</definedName>
    <definedName name="SCH_C3.27P8">#REF!</definedName>
    <definedName name="SCH_C3.27P9">#REF!</definedName>
    <definedName name="SCH_C3.28P1">#REF!</definedName>
    <definedName name="SCH_C3.28P2">#REF!</definedName>
    <definedName name="SCH_C3.29P1">#REF!</definedName>
    <definedName name="SCH_C3.29P2">#REF!</definedName>
    <definedName name="SCH_C3.2P1">#REF!</definedName>
    <definedName name="SCH_C3.2P2">#REF!</definedName>
    <definedName name="SCH_C3.2P3">#REF!</definedName>
    <definedName name="SCH_C3.30P1">#REF!</definedName>
    <definedName name="SCH_C3.30P2">#REF!</definedName>
    <definedName name="SCH_C3.31P1">#REF!</definedName>
    <definedName name="SCH_C3.31P2">#REF!</definedName>
    <definedName name="SCH_C3.32P1">#REF!</definedName>
    <definedName name="SCH_C3.32P2">#REF!</definedName>
    <definedName name="SCH_C3.33P1">#REF!</definedName>
    <definedName name="SCH_C3.33P2">#REF!</definedName>
    <definedName name="SCH_C3.34P1">#REF!</definedName>
    <definedName name="SCH_C3.34P2">#REF!</definedName>
    <definedName name="SCH_C3.35P1">#REF!</definedName>
    <definedName name="SCH_C3.35P2">#REF!</definedName>
    <definedName name="SCH_C3.37P1">#REF!</definedName>
    <definedName name="SCH_C3.37P2">#REF!</definedName>
    <definedName name="SCH_C3.38P1">#REF!</definedName>
    <definedName name="SCH_C3.38P2">#REF!</definedName>
    <definedName name="SCH_C3.38P6">#REF!</definedName>
    <definedName name="SCH_C3.39P1">#REF!</definedName>
    <definedName name="SCH_C3.3P1">#REF!</definedName>
    <definedName name="SCH_C3.3P2">#REF!</definedName>
    <definedName name="SCH_C3.40P1">#REF!</definedName>
    <definedName name="SCH_C3.40P2">#REF!</definedName>
    <definedName name="SCH_C3.40P3">#REF!</definedName>
    <definedName name="SCH_C3.40P4">#REF!</definedName>
    <definedName name="SCH_C3.40P5">#REF!</definedName>
    <definedName name="SCH_C3.40P6">#REF!</definedName>
    <definedName name="SCH_C3.41P1">#REF!</definedName>
    <definedName name="SCH_C3.41P2">#REF!</definedName>
    <definedName name="SCH_C3.41P3">#REF!</definedName>
    <definedName name="SCH_C3.42P1">#REF!</definedName>
    <definedName name="SCH_C3.42P2">#REF!</definedName>
    <definedName name="SCH_C3.43P1">#REF!</definedName>
    <definedName name="SCH_C3.43P2">#REF!</definedName>
    <definedName name="SCH_C3.44P1">#REF!</definedName>
    <definedName name="SCH_C3.44P2">#REF!</definedName>
    <definedName name="SCH_C3.44P3">#REF!</definedName>
    <definedName name="SCH_C3.45P1">#REF!</definedName>
    <definedName name="SCH_C3.45P2">#REF!</definedName>
    <definedName name="SCH_C3.46P1">#REF!</definedName>
    <definedName name="SCH_C3.46P2">#REF!</definedName>
    <definedName name="SCH_C3.47P1">#REF!</definedName>
    <definedName name="SCH_C3.47P2">#REF!</definedName>
    <definedName name="SCH_C3.48P1">#REF!</definedName>
    <definedName name="SCH_C3.4P1">#REF!</definedName>
    <definedName name="SCH_C3.4P2">#REF!</definedName>
    <definedName name="SCH_C3.5P1">#REF!</definedName>
    <definedName name="SCH_C3.5P2">#REF!</definedName>
    <definedName name="SCH_C3.6P1">#REF!</definedName>
    <definedName name="SCH_C3.6P2">#REF!</definedName>
    <definedName name="SCH_C3.7P1">#REF!</definedName>
    <definedName name="SCH_C3.7P2">#REF!</definedName>
    <definedName name="SCH_C3.8P1">#REF!</definedName>
    <definedName name="SCH_C3.9P1">#REF!</definedName>
    <definedName name="SCH_C3.9P2">#REF!</definedName>
    <definedName name="SCH_C3_DEPRC">#REF!</definedName>
    <definedName name="SCH_C3_INTADJ">#REF!</definedName>
    <definedName name="SCH_C3_OandM">#REF!</definedName>
    <definedName name="SCH_C3_OTHTX">#REF!</definedName>
    <definedName name="SCH_C3_REV">#REF!</definedName>
    <definedName name="SCH_C3P1">#REF!</definedName>
    <definedName name="SCH_C3P10">#REF!</definedName>
    <definedName name="SCH_C3P11">#REF!</definedName>
    <definedName name="SCH_C3P12">#REF!</definedName>
    <definedName name="SCH_C3P13">#REF!</definedName>
    <definedName name="SCH_C3P14">#REF!</definedName>
    <definedName name="SCH_C3P15">#REF!</definedName>
    <definedName name="SCH_C3P2">#REF!</definedName>
    <definedName name="SCH_C3P3">#REF!</definedName>
    <definedName name="SCH_C3P4">#REF!</definedName>
    <definedName name="SCH_C3P5">#REF!</definedName>
    <definedName name="SCH_C3P6">#REF!</definedName>
    <definedName name="SCH_C3P7">#REF!</definedName>
    <definedName name="SCH_C3P8">#REF!</definedName>
    <definedName name="SCH_C3P9">#REF!</definedName>
    <definedName name="SCH_C4.1P1">#REF!</definedName>
    <definedName name="SCH_C4.1P2">#REF!</definedName>
    <definedName name="SCH_C4.1P3">#REF!</definedName>
    <definedName name="SCH_C4.1P4">#REF!</definedName>
    <definedName name="SCH_C4.1P5">#REF!</definedName>
    <definedName name="SCH_C4.1P6">#REF!</definedName>
    <definedName name="SCH_C4P1">#REF!</definedName>
    <definedName name="SCH_C4P2">#REF!</definedName>
    <definedName name="SCH_C4P3">#REF!</definedName>
    <definedName name="SCH_C4P4">#REF!</definedName>
    <definedName name="SCH_C4P5">#REF!</definedName>
    <definedName name="SCH_C4P6">#REF!</definedName>
    <definedName name="SCH_D_ANAL">#REF!</definedName>
    <definedName name="SCH_D3.1P1">#REF!</definedName>
    <definedName name="SCH_D3.1P2">#REF!</definedName>
    <definedName name="SCH_D3_DEPRC">#REF!</definedName>
    <definedName name="SCH_D3_INTADJ">#REF!</definedName>
    <definedName name="SCH_D3_OandM">#REF!</definedName>
    <definedName name="SCH_D3_OTHTX">#REF!</definedName>
    <definedName name="SCH_D3_REV">#REF!</definedName>
    <definedName name="SCH_D3P1">#REF!</definedName>
    <definedName name="SCH_D3P2">#REF!</definedName>
    <definedName name="SCH_D3P3">#REF!</definedName>
    <definedName name="SCH_E_ANAL">#REF!</definedName>
    <definedName name="SCH_E1P1">#REF!</definedName>
    <definedName name="SCHA">#REF!</definedName>
    <definedName name="schde">#REF!</definedName>
    <definedName name="Sched_Fee_Data">#REF!</definedName>
    <definedName name="Sched_Pay" localSheetId="7">#REF!</definedName>
    <definedName name="Sched_Pay">#REF!</definedName>
    <definedName name="SCHED10" localSheetId="7">#REF!</definedName>
    <definedName name="SCHED10">#REF!</definedName>
    <definedName name="SCHED11" localSheetId="7">#REF!</definedName>
    <definedName name="SCHED11">#REF!</definedName>
    <definedName name="SCHED12">#REF!</definedName>
    <definedName name="SCHED3">#REF!</definedName>
    <definedName name="SCHED4">#REF!</definedName>
    <definedName name="SCHED5">#REF!</definedName>
    <definedName name="SCHED6">#REF!</definedName>
    <definedName name="SCHED7">#REF!</definedName>
    <definedName name="SCHED8">#REF!</definedName>
    <definedName name="SCHED9">#REF!</definedName>
    <definedName name="Schedule_w_PrintRange">#REF!</definedName>
    <definedName name="Scheduled_Extra_Payments">#REF!</definedName>
    <definedName name="Scheduled_Interest_Rate">#REF!</definedName>
    <definedName name="Scheduled_Monthly_Payment">#REF!</definedName>
    <definedName name="ScheduleName">#REF!</definedName>
    <definedName name="ScheduleNumber">#REF!</definedName>
    <definedName name="SCN">#REF!</definedName>
    <definedName name="SCPSC">#REF!</definedName>
    <definedName name="ScrapPriceAvg">#REF!</definedName>
    <definedName name="ScrapPriceList">#REF!</definedName>
    <definedName name="scscs" hidden="1">#REF!</definedName>
    <definedName name="scsdc" localSheetId="7" hidden="1">#REF!</definedName>
    <definedName name="scsdc" hidden="1">#REF!</definedName>
    <definedName name="scsdcds" hidden="1">#REF!</definedName>
    <definedName name="SCUNBILLED" localSheetId="7">#REF!</definedName>
    <definedName name="SCUNBILLED">#REF!</definedName>
    <definedName name="sd" localSheetId="7" hidden="1">{#N/A,#N/A,FALSE,"IPO";#N/A,#N/A,FALSE,"DCF";#N/A,#N/A,FALSE,"LBO";#N/A,#N/A,FALSE,"MULT_VAL";#N/A,#N/A,FALSE,"Status Quo";#N/A,#N/A,FALSE,"Recap"}</definedName>
    <definedName name="sd" hidden="1">{#N/A,#N/A,FALSE,"IPO";#N/A,#N/A,FALSE,"DCF";#N/A,#N/A,FALSE,"LBO";#N/A,#N/A,FALSE,"MULT_VAL";#N/A,#N/A,FALSE,"Status Quo";#N/A,#N/A,FALSE,"Recap"}</definedName>
    <definedName name="sda" localSheetId="7" hidden="1">{#N/A,#N/A,FALSE,"TS";#N/A,#N/A,FALSE,"Combo";#N/A,#N/A,FALSE,"FAIR";#N/A,#N/A,FALSE,"RBC";#N/A,#N/A,FALSE,"xxxx";#N/A,#N/A,FALSE,"A_D";#N/A,#N/A,FALSE,"WACC";#N/A,#N/A,FALSE,"DCF";#N/A,#N/A,FALSE,"LBO";#N/A,#N/A,FALSE,"AcqMults";#N/A,#N/A,FALSE,"CompMults"}</definedName>
    <definedName name="sda" hidden="1">{#N/A,#N/A,FALSE,"TS";#N/A,#N/A,FALSE,"Combo";#N/A,#N/A,FALSE,"FAIR";#N/A,#N/A,FALSE,"RBC";#N/A,#N/A,FALSE,"xxxx";#N/A,#N/A,FALSE,"A_D";#N/A,#N/A,FALSE,"WACC";#N/A,#N/A,FALSE,"DCF";#N/A,#N/A,FALSE,"LBO";#N/A,#N/A,FALSE,"AcqMults";#N/A,#N/A,FALSE,"CompMults"}</definedName>
    <definedName name="sdafgs" localSheetId="7" hidden="1">{#N/A,#N/A,FALSE,"Pharm";#N/A,#N/A,FALSE,"WWCM"}</definedName>
    <definedName name="sdafgs" hidden="1">{#N/A,#N/A,FALSE,"Pharm";#N/A,#N/A,FALSE,"WWCM"}</definedName>
    <definedName name="sdafsadf" localSheetId="7" hidden="1">{#N/A,#N/A,FALSE,"Aging Summary";#N/A,#N/A,FALSE,"Ratio Analysis";#N/A,#N/A,FALSE,"Test 120 Day Accts";#N/A,#N/A,FALSE,"Tickmarks"}</definedName>
    <definedName name="sdafsadf" hidden="1">{#N/A,#N/A,FALSE,"Aging Summary";#N/A,#N/A,FALSE,"Ratio Analysis";#N/A,#N/A,FALSE,"Test 120 Day Accts";#N/A,#N/A,FALSE,"Tickmarks"}</definedName>
    <definedName name="sdas" hidden="1">#REF!</definedName>
    <definedName name="sdAWSD" localSheetId="7" hidden="1">{"'Feb 99'!$A$1:$G$30"}</definedName>
    <definedName name="sdAWSD" hidden="1">{"'Feb 99'!$A$1:$G$30"}</definedName>
    <definedName name="sdf" localSheetId="7" hidden="1">{#N/A,#N/A,FALSE,"Contribution Analysis"}</definedName>
    <definedName name="sdf" hidden="1">{#N/A,#N/A,FALSE,"Aging Summary";#N/A,#N/A,FALSE,"Ratio Analysis";#N/A,#N/A,FALSE,"Test 120 Day Accts";#N/A,#N/A,FALSE,"Tickmarks"}</definedName>
    <definedName name="sdfds" localSheetId="7" hidden="1">{"mgmt forecast",#N/A,FALSE,"Mgmt Forecast";"dcf table",#N/A,FALSE,"Mgmt Forecast";"sensitivity",#N/A,FALSE,"Mgmt Forecast";"table inputs",#N/A,FALSE,"Mgmt Forecast";"calculations",#N/A,FALSE,"Mgmt Forecast"}</definedName>
    <definedName name="sdfds" hidden="1">{"mgmt forecast",#N/A,FALSE,"Mgmt Forecast";"dcf table",#N/A,FALSE,"Mgmt Forecast";"sensitivity",#N/A,FALSE,"Mgmt Forecast";"table inputs",#N/A,FALSE,"Mgmt Forecast";"calculations",#N/A,FALSE,"Mgmt Forecast"}</definedName>
    <definedName name="sdfg" localSheetId="7" hidden="1">{#N/A,#N/A,TRUE,"CIN-11";#N/A,#N/A,TRUE,"CIN-13";#N/A,#N/A,TRUE,"CIN-14";#N/A,#N/A,TRUE,"CIN-16";#N/A,#N/A,TRUE,"CIN-17";#N/A,#N/A,TRUE,"CIN-18";#N/A,#N/A,TRUE,"CIN Earnings To Fixed Charges";#N/A,#N/A,TRUE,"CIN Financial Ratios";#N/A,#N/A,TRUE,"CIN-IS";#N/A,#N/A,TRUE,"CIN-BS";#N/A,#N/A,TRUE,"CIN-CS";#N/A,#N/A,TRUE,"Invest In Unconsol Subs"}</definedName>
    <definedName name="sdfg" hidden="1">{"MMERINO",#N/A,FALSE,"1) Income Statement (2)"}</definedName>
    <definedName name="sdfgsd" localSheetId="7" hidden="1">{"DCF1",#N/A,TRUE,"CC";"DCF2",#N/A,TRUE,"CC";"DCF3",#N/A,TRUE,"CC";#N/A,#N/A,TRUE,"LBO Analysis";"CC_overview",#N/A,TRUE,"CC";"RR_summary",#N/A,TRUE,"RR";"Contribution",#N/A,TRUE,"Contribution CC-RR";"CPE_merger_plan",#N/A,TRUE,"CC Merger Plan (CP&amp;E)";#N/A,#N/A,TRUE,"Break-Up";#N/A,#N/A,TRUE,"CC Merger Plan"}</definedName>
    <definedName name="sdfgsd" hidden="1">{"DCF1",#N/A,TRUE,"CC";"DCF2",#N/A,TRUE,"CC";"DCF3",#N/A,TRUE,"CC";#N/A,#N/A,TRUE,"LBO Analysis";"CC_overview",#N/A,TRUE,"CC";"RR_summary",#N/A,TRUE,"RR";"Contribution",#N/A,TRUE,"Contribution CC-RR";"CPE_merger_plan",#N/A,TRUE,"CC Merger Plan (CP&amp;E)";#N/A,#N/A,TRUE,"Break-Up";#N/A,#N/A,TRUE,"CC Merger Plan"}</definedName>
    <definedName name="sdfh" localSheetId="7" hidden="1">{"Far East Top",#N/A,FALSE,"FE Model";"Far East Mid",#N/A,FALSE,"FE Model";"Far East Base",#N/A,FALSE,"FE Model"}</definedName>
    <definedName name="sdfh" hidden="1">{"Far East Top",#N/A,FALSE,"FE Model";"Far East Mid",#N/A,FALSE,"FE Model";"Far East Base",#N/A,FALSE,"FE Model"}</definedName>
    <definedName name="sdfsda" localSheetId="7" hidden="1">{"standalone1",#N/A,FALSE,"DCFBase";"standalone2",#N/A,FALSE,"DCFBase"}</definedName>
    <definedName name="sdfsda" hidden="1">{"standalone1",#N/A,FALSE,"DCFBase";"standalone2",#N/A,FALSE,"DCFBase"}</definedName>
    <definedName name="sdgagf" localSheetId="7" hidden="1">{#N/A,#N/A,FALSE,"Pharm";#N/A,#N/A,FALSE,"WWCM"}</definedName>
    <definedName name="sdgagf" hidden="1">{#N/A,#N/A,FALSE,"Pharm";#N/A,#N/A,FALSE,"WWCM"}</definedName>
    <definedName name="sdgsdgfdsg" localSheetId="7" hidden="1">{"orixcsc",#N/A,FALSE,"ORIX CSC";"orixcsc2",#N/A,FALSE,"ORIX CSC"}</definedName>
    <definedName name="sdgsdgfdsg" hidden="1">{"orixcsc",#N/A,FALSE,"ORIX CSC";"orixcsc2",#N/A,FALSE,"ORIX CSC"}</definedName>
    <definedName name="sdgsgfsd" localSheetId="7" hidden="1">{"mgmt forecast",#N/A,FALSE,"Mgmt Forecast";"dcf table",#N/A,FALSE,"Mgmt Forecast";"sensitivity",#N/A,FALSE,"Mgmt Forecast";"table inputs",#N/A,FALSE,"Mgmt Forecast";"calculations",#N/A,FALSE,"Mgmt Forecast"}</definedName>
    <definedName name="sdgsgfsd" hidden="1">{"mgmt forecast",#N/A,FALSE,"Mgmt Forecast";"dcf table",#N/A,FALSE,"Mgmt Forecast";"sensitivity",#N/A,FALSE,"Mgmt Forecast";"table inputs",#N/A,FALSE,"Mgmt Forecast";"calculations",#N/A,FALSE,"Mgmt Forecast"}</definedName>
    <definedName name="SDHRS">#REF!</definedName>
    <definedName name="sdsadasd" localSheetId="7" hidden="1">{#N/A,#N/A,FALSE,"Pharm";#N/A,#N/A,FALSE,"WWCM"}</definedName>
    <definedName name="sdsadasd" hidden="1">{#N/A,#N/A,FALSE,"Pharm";#N/A,#N/A,FALSE,"WWCM"}</definedName>
    <definedName name="sdsd" localSheetId="7" hidden="1">{#N/A,#N/A,FALSE,"REPORT"}</definedName>
    <definedName name="sdsd" hidden="1">{#N/A,#N/A,FALSE,"REPORT"}</definedName>
    <definedName name="se" hidden="1">#N/A</definedName>
    <definedName name="Sebring" localSheetId="7">#REF!</definedName>
    <definedName name="Sebring">#REF!</definedName>
    <definedName name="SebringRider">#REF!</definedName>
    <definedName name="SebringT">#REF!</definedName>
    <definedName name="sec_fixed_CMDCC">#REF!</definedName>
    <definedName name="sec_fixed_CMDEC">#REF!</definedName>
    <definedName name="sec_fixed_CMDEG">#REF!</definedName>
    <definedName name="sec_fixed_CMELE">#REF!</definedName>
    <definedName name="Sect162m">#REF!</definedName>
    <definedName name="SECTOR">#REF!</definedName>
    <definedName name="SECTORAB">#REF!</definedName>
    <definedName name="SECTORACC">#REF!</definedName>
    <definedName name="SECTORAG" localSheetId="7">#REF!</definedName>
    <definedName name="SECTORAG">#REF!</definedName>
    <definedName name="SECTORFE" localSheetId="7">#REF!</definedName>
    <definedName name="SECTORFE">#REF!</definedName>
    <definedName name="SECTORINC" localSheetId="7">#REF!</definedName>
    <definedName name="SECTORINC">#REF!</definedName>
    <definedName name="SECTORJU">#REF!</definedName>
    <definedName name="SECTORJUL">#REF!</definedName>
    <definedName name="SECTORMA">#REF!</definedName>
    <definedName name="SECTORMAR">#REF!</definedName>
    <definedName name="SECTORMAY">#REF!</definedName>
    <definedName name="SECTOROC">#REF!</definedName>
    <definedName name="sectorocc">#REF!</definedName>
    <definedName name="SECTOROCT">#REF!</definedName>
    <definedName name="SECTORSE">#REF!</definedName>
    <definedName name="seg" localSheetId="7" hidden="1">{"segment_EPS",#N/A,FALSE,"TXTCOMPS"}</definedName>
    <definedName name="seg" hidden="1">{"segment_EPS",#N/A,FALSE,"TXTCOMPS"}</definedName>
    <definedName name="SegSelection">#REF!</definedName>
    <definedName name="SELECTIONS" localSheetId="7">#REF!</definedName>
    <definedName name="SELECTIONS">#REF!</definedName>
    <definedName name="SELF_INS">#REF!</definedName>
    <definedName name="selling_general_administration">#REF!</definedName>
    <definedName name="selling_general_administration_dept">#REF!</definedName>
    <definedName name="Sempra" localSheetId="7">#REF!</definedName>
    <definedName name="Sempra">#REF!</definedName>
    <definedName name="Sempra_S" localSheetId="7">#REF!</definedName>
    <definedName name="Sempra_S">#REF!</definedName>
    <definedName name="Sempra_Servicios_Labor" localSheetId="7">#REF!</definedName>
    <definedName name="Sempra_Servicios_Labor">#REF!</definedName>
    <definedName name="sencount" hidden="1">1</definedName>
    <definedName name="SENDDLYPRDTOSLC">#REF!</definedName>
    <definedName name="sendout">#REF!</definedName>
    <definedName name="SENDPRD_TO_SLC">#REF!</definedName>
    <definedName name="SENDPRICESLC">#REF!</definedName>
    <definedName name="Sensitivity" localSheetId="7" hidden="1">{"mgmt forecast",#N/A,FALSE,"Mgmt Forecast";"dcf table",#N/A,FALSE,"Mgmt Forecast";"sensitivity",#N/A,FALSE,"Mgmt Forecast";"table inputs",#N/A,FALSE,"Mgmt Forecast";"calculations",#N/A,FALSE,"Mgmt Forecast"}</definedName>
    <definedName name="Sensitivity" hidden="1">{"mgmt forecast",#N/A,FALSE,"Mgmt Forecast";"dcf table",#N/A,FALSE,"Mgmt Forecast";"sensitivity",#N/A,FALSE,"Mgmt Forecast";"table inputs",#N/A,FALSE,"Mgmt Forecast";"calculations",#N/A,FALSE,"Mgmt Forecast"}</definedName>
    <definedName name="Sensitivity_CapEx">#REF!</definedName>
    <definedName name="Sensitivity_CapFactor">#REF!</definedName>
    <definedName name="Sensitivity_MktPrice">#REF!</definedName>
    <definedName name="Sensitivity_OpEx">#REF!</definedName>
    <definedName name="Sensitivity_Revenue">#REF!</definedName>
    <definedName name="SEP" localSheetId="7">#REF!</definedName>
    <definedName name="SEP">#REF!</definedName>
    <definedName name="SEP_1" localSheetId="7">#REF!</definedName>
    <definedName name="SEP_1">#REF!</definedName>
    <definedName name="SEP_3" localSheetId="7">#REF!</definedName>
    <definedName name="SEP_3">#REF!</definedName>
    <definedName name="SEP_A" localSheetId="7">#REF!</definedName>
    <definedName name="SEP_A">#REF!</definedName>
    <definedName name="SEP_B">#REF!</definedName>
    <definedName name="SEP_C">#REF!</definedName>
    <definedName name="SEP_D">#REF!</definedName>
    <definedName name="SEP_FACTOR" localSheetId="7">#REF!</definedName>
    <definedName name="SEP_FACTOR">#REF!</definedName>
    <definedName name="sep_MWH">#REF!</definedName>
    <definedName name="Sep_revs">#REF!</definedName>
    <definedName name="Sep_Total_Energy_Revenues">#REF!</definedName>
    <definedName name="Sep_Total_Production_Costs">#REF!</definedName>
    <definedName name="Sep_Y1" localSheetId="7">#REF!</definedName>
    <definedName name="Sep_Y1">#REF!</definedName>
    <definedName name="Sep_Y2">#REF!</definedName>
    <definedName name="Sep_Y3">#REF!</definedName>
    <definedName name="SEPA">#REF!</definedName>
    <definedName name="SEPDEM" localSheetId="7">#REF!</definedName>
    <definedName name="SEPDEM">#REF!</definedName>
    <definedName name="Sepqtr">#REF!</definedName>
    <definedName name="Sept">#REF!</definedName>
    <definedName name="Sept_Hours">#REF!</definedName>
    <definedName name="Sept_Labor">#REF!</definedName>
    <definedName name="Sept_M_S">#REF!</definedName>
    <definedName name="SEPT94_ASSET2">#REF!</definedName>
    <definedName name="SEPT94_INCOME1">#REF!</definedName>
    <definedName name="SEPT94_INCOME2">#REF!</definedName>
    <definedName name="September" localSheetId="7">#REF!</definedName>
    <definedName name="September">#REF!</definedName>
    <definedName name="September_Cost">#REF!</definedName>
    <definedName name="September_Hours" localSheetId="7">#REF!</definedName>
    <definedName name="September_Hours">#REF!</definedName>
    <definedName name="September_Labor" localSheetId="7">#REF!</definedName>
    <definedName name="September_Labor">#REF!</definedName>
    <definedName name="September_M_S" localSheetId="7">#REF!</definedName>
    <definedName name="September_M_S">#REF!</definedName>
    <definedName name="September_recon">#REF!</definedName>
    <definedName name="SeptFwd1">#REF!</definedName>
    <definedName name="SeptFwd2">#REF!</definedName>
    <definedName name="SeptFwd3">#REF!</definedName>
    <definedName name="SEPTHIGHLIGHTS">#REF!</definedName>
    <definedName name="SEPTWORKSHEET">#REF!</definedName>
    <definedName name="Seq" localSheetId="7">#REF!</definedName>
    <definedName name="Seq">#REF!</definedName>
    <definedName name="SER_HEDGE_Table">#REF!</definedName>
    <definedName name="SERP">#REF!</definedName>
    <definedName name="SERPNormal">#REF!</definedName>
    <definedName name="sersadffasf" localSheetId="4" hidden="1">{#N/A,#N/A,FALSE,"ALLOC"}</definedName>
    <definedName name="sersadffasf" localSheetId="5" hidden="1">{#N/A,#N/A,FALSE,"ALLOC"}</definedName>
    <definedName name="sersadffasf" localSheetId="2" hidden="1">{#N/A,#N/A,FALSE,"ALLOC"}</definedName>
    <definedName name="sersadffasf" hidden="1">{#N/A,#N/A,FALSE,"ALLOC"}</definedName>
    <definedName name="sertearawertutyu" localSheetId="4" hidden="1">{#N/A,#N/A,FALSE,"EXPENSE"}</definedName>
    <definedName name="sertearawertutyu" localSheetId="5" hidden="1">{#N/A,#N/A,FALSE,"EXPENSE"}</definedName>
    <definedName name="sertearawertutyu" localSheetId="2" hidden="1">{#N/A,#N/A,FALSE,"EXPENSE"}</definedName>
    <definedName name="sertearawertutyu" hidden="1">{#N/A,#N/A,FALSE,"EXPENSE"}</definedName>
    <definedName name="serv2" localSheetId="7" hidden="1">#REF!</definedName>
    <definedName name="serv2" hidden="1">#REF!</definedName>
    <definedName name="ServiceCharge" localSheetId="7">#REF!</definedName>
    <definedName name="ServiceCharge">#REF!</definedName>
    <definedName name="ServiceCoHurdleRate">#REF!</definedName>
    <definedName name="Servicios_Calculos">#REF!</definedName>
    <definedName name="Servicios_DGN_prorrateo" localSheetId="7">#REF!</definedName>
    <definedName name="Servicios_DGN_prorrateo">#REF!</definedName>
    <definedName name="Servicios_Resumen">#REF!</definedName>
    <definedName name="SETOFBOOKSID1" localSheetId="7">#REF!</definedName>
    <definedName name="SETOFBOOKSID1">#REF!</definedName>
    <definedName name="SETOFBOOKSNAME1" localSheetId="7">#REF!</definedName>
    <definedName name="SETOFBOOKSNAME1">#REF!</definedName>
    <definedName name="Settlements">#REF!</definedName>
    <definedName name="seven" localSheetId="7" hidden="1">#REF!,#REF!</definedName>
    <definedName name="seven" hidden="1">#REF!,#REF!</definedName>
    <definedName name="sf" localSheetId="7" hidden="1">{#N/A,#N/A,FALSE,"Sales Graph";#N/A,#N/A,FALSE,"BUC Graph";#N/A,#N/A,FALSE,"P&amp;L - YTD"}</definedName>
    <definedName name="sf" hidden="1">{#N/A,#N/A,FALSE,"Sales Graph";#N/A,#N/A,FALSE,"BUC Graph";#N/A,#N/A,FALSE,"P&amp;L - YTD"}</definedName>
    <definedName name="SFD" localSheetId="7">#REF!</definedName>
    <definedName name="SFD">#REF!</definedName>
    <definedName name="SFD_BU" localSheetId="7">#REF!</definedName>
    <definedName name="SFD_BU">#REF!</definedName>
    <definedName name="SFD_D" localSheetId="7">#REF!</definedName>
    <definedName name="SFD_D">#REF!</definedName>
    <definedName name="SFD_P">#REF!</definedName>
    <definedName name="SFD_PJ">#REF!</definedName>
    <definedName name="SFD_QBUSINESS_UNIT">#REF!</definedName>
    <definedName name="sfdg" localSheetId="7" hidden="1">{#N/A,#N/A,FALSE,"A&amp;E";#N/A,#N/A,FALSE,"HighTop";#N/A,#N/A,FALSE,"JG";#N/A,#N/A,FALSE,"RI";#N/A,#N/A,FALSE,"woHT";#N/A,#N/A,FALSE,"woHT&amp;JG"}</definedName>
    <definedName name="sfdg" hidden="1">{#N/A,#N/A,FALSE,"A&amp;E";#N/A,#N/A,FALSE,"HighTop";#N/A,#N/A,FALSE,"JG";#N/A,#N/A,FALSE,"RI";#N/A,#N/A,FALSE,"woHT";#N/A,#N/A,FALSE,"woHT&amp;JG"}</definedName>
    <definedName name="sfdirect" localSheetId="7" hidden="1">{#N/A,#N/A,FALSE,"REPORT"}</definedName>
    <definedName name="sfdirect" hidden="1">{#N/A,#N/A,FALSE,"REPORT"}</definedName>
    <definedName name="SFe_callout">#REF!</definedName>
    <definedName name="SFe_invoice">#REF!</definedName>
    <definedName name="sfh" localSheetId="7" hidden="1">{"Bal Sht Wallace",#N/A,FALSE,"Wall BS";"Wall Cash Flow",#N/A,FALSE,"Wall CF Stmt";"Income Statement Wallace",#N/A,FALSE,"Wall Inc Stmt";"INc Statement Matt",#N/A,FALSE,"Moore Inc stmt";"Balance Sheets Matt",#N/A,FALSE,"Moore BS";"Cash Flow Statements Matt",#N/A,FALSE,"Moore CF Stmt"}</definedName>
    <definedName name="sfh" hidden="1">{"Bal Sht Wallace",#N/A,FALSE,"Wall BS";"Wall Cash Flow",#N/A,FALSE,"Wall CF Stmt";"Income Statement Wallace",#N/A,FALSE,"Wall Inc Stmt";"INc Statement Matt",#N/A,FALSE,"Moore Inc stmt";"Balance Sheets Matt",#N/A,FALSE,"Moore BS";"Cash Flow Statements Matt",#N/A,FALSE,"Moore CF Stmt"}</definedName>
    <definedName name="SFN" localSheetId="7">#REF!</definedName>
    <definedName name="SFN">#REF!</definedName>
    <definedName name="SFN_D" localSheetId="7">#REF!</definedName>
    <definedName name="SFN_D">#REF!</definedName>
    <definedName name="SFPortLic">#REF!</definedName>
    <definedName name="sfsadfafsdaf" localSheetId="4" hidden="1">{#N/A,#N/A,FALSE,"EXPENSE"}</definedName>
    <definedName name="sfsadfafsdaf" localSheetId="5" hidden="1">{#N/A,#N/A,FALSE,"EXPENSE"}</definedName>
    <definedName name="sfsadfafsdaf" localSheetId="2" hidden="1">{#N/A,#N/A,FALSE,"EXPENSE"}</definedName>
    <definedName name="sfsadfafsdaf" hidden="1">{#N/A,#N/A,FALSE,"EXPENSE"}</definedName>
    <definedName name="SFStorGrwth">#REF!</definedName>
    <definedName name="SFUELic">#REF!</definedName>
    <definedName name="SFV" localSheetId="7">#REF!</definedName>
    <definedName name="SFV">#REF!</definedName>
    <definedName name="SFV_BU" localSheetId="7">#REF!</definedName>
    <definedName name="SFV_BU">#REF!</definedName>
    <definedName name="SFV_C" localSheetId="7">#REF!</definedName>
    <definedName name="SFV_C">#REF!</definedName>
    <definedName name="SFV_D">#REF!</definedName>
    <definedName name="SFV_P">#REF!</definedName>
    <definedName name="SFV_PJ">#REF!</definedName>
    <definedName name="SFV_QCURRENCY_CD">#REF!</definedName>
    <definedName name="sg" localSheetId="7" hidden="1">{"LICENSEE SALES",#N/A,FALSE,"LICENSEE8_13_97";"Sales and royalties",#N/A,FALSE,"LICENSEE8_13_97";"sales summary",#N/A,FALSE,"LICENSEE8_13_97";"royalty plan",#N/A,FALSE,"8_14_97lrp"}</definedName>
    <definedName name="sg" hidden="1">{"LICENSEE SALES",#N/A,FALSE,"LICENSEE8_13_97";"Sales and royalties",#N/A,FALSE,"LICENSEE8_13_97";"sales summary",#N/A,FALSE,"LICENSEE8_13_97";"royalty plan",#N/A,FALSE,"8_14_97lrp"}</definedName>
    <definedName name="SGAbridge" localSheetId="7" hidden="1">{#N/A,#N/A,FALSE,"30000,30100,30110";#N/A,#N/A,FALSE,"30130,30600,30730";#N/A,#N/A,FALSE,"30921,40100,40101";#N/A,#N/A,FALSE,"40200,40400,40700";#N/A,#N/A,FALSE,"40701,40800,41021";#N/A,#N/A,FALSE,"43200,43210,43220";#N/A,#N/A,FALSE,"43230,43240,43300";#N/A,#N/A,FALSE,"43320,43430,43440";#N/A,#N/A,FALSE,"43470,43560,43570";#N/A,#N/A,FALSE,"43630,43721,43761";#N/A,#N/A,FALSE,"43780,43800,43810";#N/A,#N/A,FALSE,"43960,43970,44200";#N/A,#N/A,FALSE,"44270,44340,44360";#N/A,#N/A,FALSE,"44430,44440,44480";#N/A,#N/A,FALSE,"44520,44530,44550";#N/A,#N/A,FALSE,"44803,44833,44987"}</definedName>
    <definedName name="SGAbridge" hidden="1">{#N/A,#N/A,FALSE,"30000,30100,30110";#N/A,#N/A,FALSE,"30130,30600,30730";#N/A,#N/A,FALSE,"30921,40100,40101";#N/A,#N/A,FALSE,"40200,40400,40700";#N/A,#N/A,FALSE,"40701,40800,41021";#N/A,#N/A,FALSE,"43200,43210,43220";#N/A,#N/A,FALSE,"43230,43240,43300";#N/A,#N/A,FALSE,"43320,43430,43440";#N/A,#N/A,FALSE,"43470,43560,43570";#N/A,#N/A,FALSE,"43630,43721,43761";#N/A,#N/A,FALSE,"43780,43800,43810";#N/A,#N/A,FALSE,"43960,43970,44200";#N/A,#N/A,FALSE,"44270,44340,44360";#N/A,#N/A,FALSE,"44430,44440,44480";#N/A,#N/A,FALSE,"44520,44530,44550";#N/A,#N/A,FALSE,"44803,44833,44987"}</definedName>
    <definedName name="sgagaga" localSheetId="7" hidden="1">{#N/A,#N/A,FALSE,"Antony Financials";#N/A,#N/A,FALSE,"Cowboy Financials";#N/A,#N/A,FALSE,"Combined";#N/A,#N/A,FALSE,"Valuematrix";#N/A,#N/A,FALSE,"DCFAntony";#N/A,#N/A,FALSE,"DCFCowboy";#N/A,#N/A,FALSE,"DCFCombined"}</definedName>
    <definedName name="sgagaga" hidden="1">{#N/A,#N/A,FALSE,"Antony Financials";#N/A,#N/A,FALSE,"Cowboy Financials";#N/A,#N/A,FALSE,"Combined";#N/A,#N/A,FALSE,"Valuematrix";#N/A,#N/A,FALSE,"DCFAntony";#N/A,#N/A,FALSE,"DCFCowboy";#N/A,#N/A,FALSE,"DCFCombined"}</definedName>
    <definedName name="sgsdfgds" localSheetId="7" hidden="1">{#N/A,#N/A,FALSE,"ORIX CSC"}</definedName>
    <definedName name="sgsdfgds" hidden="1">{#N/A,#N/A,FALSE,"ORIX CSC"}</definedName>
    <definedName name="shares">#REF!</definedName>
    <definedName name="SHEET_B1">#REF!</definedName>
    <definedName name="Sheet1" localSheetId="7">#REF!</definedName>
    <definedName name="Sheet1">#REF!</definedName>
    <definedName name="Sheet2" localSheetId="7">#REF!</definedName>
    <definedName name="Sheet2">#REF!</definedName>
    <definedName name="sheetinteger">#REF!</definedName>
    <definedName name="Shift" localSheetId="7">#REF!</definedName>
    <definedName name="Shift">#REF!</definedName>
    <definedName name="ShippingDistances" localSheetId="7">#REF!</definedName>
    <definedName name="ShippingDistances">#REF!</definedName>
    <definedName name="shit" localSheetId="7" hidden="1">{#N/A,#N/A,FALSE,"CreditStat";#N/A,#N/A,FALSE,"SPbrkup";#N/A,#N/A,FALSE,"MerSPsyn";#N/A,#N/A,FALSE,"MerSPwKCsyn";#N/A,#N/A,FALSE,"MerSPwKCsyn (2)";#N/A,#N/A,FALSE,"CreditStat (2)"}</definedName>
    <definedName name="shit" hidden="1">{#N/A,#N/A,FALSE,"CreditStat";#N/A,#N/A,FALSE,"SPbrkup";#N/A,#N/A,FALSE,"MerSPsyn";#N/A,#N/A,FALSE,"MerSPwKCsyn";#N/A,#N/A,FALSE,"MerSPwKCsyn (2)";#N/A,#N/A,FALSE,"CreditStat (2)"}</definedName>
    <definedName name="shitttt" hidden="1">255</definedName>
    <definedName name="Short_Term">#REF!</definedName>
    <definedName name="Short_Term_Finance" localSheetId="7">#REF!</definedName>
    <definedName name="Short_Term_Finance">#REF!</definedName>
    <definedName name="ShortTermRate">#REF!</definedName>
    <definedName name="shshhsfg" localSheetId="7" hidden="1">{"JG FE Top",#N/A,FALSE,"JG FE $";"JG FE Bottom",#N/A,FALSE,"JG FE $"}</definedName>
    <definedName name="shshhsfg" hidden="1">{"JG FE Top",#N/A,FALSE,"JG FE $";"JG FE Bottom",#N/A,FALSE,"JG FE $"}</definedName>
    <definedName name="SIG">#REF!</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#REF!</definedName>
    <definedName name="SIG_ECARTACQ_IsControlOK" hidden="1">#REF!</definedName>
    <definedName name="SIG_ECARTACQ_lastLine" hidden="1">#REF!</definedName>
    <definedName name="SIG_ECARTACQ_TITLELINE" hidden="1">#REF!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mpleData" localSheetId="7">#REF!</definedName>
    <definedName name="SimpleData">#REF!</definedName>
    <definedName name="SIMPLEPLAN" localSheetId="7">#REF!</definedName>
    <definedName name="SIMPLEPLAN">#REF!</definedName>
    <definedName name="SIN_BOND" localSheetId="7">#REF!</definedName>
    <definedName name="SIN_BOND">#REF!</definedName>
    <definedName name="SINGAPORE">#REF!</definedName>
    <definedName name="SINGAPORE_FREE">#REF!</definedName>
    <definedName name="SIT">#REF!</definedName>
    <definedName name="sit_m_1" localSheetId="7">#REF!</definedName>
    <definedName name="sit_m_1">#REF!</definedName>
    <definedName name="sit_request">#REF!</definedName>
    <definedName name="siteck">#REF!</definedName>
    <definedName name="six" localSheetId="7" hidden="1">#REF!,#REF!</definedName>
    <definedName name="six" hidden="1">#REF!,#REF!</definedName>
    <definedName name="Size" localSheetId="7">#REF!</definedName>
    <definedName name="Size">#REF!</definedName>
    <definedName name="SIZEMORE">#REF!</definedName>
    <definedName name="sk" localSheetId="7" hidden="1">{#N/A,#N/A,FALSE,"A&amp;E";#N/A,#N/A,FALSE,"HighTop";#N/A,#N/A,FALSE,"JG";#N/A,#N/A,FALSE,"RI";#N/A,#N/A,FALSE,"woHT";#N/A,#N/A,FALSE,"woHT&amp;JG"}</definedName>
    <definedName name="sk" hidden="1">{#N/A,#N/A,FALSE,"A&amp;E";#N/A,#N/A,FALSE,"HighTop";#N/A,#N/A,FALSE,"JG";#N/A,#N/A,FALSE,"RI";#N/A,#N/A,FALSE,"woHT";#N/A,#N/A,FALSE,"woHT&amp;JG"}</definedName>
    <definedName name="SKCORNETT">#REF!</definedName>
    <definedName name="SLCXX" localSheetId="7">#REF!</definedName>
    <definedName name="SLCXX">#REF!</definedName>
    <definedName name="SLD" localSheetId="7">#REF!</definedName>
    <definedName name="SLD">#REF!</definedName>
    <definedName name="SLDFKJ" localSheetId="7" hidden="1">{#N/A,#N/A,FALSE,"PAYROLL BREAKDOWN";#N/A,#N/A,FALSE,"PRODUCTION SUMMARY";#N/A,#N/A,FALSE,"PROD ACTUAL TO BUDGET";#N/A,#N/A,FALSE,"WET END BREAKDOWN";#N/A,#N/A,FALSE,"WASTE";#N/A,#N/A,FALSE,"FISH DIST.";#N/A,#N/A,FALSE,"SARD ANALYSIS ";#N/A,#N/A,FALSE,"SNACK ANALYSIS";#N/A,#N/A,FALSE,"RD FISH TO CANNERY";#N/A,#N/A,FALSE,"SALMON FOOD &amp; BAIT";#N/A,#N/A,FALSE,"COLD STORAGE";#N/A,#N/A,FALSE,"LABELLING";#N/A,#N/A,FALSE,"WA SW";#N/A,#N/A,FALSE,"WA OIL";#N/A,#N/A,FALSE,"MUST SPRATS";#N/A,#N/A,FALSE,"DEEP CAN KLS";#N/A,#N/A,FALSE,"REG OVALS";#N/A,#N/A,FALSE,"REG SNACKS";#N/A,#N/A,FALSE,"A TO B SUMMARY"}</definedName>
    <definedName name="SLDFKJ" hidden="1">{#N/A,#N/A,FALSE,"PAYROLL BREAKDOWN";#N/A,#N/A,FALSE,"PRODUCTION SUMMARY";#N/A,#N/A,FALSE,"PROD ACTUAL TO BUDGET";#N/A,#N/A,FALSE,"WET END BREAKDOWN";#N/A,#N/A,FALSE,"WASTE";#N/A,#N/A,FALSE,"FISH DIST.";#N/A,#N/A,FALSE,"SARD ANALYSIS ";#N/A,#N/A,FALSE,"SNACK ANALYSIS";#N/A,#N/A,FALSE,"RD FISH TO CANNERY";#N/A,#N/A,FALSE,"SALMON FOOD &amp; BAIT";#N/A,#N/A,FALSE,"COLD STORAGE";#N/A,#N/A,FALSE,"LABELLING";#N/A,#N/A,FALSE,"WA SW";#N/A,#N/A,FALSE,"WA OIL";#N/A,#N/A,FALSE,"MUST SPRATS";#N/A,#N/A,FALSE,"DEEP CAN KLS";#N/A,#N/A,FALSE,"REG OVALS";#N/A,#N/A,FALSE,"REG SNACKS";#N/A,#N/A,FALSE,"A TO B SUMMARY"}</definedName>
    <definedName name="SleepmasterIncome" localSheetId="7" hidden="1">{#N/A,#N/A,FALSE,"TS";#N/A,#N/A,FALSE,"Combo";#N/A,#N/A,FALSE,"FAIR";#N/A,#N/A,FALSE,"RBC";#N/A,#N/A,FALSE,"xxxx";#N/A,#N/A,FALSE,"A_D";#N/A,#N/A,FALSE,"WACC";#N/A,#N/A,FALSE,"DCF";#N/A,#N/A,FALSE,"LBO";#N/A,#N/A,FALSE,"AcqMults";#N/A,#N/A,FALSE,"CompMults"}</definedName>
    <definedName name="SleepmasterIncome" hidden="1">{#N/A,#N/A,FALSE,"TS";#N/A,#N/A,FALSE,"Combo";#N/A,#N/A,FALSE,"FAIR";#N/A,#N/A,FALSE,"RBC";#N/A,#N/A,FALSE,"xxxx";#N/A,#N/A,FALSE,"A_D";#N/A,#N/A,FALSE,"WACC";#N/A,#N/A,FALSE,"DCF";#N/A,#N/A,FALSE,"LBO";#N/A,#N/A,FALSE,"AcqMults";#N/A,#N/A,FALSE,"CompMults"}</definedName>
    <definedName name="SLEVIN"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N" localSheetId="7">#REF!</definedName>
    <definedName name="SLN">#REF!</definedName>
    <definedName name="SMACRO" localSheetId="7">#REF!</definedName>
    <definedName name="SMACRO">#REF!</definedName>
    <definedName name="SMH" localSheetId="7">#REF!</definedName>
    <definedName name="SMH">#REF!</definedName>
    <definedName name="smll_mtr">1.85</definedName>
    <definedName name="SO2_Cost_Data">#REF!</definedName>
    <definedName name="SOBREPRS" localSheetId="7">#REF!</definedName>
    <definedName name="SOBREPRS">#REF!</definedName>
    <definedName name="Solomon_Acct_Mapping_New" localSheetId="7">#REF!</definedName>
    <definedName name="Solomon_Acct_Mapping_New">#REF!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rel1" hidden="1">2</definedName>
    <definedName name="solver_rel2" hidden="1">2</definedName>
    <definedName name="solver_rel3" hidden="1">2</definedName>
    <definedName name="solver_rel5" hidden="1">1</definedName>
    <definedName name="solver_rel6" hidden="1">1</definedName>
    <definedName name="solver_rel7" hidden="1">1</definedName>
    <definedName name="solver_rel8" hidden="1">3</definedName>
    <definedName name="solver_rhs1" localSheetId="7" hidden="1">0</definedName>
    <definedName name="solver_rhs1" hidden="1">17</definedName>
    <definedName name="solver_rhs2" hidden="1">0</definedName>
    <definedName name="solver_rhs3" hidden="1">0</definedName>
    <definedName name="solver_scl" hidden="1">2</definedName>
    <definedName name="solver_sho" hidden="1">2</definedName>
    <definedName name="solver_tim" hidden="1">100</definedName>
    <definedName name="solver_tmp" hidden="1">#NULL!</definedName>
    <definedName name="solver_tol" hidden="1">0.05</definedName>
    <definedName name="solver_typ" hidden="1">3</definedName>
    <definedName name="solver_val" hidden="1">399732</definedName>
    <definedName name="SONAT">#REF!</definedName>
    <definedName name="Sort" localSheetId="7" hidden="1">#REF!</definedName>
    <definedName name="Sort" hidden="1">#REF!</definedName>
    <definedName name="SORTCOL" localSheetId="7">#REF!</definedName>
    <definedName name="SORTCOL">#REF!</definedName>
    <definedName name="SortRange" localSheetId="7">#REF!</definedName>
    <definedName name="SortRange">#REF!</definedName>
    <definedName name="Source">#REF!</definedName>
    <definedName name="SOURCE_DEF">#REF!</definedName>
    <definedName name="south" localSheetId="7">#REF!</definedName>
    <definedName name="south">#REF!</definedName>
    <definedName name="SOUTH_AFRICA" localSheetId="7">#REF!</definedName>
    <definedName name="SOUTH_AFRICA">#REF!</definedName>
    <definedName name="SPA_BOND" localSheetId="7">#REF!</definedName>
    <definedName name="SPA_BOND">#REF!</definedName>
    <definedName name="SPAIN" localSheetId="7">#REF!</definedName>
    <definedName name="SPAIN">#REF!</definedName>
    <definedName name="Spec">#REF!</definedName>
    <definedName name="SPEC_SALES">#REF!</definedName>
    <definedName name="SPECIAL_SALES" localSheetId="7">#REF!</definedName>
    <definedName name="SPECIAL_SALES">#REF!</definedName>
    <definedName name="Special_sales___Capacity" localSheetId="7">#REF!</definedName>
    <definedName name="Special_sales___Capacity">#REF!</definedName>
    <definedName name="SpecType">#REF!</definedName>
    <definedName name="spending" localSheetId="7" hidden="1">{"P450 spd rpt",#N/A,FALSE,"NIH P450"}</definedName>
    <definedName name="spending" hidden="1">{"P450 spd rpt",#N/A,FALSE,"NIH P450"}</definedName>
    <definedName name="spf" localSheetId="7" hidden="1">{"cover",#N/A,TRUE,"Cover";"toc3",#N/A,TRUE,"TOC";"over",#N/A,TRUE,"Overview";"ts2",#N/A,TRUE,"Det_Trans_Sum";"ei1c",#N/A,TRUE,"Earnings Impact";"ad1",#N/A,TRUE,"accretion dilution";"pfis1",#N/A,TRUE,"Pro Forma Income Statement";"acq1c",#N/A,TRUE,"Acquirer";"tar1c",#N/A,TRUE,"Target"}</definedName>
    <definedName name="spf" hidden="1">{"cover",#N/A,TRUE,"Cover";"toc3",#N/A,TRUE,"TOC";"over",#N/A,TRUE,"Overview";"ts2",#N/A,TRUE,"Det_Trans_Sum";"ei1c",#N/A,TRUE,"Earnings Impact";"ad1",#N/A,TRUE,"accretion dilution";"pfis1",#N/A,TRUE,"Pro Forma Income Statement";"acq1c",#N/A,TRUE,"Acquirer";"tar1c",#N/A,TRUE,"Target"}</definedName>
    <definedName name="Spine" localSheetId="7" hidden="1">{#N/A,#N/A,FALSE,"R&amp;D Quick Calc";#N/A,#N/A,FALSE,"DOE Fee Schedule"}</definedName>
    <definedName name="Spine" hidden="1">{#N/A,#N/A,FALSE,"R&amp;D Quick Calc";#N/A,#N/A,FALSE,"DOE Fee Schedule"}</definedName>
    <definedName name="Spine2" localSheetId="7" hidden="1">{#N/A,#N/A,FALSE,"R&amp;D Quick Calc";#N/A,#N/A,FALSE,"DOE Fee Schedule"}</definedName>
    <definedName name="Spine2" hidden="1">{#N/A,#N/A,FALSE,"R&amp;D Quick Calc";#N/A,#N/A,FALSE,"DOE Fee Schedule"}</definedName>
    <definedName name="Spine3" localSheetId="7" hidden="1">{#N/A,#N/A,FALSE,"R&amp;D Quick Calc";#N/A,#N/A,FALSE,"DOE Fee Schedule"}</definedName>
    <definedName name="Spine3" hidden="1">{#N/A,#N/A,FALSE,"R&amp;D Quick Calc";#N/A,#N/A,FALSE,"DOE Fee Schedule"}</definedName>
    <definedName name="split">#REF!</definedName>
    <definedName name="spludge" localSheetId="7" hidden="1">{#N/A,#N/A,FALSE,"R&amp;D Quick Calc";#N/A,#N/A,FALSE,"DOE Fee Schedule"}</definedName>
    <definedName name="spludge" hidden="1">{#N/A,#N/A,FALSE,"R&amp;D Quick Calc";#N/A,#N/A,FALSE,"DOE Fee Schedule"}</definedName>
    <definedName name="splurge2" localSheetId="7" hidden="1">{#N/A,#N/A,FALSE,"R&amp;D Quick Calc";#N/A,#N/A,FALSE,"DOE Fee Schedule"}</definedName>
    <definedName name="splurge2" hidden="1">{#N/A,#N/A,FALSE,"R&amp;D Quick Calc";#N/A,#N/A,FALSE,"DOE Fee Schedule"}</definedName>
    <definedName name="spoc" localSheetId="7" hidden="1">{"Page 1",#N/A,FALSE,"Sheet1";"Page 2",#N/A,FALSE,"Sheet1"}</definedName>
    <definedName name="spoc" hidden="1">{"Page 1",#N/A,FALSE,"Sheet1";"Page 2",#N/A,FALSE,"Sheet1"}</definedName>
    <definedName name="SpotDates">#REF!</definedName>
    <definedName name="SpotMTM">#REF!</definedName>
    <definedName name="SpotVol">#REF!</definedName>
    <definedName name="Spouse" localSheetId="7">#REF!</definedName>
    <definedName name="Spouse">#REF!</definedName>
    <definedName name="SPSLS.CMP">#REF!</definedName>
    <definedName name="SPSLS.CRIT">#REF!</definedName>
    <definedName name="SPSLS.LBL">#REF!</definedName>
    <definedName name="SPWS_WBID">"3C52EB45-9832-45B6-BF9F-0E00F2EC1894"</definedName>
    <definedName name="SQL" localSheetId="7" hidden="1">{"101",#N/A,FALSE,"101"}</definedName>
    <definedName name="SQL" hidden="1">{"101",#N/A,FALSE,"101"}</definedName>
    <definedName name="sqlinput" localSheetId="7">#REF!</definedName>
    <definedName name="sqlinput">#REF!</definedName>
    <definedName name="sqlinput10" localSheetId="7">#REF!</definedName>
    <definedName name="sqlinput10">#REF!</definedName>
    <definedName name="sqlinput11" localSheetId="7">#REF!</definedName>
    <definedName name="sqlinput11">#REF!</definedName>
    <definedName name="sqlinput12">#REF!</definedName>
    <definedName name="sqlinput13">#REF!</definedName>
    <definedName name="sqlinput14">#REF!</definedName>
    <definedName name="sqlinput15">#REF!</definedName>
    <definedName name="sqlinput16">#REF!</definedName>
    <definedName name="sqlinput2">#REF!</definedName>
    <definedName name="sqlinput3">#REF!</definedName>
    <definedName name="sqlinput4">#REF!</definedName>
    <definedName name="sqlinput5">#REF!</definedName>
    <definedName name="sqlinput6">#REF!</definedName>
    <definedName name="sqlinput7">#REF!</definedName>
    <definedName name="sqlinput8">#REF!</definedName>
    <definedName name="sqlinput9">#REF!</definedName>
    <definedName name="SRE_Tax">#REF!</definedName>
    <definedName name="srfaedtgthjtdhfdg" localSheetId="4" hidden="1">{#N/A,#N/A,FALSE,"EXPENSE"}</definedName>
    <definedName name="srfaedtgthjtdhfdg" localSheetId="5" hidden="1">{#N/A,#N/A,FALSE,"EXPENSE"}</definedName>
    <definedName name="srfaedtgthjtdhfdg" localSheetId="2" hidden="1">{#N/A,#N/A,FALSE,"EXPENSE"}</definedName>
    <definedName name="srfaedtgthjtdhfdg" hidden="1">{#N/A,#N/A,FALSE,"EXPENSE"}</definedName>
    <definedName name="SRP" localSheetId="7">#REF!</definedName>
    <definedName name="SRP">#REF!</definedName>
    <definedName name="ss" hidden="1">#REF!</definedName>
    <definedName name="SS_NCMPA">#REF!</definedName>
    <definedName name="SSCONMIDBS.csv">#REF!</definedName>
    <definedName name="SSD" localSheetId="7" hidden="1">{#N/A,#N/A,FALSE,"REPORT"}</definedName>
    <definedName name="SSD" hidden="1">{#N/A,#N/A,FALSE,"REPORT"}</definedName>
    <definedName name="ssm" hidden="1">#REF!</definedName>
    <definedName name="sss" localSheetId="7" hidden="1">{"SourcesUses",#N/A,TRUE,#N/A;"TransOverview",#N/A,TRUE,"CFMODEL"}</definedName>
    <definedName name="sss" hidden="1">{"SourcesUses",#N/A,TRUE,#N/A;"TransOverview",#N/A,TRUE,"CFMODEL"}</definedName>
    <definedName name="ssss" localSheetId="7" hidden="1">{#N/A,#N/A,FALSE,"Report Print"}</definedName>
    <definedName name="ssss" localSheetId="4" hidden="1">{#N/A,#N/A,FALSE,"EXPENSE"}</definedName>
    <definedName name="ssss" localSheetId="5" hidden="1">{#N/A,#N/A,FALSE,"EXPENSE"}</definedName>
    <definedName name="ssss" localSheetId="2" hidden="1">{#N/A,#N/A,FALSE,"EXPENSE"}</definedName>
    <definedName name="ssss" hidden="1">{#N/A,#N/A,FALSE,"EXPENSE"}</definedName>
    <definedName name="sssssssss"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sssssssss"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sssssssssss"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sssssssssss"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ssssssssssss">#REF!</definedName>
    <definedName name="ssssssssssssss"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ssssssssssssss"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sssssssssssssssss" localSheetId="7" hidden="1">{"Income Statement",#N/A,FALSE,"CFMODEL";"Balance Sheet",#N/A,FALSE,"CFMODEL"}</definedName>
    <definedName name="sssssssssssssssss" hidden="1">{"Income Statement",#N/A,FALSE,"CFMODEL";"Balance Sheet",#N/A,FALSE,"CFMODEL"}</definedName>
    <definedName name="sssssssssssssssssss" localSheetId="7" hidden="1">{"Income Statement",#N/A,FALSE,"CFMODEL";"Balance Sheet",#N/A,FALSE,"CFMODEL"}</definedName>
    <definedName name="sssssssssssssssssss" hidden="1">{"Income Statement",#N/A,FALSE,"CFMODEL";"Balance Sheet",#N/A,FALSE,"CFMODEL"}</definedName>
    <definedName name="SSUM_CMP">#REF!</definedName>
    <definedName name="SSUM_CRIT">#REF!</definedName>
    <definedName name="SSUM_DB">#REF!</definedName>
    <definedName name="SSUM_DIR">#REF!</definedName>
    <definedName name="SSUM_EXTRACT">#REF!</definedName>
    <definedName name="SSUM_FILE">#REF!</definedName>
    <definedName name="SSUM_INPUT">#REF!</definedName>
    <definedName name="SSUM_LBL">#REF!</definedName>
    <definedName name="ST_and_LT_Interest_Expense_Variance" localSheetId="7">#REF!</definedName>
    <definedName name="ST_and_LT_Interest_Expense_Variance">#REF!</definedName>
    <definedName name="staffing2" localSheetId="7" hidden="1">{#N/A,#N/A,FALSE,"Assessment";#N/A,#N/A,FALSE,"Staffing";#N/A,#N/A,FALSE,"Hires";#N/A,#N/A,FALSE,"Assumptions"}</definedName>
    <definedName name="staffing2" hidden="1">{#N/A,#N/A,FALSE,"Assessment";#N/A,#N/A,FALSE,"Staffing";#N/A,#N/A,FALSE,"Hires";#N/A,#N/A,FALSE,"Assumptions"}</definedName>
    <definedName name="Staffing3" localSheetId="7" hidden="1">{#N/A,#N/A,FALSE,"Assessment";#N/A,#N/A,FALSE,"Staffing";#N/A,#N/A,FALSE,"Hires";#N/A,#N/A,FALSE,"Assumptions"}</definedName>
    <definedName name="Staffing3" hidden="1">{#N/A,#N/A,FALSE,"Assessment";#N/A,#N/A,FALSE,"Staffing";#N/A,#N/A,FALSE,"Hires";#N/A,#N/A,FALSE,"Assumptions"}</definedName>
    <definedName name="StandardAssumptions">#REF!</definedName>
    <definedName name="Staril" localSheetId="7" hidden="1">{#N/A,#N/A,FALSE,"REPORT"}</definedName>
    <definedName name="Staril" hidden="1">{#N/A,#N/A,FALSE,"REPORT"}</definedName>
    <definedName name="Start_date">#REF!</definedName>
    <definedName name="START_UP">#REF!</definedName>
    <definedName name="Start1">#REF!</definedName>
    <definedName name="Start100">#REF!</definedName>
    <definedName name="Start101">#REF!</definedName>
    <definedName name="Start102">#REF!</definedName>
    <definedName name="Start103">#REF!</definedName>
    <definedName name="Start104">#REF!</definedName>
    <definedName name="Start105">#REF!</definedName>
    <definedName name="Start106">#REF!</definedName>
    <definedName name="Start107">#REF!</definedName>
    <definedName name="Start108">#REF!</definedName>
    <definedName name="Start109">#REF!</definedName>
    <definedName name="Start11">#REF!</definedName>
    <definedName name="Start110">#REF!</definedName>
    <definedName name="Start111">#REF!</definedName>
    <definedName name="Start112">#REF!</definedName>
    <definedName name="Start113">#REF!</definedName>
    <definedName name="Start114">#REF!</definedName>
    <definedName name="Start115">#REF!</definedName>
    <definedName name="Start116">#REF!</definedName>
    <definedName name="Start117">#REF!</definedName>
    <definedName name="Start118">#REF!</definedName>
    <definedName name="Start119">#REF!</definedName>
    <definedName name="Start12">#REF!</definedName>
    <definedName name="Start120">#REF!</definedName>
    <definedName name="Start121">#REF!</definedName>
    <definedName name="Start122">#REF!</definedName>
    <definedName name="Start123">#REF!</definedName>
    <definedName name="Start124">#REF!</definedName>
    <definedName name="Start125">#REF!</definedName>
    <definedName name="Start126">#REF!</definedName>
    <definedName name="Start127">#REF!</definedName>
    <definedName name="Start128">#REF!</definedName>
    <definedName name="Start129">#REF!</definedName>
    <definedName name="Start130">#REF!</definedName>
    <definedName name="Start131">#REF!</definedName>
    <definedName name="Start132">#REF!</definedName>
    <definedName name="Start133">#REF!</definedName>
    <definedName name="Start134">#REF!</definedName>
    <definedName name="Start135">#REF!</definedName>
    <definedName name="Start136">#REF!</definedName>
    <definedName name="Start137">#REF!</definedName>
    <definedName name="Start138">#REF!</definedName>
    <definedName name="Start139">#REF!</definedName>
    <definedName name="Start140">#REF!</definedName>
    <definedName name="Start141">#REF!</definedName>
    <definedName name="Start142">#REF!</definedName>
    <definedName name="Start143">#REF!</definedName>
    <definedName name="Start144">#REF!</definedName>
    <definedName name="Start145">#REF!</definedName>
    <definedName name="Start146">#REF!</definedName>
    <definedName name="Start147">#REF!</definedName>
    <definedName name="Start148">#REF!</definedName>
    <definedName name="Start149">#REF!</definedName>
    <definedName name="Start150">#REF!</definedName>
    <definedName name="Start151">#REF!</definedName>
    <definedName name="Start152">#REF!</definedName>
    <definedName name="Start153">#REF!</definedName>
    <definedName name="Start154">#REF!</definedName>
    <definedName name="Start155">#REF!</definedName>
    <definedName name="Start156">#REF!</definedName>
    <definedName name="Start157">#REF!</definedName>
    <definedName name="Start158">#REF!</definedName>
    <definedName name="Start159">#REF!</definedName>
    <definedName name="Start160">#REF!</definedName>
    <definedName name="Start161">#REF!</definedName>
    <definedName name="Start162">#REF!</definedName>
    <definedName name="Start163">#REF!</definedName>
    <definedName name="Start164">#REF!</definedName>
    <definedName name="Start165">#REF!</definedName>
    <definedName name="Start166">#REF!</definedName>
    <definedName name="Start167">#REF!</definedName>
    <definedName name="Start168">#REF!</definedName>
    <definedName name="Start169">#REF!</definedName>
    <definedName name="Start170">#REF!</definedName>
    <definedName name="Start171">#REF!</definedName>
    <definedName name="Start172">#REF!</definedName>
    <definedName name="Start173">#REF!</definedName>
    <definedName name="Start174">#REF!</definedName>
    <definedName name="Start175">#REF!</definedName>
    <definedName name="Start176">#REF!</definedName>
    <definedName name="Start177">#REF!</definedName>
    <definedName name="Start178">#REF!</definedName>
    <definedName name="Start179">#REF!</definedName>
    <definedName name="Start180">#REF!</definedName>
    <definedName name="Start181">#REF!</definedName>
    <definedName name="Start182">#REF!</definedName>
    <definedName name="Start183">#REF!</definedName>
    <definedName name="Start184">#REF!</definedName>
    <definedName name="Start185">#REF!</definedName>
    <definedName name="Start186">#REF!</definedName>
    <definedName name="Start187">#REF!</definedName>
    <definedName name="Start188">#REF!</definedName>
    <definedName name="Start189">#REF!</definedName>
    <definedName name="Start190">#REF!</definedName>
    <definedName name="Start191">#REF!</definedName>
    <definedName name="Start192">#REF!</definedName>
    <definedName name="Start193">#REF!</definedName>
    <definedName name="Start194">#REF!</definedName>
    <definedName name="Start195">#REF!</definedName>
    <definedName name="Start196">#REF!</definedName>
    <definedName name="Start197">#REF!</definedName>
    <definedName name="Start198">#REF!</definedName>
    <definedName name="Start199">#REF!</definedName>
    <definedName name="Start2">#REF!</definedName>
    <definedName name="Start35">#REF!</definedName>
    <definedName name="Start36">#REF!</definedName>
    <definedName name="Start37">#REF!</definedName>
    <definedName name="Start38">#REF!</definedName>
    <definedName name="Start39">#REF!</definedName>
    <definedName name="Start40">#REF!</definedName>
    <definedName name="Start41">#REF!</definedName>
    <definedName name="Start42">#REF!</definedName>
    <definedName name="Start43">#REF!</definedName>
    <definedName name="Start44">#REF!</definedName>
    <definedName name="Start45">#REF!</definedName>
    <definedName name="Start46">#REF!</definedName>
    <definedName name="Start47">#REF!</definedName>
    <definedName name="Start48">#REF!</definedName>
    <definedName name="Start49">#REF!</definedName>
    <definedName name="Start5">#REF!</definedName>
    <definedName name="Start50">#REF!</definedName>
    <definedName name="Start51">#REF!</definedName>
    <definedName name="Start52">#REF!</definedName>
    <definedName name="Start53">#REF!</definedName>
    <definedName name="Start54">#REF!</definedName>
    <definedName name="Start55">#REF!</definedName>
    <definedName name="Start56">#REF!</definedName>
    <definedName name="Start57">#REF!</definedName>
    <definedName name="Start58">#REF!</definedName>
    <definedName name="Start59">#REF!</definedName>
    <definedName name="Start6">#REF!</definedName>
    <definedName name="Start60">#REF!</definedName>
    <definedName name="Start61">#REF!</definedName>
    <definedName name="Start62">#REF!</definedName>
    <definedName name="Start63">#REF!</definedName>
    <definedName name="Start64">#REF!</definedName>
    <definedName name="Start65">#REF!</definedName>
    <definedName name="Start66">#REF!</definedName>
    <definedName name="Start67">#REF!</definedName>
    <definedName name="Start68">#REF!</definedName>
    <definedName name="Start69">#REF!</definedName>
    <definedName name="Start7">#REF!</definedName>
    <definedName name="Start70">#REF!</definedName>
    <definedName name="Start71">#REF!</definedName>
    <definedName name="Start72">#REF!</definedName>
    <definedName name="Start73">#REF!</definedName>
    <definedName name="Start74">#REF!</definedName>
    <definedName name="Start75">#REF!</definedName>
    <definedName name="Start76">#REF!</definedName>
    <definedName name="Start77">#REF!</definedName>
    <definedName name="Start78">#REF!</definedName>
    <definedName name="Start79">#REF!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#REF!</definedName>
    <definedName name="Start93">#REF!</definedName>
    <definedName name="Start94">#REF!</definedName>
    <definedName name="Start95">#REF!</definedName>
    <definedName name="Start96">#REF!</definedName>
    <definedName name="Start97">#REF!</definedName>
    <definedName name="Start98">#REF!</definedName>
    <definedName name="Start99">#REF!</definedName>
    <definedName name="StartDate1">#REF!</definedName>
    <definedName name="StartingPoint" localSheetId="5" hidden="1">#REF!</definedName>
    <definedName name="StartingPoint" localSheetId="2" hidden="1">#REF!</definedName>
    <definedName name="StartingPoint" hidden="1">#REF!</definedName>
    <definedName name="STARTJOURNALIMPORT1" localSheetId="7">#REF!</definedName>
    <definedName name="STARTJOURNALIMPORT1">#REF!</definedName>
    <definedName name="StartPrice">#REF!</definedName>
    <definedName name="StartQuarter">#REF!</definedName>
    <definedName name="StartYear">#REF!</definedName>
    <definedName name="STATE" localSheetId="7">#REF!</definedName>
    <definedName name="STATE">#REF!</definedName>
    <definedName name="state_request" localSheetId="7">#REF!</definedName>
    <definedName name="state_request">#REF!</definedName>
    <definedName name="State_tax">#REF!</definedName>
    <definedName name="State1">#REF!</definedName>
    <definedName name="State2">#REF!</definedName>
    <definedName name="STATEACCT">#REF!</definedName>
    <definedName name="StateAdj" localSheetId="7">#REF!</definedName>
    <definedName name="StateAdj">#REF!</definedName>
    <definedName name="StateMs" localSheetId="7">#REF!</definedName>
    <definedName name="StateMs">#REF!</definedName>
    <definedName name="States" localSheetId="7">#REF!</definedName>
    <definedName name="states">#REF!</definedName>
    <definedName name="StateTaxRate" localSheetId="7">#REF!</definedName>
    <definedName name="StateTaxRate">#REF!</definedName>
    <definedName name="STATS" localSheetId="7">#REF!</definedName>
    <definedName name="STATS">#REF!</definedName>
    <definedName name="StatusB" localSheetId="7">#REF!</definedName>
    <definedName name="StatusB">#REF!</definedName>
    <definedName name="STD">#REF!</definedName>
    <definedName name="std_adj_cash">#REF!</definedName>
    <definedName name="std_adj_std">#REF!</definedName>
    <definedName name="std_bor_gr">#REF!</definedName>
    <definedName name="std_ci_rate">#REF!</definedName>
    <definedName name="std_int_rate">#REF!</definedName>
    <definedName name="std_inv_rate">#REF!</definedName>
    <definedName name="std_inv_ratezero">#REF!</definedName>
    <definedName name="std_maximum">#REF!</definedName>
    <definedName name="std_min_cash">#REF!</definedName>
    <definedName name="std_prd_rate">#REF!</definedName>
    <definedName name="std_prd_rate_at">#REF!</definedName>
    <definedName name="std_st_pos">#REF!</definedName>
    <definedName name="std_target">#REF!</definedName>
    <definedName name="std_tax_factor">#REF!</definedName>
    <definedName name="std_wgt_inv">#REF!</definedName>
    <definedName name="std_wgt_std">#REF!</definedName>
    <definedName name="std_wgt_std_at">#REF!</definedName>
    <definedName name="StDebt_print">#REF!</definedName>
    <definedName name="STDM">#REF!</definedName>
    <definedName name="Step">#REF!</definedName>
    <definedName name="STEVE">#REF!</definedName>
    <definedName name="STG_Misc_Spares_Cost">#REF!</definedName>
    <definedName name="STN" localSheetId="7">#REF!</definedName>
    <definedName name="STN">#REF!</definedName>
    <definedName name="STOCKHOLDERS_EQUITY">#REF!</definedName>
    <definedName name="StockOpt">#REF!</definedName>
    <definedName name="Stocks">#REF!</definedName>
    <definedName name="StoredFileDirectory">#REF!</definedName>
    <definedName name="StoredFileName">#REF!</definedName>
    <definedName name="StoredFileNamePrefix">#REF!</definedName>
    <definedName name="StoredSheetName">#REF!</definedName>
    <definedName name="StoredSheetName1">#REF!</definedName>
    <definedName name="StoredSheetName2">#REF!</definedName>
    <definedName name="StoredSheetName3">#REF!</definedName>
    <definedName name="StoredSheetName4">#REF!</definedName>
    <definedName name="StoredSheetName5">#REF!</definedName>
    <definedName name="STORES_EXPENSE" localSheetId="7">#REF!</definedName>
    <definedName name="STORES_EXPENSE">#REF!</definedName>
    <definedName name="StormRes">#REF!</definedName>
    <definedName name="stp_adj_ni">#REF!</definedName>
    <definedName name="stp_cash">#REF!</definedName>
    <definedName name="stp_cash_chg">#REF!</definedName>
    <definedName name="stp_cash_prel">#REF!</definedName>
    <definedName name="stp_excess_cash">#REF!</definedName>
    <definedName name="stp_intearn">#REF!</definedName>
    <definedName name="stp_intex">#REF!</definedName>
    <definedName name="stp_oth_adj">#REF!</definedName>
    <definedName name="stp_stb">#REF!</definedName>
    <definedName name="stp_std">#REF!</definedName>
    <definedName name="stp_std_prel">#REF!</definedName>
    <definedName name="stp_stp">#REF!</definedName>
    <definedName name="stp_stp_adj">#REF!</definedName>
    <definedName name="stp_tax">#REF!</definedName>
    <definedName name="StPayFPC">#REF!</definedName>
    <definedName name="StPayPCH">#REF!</definedName>
    <definedName name="StPayPEC">#REF!</definedName>
    <definedName name="StPayPwr">#REF!</definedName>
    <definedName name="stpintex">#REF!</definedName>
    <definedName name="Strait">#REF!</definedName>
    <definedName name="stratfordrecon" localSheetId="7">#REF!</definedName>
    <definedName name="stratfordrecon">#REF!</definedName>
    <definedName name="STRATIFIED_FUEL_CHARGE_CALCULATION">#REF!</definedName>
    <definedName name="StratPlanAP" localSheetId="7" hidden="1">{#N/A,#N/A,FALSE,"Pharm";#N/A,#N/A,FALSE,"WWCM"}</definedName>
    <definedName name="StratPlanAP" hidden="1">{#N/A,#N/A,FALSE,"Pharm";#N/A,#N/A,FALSE,"WWCM"}</definedName>
    <definedName name="StreamSummary">#REF!</definedName>
    <definedName name="street">#REF!</definedName>
    <definedName name="STS">#REF!</definedName>
    <definedName name="stsaeryyjiutjdhg" localSheetId="4" hidden="1">{#N/A,#N/A,FALSE,"EXPENSE"}</definedName>
    <definedName name="stsaeryyjiutjdhg" localSheetId="5" hidden="1">{#N/A,#N/A,FALSE,"EXPENSE"}</definedName>
    <definedName name="stsaeryyjiutjdhg" localSheetId="2" hidden="1">{#N/A,#N/A,FALSE,"EXPENSE"}</definedName>
    <definedName name="stsaeryyjiutjdhg" hidden="1">{#N/A,#N/A,FALSE,"EXPENSE"}</definedName>
    <definedName name="STTAX" localSheetId="7">#REF!</definedName>
    <definedName name="STTAX">#REF!</definedName>
    <definedName name="STTAX1" localSheetId="7">#REF!</definedName>
    <definedName name="STTAX1">#REF!</definedName>
    <definedName name="StTaxApport" localSheetId="7">#REF!</definedName>
    <definedName name="StTaxApport">#REF!</definedName>
    <definedName name="stub">#REF!</definedName>
    <definedName name="Stuff">#REF!</definedName>
    <definedName name="Stupid" hidden="1">0</definedName>
    <definedName name="Subcontract">#REF!</definedName>
    <definedName name="Subcontract_Est">#REF!</definedName>
    <definedName name="subfunc_rpt" localSheetId="7">#REF!</definedName>
    <definedName name="subfunc_rpt">#REF!</definedName>
    <definedName name="subfunc_rpt_col" localSheetId="7">#REF!</definedName>
    <definedName name="subfunc_rpt_col">#REF!</definedName>
    <definedName name="subfunc_rpt_row_function" localSheetId="7">#REF!</definedName>
    <definedName name="subfunc_rpt_row_function">#REF!</definedName>
    <definedName name="subfunc_rpt_row_newco_total">#REF!</definedName>
    <definedName name="subfunc_rpt_row_reduction_actual">#REF!</definedName>
    <definedName name="subfunc_rpt_row_reduction_perc">#REF!</definedName>
    <definedName name="subpart" localSheetId="7" hidden="1">{#N/A,#N/A,FALSE,"Summary";#N/A,#N/A,FALSE,"Fed.State Prov";#N/A,#N/A,FALSE,"Foreign Prov";#N/A,#N/A,FALSE,"Thera Fgrn";#N/A,#N/A,FALSE,"CCD Fgrn";#N/A,#N/A,FALSE,"Biocine Fgrn";#N/A,#N/A,FALSE,"Vision Fgrn";#N/A,#N/A,FALSE,"Frgn vs Dom"}</definedName>
    <definedName name="subpart" hidden="1">{#N/A,#N/A,FALSE,"Summary";#N/A,#N/A,FALSE,"Fed.State Prov";#N/A,#N/A,FALSE,"Foreign Prov";#N/A,#N/A,FALSE,"Thera Fgrn";#N/A,#N/A,FALSE,"CCD Fgrn";#N/A,#N/A,FALSE,"Biocine Fgrn";#N/A,#N/A,FALSE,"Vision Fgrn";#N/A,#N/A,FALSE,"Frgn vs Dom"}</definedName>
    <definedName name="Subs" localSheetId="7">#REF!</definedName>
    <definedName name="Subs">#REF!</definedName>
    <definedName name="SubState" localSheetId="7">#REF!</definedName>
    <definedName name="SubState">#REF!</definedName>
    <definedName name="SUM">#REF!</definedName>
    <definedName name="SUM408M">#REF!</definedName>
    <definedName name="SUM408Y">#REF!</definedName>
    <definedName name="Sumbal1">#REF!</definedName>
    <definedName name="Sumbal2">#REF!</definedName>
    <definedName name="Sumbal3">#REF!</definedName>
    <definedName name="SUMM" localSheetId="7">#REF!</definedName>
    <definedName name="SUMM">#REF!</definedName>
    <definedName name="Summ_Trad" localSheetId="7" hidden="1">{"CSC_1",#N/A,FALSE,"CSC Outputs";"CSC_2",#N/A,FALSE,"CSC Outputs"}</definedName>
    <definedName name="Summ_Trad" hidden="1">{"CSC_1",#N/A,FALSE,"CSC Outputs";"CSC_2",#N/A,FALSE,"CSC Outputs"}</definedName>
    <definedName name="Summ_Trad2" localSheetId="7" hidden="1">{"CSC_1",#N/A,FALSE,"CSC Outputs";"CSC_2",#N/A,FALSE,"CSC Outputs"}</definedName>
    <definedName name="Summ_Trad2" hidden="1">{"CSC_1",#N/A,FALSE,"CSC Outputs";"CSC_2",#N/A,FALSE,"CSC Outputs"}</definedName>
    <definedName name="SUMMARY">#REF!</definedName>
    <definedName name="SUMMARY_BOOK" localSheetId="7" hidden="1">{"page1",#N/A,FALSE,"GIRLBO";"page2",#N/A,FALSE,"GIRLBO";"page3",#N/A,FALSE,"GIRLBO";"page4",#N/A,FALSE,"GIRLBO";"page5",#N/A,FALSE,"GIRLBO"}</definedName>
    <definedName name="SUMMARY_BOOK" hidden="1">{"page1",#N/A,FALSE,"GIRLBO";"page2",#N/A,FALSE,"GIRLBO";"page3",#N/A,FALSE,"GIRLBO";"page4",#N/A,FALSE,"GIRLBO";"page5",#N/A,FALSE,"GIRLBO"}</definedName>
    <definedName name="Summary_of_Interest_Expense_Variance" localSheetId="7">#REF!</definedName>
    <definedName name="Summary_of_Interest_Expense_Variance">#REF!</definedName>
    <definedName name="summary108" localSheetId="7">#REF!</definedName>
    <definedName name="summary108">#REF!</definedName>
    <definedName name="Summary2" localSheetId="7" hidden="1">{#N/A,#N/A,FALSE,"FACTSHEETS";#N/A,#N/A,FALSE,"pump";#N/A,#N/A,FALSE,"filter"}</definedName>
    <definedName name="Summary2" hidden="1">{#N/A,#N/A,FALSE,"FACTSHEETS";#N/A,#N/A,FALSE,"pump";#N/A,#N/A,FALSE,"filter"}</definedName>
    <definedName name="SummaryBegin">#REF!</definedName>
    <definedName name="SummaryDate">#REF!</definedName>
    <definedName name="SummarySolution">#REF!</definedName>
    <definedName name="SummaryTime">#REF!</definedName>
    <definedName name="SummaryTitle">#REF!</definedName>
    <definedName name="SummBal1">#REF!</definedName>
    <definedName name="SummInc">#REF!</definedName>
    <definedName name="SumSheet">#REF!</definedName>
    <definedName name="Sumter">#REF!</definedName>
    <definedName name="SumVar">#REF!</definedName>
    <definedName name="Sup">#REF!</definedName>
    <definedName name="Supervisor">#REF!</definedName>
    <definedName name="Supp_mwh">#REF!</definedName>
    <definedName name="supplies">#REF!</definedName>
    <definedName name="SUPPORT" localSheetId="7">#REF!</definedName>
    <definedName name="SUPPORT">#REF!</definedName>
    <definedName name="Suppressor">#REF!</definedName>
    <definedName name="SURVRPT">#REF!</definedName>
    <definedName name="SUSTEINGA">#REF!,#REF!,#REF!</definedName>
    <definedName name="SUSTEINNO" localSheetId="7">#REF!</definedName>
    <definedName name="SUSTEINNO">#REF!</definedName>
    <definedName name="SUSTESECO">#REF!</definedName>
    <definedName name="sv_adj_oper_inc" localSheetId="7">#REF!</definedName>
    <definedName name="sv_adj_oper_inc">#REF!</definedName>
    <definedName name="sv_baseline" localSheetId="7">#REF!</definedName>
    <definedName name="sv_baseline">#REF!</definedName>
    <definedName name="sv_cf_adj" localSheetId="7">#REF!</definedName>
    <definedName name="sv_cf_adj">#REF!</definedName>
    <definedName name="sv_disc_rate">#REF!</definedName>
    <definedName name="sv_net_fixed_cap">#REF!</definedName>
    <definedName name="sv_nopat">#REF!</definedName>
    <definedName name="sv_nopat_adj">#REF!</definedName>
    <definedName name="sv_nopat_bef_adj">#REF!</definedName>
    <definedName name="sv_oper_free_cf">#REF!</definedName>
    <definedName name="sv_oper_inc_tax">#REF!</definedName>
    <definedName name="sv_oper_margin">#REF!</definedName>
    <definedName name="sv_other_cf_adj">#REF!</definedName>
    <definedName name="sv_sva">#REF!</definedName>
    <definedName name="sv_yty_value">#REF!</definedName>
    <definedName name="SvrGrowth">#REF!</definedName>
    <definedName name="SwapBasisDates">#REF!</definedName>
    <definedName name="SwapBasisMTM">#REF!</definedName>
    <definedName name="SwapBasisVol">#REF!</definedName>
    <definedName name="SwapFFDates">#REF!</definedName>
    <definedName name="SwapFFMTM">#REF!</definedName>
    <definedName name="SwapFFVol">#REF!</definedName>
    <definedName name="Swaptable">#REF!</definedName>
    <definedName name="SWE_BOND" localSheetId="7">#REF!</definedName>
    <definedName name="SWE_BOND">#REF!</definedName>
    <definedName name="SWEDEN" localSheetId="7">#REF!</definedName>
    <definedName name="SWEDEN">#REF!</definedName>
    <definedName name="SWFFODefFuel">#REF!</definedName>
    <definedName name="SWI_BOND" localSheetId="7">#REF!</definedName>
    <definedName name="SWI_BOND">#REF!</definedName>
    <definedName name="SWITZERLAND" localSheetId="7">#REF!</definedName>
    <definedName name="SWITZERLAND">#REF!</definedName>
    <definedName name="Swvu.ALL." hidden="1">#REF!</definedName>
    <definedName name="Swvu.Annual." hidden="1">#N/A</definedName>
    <definedName name="Swvu.CAM._.RATES." hidden="1">#REF!</definedName>
    <definedName name="Swvu.CAM._.RECOVERIES." hidden="1">#REF!</definedName>
    <definedName name="Swvu.CAM._.RECOVERY." hidden="1">#REF!</definedName>
    <definedName name="Swvu.CAM._.TABLE." hidden="1">#REF!</definedName>
    <definedName name="Swvu.INSURANCE._.RECOVERIES." hidden="1">#REF!</definedName>
    <definedName name="Swvu.LSMEET." hidden="1">#REF!</definedName>
    <definedName name="Swvu.MARKETING._.REVENUE." hidden="1">#REF!</definedName>
    <definedName name="Swvu.MINIMUM._.RENT." hidden="1">#REF!</definedName>
    <definedName name="Swvu.OCCUPANCY." hidden="1">#REF!</definedName>
    <definedName name="Swvu.OCCUPANCY._.ANALYSIS." hidden="1">#REF!</definedName>
    <definedName name="Swvu.PERCENTAGE._.RENT." hidden="1">#REF!</definedName>
    <definedName name="Swvu.print2." localSheetId="5" hidden="1">#REF!</definedName>
    <definedName name="Swvu.print2." localSheetId="2" hidden="1">#REF!</definedName>
    <definedName name="Swvu.print2." hidden="1">#REF!</definedName>
    <definedName name="Swvu.print3." localSheetId="5" hidden="1">#REF!</definedName>
    <definedName name="Swvu.print3." localSheetId="2" hidden="1">#REF!</definedName>
    <definedName name="Swvu.print3." hidden="1">#REF!</definedName>
    <definedName name="Swvu.Quarterly." hidden="1">#N/A</definedName>
    <definedName name="Swvu.Quarterlycompare." hidden="1">#N/A</definedName>
    <definedName name="Swvu.TAX._.RATES." hidden="1">#REF!</definedName>
    <definedName name="Swvu.TAX._.RECOVERIES." hidden="1">#REF!</definedName>
    <definedName name="Swvu.TAX._.RECOVERY." hidden="1">#REF!</definedName>
    <definedName name="Swvu.WAT." hidden="1">#REF!</definedName>
    <definedName name="SX" localSheetId="7"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yn" localSheetId="7" hidden="1">{#N/A,#N/A,FALSE,"Cover";#N/A,#N/A,FALSE,"Assumptions";#N/A,#N/A,FALSE,"Acquirer";#N/A,#N/A,FALSE,"Target";#N/A,#N/A,FALSE,"Income Statement";#N/A,#N/A,FALSE,"Summary Tables"}</definedName>
    <definedName name="syn" hidden="1">{#N/A,#N/A,FALSE,"Cover";#N/A,#N/A,FALSE,"Assumptions";#N/A,#N/A,FALSE,"Acquirer";#N/A,#N/A,FALSE,"Target";#N/A,#N/A,FALSE,"Income Statement";#N/A,#N/A,FALSE,"Summary Tables"}</definedName>
    <definedName name="System_Losses">#REF!</definedName>
    <definedName name="SYSTEMS">#REF!</definedName>
    <definedName name="systems2">#REF!</definedName>
    <definedName name="T" localSheetId="7" hidden="1">#REF!</definedName>
    <definedName name="t"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T_CREDIT">0.00017</definedName>
    <definedName name="T22H11">#REF!</definedName>
    <definedName name="t5terer" localSheetId="4" hidden="1">{#N/A,#N/A,FALSE,"EXPENSE"}</definedName>
    <definedName name="t5terer" localSheetId="5" hidden="1">{#N/A,#N/A,FALSE,"EXPENSE"}</definedName>
    <definedName name="t5terer" localSheetId="2" hidden="1">{#N/A,#N/A,FALSE,"EXPENSE"}</definedName>
    <definedName name="t5terer" hidden="1">{#N/A,#N/A,FALSE,"EXPENSE"}</definedName>
    <definedName name="TA" localSheetId="7">#REF!</definedName>
    <definedName name="TA">#REF!</definedName>
    <definedName name="tabla1" localSheetId="7">#REF!</definedName>
    <definedName name="tabla1">#REF!</definedName>
    <definedName name="Table">#REF!</definedName>
    <definedName name="table_1" localSheetId="7">#REF!</definedName>
    <definedName name="table_1">#REF!</definedName>
    <definedName name="table_tax_data" localSheetId="7">#REF!</definedName>
    <definedName name="table_tax_data">#REF!</definedName>
    <definedName name="table1">#REF!</definedName>
    <definedName name="table2">#REF!</definedName>
    <definedName name="tableinput">#REF!</definedName>
    <definedName name="TableName">"Dummy"</definedName>
    <definedName name="TAGAssumptions">#REF!</definedName>
    <definedName name="tainted">#REF!</definedName>
    <definedName name="Taiwan">#REF!</definedName>
    <definedName name="Target" localSheetId="7">OFFSET(#REF!,0,0,#REF!)</definedName>
    <definedName name="Target">OFFSET(#REF!,0,0,#REF!)</definedName>
    <definedName name="Tarifas_Ajustada">#REF!</definedName>
    <definedName name="TARP" localSheetId="7">#REF!</definedName>
    <definedName name="TARP">#REF!</definedName>
    <definedName name="TARP_0708" localSheetId="7">#REF!</definedName>
    <definedName name="TARP_0708">#REF!</definedName>
    <definedName name="TAX" localSheetId="7" hidden="1">{#N/A,#N/A,FALSE,"R&amp;D Quick Calc";#N/A,#N/A,FALSE,"DOE Fee Schedule"}</definedName>
    <definedName name="TAX" hidden="1">{#N/A,#N/A,FALSE,"R&amp;D Quick Calc";#N/A,#N/A,FALSE,"DOE Fee Schedule"}</definedName>
    <definedName name="tax_app_rate_nc">#REF!</definedName>
    <definedName name="tax_app_rate_sc">#REF!</definedName>
    <definedName name="Tax_Depreciation">#REF!</definedName>
    <definedName name="Tax_Query___Individual_State">#REF!</definedName>
    <definedName name="Tax_Rate">#REF!</definedName>
    <definedName name="Tax_Rt">#REF!</definedName>
    <definedName name="Tax_Year">#REF!</definedName>
    <definedName name="Tax_Year_DCS">#REF!</definedName>
    <definedName name="taxable_plant" localSheetId="6">INDEX([0]!bs_netplant,1,[0]!period_summary_col)</definedName>
    <definedName name="taxable_plant" localSheetId="7">INDEX([0]!bs_netplant,1,[0]!period_summary_col)</definedName>
    <definedName name="taxable_plant">INDEX(bs_netplant,1,period_summary_col)</definedName>
    <definedName name="TAXAMT" localSheetId="7">#REF!</definedName>
    <definedName name="TAXAMT">#REF!</definedName>
    <definedName name="TAXCHECK" localSheetId="7">#REF!</definedName>
    <definedName name="TAXCHECK">#REF!</definedName>
    <definedName name="taxComb">#REF!</definedName>
    <definedName name="TaxDef" localSheetId="7">#REF!</definedName>
    <definedName name="TaxDef">#REF!</definedName>
    <definedName name="TAXDEP">#REF!</definedName>
    <definedName name="TaxEnd">#REF!</definedName>
    <definedName name="Taxes">#REF!</definedName>
    <definedName name="TAXINC">#REF!</definedName>
    <definedName name="taxinfo_yr1">#REF!</definedName>
    <definedName name="TAXLU">#REF!</definedName>
    <definedName name="taxol" localSheetId="7" hidden="1">{#N/A,#N/A,FALSE,"Pharm";#N/A,#N/A,FALSE,"WWCM"}</definedName>
    <definedName name="taxol" hidden="1">{#N/A,#N/A,FALSE,"Pharm";#N/A,#N/A,FALSE,"WWCM"}</definedName>
    <definedName name="TaxRate">#REF!</definedName>
    <definedName name="TAXRECONTABLE">#REF!</definedName>
    <definedName name="TaxReturn1992" localSheetId="7">#REF!</definedName>
    <definedName name="TaxReturn1992">#REF!</definedName>
    <definedName name="TaxReturn1993" localSheetId="7">#REF!</definedName>
    <definedName name="TaxReturn1993">#REF!</definedName>
    <definedName name="TAXSALV">#REF!</definedName>
    <definedName name="TAXTABLE">#REF!</definedName>
    <definedName name="TaxType">#REF!</definedName>
    <definedName name="TAXWACC" localSheetId="7">#REF!</definedName>
    <definedName name="TAXWACC">#REF!</definedName>
    <definedName name="TaxYear">#REF!</definedName>
    <definedName name="TAYLOR">#REF!</definedName>
    <definedName name="TB">#REF!</definedName>
    <definedName name="TB_DATC" localSheetId="7">#REF!</definedName>
    <definedName name="TB_DATC">#REF!</definedName>
    <definedName name="TB_Zephyr" localSheetId="7">#REF!</definedName>
    <definedName name="TB_Zephyr">#REF!</definedName>
    <definedName name="TBAL">#REF!</definedName>
    <definedName name="tbal2">#REF!</definedName>
    <definedName name="TBBSFederal" localSheetId="7">#REF!</definedName>
    <definedName name="TBBSFederal">#REF!</definedName>
    <definedName name="TBdbName" hidden="1">"1DE8FCF9957C11D6A89E0000863F3148.mdb"</definedName>
    <definedName name="tbl_Target_Account_Hierarchy" localSheetId="7">#REF!</definedName>
    <definedName name="tbl_Target_Account_Hierarchy">#REF!</definedName>
    <definedName name="TBR">#REF!</definedName>
    <definedName name="TC" localSheetId="7">#REF!</definedName>
    <definedName name="TC">#REF!</definedName>
    <definedName name="TD">#REF!</definedName>
    <definedName name="TDS" localSheetId="7">#REF!</definedName>
    <definedName name="TDS">#REF!</definedName>
    <definedName name="te">#REF!</definedName>
    <definedName name="tea" hidden="1">#REF!</definedName>
    <definedName name="team" hidden="1">255</definedName>
    <definedName name="TEC" localSheetId="7">#REF!</definedName>
    <definedName name="TEC">#REF!</definedName>
    <definedName name="TELEF" localSheetId="7">#REF!</definedName>
    <definedName name="TELEF">#REF!</definedName>
    <definedName name="Tem" localSheetId="7" hidden="1">{#N/A,#N/A,FALSE,"Pharm";#N/A,#N/A,FALSE,"WWCM"}</definedName>
    <definedName name="Tem" hidden="1">{#N/A,#N/A,FALSE,"Pharm";#N/A,#N/A,FALSE,"WWCM"}</definedName>
    <definedName name="TEMP" localSheetId="7">#REF!</definedName>
    <definedName name="TEMP">#REF!</definedName>
    <definedName name="Temp_2" localSheetId="7" hidden="1">{#N/A,#N/A,FALSE,"Assessment";#N/A,#N/A,FALSE,"Staffing";#N/A,#N/A,FALSE,"Hires";#N/A,#N/A,FALSE,"Assumptions"}</definedName>
    <definedName name="Temp_2" hidden="1">{#N/A,#N/A,FALSE,"Assessment";#N/A,#N/A,FALSE,"Staffing";#N/A,#N/A,FALSE,"Hires";#N/A,#N/A,FALSE,"Assumptions"}</definedName>
    <definedName name="Temp_3" localSheetId="7" hidden="1">{#N/A,#N/A,FALSE,"Assessment";#N/A,#N/A,FALSE,"Staffing";#N/A,#N/A,FALSE,"Hires";#N/A,#N/A,FALSE,"Assumptions"}</definedName>
    <definedName name="Temp_3" hidden="1">{#N/A,#N/A,FALSE,"Assessment";#N/A,#N/A,FALSE,"Staffing";#N/A,#N/A,FALSE,"Hires";#N/A,#N/A,FALSE,"Assumptions"}</definedName>
    <definedName name="temp1" localSheetId="7" hidden="1">{#N/A,#N/A,FALSE,"TOT REV";#N/A,#N/A,FALSE,"HWARE";#N/A,#N/A,FALSE,"CONS";#N/A,#N/A,FALSE,"OTL%";#N/A,#N/A,FALSE,"NRP";#N/A,#N/A,FALSE,"ACUPU"}</definedName>
    <definedName name="temp1" hidden="1">{#N/A,#N/A,FALSE,"TOT REV";#N/A,#N/A,FALSE,"HWARE";#N/A,#N/A,FALSE,"CONS";#N/A,#N/A,FALSE,"OTL%";#N/A,#N/A,FALSE,"NRP";#N/A,#N/A,FALSE,"ACUPU"}</definedName>
    <definedName name="temp2" localSheetId="7" hidden="1">{#N/A,#N/A,FALSE,"UNIT";#N/A,#N/A,FALSE,"EROSION";#N/A,#N/A,FALSE,"BASE";#N/A,#N/A,FALSE,"TOT REV";#N/A,#N/A,FALSE,"HWARE";#N/A,#N/A,FALSE,"CONS";#N/A,#N/A,FALSE,"OTL%";#N/A,#N/A,FALSE,"NRP";#N/A,#N/A,FALSE,"ACUPU";#N/A,#N/A,FALSE,"TOT GP $";#N/A,#N/A,FALSE,"HWARE GP $";#N/A,#N/A,FALSE,"CONS GP $";#N/A,#N/A,FALSE,"TOTAL GP %";#N/A,#N/A,FALSE,"HWARE GP %";#N/A,#N/A,FALSE,"CONS GP % "}</definedName>
    <definedName name="temp2" hidden="1">{#N/A,#N/A,FALSE,"UNIT";#N/A,#N/A,FALSE,"EROSION";#N/A,#N/A,FALSE,"BASE";#N/A,#N/A,FALSE,"TOT REV";#N/A,#N/A,FALSE,"HWARE";#N/A,#N/A,FALSE,"CONS";#N/A,#N/A,FALSE,"OTL%";#N/A,#N/A,FALSE,"NRP";#N/A,#N/A,FALSE,"ACUPU";#N/A,#N/A,FALSE,"TOT GP $";#N/A,#N/A,FALSE,"HWARE GP $";#N/A,#N/A,FALSE,"CONS GP $";#N/A,#N/A,FALSE,"TOTAL GP %";#N/A,#N/A,FALSE,"HWARE GP %";#N/A,#N/A,FALSE,"CONS GP % "}</definedName>
    <definedName name="temp3" localSheetId="7" hidden="1">{#N/A,#N/A,FALSE,"UNIT";#N/A,#N/A,FALSE,"EROSION";#N/A,#N/A,FALSE,"BASE"}</definedName>
    <definedName name="temp3" hidden="1">{#N/A,#N/A,FALSE,"UNIT";#N/A,#N/A,FALSE,"EROSION";#N/A,#N/A,FALSE,"BASE"}</definedName>
    <definedName name="TEMPLATENUMBER1" localSheetId="7">#REF!</definedName>
    <definedName name="TEMPLATENUMBER1">#REF!</definedName>
    <definedName name="TEMPLATESTYLE1" localSheetId="7">#REF!</definedName>
    <definedName name="TEMPLATESTYLE1">#REF!</definedName>
    <definedName name="TEMPLATETYPE1" localSheetId="7">#REF!</definedName>
    <definedName name="TEMPLATETYPE1">#REF!</definedName>
    <definedName name="temptable" localSheetId="7">#REF!</definedName>
    <definedName name="temptable">#REF!</definedName>
    <definedName name="ten" localSheetId="7" hidden="1">#REF!</definedName>
    <definedName name="ten" hidden="1">#REF!,#REF!</definedName>
    <definedName name="TEPPCO_INVOICE" localSheetId="7">#REF!</definedName>
    <definedName name="TEPPCO_INVOICE">#REF!</definedName>
    <definedName name="TEPPCO_VOUCHER" localSheetId="7">#REF!</definedName>
    <definedName name="TEPPCO_VOUCHER">#REF!</definedName>
    <definedName name="teq" localSheetId="7" hidden="1">{#N/A,#N/A,FALSE,"Pharm";#N/A,#N/A,FALSE,"WWCM"}</definedName>
    <definedName name="teq" hidden="1">{#N/A,#N/A,FALSE,"Pharm";#N/A,#N/A,FALSE,"WWCM"}</definedName>
    <definedName name="Tequin" localSheetId="7" hidden="1">{#N/A,#N/A,FALSE,"Pharm";#N/A,#N/A,FALSE,"WWCM"}</definedName>
    <definedName name="Tequin" hidden="1">{#N/A,#N/A,FALSE,"Pharm";#N/A,#N/A,FALSE,"WWCM"}</definedName>
    <definedName name="tequinol" localSheetId="7" hidden="1">{#N/A,#N/A,FALSE,"REPORT"}</definedName>
    <definedName name="tequinol" hidden="1">{#N/A,#N/A,FALSE,"REPORT"}</definedName>
    <definedName name="Teriyaki" localSheetId="7" hidden="1">{#N/A,#N/A,FALSE,"PAYROLL BREAKDOWN";#N/A,#N/A,FALSE,"PRODUCTION SUMMARY";#N/A,#N/A,FALSE,"PROD ACTUAL TO BUDGET";#N/A,#N/A,FALSE,"WET END BREAKDOWN";#N/A,#N/A,FALSE,"FISH DIST.";#N/A,#N/A,FALSE,"SARD ANALYSIS ";#N/A,#N/A,FALSE,"SNACK ANALYSIS";#N/A,#N/A,FALSE,"RD FISH TO CANNERY";#N/A,#N/A,FALSE,"FRESH STEAKS";#N/A,#N/A,FALSE,"FROZEN STEAKS";#N/A,#N/A,FALSE,"SALMON FOOD &amp; BAIT";#N/A,#N/A,FALSE,"COLD STORAGE";#N/A,#N/A,FALSE,"LABELLING";#N/A,#N/A,FALSE,"OIL KLS";#N/A,#N/A,FALSE,"WA OIL";#N/A,#N/A,FALSE,"OIL FPEO ST";#N/A,#N/A,FALSE,"OIL FPEO ST FROZEN";#N/A,#N/A,FALSE,"OIL FPEO AL";#N/A,#N/A,FALSE,"SW FPEO ST";#N/A,#N/A,FALSE,"LEMON SARD";#N/A,#N/A,FALSE,"FROZEN TOM STEEL";#N/A,#N/A,FALSE,"MUST SPRATS";#N/A,#N/A,FALSE,"DEEP CAN KLS";#N/A,#N/A,FALSE,"OIL STKS";#N/A,#N/A,FALSE,"MUST STKS";#N/A,#N/A,FALSE,"LHS STKS";#N/A,#N/A,FALSE,"REG OVALS";#N/A,#N/A,FALSE,"REG SNACKS"}</definedName>
    <definedName name="Teriyaki" hidden="1">{#N/A,#N/A,FALSE,"PAYROLL BREAKDOWN";#N/A,#N/A,FALSE,"PRODUCTION SUMMARY";#N/A,#N/A,FALSE,"PROD ACTUAL TO BUDGET";#N/A,#N/A,FALSE,"WET END BREAKDOWN";#N/A,#N/A,FALSE,"FISH DIST.";#N/A,#N/A,FALSE,"SARD ANALYSIS ";#N/A,#N/A,FALSE,"SNACK ANALYSIS";#N/A,#N/A,FALSE,"RD FISH TO CANNERY";#N/A,#N/A,FALSE,"FRESH STEAKS";#N/A,#N/A,FALSE,"FROZEN STEAKS";#N/A,#N/A,FALSE,"SALMON FOOD &amp; BAIT";#N/A,#N/A,FALSE,"COLD STORAGE";#N/A,#N/A,FALSE,"LABELLING";#N/A,#N/A,FALSE,"OIL KLS";#N/A,#N/A,FALSE,"WA OIL";#N/A,#N/A,FALSE,"OIL FPEO ST";#N/A,#N/A,FALSE,"OIL FPEO ST FROZEN";#N/A,#N/A,FALSE,"OIL FPEO AL";#N/A,#N/A,FALSE,"SW FPEO ST";#N/A,#N/A,FALSE,"LEMON SARD";#N/A,#N/A,FALSE,"FROZEN TOM STEEL";#N/A,#N/A,FALSE,"MUST SPRATS";#N/A,#N/A,FALSE,"DEEP CAN KLS";#N/A,#N/A,FALSE,"OIL STKS";#N/A,#N/A,FALSE,"MUST STKS";#N/A,#N/A,FALSE,"LHS STKS";#N/A,#N/A,FALSE,"REG OVALS";#N/A,#N/A,FALSE,"REG SNACKS"}</definedName>
    <definedName name="term" hidden="1">#REF!</definedName>
    <definedName name="Terminal">#REF!</definedName>
    <definedName name="test">#REF!</definedName>
    <definedName name="test.table.test" hidden="1">{#N/A,#N/A,FALSE,"Inc Stmt";#N/A,#N/A,FALSE,"Indirect Costs";#N/A,#N/A,FALSE,"Capital"}</definedName>
    <definedName name="test.test.123" hidden="1">{#N/A,#N/A,FALSE,"Assumptions";#N/A,#N/A,FALSE,"Reforecast";#N/A,#N/A,FALSE,"Inc Stmt";#N/A,#N/A,FALSE,"Stats";#N/A,#N/A,FALSE,"Existing Business";#N/A,#N/A,FALSE,"New Business";#N/A,#N/A,FALSE,"Labor";#N/A,#N/A,FALSE,"Vehicles";#N/A,#N/A,FALSE,"Facilities";#N/A,#N/A,FALSE,"Indirect Costs";#N/A,#N/A,FALSE,"Capital";#N/A,#N/A,FALSE,"CABR Form";#N/A,#N/A,FALSE,"Corp Costs";#N/A,#N/A,FALSE,"RF Actuals";#N/A,#N/A,FALSE,"Original Plan"}</definedName>
    <definedName name="TEST_1" localSheetId="7" hidden="1">{#N/A,#N/A,FALSE,"Inputs-Results"}</definedName>
    <definedName name="TEST_1" hidden="1">{#N/A,#N/A,FALSE,"Inputs-Results"}</definedName>
    <definedName name="TEST0">#REF!</definedName>
    <definedName name="test1" localSheetId="7" hidden="1">{"Page 1",#N/A,FALSE,"Sheet1";"Page 2",#N/A,FALSE,"Sheet1"}</definedName>
    <definedName name="test1" hidden="1">{"Page 1",#N/A,FALSE,"Sheet1";"Page 2",#N/A,FALSE,"Sheet1"}</definedName>
    <definedName name="TEST1_1" localSheetId="7" hidden="1">{#N/A,#N/A,FALSE,"Consolidated Financials";#N/A,#N/A,FALSE,"US Mkt";#N/A,#N/A,FALSE,"Eur Mkt"}</definedName>
    <definedName name="TEST1_1" hidden="1">{#N/A,#N/A,FALSE,"Consolidated Financials";#N/A,#N/A,FALSE,"US Mkt";#N/A,#N/A,FALSE,"Eur Mkt"}</definedName>
    <definedName name="test1_2" localSheetId="7" hidden="1">{#N/A,#N/A,TRUE,"MAIN FT TERM";#N/A,#N/A,TRUE,"MCI  FT TERM ";#N/A,#N/A,TRUE,"OC12 EQV"}</definedName>
    <definedName name="test1_2" hidden="1">{#N/A,#N/A,TRUE,"MAIN FT TERM";#N/A,#N/A,TRUE,"MCI  FT TERM ";#N/A,#N/A,TRUE,"OC12 EQV"}</definedName>
    <definedName name="test1_3" localSheetId="7" hidden="1">{#N/A,#N/A,TRUE,"MAIN FT TERM";#N/A,#N/A,TRUE,"MCI  FT TERM ";#N/A,#N/A,TRUE,"OC12 EQV"}</definedName>
    <definedName name="test1_3" hidden="1">{#N/A,#N/A,TRUE,"MAIN FT TERM";#N/A,#N/A,TRUE,"MCI  FT TERM ";#N/A,#N/A,TRUE,"OC12 EQV"}</definedName>
    <definedName name="test1_4" localSheetId="7" hidden="1">{#N/A,#N/A,TRUE,"MAIN FT TERM";#N/A,#N/A,TRUE,"MCI  FT TERM ";#N/A,#N/A,TRUE,"OC12 EQV"}</definedName>
    <definedName name="test1_4" hidden="1">{#N/A,#N/A,TRUE,"MAIN FT TERM";#N/A,#N/A,TRUE,"MCI  FT TERM ";#N/A,#N/A,TRUE,"OC12 EQV"}</definedName>
    <definedName name="test1_5" localSheetId="7" hidden="1">{#N/A,#N/A,TRUE,"MAIN FT TERM";#N/A,#N/A,TRUE,"MCI  FT TERM ";#N/A,#N/A,TRUE,"OC12 EQV"}</definedName>
    <definedName name="test1_5" hidden="1">{#N/A,#N/A,TRUE,"MAIN FT TERM";#N/A,#N/A,TRUE,"MCI  FT TERM ";#N/A,#N/A,TRUE,"OC12 EQV"}</definedName>
    <definedName name="test10" localSheetId="7">#REF!</definedName>
    <definedName name="test10">#REF!</definedName>
    <definedName name="test11">#REF!</definedName>
    <definedName name="TEST12" localSheetId="7">#REF!</definedName>
    <definedName name="TEST12">#REF!</definedName>
    <definedName name="test123" hidden="1">{#N/A,#N/A,FALSE,"BreakoutFY95";#N/A,#N/A,FALSE,"BreakoutFY96";#N/A,#N/A,FALSE,"BreakoutFY97";#N/A,#N/A,FALSE,"BreakoutFY98"}</definedName>
    <definedName name="test123456" hidden="1">{#N/A,#N/A,FALSE,"Assumptions";#N/A,#N/A,FALSE,"N-IS-Sum";#N/A,#N/A,FALSE,"N-St-Sum";#N/A,#N/A,FALSE,"Inc Stmt";#N/A,#N/A,FALSE,"Stats"}</definedName>
    <definedName name="TEST13" localSheetId="7">#REF!</definedName>
    <definedName name="TEST13">#REF!</definedName>
    <definedName name="test2">#REF!</definedName>
    <definedName name="test2006" localSheetId="7" hidden="1">{"SourcesUses",#N/A,TRUE,#N/A;"TransOverview",#N/A,TRUE,"CFMODEL"}</definedName>
    <definedName name="test2006" hidden="1">{"SourcesUses",#N/A,TRUE,#N/A;"TransOverview",#N/A,TRUE,"CFMODEL"}</definedName>
    <definedName name="test25">#REF!</definedName>
    <definedName name="Test3" localSheetId="7">#REF!</definedName>
    <definedName name="test3" hidden="1">{"new base",#N/A,FALSE,"BP wo sections";"investment w/o areas",#N/A,FALSE,"BP wo sections";"total w/o areas",#N/A,FALSE,"BP wo sections"}</definedName>
    <definedName name="test4">#REF!</definedName>
    <definedName name="test5">#REF!</definedName>
    <definedName name="test50">#REF!</definedName>
    <definedName name="test6">#REF!</definedName>
    <definedName name="test7">#REF!</definedName>
    <definedName name="TEST8" localSheetId="7">#REF!</definedName>
    <definedName name="TEST8">#REF!</definedName>
    <definedName name="test9" localSheetId="7">#REF!</definedName>
    <definedName name="test9">#REF!</definedName>
    <definedName name="teste" localSheetId="7" hidden="1">{#N/A,#N/A,FALSE,"Pharm";#N/A,#N/A,FALSE,"WWCM"}</definedName>
    <definedName name="teste" hidden="1">{#N/A,#N/A,FALSE,"Pharm";#N/A,#N/A,FALSE,"WWCM"}</definedName>
    <definedName name="TESTHKEY">#REF!</definedName>
    <definedName name="TestJR_LR">#REF!</definedName>
    <definedName name="TESTKEYS">#REF!</definedName>
    <definedName name="TestMgr_LR">#REF!</definedName>
    <definedName name="TestOperator_LR">#REF!</definedName>
    <definedName name="testpage" localSheetId="7" hidden="1">{"Page 1",#N/A,FALSE,"Sheet1";"Page 2",#N/A,FALSE,"Sheet1"}</definedName>
    <definedName name="testpage" hidden="1">{"Page 1",#N/A,FALSE,"Sheet1";"Page 2",#N/A,FALSE,"Sheet1"}</definedName>
    <definedName name="TestSR_LR">#REF!</definedName>
    <definedName name="TestTech_2009">#REF!</definedName>
    <definedName name="TESTVKEY" localSheetId="7">#REF!</definedName>
    <definedName name="TESTVKEY">#REF!</definedName>
    <definedName name="Testyear">#REF!</definedName>
    <definedName name="TESTYR">#REF!</definedName>
    <definedName name="TestYrFuel" localSheetId="7">#REF!</definedName>
    <definedName name="TestYrFuel">#REF!</definedName>
    <definedName name="tet"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tet"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TETCO">#REF!</definedName>
    <definedName name="text" localSheetId="7" hidden="1">{"Consolidated Income Statement",#N/A,FALSE,"Deal";"Consolidated Balance Sheet",#N/A,FALSE,"Deal";"Consolidated Cash Flow",#N/A,FALSE,"Deal"}</definedName>
    <definedName name="text" hidden="1">{"Consolidated Income Statement",#N/A,FALSE,"Deal";"Consolidated Balance Sheet",#N/A,FALSE,"Deal";"Consolidated Cash Flow",#N/A,FALSE,"Deal"}</definedName>
    <definedName name="TextFileName" localSheetId="7">#REF!</definedName>
    <definedName name="TextFileName">#REF!</definedName>
    <definedName name="TextRefCopy1" localSheetId="7">#REF!</definedName>
    <definedName name="TextRefCopy1">#REF!</definedName>
    <definedName name="TextRefCopy10" localSheetId="7">#REF!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5">#REF!</definedName>
    <definedName name="TextRefCopy55">#REF!</definedName>
    <definedName name="TextRefCopy56">#REF!</definedName>
    <definedName name="TextRefCopy57">#REF!</definedName>
    <definedName name="TextRefCopy59">#REF!</definedName>
    <definedName name="TextRefCopy6">#REF!</definedName>
    <definedName name="TextRefCopy60">#REF!</definedName>
    <definedName name="TextRefCopy7">#REF!</definedName>
    <definedName name="TextRefCopy70">#REF!</definedName>
    <definedName name="TextRefCopy8" localSheetId="7">#REF!</definedName>
    <definedName name="TextRefCopy8">#REF!</definedName>
    <definedName name="TextRefCopy9" localSheetId="7">#REF!</definedName>
    <definedName name="TextRefCopy9">#REF!</definedName>
    <definedName name="TextRefCopyRangeCount" localSheetId="0" hidden="1">6</definedName>
    <definedName name="TextRefCopyRangeCount" localSheetId="5" hidden="1">1</definedName>
    <definedName name="TextRefCopyRangeCount" localSheetId="2" hidden="1">1</definedName>
    <definedName name="TextRefCopyRangeCount" hidden="1">1</definedName>
    <definedName name="TFTV12V13" hidden="1">#REF!</definedName>
    <definedName name="tgrgfdgfdg" localSheetId="4" hidden="1">{#N/A,#N/A,FALSE,"EXPENSE"}</definedName>
    <definedName name="tgrgfdgfdg" localSheetId="5" hidden="1">{#N/A,#N/A,FALSE,"EXPENSE"}</definedName>
    <definedName name="tgrgfdgfdg" localSheetId="2" hidden="1">{#N/A,#N/A,FALSE,"EXPENSE"}</definedName>
    <definedName name="tgrgfdgfdg" hidden="1">{#N/A,#N/A,FALSE,"EXPENSE"}</definedName>
    <definedName name="TheData" localSheetId="7">#REF!</definedName>
    <definedName name="TheData">#REF!</definedName>
    <definedName name="There" localSheetId="7" hidden="1">{#N/A,#N/A,FALSE,"AD_Purch";#N/A,#N/A,FALSE,"Projections";#N/A,#N/A,FALSE,"DCF";#N/A,#N/A,FALSE,"Mkt Val"}</definedName>
    <definedName name="There" hidden="1">{#N/A,#N/A,FALSE,"AD_Purch";#N/A,#N/A,FALSE,"Projections";#N/A,#N/A,FALSE,"DCF";#N/A,#N/A,FALSE,"Mkt Val"}</definedName>
    <definedName name="THIRTEEN" localSheetId="7">#REF!</definedName>
    <definedName name="THIRTEEN">#REF!</definedName>
    <definedName name="This_Project_Description">#REF!</definedName>
    <definedName name="This_Project_Name">#REF!</definedName>
    <definedName name="THOMAS">#REF!</definedName>
    <definedName name="three" hidden="1">#REF!,#REF!,#REF!,#REF!,#REF!,#REF!,#REF!</definedName>
    <definedName name="THX" localSheetId="7" hidden="1">{#N/A,#N/A,FALSE,"Sheet1"}</definedName>
    <definedName name="THX" hidden="1">{#N/A,#N/A,FALSE,"Sheet1"}</definedName>
    <definedName name="thy">#REF!</definedName>
    <definedName name="ticker">#REF!</definedName>
    <definedName name="Tie_Out" localSheetId="7">#REF!</definedName>
    <definedName name="Tie_Out">#REF!</definedName>
    <definedName name="TIEPT_CF_INVEST" localSheetId="7">#REF!</definedName>
    <definedName name="TIEPT_CF_INVEST">#REF!</definedName>
    <definedName name="TIEPT_COMM_EARN" localSheetId="7">#REF!</definedName>
    <definedName name="TIEPT_COMM_EARN">#REF!</definedName>
    <definedName name="TIEPT_EBIT" localSheetId="7">#REF!</definedName>
    <definedName name="TIEPT_EBIT">#REF!</definedName>
    <definedName name="TIEPT_ROCE" localSheetId="7">#REF!</definedName>
    <definedName name="TIEPT_ROCE">#REF!</definedName>
    <definedName name="TIEPT_WRKGCAP" localSheetId="7">#REF!</definedName>
    <definedName name="TIEPT_WRKGCAP">#REF!</definedName>
    <definedName name="TigerBay" localSheetId="7">#REF!</definedName>
    <definedName name="TigerBay">#REF!</definedName>
    <definedName name="Time" localSheetId="7">#REF!</definedName>
    <definedName name="Time">#REF!</definedName>
    <definedName name="time_map_id">#REF!</definedName>
    <definedName name="tina" localSheetId="7" hidden="1">{"cover",#N/A,TRUE,"Cover";"toc3",#N/A,TRUE,"TOC";"over",#N/A,TRUE,"Overview";"ts2",#N/A,TRUE,"Det_Trans_Sum";"ei1c",#N/A,TRUE,"Earnings Impact";"ad1",#N/A,TRUE,"accretion dilution";"pfis1",#N/A,TRUE,"Pro Forma Income Statement";"acq1c",#N/A,TRUE,"Acquirer";"tar1c",#N/A,TRUE,"Target"}</definedName>
    <definedName name="tina" hidden="1">{"cover",#N/A,TRUE,"Cover";"toc3",#N/A,TRUE,"TOC";"over",#N/A,TRUE,"Overview";"ts2",#N/A,TRUE,"Det_Trans_Sum";"ei1c",#N/A,TRUE,"Earnings Impact";"ad1",#N/A,TRUE,"accretion dilution";"pfis1",#N/A,TRUE,"Pro Forma Income Statement";"acq1c",#N/A,TRUE,"Acquirer";"tar1c",#N/A,TRUE,"Target"}</definedName>
    <definedName name="TIPO">#REF!</definedName>
    <definedName name="TIPOFE">#REF!</definedName>
    <definedName name="TIPOMAY">#REF!</definedName>
    <definedName name="TIPOOC">#REF!</definedName>
    <definedName name="TITLE">#REF!</definedName>
    <definedName name="title_def">#REF!</definedName>
    <definedName name="TITLE1">#REF!</definedName>
    <definedName name="TITLE2">#REF!</definedName>
    <definedName name="title3">#REF!</definedName>
    <definedName name="title4" localSheetId="7">#REF!</definedName>
    <definedName name="title4">#REF!</definedName>
    <definedName name="TITLEB" localSheetId="7">#REF!</definedName>
    <definedName name="TITLEB">#REF!</definedName>
    <definedName name="TITLES">#REF!</definedName>
    <definedName name="Titles1">#REF!</definedName>
    <definedName name="TITLES2">#REF!</definedName>
    <definedName name="TitlesPOE">#REF!</definedName>
    <definedName name="TitlesPOUND">#REF!</definedName>
    <definedName name="TLA.035" hidden="1">#REF!</definedName>
    <definedName name="TM_2009">#REF!</definedName>
    <definedName name="TODCF1" localSheetId="7">#REF!</definedName>
    <definedName name="TODCF1">#REF!</definedName>
    <definedName name="TODCF2" localSheetId="7">#REF!</definedName>
    <definedName name="TODCF2">#REF!</definedName>
    <definedName name="Tolerance">#REF!</definedName>
    <definedName name="Tom" localSheetId="7" hidden="1">{#N/A,#N/A,FALSE,"Depr";#N/A,#N/A,FALSE,"Cost of Sales";#N/A,#N/A,FALSE,"Sell Exp";#N/A,#N/A,FALSE,"G &amp; A";#N/A,#N/A,FALSE,"Oper Exp";#N/A,#N/A,FALSE,"Net_Income";#N/A,#N/A,FALSE,"Revenue";#N/A,#N/A,FALSE,"Cash Flow";#N/A,#N/A,FALSE,"CashF_Act";#N/A,#N/A,FALSE,"Cap Exp";#N/A,#N/A,FALSE,"Op_Income";#N/A,#N/A,FALSE,"KPI";#N/A,#N/A,FALSE,"Investment";#N/A,#N/A,FALSE,"Inv_Act"}</definedName>
    <definedName name="tom" localSheetId="4" hidden="1">{#N/A,#N/A,FALSE,"EXPENSE"}</definedName>
    <definedName name="tom" localSheetId="5" hidden="1">{#N/A,#N/A,FALSE,"EXPENSE"}</definedName>
    <definedName name="tom" localSheetId="2" hidden="1">{#N/A,#N/A,FALSE,"EXPENSE"}</definedName>
    <definedName name="tom" hidden="1">{#N/A,#N/A,FALSE,"EXPENSE"}</definedName>
    <definedName name="ton" localSheetId="4" hidden="1">{#N/A,#N/A,FALSE,"EXPENSE"}</definedName>
    <definedName name="ton" localSheetId="5" hidden="1">{#N/A,#N/A,FALSE,"EXPENSE"}</definedName>
    <definedName name="ton" localSheetId="2" hidden="1">{#N/A,#N/A,FALSE,"EXPENSE"}</definedName>
    <definedName name="ton" hidden="1">{#N/A,#N/A,FALSE,"EXPENSE"}</definedName>
    <definedName name="Tons">2000.03527</definedName>
    <definedName name="TOP">#REF!</definedName>
    <definedName name="topd">#REF!</definedName>
    <definedName name="TopHeaderRow">#REF!</definedName>
    <definedName name="topp">#REF!</definedName>
    <definedName name="TopSection">#REF!</definedName>
    <definedName name="tot"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tot"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TOT138L">#REF!</definedName>
    <definedName name="TOT138M">#REF!</definedName>
    <definedName name="TOT230L">#REF!</definedName>
    <definedName name="TOT230M">#REF!</definedName>
    <definedName name="TOT69OHL">#REF!</definedName>
    <definedName name="TOT69OHM">#REF!</definedName>
    <definedName name="TOT69UGL">#REF!</definedName>
    <definedName name="TOT69UGM">#REF!</definedName>
    <definedName name="TotAf00_01">#REF!</definedName>
    <definedName name="TotAf01_02">#REF!</definedName>
    <definedName name="TotAf02_03">#REF!</definedName>
    <definedName name="TotAf03_04">#REF!</definedName>
    <definedName name="TotAf99_00">#REF!</definedName>
    <definedName name="TOTAL">#REF!</definedName>
    <definedName name="TOTAL.TSET.NUMBER" hidden="1">{#N/A,#N/A,FALSE,"RF Inc Stmt ";#N/A,#N/A,FALSE,"RFN-IS-SUM";#N/A,#N/A,FALSE,"RFN-IS-1";#N/A,#N/A,FALSE,"RFN-IS-2";#N/A,#N/A,FALSE,"RFN-IS-3";#N/A,#N/A,FALSE,"RFN-IS-4";#N/A,#N/A,FALSE,"RFN-IS-5";#N/A,#N/A,FALSE,"RFN-IS-6";#N/A,#N/A,FALSE,"RFN-IS-7";#N/A,#N/A,FALSE,"RFN-IS-8";#N/A,#N/A,FALSE,"RFN-IS-9";#N/A,#N/A,FALSE,"RFN-IS-10";#N/A,#N/A,FALSE,"RFN-IS-11";#N/A,#N/A,FALSE,"RFA-IS-SUM";#N/A,#N/A,FALSE,"RFA-IS-1";#N/A,#N/A,FALSE,"RFA-IS-2";#N/A,#N/A,FALSE,"RFA-IS-3";#N/A,#N/A,FALSE,"RFA-IS-4";#N/A,#N/A,FALSE,"RFA-IS-5";#N/A,#N/A,FALSE,"RFA-IS-6"}</definedName>
    <definedName name="Total_Amt" localSheetId="7">#REF!</definedName>
    <definedName name="Total_Amt">#REF!</definedName>
    <definedName name="TOTAL_ASSETS" localSheetId="7">#REF!</definedName>
    <definedName name="TOTAL_ASSETS">#REF!</definedName>
    <definedName name="Total_Cost" localSheetId="7">#REF!</definedName>
    <definedName name="Total_Cost">#REF!</definedName>
    <definedName name="Total_Current_Assets">#REF!</definedName>
    <definedName name="Total_Current_Liabilities">#REF!</definedName>
    <definedName name="Total_Emissions">#REF!</definedName>
    <definedName name="TOTAL_EQUITY">#REF!</definedName>
    <definedName name="Total_Interest">#REF!</definedName>
    <definedName name="Total_Lease_Interest">#REF!</definedName>
    <definedName name="Total_Lease_Payments">#REF!</definedName>
    <definedName name="Total_Lease_Principal">#REF!</definedName>
    <definedName name="TOTAL_LIABILITIES">#REF!</definedName>
    <definedName name="TOTAL_LIABILITIES_AND_EQUITY">#REF!</definedName>
    <definedName name="Total_Non_Current_Assets">#REF!</definedName>
    <definedName name="Total_Non_Current_Liabilities">#REF!</definedName>
    <definedName name="Total_Nonqual">#REF!</definedName>
    <definedName name="Total_Operating_Expenses">#REF!</definedName>
    <definedName name="Total_OTC_MTM_2003">#REF!</definedName>
    <definedName name="Total_OTC_MTM_2004">#REF!</definedName>
    <definedName name="Total_OTC_MTM_2005">#REF!</definedName>
    <definedName name="Total_OTC_MTM_2006">#REF!</definedName>
    <definedName name="Total_OTC_MTM_2007">#REF!</definedName>
    <definedName name="Total_Pay" localSheetId="7">#REF!</definedName>
    <definedName name="Total_Pay">#REF!</definedName>
    <definedName name="Total_Payment" localSheetId="6">Scheduled_Payment+Extra_Payment</definedName>
    <definedName name="Total_Payment" localSheetId="7">Scheduled_Payment+Extra_Payment</definedName>
    <definedName name="Total_Payment">Scheduled_Payment+Extra_Payment</definedName>
    <definedName name="Total_Supplemental" localSheetId="7">#REF!</definedName>
    <definedName name="Total_Supplemental">#REF!</definedName>
    <definedName name="TOTAL07">#REF!</definedName>
    <definedName name="Total07_Nonqual">#REF!</definedName>
    <definedName name="Total1">#REF!</definedName>
    <definedName name="Total1a">#REF!</definedName>
    <definedName name="total2">#REF!</definedName>
    <definedName name="Total2a">#REF!</definedName>
    <definedName name="total3">#REF!</definedName>
    <definedName name="TotalAllocp1">#REF!</definedName>
    <definedName name="TotalAllocp2">#REF!</definedName>
    <definedName name="TotalCell">#REF!</definedName>
    <definedName name="TotalConsolidated" localSheetId="7">#REF!</definedName>
    <definedName name="TotalConsolidated">#REF!</definedName>
    <definedName name="totaldebt" localSheetId="7">#REF!</definedName>
    <definedName name="totaldebt">#REF!</definedName>
    <definedName name="TOTALELECTRONICOS">#REF!</definedName>
    <definedName name="TOTALGASTOS" localSheetId="7">#REF!</definedName>
    <definedName name="TOTALGASTOS">#REF!</definedName>
    <definedName name="totalmeses">#REF!</definedName>
    <definedName name="TOTALMONOFASICO">#REF!</definedName>
    <definedName name="TOTALMONTHS">#REF!</definedName>
    <definedName name="Totals_07_Qual_Nonqual" localSheetId="7">#REF!</definedName>
    <definedName name="Totals_07_Qual_Nonqual">#REF!</definedName>
    <definedName name="Totals_Jun" localSheetId="7">#REF!</definedName>
    <definedName name="Totals_Jun">#REF!</definedName>
    <definedName name="Totals_Qual_Nonqual">#REF!</definedName>
    <definedName name="TOTALTRIFASICOS">#REF!</definedName>
    <definedName name="TOTCHG_B" localSheetId="7">#REF!</definedName>
    <definedName name="TOTCHG_B">#REF!</definedName>
    <definedName name="TOTCHG_C" localSheetId="7">#REF!</definedName>
    <definedName name="TOTCHG_C">#REF!</definedName>
    <definedName name="TOTCHG_D" localSheetId="7">#REF!</definedName>
    <definedName name="TOTCHG_D">#REF!</definedName>
    <definedName name="Totl_Revenue_Data">#REF!</definedName>
    <definedName name="TP.1" localSheetId="7">#REF!</definedName>
    <definedName name="TP.1">#REF!</definedName>
    <definedName name="TP.2">#REF!</definedName>
    <definedName name="TP_Footer_User" hidden="1">"combsk"</definedName>
    <definedName name="TP_Footer_Version" hidden="1">"v4.00"</definedName>
    <definedName name="TPAYNE" hidden="1">#REF!</definedName>
    <definedName name="TR" localSheetId="7">#REF!</definedName>
    <definedName name="TR">#REF!</definedName>
    <definedName name="TR_vs_96TR" localSheetId="7">#REF!</definedName>
    <definedName name="TR_vs_96TR">#REF!</definedName>
    <definedName name="TR_vs_ext" localSheetId="7">#REF!</definedName>
    <definedName name="TR_vs_ext">#REF!</definedName>
    <definedName name="TR_vs_prov">#REF!</definedName>
    <definedName name="tracking" localSheetId="7" hidden="1">{"sapolskytracking",#N/A,FALSE,"Sapolsky"}</definedName>
    <definedName name="tracking" hidden="1">{"sapolskytracking",#N/A,FALSE,"Sapolsky"}</definedName>
    <definedName name="TRAddIn_DataTable" localSheetId="7">#REF!</definedName>
    <definedName name="TRAddIn_DataTable">#REF!</definedName>
    <definedName name="TRAddIn_DataTable_2" localSheetId="7">#REF!</definedName>
    <definedName name="TRAddIn_DataTable_2">#REF!</definedName>
    <definedName name="TRAddIn_DataTable_3" localSheetId="7">#REF!</definedName>
    <definedName name="TRAddIn_DataTable_3">#REF!</definedName>
    <definedName name="TRAddIn_DataTable_6">#REF!</definedName>
    <definedName name="TRAddIn_DataTable_8">#REF!</definedName>
    <definedName name="trader_id">#REF!</definedName>
    <definedName name="training_welfares">#REF!</definedName>
    <definedName name="tran_apr">#REF!</definedName>
    <definedName name="tran_aug">#REF!</definedName>
    <definedName name="tran_dec">#REF!</definedName>
    <definedName name="tran_feb">#REF!</definedName>
    <definedName name="tran_jan">#REF!</definedName>
    <definedName name="tran_jul">#REF!</definedName>
    <definedName name="tran_jun">#REF!</definedName>
    <definedName name="tran_mar">#REF!</definedName>
    <definedName name="tran_may">#REF!</definedName>
    <definedName name="tran_nov">#REF!</definedName>
    <definedName name="tran_oct">#REF!</definedName>
    <definedName name="tran_sep">#REF!</definedName>
    <definedName name="Transport">OFFSET(#REF!,0,0,COUNTA(#REF!)+1,COUNTA(#REF!))</definedName>
    <definedName name="Transporte_Ajustado" localSheetId="7">#REF!</definedName>
    <definedName name="Transporte_Ajustado">#REF!</definedName>
    <definedName name="travel_living_entertainment" localSheetId="7">#REF!</definedName>
    <definedName name="travel_living_entertainment">#REF!</definedName>
    <definedName name="tre" localSheetId="6" hidden="1">{#N/A,#N/A,FALSE,"Aging Summary";#N/A,#N/A,FALSE,"Ratio Analysis";#N/A,#N/A,FALSE,"Test 120 Day Accts";#N/A,#N/A,FALSE,"Tickmarks"}</definedName>
    <definedName name="tre" localSheetId="7" hidden="1">{#N/A,#N/A,FALSE,"Aging Summary";#N/A,#N/A,FALSE,"Ratio Analysis";#N/A,#N/A,FALSE,"Test 120 Day Accts";#N/A,#N/A,FALSE,"Tickmarks"}</definedName>
    <definedName name="tre" localSheetId="0" hidden="1">{#N/A,#N/A,FALSE,"Aging Summary";#N/A,#N/A,FALSE,"Ratio Analysis";#N/A,#N/A,FALSE,"Test 120 Day Accts";#N/A,#N/A,FALSE,"Tickmarks"}</definedName>
    <definedName name="tre" localSheetId="4" hidden="1">{#N/A,#N/A,FALSE,"Aging Summary";#N/A,#N/A,FALSE,"Ratio Analysis";#N/A,#N/A,FALSE,"Test 120 Day Accts";#N/A,#N/A,FALSE,"Tickmarks"}</definedName>
    <definedName name="tre" localSheetId="5" hidden="1">{#N/A,#N/A,FALSE,"Aging Summary";#N/A,#N/A,FALSE,"Ratio Analysis";#N/A,#N/A,FALSE,"Test 120 Day Accts";#N/A,#N/A,FALSE,"Tickmarks"}</definedName>
    <definedName name="tre" localSheetId="2" hidden="1">{#N/A,#N/A,FALSE,"Aging Summary";#N/A,#N/A,FALSE,"Ratio Analysis";#N/A,#N/A,FALSE,"Test 120 Day Accts";#N/A,#N/A,FALSE,"Tickmarks"}</definedName>
    <definedName name="tre" hidden="1">{#N/A,#N/A,FALSE,"Aging Summary";#N/A,#N/A,FALSE,"Ratio Analysis";#N/A,#N/A,FALSE,"Test 120 Day Accts";#N/A,#N/A,FALSE,"Tickmarks"}</definedName>
    <definedName name="Treaters">#REF!</definedName>
    <definedName name="TREE_BU">#REF!</definedName>
    <definedName name="TREE_D">#REF!</definedName>
    <definedName name="Tree_Name">#REF!</definedName>
    <definedName name="Tree_Node">#REF!</definedName>
    <definedName name="TREE_P">#REF!</definedName>
    <definedName name="TREE_PJ">#REF!</definedName>
    <definedName name="treeList" hidden="1">"00000000000000000000000000000000000000000000000000000000000000000000000000000000000000000000000000000000000000000000000000000000000000000000000000000000000000000000000000000000000000000000000000000000"</definedName>
    <definedName name="TREND_CODE">#REF!</definedName>
    <definedName name="TREND_TABLE">#REF!</definedName>
    <definedName name="treretre" hidden="1">{#N/A,#N/A,TRUE,"Income Statement";#N/A,#N/A,TRUE,"Balance Sheet";#N/A,#N/A,TRUE,"Cash Flows";#N/A,#N/A,TRUE,"Ratios";#N/A,#N/A,TRUE,"Revenues";#N/A,#N/A,TRUE,"Asset Calcs";#N/A,#N/A,TRUE,"Assumptions";#N/A,#N/A,TRUE,"Valuation"}</definedName>
    <definedName name="tresrtesrtresrftg" localSheetId="4" hidden="1">{#N/A,#N/A,FALSE,"EXPENSE"}</definedName>
    <definedName name="tresrtesrtresrftg" localSheetId="5" hidden="1">{#N/A,#N/A,FALSE,"EXPENSE"}</definedName>
    <definedName name="tresrtesrtresrftg" localSheetId="2" hidden="1">{#N/A,#N/A,FALSE,"EXPENSE"}</definedName>
    <definedName name="tresrtesrtresrftg" hidden="1">{#N/A,#N/A,FALSE,"EXPENSE"}</definedName>
    <definedName name="tresytyuijiukuyjfghgh" localSheetId="4" hidden="1">{#N/A,#N/A,FALSE,"EXPENSE"}</definedName>
    <definedName name="tresytyuijiukuyjfghgh" localSheetId="5" hidden="1">{#N/A,#N/A,FALSE,"EXPENSE"}</definedName>
    <definedName name="tresytyuijiukuyjfghgh" localSheetId="2" hidden="1">{#N/A,#N/A,FALSE,"EXPENSE"}</definedName>
    <definedName name="tresytyuijiukuyjfghgh" hidden="1">{#N/A,#N/A,FALSE,"EXPENSE"}</definedName>
    <definedName name="TrialBal">#REF!</definedName>
    <definedName name="Tridnet" localSheetId="7" hidden="1">{#N/A,#N/A,FALSE,"ORIX CSC"}</definedName>
    <definedName name="Tridnet" hidden="1">{#N/A,#N/A,FALSE,"ORIX CSC"}</definedName>
    <definedName name="trtertertret" localSheetId="4" hidden="1">{#N/A,#N/A,FALSE,"EXPENSE"}</definedName>
    <definedName name="trtertertret" localSheetId="5" hidden="1">{#N/A,#N/A,FALSE,"EXPENSE"}</definedName>
    <definedName name="trtertertret" localSheetId="2" hidden="1">{#N/A,#N/A,FALSE,"EXPENSE"}</definedName>
    <definedName name="trtertertret" hidden="1">{#N/A,#N/A,FALSE,"EXPENSE"}</definedName>
    <definedName name="trust" localSheetId="7">#REF!</definedName>
    <definedName name="trust">#REF!</definedName>
    <definedName name="truw" localSheetId="7" hidden="1">{"cover",#N/A,TRUE,"Cover";"toc6",#N/A,TRUE,"TOC";"over",#N/A,TRUE,"Overview";"ts2",#N/A,TRUE,"Det_Trans_Sum";"ei2",#N/A,TRUE,"Earnings Impact";"ad2",#N/A,TRUE,"accretion dilution";"hg2",#N/A,TRUE,"Has-Gets";"pfis2",#N/A,TRUE,"Pro Forma Income Statement";"ca2",#N/A,TRUE,"Contribution_Analysis";"acq2",#N/A,TRUE,"Acquirer";"tar2",#N/A,TRUE,"Target"}</definedName>
    <definedName name="truw" hidden="1">{"cover",#N/A,TRUE,"Cover";"toc6",#N/A,TRUE,"TOC";"over",#N/A,TRUE,"Overview";"ts2",#N/A,TRUE,"Det_Trans_Sum";"ei2",#N/A,TRUE,"Earnings Impact";"ad2",#N/A,TRUE,"accretion dilution";"hg2",#N/A,TRUE,"Has-Gets";"pfis2",#N/A,TRUE,"Pro Forma Income Statement";"ca2",#N/A,TRUE,"Contribution_Analysis";"acq2",#N/A,TRUE,"Acquirer";"tar2",#N/A,TRUE,"Target"}</definedName>
    <definedName name="TRX">#REF!</definedName>
    <definedName name="tryeuyit" localSheetId="7" hidden="1">{#N/A,#N/A,FALSE,"Pharm";#N/A,#N/A,FALSE,"WWCM"}</definedName>
    <definedName name="tryeuyit" hidden="1">{#N/A,#N/A,FALSE,"Pharm";#N/A,#N/A,FALSE,"WWCM"}</definedName>
    <definedName name="TSA" localSheetId="7">#REF!</definedName>
    <definedName name="TSA">#REF!</definedName>
    <definedName name="TSB" localSheetId="7">#REF!</definedName>
    <definedName name="TSB">#REF!</definedName>
    <definedName name="TSC" localSheetId="7">#REF!</definedName>
    <definedName name="TSC">#REF!</definedName>
    <definedName name="tt">#REF!</definedName>
    <definedName name="TTD_GL" localSheetId="7">#REF!</definedName>
    <definedName name="TTD_GL">#REF!</definedName>
    <definedName name="TTD_Report" localSheetId="7">#REF!</definedName>
    <definedName name="TTD_Report">#REF!</definedName>
    <definedName name="tterr4r4" localSheetId="4" hidden="1">{#N/A,#N/A,FALSE,"ALLOC"}</definedName>
    <definedName name="tterr4r4" localSheetId="5" hidden="1">{#N/A,#N/A,FALSE,"ALLOC"}</definedName>
    <definedName name="tterr4r4" localSheetId="2" hidden="1">{#N/A,#N/A,FALSE,"ALLOC"}</definedName>
    <definedName name="tterr4r4" hidden="1">{#N/A,#N/A,FALSE,"ALLOC"}</definedName>
    <definedName name="ttghg" localSheetId="7" hidden="1">{#N/A,#N/A,FALSE,"Projections";#N/A,#N/A,FALSE,"AccrDil";#N/A,#N/A,FALSE,"PurchPriMult";#N/A,#N/A,FALSE,"Mults7_13";#N/A,#N/A,FALSE,"Mkt Mults";#N/A,#N/A,FALSE,"Acq Mults";#N/A,#N/A,FALSE,"StockPrices";#N/A,#N/A,FALSE,"Prem Paid";#N/A,#N/A,FALSE,"DCF";#N/A,#N/A,FALSE,"AUTO";#N/A,#N/A,FALSE,"Relative Trading";#N/A,#N/A,FALSE,"Mkt Val";#N/A,#N/A,FALSE,"Acq Val"}</definedName>
    <definedName name="ttghg" hidden="1">{#N/A,#N/A,FALSE,"Projections";#N/A,#N/A,FALSE,"AccrDil";#N/A,#N/A,FALSE,"PurchPriMult";#N/A,#N/A,FALSE,"Mults7_13";#N/A,#N/A,FALSE,"Mkt Mults";#N/A,#N/A,FALSE,"Acq Mults";#N/A,#N/A,FALSE,"StockPrices";#N/A,#N/A,FALSE,"Prem Paid";#N/A,#N/A,FALSE,"DCF";#N/A,#N/A,FALSE,"AUTO";#N/A,#N/A,FALSE,"Relative Trading";#N/A,#N/A,FALSE,"Mkt Val";#N/A,#N/A,FALSE,"Acq Val"}</definedName>
    <definedName name="TTR" localSheetId="7" hidden="1">{#N/A,#N/A,FALSE,"Summary";#N/A,#N/A,FALSE,"Adj to Option C";#N/A,#N/A,FALSE,"Dividend Analysis";#N/A,#N/A,FALSE,"Reserve Analysis";#N/A,#N/A,FALSE,"Depreciation";#N/A,#N/A,FALSE,"Other Tax Adj"}</definedName>
    <definedName name="TTR" hidden="1">{#N/A,#N/A,FALSE,"Summary";#N/A,#N/A,FALSE,"Adj to Option C";#N/A,#N/A,FALSE,"Dividend Analysis";#N/A,#N/A,FALSE,"Reserve Analysis";#N/A,#N/A,FALSE,"Depreciation";#N/A,#N/A,FALSE,"Other Tax Adj"}</definedName>
    <definedName name="ttrttr" hidden="1">{#N/A,#N/A,FALSE,"FY97";#N/A,#N/A,FALSE,"FY98";#N/A,#N/A,FALSE,"FY99";#N/A,#N/A,FALSE,"FY00";#N/A,#N/A,FALSE,"FY01"}</definedName>
    <definedName name="ttt" localSheetId="7">{"'Theta'!$A$1:$K$22"}</definedName>
    <definedName name="ttt" hidden="1">{#N/A,#N/A,TRUE,"CIN-11";#N/A,#N/A,TRUE,"CIN-13";#N/A,#N/A,TRUE,"CIN-14";#N/A,#N/A,TRUE,"CIN-16";#N/A,#N/A,TRUE,"CIN-17";#N/A,#N/A,TRUE,"CIN-18";#N/A,#N/A,TRUE,"CIN Earnings To Fixed Charges";#N/A,#N/A,TRUE,"CIN Financial Ratios";#N/A,#N/A,TRUE,"CIN-IS";#N/A,#N/A,TRUE,"CIN-BS";#N/A,#N/A,TRUE,"CIN-CS";#N/A,#N/A,TRUE,"Invest In Unconsol Subs"}</definedName>
    <definedName name="ttttt" localSheetId="4" hidden="1">{#N/A,#N/A,FALSE,"EXPENSE"}</definedName>
    <definedName name="ttttt" localSheetId="5" hidden="1">{#N/A,#N/A,FALSE,"EXPENSE"}</definedName>
    <definedName name="ttttt" localSheetId="2" hidden="1">{#N/A,#N/A,FALSE,"EXPENSE"}</definedName>
    <definedName name="ttttt" hidden="1">{#N/A,#N/A,FALSE,"EXPENSE"}</definedName>
    <definedName name="ttttttt" localSheetId="4" hidden="1">{#N/A,#N/A,FALSE,"ALLOC"}</definedName>
    <definedName name="ttttttt" localSheetId="5" hidden="1">{#N/A,#N/A,FALSE,"ALLOC"}</definedName>
    <definedName name="ttttttt" localSheetId="2" hidden="1">{#N/A,#N/A,FALSE,"ALLOC"}</definedName>
    <definedName name="ttttttt" hidden="1">{#N/A,#N/A,FALSE,"ALLOC"}</definedName>
    <definedName name="ttttttttttttt" localSheetId="4" hidden="1">{#N/A,#N/A,FALSE,"EXPENSE"}</definedName>
    <definedName name="ttttttttttttt" localSheetId="5" hidden="1">{#N/A,#N/A,FALSE,"EXPENSE"}</definedName>
    <definedName name="ttttttttttttt" localSheetId="2" hidden="1">{#N/A,#N/A,FALSE,"EXPENSE"}</definedName>
    <definedName name="ttttttttttttt" hidden="1">{#N/A,#N/A,FALSE,"EXPENSE"}</definedName>
    <definedName name="TU" localSheetId="7">#REF!</definedName>
    <definedName name="TU">#REF!</definedName>
    <definedName name="TUBLAR" localSheetId="7">#REF!</definedName>
    <definedName name="TUBLAR">#REF!</definedName>
    <definedName name="TUCU" localSheetId="7" hidden="1">#REF!</definedName>
    <definedName name="TUCU" hidden="1">#REF!</definedName>
    <definedName name="Turbines">#REF!</definedName>
    <definedName name="tutututu" localSheetId="4" hidden="1">{#N/A,#N/A,FALSE,"ALLOC"}</definedName>
    <definedName name="tutututu" localSheetId="5" hidden="1">{#N/A,#N/A,FALSE,"ALLOC"}</definedName>
    <definedName name="tutututu" localSheetId="2" hidden="1">{#N/A,#N/A,FALSE,"ALLOC"}</definedName>
    <definedName name="tutututu" hidden="1">{#N/A,#N/A,FALSE,"ALLOC"}</definedName>
    <definedName name="TV" localSheetId="7">#REF!</definedName>
    <definedName name="TV">#REF!</definedName>
    <definedName name="TWELVE" localSheetId="7">#REF!</definedName>
    <definedName name="TWELVE">#REF!</definedName>
    <definedName name="Twelve_ME_unbill_alloc" localSheetId="7">(#REF!+#REF!)</definedName>
    <definedName name="Twelve_ME_unbill_alloc">(#REF!+#REF!)</definedName>
    <definedName name="twetwe" localSheetId="7" hidden="1">{"IS FE with Ratios",#N/A,FALSE,"Far East";"PF CF Far East",#N/A,FALSE,"Far East";"DCF Far East Matrix",#N/A,FALSE,"Far East"}</definedName>
    <definedName name="twetwe" hidden="1">{"IS FE with Ratios",#N/A,FALSE,"Far East";"PF CF Far East",#N/A,FALSE,"Far East";"DCF Far East Matrix",#N/A,FALSE,"Far East"}</definedName>
    <definedName name="twetwertw" localSheetId="7" hidden="1">{"JG FE Top",#N/A,FALSE,"JG FE ¥";"JG FE Bottom",#N/A,FALSE,"JG FE ¥"}</definedName>
    <definedName name="twetwertw" hidden="1">{"JG FE Top",#N/A,FALSE,"JG FE ¥";"JG FE Bottom",#N/A,FALSE,"JG FE ¥"}</definedName>
    <definedName name="two" localSheetId="7" hidden="1">#REF!</definedName>
    <definedName name="two" hidden="1">#REF!,#REF!,#REF!,#REF!</definedName>
    <definedName name="Two_Leg_Volume">#REF!</definedName>
    <definedName name="TwoAndAHalfMonthdate" localSheetId="7">IF(TaxYearEnd="","",MONTH(TaxYearEnd+75)&amp;"/15"&amp;"/"&amp;YEAR('DEF EDIT Amort_Updated'!MyNextYear))</definedName>
    <definedName name="TwoAndAHalfMonthdate">IF(TaxYearEnd="","",MONTH(TaxYearEnd+75)&amp;"/15"&amp;"/"&amp;YEAR(MyNextYear))</definedName>
    <definedName name="twrtesrsf" localSheetId="4" hidden="1">{#N/A,#N/A,FALSE,"EXPENSE"}</definedName>
    <definedName name="twrtesrsf" localSheetId="5" hidden="1">{#N/A,#N/A,FALSE,"EXPENSE"}</definedName>
    <definedName name="twrtesrsf" localSheetId="2" hidden="1">{#N/A,#N/A,FALSE,"EXPENSE"}</definedName>
    <definedName name="twrtesrsf" hidden="1">{#N/A,#N/A,FALSE,"EXPENSE"}</definedName>
    <definedName name="tx_book_ti" localSheetId="7">#REF!</definedName>
    <definedName name="tx_book_ti">#REF!</definedName>
    <definedName name="tx_capint_ratio">#REF!</definedName>
    <definedName name="tx_cur_fit">#REF!</definedName>
    <definedName name="tx_cur_fit_adj">#REF!</definedName>
    <definedName name="tx_cur_fit_liab">#REF!</definedName>
    <definedName name="tx_cur_fit_paid_act_adj">#REF!</definedName>
    <definedName name="tx_cur_fit_paid_adj">#REF!</definedName>
    <definedName name="tx_cur_sit">#REF!</definedName>
    <definedName name="tx_cur_sit_adj">#REF!</definedName>
    <definedName name="tx_cur_sit_bef">#REF!</definedName>
    <definedName name="tx_cur_sit_liab">#REF!</definedName>
    <definedName name="tx_cur_sit_paid_adj">#REF!</definedName>
    <definedName name="tx_cur_ti">#REF!</definedName>
    <definedName name="tx_cur_ti_gr">#REF!</definedName>
    <definedName name="tx_differences_other">#REF!</definedName>
    <definedName name="tx_ebit">#REF!</definedName>
    <definedName name="tx_eff_rate">#REF!</definedName>
    <definedName name="tx_etr_adc">#REF!</definedName>
    <definedName name="tx_fit_accrued">#REF!</definedName>
    <definedName name="tx_fit_bef">#REF!</definedName>
    <definedName name="tx_fit_cumob">#REF!</definedName>
    <definedName name="tx_fit_cumpay">#REF!</definedName>
    <definedName name="tx_fit_cur_accrued">#REF!</definedName>
    <definedName name="tx_fit_cur_accrued_adj">#REF!</definedName>
    <definedName name="tx_fit_cur_method">#REF!</definedName>
    <definedName name="tx_fit_cur_paid">#REF!</definedName>
    <definedName name="tx_fit_cur_payment">#REF!</definedName>
    <definedName name="tx_fit_other_accrued">#REF!</definedName>
    <definedName name="tx_fit_other_accrued_adj">#REF!</definedName>
    <definedName name="tx_fit_other_paid">#REF!</definedName>
    <definedName name="tx_fit_prior_accrued">#REF!</definedName>
    <definedName name="tx_fit_prior_accrued_adj">#REF!</definedName>
    <definedName name="tx_fit_prior_paid">#REF!</definedName>
    <definedName name="tx_fit_prior_payment">#REF!</definedName>
    <definedName name="tx_fit_pymt">#REF!</definedName>
    <definedName name="tx_fit_req_payment">#REF!</definedName>
    <definedName name="tx_fit_txyear_cls">#REF!</definedName>
    <definedName name="tx_itc_credit">#REF!</definedName>
    <definedName name="tx_mintax">#REF!</definedName>
    <definedName name="tx_n_deftax">#REF!</definedName>
    <definedName name="tx_n_perm">#REF!</definedName>
    <definedName name="tx_n_temp">#REF!</definedName>
    <definedName name="tx_n_temp_s">#REF!</definedName>
    <definedName name="tx_nol">#REF!</definedName>
    <definedName name="tx_nol_carryback">#REF!</definedName>
    <definedName name="tx_o_deftax">#REF!</definedName>
    <definedName name="tx_o_perm">#REF!</definedName>
    <definedName name="tx_o_temp">#REF!</definedName>
    <definedName name="tx_o_temp_s">#REF!</definedName>
    <definedName name="tx_prior_fit_liab_adj">#REF!</definedName>
    <definedName name="tx_prior_fit_over_adj">#REF!</definedName>
    <definedName name="tx_prior_fit_paid_act_adj">#REF!</definedName>
    <definedName name="tx_prior_fit_paid_adj">#REF!</definedName>
    <definedName name="tx_prior_sit_paid_adj">#REF!</definedName>
    <definedName name="tx_rate_def">#REF!</definedName>
    <definedName name="tx_rate_effect">#REF!</definedName>
    <definedName name="tx_rate_fit">#REF!</definedName>
    <definedName name="tx_rate_gentax">#REF!</definedName>
    <definedName name="tx_rate_gentax_oth">#REF!</definedName>
    <definedName name="tx_rate_gentax_pay">#REF!</definedName>
    <definedName name="tx_rate_gentax_prop">#REF!</definedName>
    <definedName name="tx_rate_gr">#REF!</definedName>
    <definedName name="tx_rate_gr_nc">#REF!</definedName>
    <definedName name="tx_rate_gr_sc">#REF!</definedName>
    <definedName name="tx_rate_nc">#REF!</definedName>
    <definedName name="tx_rate_sc">#REF!</definedName>
    <definedName name="tx_rate_state">#REF!</definedName>
    <definedName name="tx_sit_accrued">#REF!</definedName>
    <definedName name="tx_sit_adj">#REF!</definedName>
    <definedName name="tx_sit_bef">#REF!</definedName>
    <definedName name="tx_sit_cumob">#REF!</definedName>
    <definedName name="tx_sit_cumpay">#REF!</definedName>
    <definedName name="tx_sit_cur_accrued">#REF!</definedName>
    <definedName name="tx_sit_cur_accrued_adj">#REF!</definedName>
    <definedName name="tx_sit_cur_method">#REF!</definedName>
    <definedName name="tx_sit_cur_paid">#REF!</definedName>
    <definedName name="tx_sit_cur_payment">#REF!</definedName>
    <definedName name="tx_sit_other_accrued">#REF!</definedName>
    <definedName name="tx_sit_other_accrued_adj">#REF!</definedName>
    <definedName name="tx_sit_other_paid">#REF!</definedName>
    <definedName name="tx_sit_prior_accrued">#REF!</definedName>
    <definedName name="tx_sit_prior_accrued_adj">#REF!</definedName>
    <definedName name="tx_sit_prior_paid">#REF!</definedName>
    <definedName name="tx_sit_prior_payment">#REF!</definedName>
    <definedName name="tx_sit_pymt">#REF!</definedName>
    <definedName name="tx_sit_req_payment">#REF!</definedName>
    <definedName name="tx_sit_txyear_cls">#REF!</definedName>
    <definedName name="tx_state_ti">#REF!</definedName>
    <definedName name="tx_state_ti_gr">#REF!</definedName>
    <definedName name="tx_tot_perm">#REF!</definedName>
    <definedName name="tx_tot_temp">#REF!</definedName>
    <definedName name="tx_total_credits">#REF!</definedName>
    <definedName name="ty" localSheetId="6" hidden="1">{#N/A,#N/A,FALSE,"Aging Summary";#N/A,#N/A,FALSE,"Ratio Analysis";#N/A,#N/A,FALSE,"Test 120 Day Accts";#N/A,#N/A,FALSE,"Tickmarks"}</definedName>
    <definedName name="ty" localSheetId="7" hidden="1">{#N/A,#N/A,FALSE,"Aging Summary";#N/A,#N/A,FALSE,"Ratio Analysis";#N/A,#N/A,FALSE,"Test 120 Day Accts";#N/A,#N/A,FALSE,"Tickmarks"}</definedName>
    <definedName name="ty" localSheetId="0" hidden="1">{#N/A,#N/A,FALSE,"Aging Summary";#N/A,#N/A,FALSE,"Ratio Analysis";#N/A,#N/A,FALSE,"Test 120 Day Accts";#N/A,#N/A,FALSE,"Tickmarks"}</definedName>
    <definedName name="ty" localSheetId="4" hidden="1">{#N/A,#N/A,FALSE,"Aging Summary";#N/A,#N/A,FALSE,"Ratio Analysis";#N/A,#N/A,FALSE,"Test 120 Day Accts";#N/A,#N/A,FALSE,"Tickmarks"}</definedName>
    <definedName name="ty" localSheetId="5" hidden="1">{#N/A,#N/A,FALSE,"Aging Summary";#N/A,#N/A,FALSE,"Ratio Analysis";#N/A,#N/A,FALSE,"Test 120 Day Accts";#N/A,#N/A,FALSE,"Tickmarks"}</definedName>
    <definedName name="ty" localSheetId="2" hidden="1">{#N/A,#N/A,FALSE,"Aging Summary";#N/A,#N/A,FALSE,"Ratio Analysis";#N/A,#N/A,FALSE,"Test 120 Day Accts";#N/A,#N/A,FALSE,"Tickmarks"}</definedName>
    <definedName name="ty" hidden="1">{#N/A,#N/A,FALSE,"Aging Summary";#N/A,#N/A,FALSE,"Ratio Analysis";#N/A,#N/A,FALSE,"Test 120 Day Accts";#N/A,#N/A,FALSE,"Tickmarks"}</definedName>
    <definedName name="tyhtiiliklhjhgj" localSheetId="4" hidden="1">{#N/A,#N/A,FALSE,"ALLOC"}</definedName>
    <definedName name="tyhtiiliklhjhgj" localSheetId="5" hidden="1">{#N/A,#N/A,FALSE,"ALLOC"}</definedName>
    <definedName name="tyhtiiliklhjhgj" localSheetId="2" hidden="1">{#N/A,#N/A,FALSE,"ALLOC"}</definedName>
    <definedName name="tyhtiiliklhjhgj" hidden="1">{#N/A,#N/A,FALSE,"ALLOC"}</definedName>
    <definedName name="tyjetdyjetyj" localSheetId="7" hidden="1">{0,0,0,0;0,0,0,0;0,0,0,0;0,0,0,0;0,0,0,0;0,0,0,0;0,0,0,0;0,0,0,0;0,0,0,0;0,0,0,0;0,0,0,0;0,0,0,0;0,0,0,0;0,0,0,0;0,0,0,0;0,0,0,0;0,0,0,0;0,0,0,0;0,0,0,0;0,0,0,0;0,0,0,0;0,0,0,0;0,0,0,0;0,0,0,0;0,0,0,0;0,0,0,0;0,0,0,0;0,0,0,0}</definedName>
    <definedName name="tyjetdyjetyj" hidden="1">{0,0,0,0;0,0,0,0;0,0,0,0;0,0,0,0;0,0,0,0;0,0,0,0;0,0,0,0;0,0,0,0;0,0,0,0;0,0,0,0;0,0,0,0;0,0,0,0;0,0,0,0;0,0,0,0;0,0,0,0;0,0,0,0;0,0,0,0;0,0,0,0;0,0,0,0;0,0,0,0;0,0,0,0;0,0,0,0;0,0,0,0;0,0,0,0;0,0,0,0;0,0,0,0;0,0,0,0;0,0,0,0}</definedName>
    <definedName name="tyjtyj" localSheetId="7" hidden="1">{0,0,0,0}</definedName>
    <definedName name="tyjtyj" hidden="1">{0,0,0,0}</definedName>
    <definedName name="tyo">#REF!</definedName>
    <definedName name="Type">#REF!</definedName>
    <definedName name="TYR" localSheetId="7">#REF!</definedName>
    <definedName name="TYR">#REF!</definedName>
    <definedName name="TYRAMT" localSheetId="7">#REF!</definedName>
    <definedName name="TYRAMT">#REF!</definedName>
    <definedName name="tyseryuykiiukhjg" localSheetId="4" hidden="1">{#N/A,#N/A,FALSE,"EXPENSE"}</definedName>
    <definedName name="tyseryuykiiukhjg" localSheetId="5" hidden="1">{#N/A,#N/A,FALSE,"EXPENSE"}</definedName>
    <definedName name="tyseryuykiiukhjg" localSheetId="2" hidden="1">{#N/A,#N/A,FALSE,"EXPENSE"}</definedName>
    <definedName name="tyseryuykiiukhjg" hidden="1">{#N/A,#N/A,FALSE,"EXPENSE"}</definedName>
    <definedName name="tyui" localSheetId="7" hidden="1">{"valuation",#N/A,FALSE,"TXTCOMPS"}</definedName>
    <definedName name="tyui" hidden="1">{"valuation",#N/A,FALSE,"TXTCOMPS"}</definedName>
    <definedName name="tyutytyi" localSheetId="7" hidden="1">{#N/A,#N/A,FALSE,"Pharm";#N/A,#N/A,FALSE,"WWCM"}</definedName>
    <definedName name="tyutytyi" hidden="1">{#N/A,#N/A,FALSE,"Pharm";#N/A,#N/A,FALSE,"WWCM"}</definedName>
    <definedName name="tyweyweywe" localSheetId="7" hidden="1">{0,0,0,0;0,0,0,0;0,0,0,0;0,0,0,0;0,0,0,0;#N/A,#N/A,FALSE,0;#N/A,#N/A,FALSE,0;#N/A,#N/A,FALSE,0;#N/A,#N/A,FALSE,0;#N/A,#N/A,FALSE,0;#N/A,#N/A,FALSE,0;#N/A,#N/A,FALSE,0}</definedName>
    <definedName name="tyweyweywe" hidden="1">{0,0,0,0;0,0,0,0;0,0,0,0;0,0,0,0;0,0,0,0;#N/A,#N/A,FALSE,0;#N/A,#N/A,FALSE,0;#N/A,#N/A,FALSE,0;#N/A,#N/A,FALSE,0;#N/A,#N/A,FALSE,0;#N/A,#N/A,FALSE,0;#N/A,#N/A,FALSE,0}</definedName>
    <definedName name="tyyufkjkhjd" localSheetId="7" hidden="1">{#N/A,#N/A,FALSE,"Pharm";#N/A,#N/A,FALSE,"WWCM"}</definedName>
    <definedName name="tyyufkjkhjd" hidden="1">{#N/A,#N/A,FALSE,"Pharm";#N/A,#N/A,FALSE,"WWCM"}</definedName>
    <definedName name="u" localSheetId="7">IF(FEIN="","",FEIN)</definedName>
    <definedName name="u">IF(FEIN="","",FEIN)</definedName>
    <definedName name="u6yr5y5yrty" localSheetId="4" hidden="1">{#N/A,#N/A,FALSE,"EXPENSE"}</definedName>
    <definedName name="u6yr5y5yrty" localSheetId="5" hidden="1">{#N/A,#N/A,FALSE,"EXPENSE"}</definedName>
    <definedName name="u6yr5y5yrty" localSheetId="2" hidden="1">{#N/A,#N/A,FALSE,"EXPENSE"}</definedName>
    <definedName name="u6yr5y5yrty" hidden="1">{#N/A,#N/A,FALSE,"EXPENSE"}</definedName>
    <definedName name="UAssetGL1">#REF!</definedName>
    <definedName name="UAssetGL1Welf">#REF!</definedName>
    <definedName name="UAssetGL2">#REF!</definedName>
    <definedName name="UAssetGL2Welf">#REF!</definedName>
    <definedName name="UAssetGL3">#REF!</definedName>
    <definedName name="UAssetGL3Welf">#REF!</definedName>
    <definedName name="UAssetGL4">#REF!</definedName>
    <definedName name="UAssetGL4Welf">#REF!</definedName>
    <definedName name="UDA" localSheetId="7">#REF!</definedName>
    <definedName name="UDA">#REF!</definedName>
    <definedName name="UF">#REF!</definedName>
    <definedName name="UGL_Range">#REF!</definedName>
    <definedName name="UGL_RangePRW">#REF!</definedName>
    <definedName name="UI" localSheetId="7" hidden="1">{#N/A,#N/A,FALSE,"Summary";#N/A,#N/A,FALSE,"Adj to Option C";#N/A,#N/A,FALSE,"Dividend Analysis";#N/A,#N/A,FALSE,"Reserve Analysis";#N/A,#N/A,FALSE,"Depreciation";#N/A,#N/A,FALSE,"Other Tax Adj"}</definedName>
    <definedName name="UI" hidden="1">{#N/A,#N/A,FALSE,"Summary";#N/A,#N/A,FALSE,"Adj to Option C";#N/A,#N/A,FALSE,"Dividend Analysis";#N/A,#N/A,FALSE,"Reserve Analysis";#N/A,#N/A,FALSE,"Depreciation";#N/A,#N/A,FALSE,"Other Tax Adj"}</definedName>
    <definedName name="UI_Entity_Groups">#REF!</definedName>
    <definedName name="UI_Planner_Entity">#REF!</definedName>
    <definedName name="UI_Reports" localSheetId="7">#REF!</definedName>
    <definedName name="UI_Reports">#REF!</definedName>
    <definedName name="UI_Scale">#REF!</definedName>
    <definedName name="UI_Scenario">#REF!</definedName>
    <definedName name="UI_SCENARIO_DATA">"UI_SCENARIOS!A2:E377"</definedName>
    <definedName name="UI_Scenarios">#REF!</definedName>
    <definedName name="UIFirstYear">#REF!</definedName>
    <definedName name="uio" localSheetId="7" hidden="1">{"MMERINO",#N/A,FALSE,"1) Income Statement (2)"}</definedName>
    <definedName name="uio" hidden="1">{"MMERINO",#N/A,FALSE,"1) Income Statement (2)"}</definedName>
    <definedName name="UK_BOND">#REF!</definedName>
    <definedName name="uksgkhshas" localSheetId="7" hidden="1">{#N/A,#N/A,FALSE,"Aging Summary";#N/A,#N/A,FALSE,"Ratio Analysis";#N/A,#N/A,FALSE,"Test 120 Day Accts";#N/A,#N/A,FALSE,"Tickmarks"}</definedName>
    <definedName name="uksgkhshas" hidden="1">{#N/A,#N/A,FALSE,"Aging Summary";#N/A,#N/A,FALSE,"Ratio Analysis";#N/A,#N/A,FALSE,"Test 120 Day Accts";#N/A,#N/A,FALSE,"Tickmarks"}</definedName>
    <definedName name="ULH" localSheetId="7" hidden="1">{"Macro Table",#N/A,FALSE,"Range Name Locations"}</definedName>
    <definedName name="ULH" hidden="1">{"Macro Table",#N/A,FALSE,"Range Name Locations"}</definedName>
    <definedName name="UMACRO">#REF!</definedName>
    <definedName name="unapplied_direct_labor">#REF!</definedName>
    <definedName name="UnBalance" localSheetId="7">#REF!</definedName>
    <definedName name="UnBalance">#REF!</definedName>
    <definedName name="Unbill_alloc_12me">#REF!</definedName>
    <definedName name="Unbill_alloc_month_and_yr">#REF!</definedName>
    <definedName name="UNBILLED">#REF!</definedName>
    <definedName name="UnbilledFuel">#REF!</definedName>
    <definedName name="UncollAccts">#REF!</definedName>
    <definedName name="UncollExp">#REF!</definedName>
    <definedName name="UncollRatio">#REF!</definedName>
    <definedName name="UNDERMACRO" localSheetId="7">#REF!</definedName>
    <definedName name="UNDERMACRO">#REF!</definedName>
    <definedName name="UNDERSCORE" localSheetId="7">#REF!</definedName>
    <definedName name="UNDERSCORE">#REF!</definedName>
    <definedName name="UnfinishedGasolinesProductQualityAdjustments">#REF!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cap" localSheetId="7">#REF!</definedName>
    <definedName name="unicap">#REF!</definedName>
    <definedName name="unident_proj_ebits">#REF!</definedName>
    <definedName name="unit">#REF!</definedName>
    <definedName name="Unit_1_First_Event">#REF!</definedName>
    <definedName name="Unit_1_HGP_Events">#REF!</definedName>
    <definedName name="Unit_1_Major_Events">#REF!</definedName>
    <definedName name="Unit_1_Second_Event">#REF!</definedName>
    <definedName name="Unit_2_First_Event">#REF!</definedName>
    <definedName name="Unit_2_HGP_Events">#REF!</definedName>
    <definedName name="Unit_2_Major_Events">#REF!</definedName>
    <definedName name="Unit_2_Second_Event">#REF!</definedName>
    <definedName name="Unit_3_First_Event">#REF!</definedName>
    <definedName name="Unit_3_HGP_Events">#REF!</definedName>
    <definedName name="Unit_3_Major_Events">#REF!</definedName>
    <definedName name="Unit_3_Second_Event">#REF!</definedName>
    <definedName name="Unit_4_First_Event">#REF!</definedName>
    <definedName name="Unit_4_HGP_Events">#REF!</definedName>
    <definedName name="Unit_4_Major_Events">#REF!</definedName>
    <definedName name="Unit_4_Second_Event">#REF!</definedName>
    <definedName name="unitchoose">#REF!</definedName>
    <definedName name="UNITED_KINGDOM">#REF!</definedName>
    <definedName name="UNITS">#REF!</definedName>
    <definedName name="units2" localSheetId="7" hidden="1">{#N/A,#N/A,FALSE,"UNIT";#N/A,#N/A,FALSE,"EROSION";#N/A,#N/A,FALSE,"BASE"}</definedName>
    <definedName name="units2" hidden="1">{#N/A,#N/A,FALSE,"UNIT";#N/A,#N/A,FALSE,"EROSION";#N/A,#N/A,FALSE,"BASE"}</definedName>
    <definedName name="units3" localSheetId="7" hidden="1">{#N/A,#N/A,FALSE,"UNIT";#N/A,#N/A,FALSE,"EROSION";#N/A,#N/A,FALSE,"BASE"}</definedName>
    <definedName name="units3" hidden="1">{#N/A,#N/A,FALSE,"UNIT";#N/A,#N/A,FALSE,"EROSION";#N/A,#N/A,FALSE,"BASE"}</definedName>
    <definedName name="UNOCAL">#REF!</definedName>
    <definedName name="Update">#REF!</definedName>
    <definedName name="UPDATE1" localSheetId="7">#REF!</definedName>
    <definedName name="UPDATE1">#REF!</definedName>
    <definedName name="Upload_Journal" localSheetId="7">#REF!</definedName>
    <definedName name="Upload_Journal">#REF!</definedName>
    <definedName name="UPRF001" localSheetId="7">#REF!</definedName>
    <definedName name="UPRF001">#REF!</definedName>
    <definedName name="UPRF002">#REF!</definedName>
    <definedName name="UPRF007">#REF!</definedName>
    <definedName name="UPSLBR">#REF!</definedName>
    <definedName name="URPR003">#REF!</definedName>
    <definedName name="uryryryry" localSheetId="4" hidden="1">{#N/A,#N/A,FALSE,"ALLOC"}</definedName>
    <definedName name="uryryryry" localSheetId="5" hidden="1">{#N/A,#N/A,FALSE,"ALLOC"}</definedName>
    <definedName name="uryryryry" localSheetId="2" hidden="1">{#N/A,#N/A,FALSE,"ALLOC"}</definedName>
    <definedName name="uryryryry" hidden="1">{#N/A,#N/A,FALSE,"ALLOC"}</definedName>
    <definedName name="US_CPI_Average" localSheetId="7">#REF!</definedName>
    <definedName name="US_CPI_Average">#REF!</definedName>
    <definedName name="US_CPI_Average_Yr" localSheetId="7">#REF!</definedName>
    <definedName name="US_CPI_Average_Yr">#REF!</definedName>
    <definedName name="USA" localSheetId="7">#REF!</definedName>
    <definedName name="USA">#REF!</definedName>
    <definedName name="USA_BOND">#REF!</definedName>
    <definedName name="USCPI">#REF!</definedName>
    <definedName name="USCPI_ANNUAL">#REF!</definedName>
    <definedName name="USD">#REF!</definedName>
    <definedName name="USDollar" hidden="1">#REF!</definedName>
    <definedName name="UserPass" hidden="1">"verify"</definedName>
    <definedName name="USGaap_Balance">#REF!</definedName>
    <definedName name="USGaap_Estado">#REF!</definedName>
    <definedName name="USGaap_USDBalance">#REF!</definedName>
    <definedName name="USGaap_USDEstado">#REF!</definedName>
    <definedName name="UsgaapFlujo" localSheetId="7">#REF!</definedName>
    <definedName name="UsgaapFlujo">#REF!</definedName>
    <definedName name="UsgaapHoja" localSheetId="7">#REF!</definedName>
    <definedName name="UsgaapHoja">#REF!</definedName>
    <definedName name="UST_10y" localSheetId="7">#REF!</definedName>
    <definedName name="UST_10y">#REF!</definedName>
    <definedName name="UST_2y">#REF!</definedName>
    <definedName name="UST_30y">#REF!</definedName>
    <definedName name="UST_3y">#REF!</definedName>
    <definedName name="UST_5y">#REF!</definedName>
    <definedName name="UST_7y">#REF!</definedName>
    <definedName name="Util._Bruta_Ppto.">HLOOKUP(#REF!,#REF!,MATCH(#REF!,#REF!,0)+3,0)</definedName>
    <definedName name="Util._Bruta_Ppto.a">HLOOKUP(#REF!,#REF!,MATCH(#REF!,#REF!,0)+3,0)</definedName>
    <definedName name="Utilidad_Bruta_Real">HLOOKUP(#REF!,#REF!,MATCH(#REF!,#REF!,0)+4,0)</definedName>
    <definedName name="Utilidad_Bruta_Reala">HLOOKUP(#REF!,#REF!,MATCH(#REF!,#REF!,0)+4,0)</definedName>
    <definedName name="utilization">#REF!</definedName>
    <definedName name="Utl1BCRt">#REF!</definedName>
    <definedName name="Utl1CTC">#REF!</definedName>
    <definedName name="uturfhfh" localSheetId="4" hidden="1">{#N/A,#N/A,FALSE,"EXPENSE"}</definedName>
    <definedName name="uturfhfh" localSheetId="5" hidden="1">{#N/A,#N/A,FALSE,"EXPENSE"}</definedName>
    <definedName name="uturfhfh" localSheetId="2" hidden="1">{#N/A,#N/A,FALSE,"EXPENSE"}</definedName>
    <definedName name="uturfhfh" hidden="1">{#N/A,#N/A,FALSE,"EXPENSE"}</definedName>
    <definedName name="utututt" localSheetId="4" hidden="1">{#N/A,#N/A,FALSE,"EXPENSE"}</definedName>
    <definedName name="utututt" localSheetId="5" hidden="1">{#N/A,#N/A,FALSE,"EXPENSE"}</definedName>
    <definedName name="utututt" localSheetId="2" hidden="1">{#N/A,#N/A,FALSE,"EXPENSE"}</definedName>
    <definedName name="utututt" hidden="1">{#N/A,#N/A,FALSE,"EXPENSE"}</definedName>
    <definedName name="utututu" localSheetId="4" hidden="1">{#N/A,#N/A,FALSE,"EXPENSE"}</definedName>
    <definedName name="utututu" localSheetId="5" hidden="1">{#N/A,#N/A,FALSE,"EXPENSE"}</definedName>
    <definedName name="utututu" localSheetId="2" hidden="1">{#N/A,#N/A,FALSE,"EXPENSE"}</definedName>
    <definedName name="utututu" hidden="1">{#N/A,#N/A,FALSE,"EXPENSE"}</definedName>
    <definedName name="utuyututyu" localSheetId="4" hidden="1">{#N/A,#N/A,FALSE,"EXPENSE"}</definedName>
    <definedName name="utuyututyu" localSheetId="5" hidden="1">{#N/A,#N/A,FALSE,"EXPENSE"}</definedName>
    <definedName name="utuyututyu" localSheetId="2" hidden="1">{#N/A,#N/A,FALSE,"EXPENSE"}</definedName>
    <definedName name="utuyututyu" hidden="1">{#N/A,#N/A,FALSE,"EXPENSE"}</definedName>
    <definedName name="utyurturhfg" localSheetId="4" hidden="1">{#N/A,#N/A,FALSE,"EXPENSE"}</definedName>
    <definedName name="utyurturhfg" localSheetId="5" hidden="1">{#N/A,#N/A,FALSE,"EXPENSE"}</definedName>
    <definedName name="utyurturhfg" localSheetId="2" hidden="1">{#N/A,#N/A,FALSE,"EXPENSE"}</definedName>
    <definedName name="utyurturhfg" hidden="1">{#N/A,#N/A,FALSE,"EXPENSE"}</definedName>
    <definedName name="utyutfghgf" localSheetId="4" hidden="1">{#N/A,#N/A,FALSE,"EXPENSE"}</definedName>
    <definedName name="utyutfghgf" localSheetId="5" hidden="1">{#N/A,#N/A,FALSE,"EXPENSE"}</definedName>
    <definedName name="utyutfghgf" localSheetId="2" hidden="1">{#N/A,#N/A,FALSE,"EXPENSE"}</definedName>
    <definedName name="utyutfghgf" hidden="1">{#N/A,#N/A,FALSE,"EXPENSE"}</definedName>
    <definedName name="uu" localSheetId="7" hidden="1">{#N/A,#N/A,FALSE,"Antony Financials";#N/A,#N/A,FALSE,"Cowboy Financials";#N/A,#N/A,FALSE,"Combined";#N/A,#N/A,FALSE,"Valuematrix";#N/A,#N/A,FALSE,"DCFAntony";#N/A,#N/A,FALSE,"DCFCowboy";#N/A,#N/A,FALSE,"DCFCombined"}</definedName>
    <definedName name="uu" hidden="1">{#N/A,#N/A,FALSE,"Antony Financials";#N/A,#N/A,FALSE,"Cowboy Financials";#N/A,#N/A,FALSE,"Combined";#N/A,#N/A,FALSE,"Valuematrix";#N/A,#N/A,FALSE,"DCFAntony";#N/A,#N/A,FALSE,"DCFCowboy";#N/A,#N/A,FALSE,"DCFCombined"}</definedName>
    <definedName name="uuututu" localSheetId="4" hidden="1">{#N/A,#N/A,FALSE,"EXPENSE"}</definedName>
    <definedName name="uuututu" localSheetId="5" hidden="1">{#N/A,#N/A,FALSE,"EXPENSE"}</definedName>
    <definedName name="uuututu" localSheetId="2" hidden="1">{#N/A,#N/A,FALSE,"EXPENSE"}</definedName>
    <definedName name="uuututu" hidden="1">{#N/A,#N/A,FALSE,"EXPENSE"}</definedName>
    <definedName name="uuuuu" localSheetId="4" hidden="1">{#N/A,#N/A,FALSE,"EXPENSE"}</definedName>
    <definedName name="uuuuu" localSheetId="5" hidden="1">{#N/A,#N/A,FALSE,"EXPENSE"}</definedName>
    <definedName name="uuuuu" localSheetId="2" hidden="1">{#N/A,#N/A,FALSE,"EXPENSE"}</definedName>
    <definedName name="uuuuu" hidden="1">{#N/A,#N/A,FALSE,"EXPENSE"}</definedName>
    <definedName name="uuuuuu" localSheetId="4" hidden="1">{#N/A,#N/A,FALSE,"EXPENSE"}</definedName>
    <definedName name="uuuuuu" localSheetId="5" hidden="1">{#N/A,#N/A,FALSE,"EXPENSE"}</definedName>
    <definedName name="uuuuuu" localSheetId="2" hidden="1">{#N/A,#N/A,FALSE,"EXPENSE"}</definedName>
    <definedName name="uuuuuu" hidden="1">{#N/A,#N/A,FALSE,"EXPENSE"}</definedName>
    <definedName name="UXA" localSheetId="7">#REF!</definedName>
    <definedName name="UXA">#REF!</definedName>
    <definedName name="uytututut" localSheetId="4" hidden="1">{#N/A,#N/A,FALSE,"EXPENSE"}</definedName>
    <definedName name="uytututut" localSheetId="5" hidden="1">{#N/A,#N/A,FALSE,"EXPENSE"}</definedName>
    <definedName name="uytututut" localSheetId="2" hidden="1">{#N/A,#N/A,FALSE,"EXPENSE"}</definedName>
    <definedName name="uytututut" hidden="1">{#N/A,#N/A,FALSE,"EXPENSE"}</definedName>
    <definedName name="uytutyht" localSheetId="4" hidden="1">{#N/A,#N/A,FALSE,"ALLOC"}</definedName>
    <definedName name="uytutyht" localSheetId="5" hidden="1">{#N/A,#N/A,FALSE,"ALLOC"}</definedName>
    <definedName name="uytutyht" localSheetId="2" hidden="1">{#N/A,#N/A,FALSE,"ALLOC"}</definedName>
    <definedName name="uytutyht" hidden="1">{#N/A,#N/A,FALSE,"ALLOC"}</definedName>
    <definedName name="v" localSheetId="7">#REF!</definedName>
    <definedName name="v">#REF!</definedName>
    <definedName name="va" localSheetId="7" hidden="1">{"valuation",#N/A,FALSE,"TXTCOMPS"}</definedName>
    <definedName name="va" hidden="1">{"valuation",#N/A,FALSE,"TXTCOMPS"}</definedName>
    <definedName name="VACAP">#REF!</definedName>
    <definedName name="VacaPay">#REF!</definedName>
    <definedName name="VacPay">#REF!</definedName>
    <definedName name="val_date">#REF!</definedName>
    <definedName name="Val_date_text3" localSheetId="7">#REF!</definedName>
    <definedName name="Val_date_text3">#REF!</definedName>
    <definedName name="Val_date3">#REF!</definedName>
    <definedName name="VALE_F">#REF!</definedName>
    <definedName name="Validate">#REF!</definedName>
    <definedName name="Validation" localSheetId="7">#REF!</definedName>
    <definedName name="Validation">#REF!</definedName>
    <definedName name="ValidCombo" localSheetId="7">#REF!</definedName>
    <definedName name="ValidCombo">#REF!</definedName>
    <definedName name="ValidInputAction">#REF!</definedName>
    <definedName name="Value" localSheetId="7">#REF!</definedName>
    <definedName name="Value">#REF!</definedName>
    <definedName name="Values">#REF!</definedName>
    <definedName name="Values_Entered" localSheetId="6">IF(Loan_Amount*Interest_Rate*Loan_Years*Loan_Start&gt;0,1,0)</definedName>
    <definedName name="Values_Entered" localSheetId="7">IF('DEF EDIT Amort_Updated'!Loan_Amount*Interest_Rate*'DEF EDIT Amort_Updated'!Loan_Years*'DEF EDIT Amort_Updated'!Loan_Start&gt;0,1,0)</definedName>
    <definedName name="Values_Entered">IF(Loan_Amount*Interest_Rate*Loan_Years*Loan_Start&gt;0,1,0)</definedName>
    <definedName name="ValYear" localSheetId="7">#REF!</definedName>
    <definedName name="ValYear">#REF!</definedName>
    <definedName name="var" localSheetId="7">#REF!</definedName>
    <definedName name="var">#REF!</definedName>
    <definedName name="Variable" localSheetId="7">#REF!</definedName>
    <definedName name="Variable">#REF!</definedName>
    <definedName name="Variable_BU" localSheetId="7">#REF!</definedName>
    <definedName name="Variable_BU">#REF!</definedName>
    <definedName name="variablescrit">#REF!</definedName>
    <definedName name="variablescrit10">#REF!</definedName>
    <definedName name="variablescrit2">#REF!</definedName>
    <definedName name="variablescrit3">#REF!</definedName>
    <definedName name="variablescrit4">#REF!</definedName>
    <definedName name="variablescrit5">#REF!</definedName>
    <definedName name="variablescrit6">#REF!</definedName>
    <definedName name="variablescrit7">#REF!</definedName>
    <definedName name="variablescrit8">#REF!</definedName>
    <definedName name="variablescrit9">#REF!</definedName>
    <definedName name="VARIANCE">#REF!,#REF!</definedName>
    <definedName name="VARIANCE2">#REF!,#REF!</definedName>
    <definedName name="VARIANCESUMMARY" localSheetId="7">#REF!</definedName>
    <definedName name="VARIANCESUMMARY">#REF!</definedName>
    <definedName name="varsum">#REF!</definedName>
    <definedName name="VARXPLAN">#REF!</definedName>
    <definedName name="vbn" localSheetId="7" hidden="1">{"Assumptions1",#N/A,FALSE,"Assumptions";"MergerPlans1","20yearamort",FALSE,"MergerPlans";"MergerPlans1","40yearamort",FALSE,"MergerPlans";"MergerPlans2",#N/A,FALSE,"MergerPlans";"inputs",#N/A,FALSE,"MergerPlans"}</definedName>
    <definedName name="vbn" hidden="1">{#N/A,#N/A,TRUE,"Coverpage";#N/A,#N/A,TRUE,"Income Statement US$";#N/A,#N/A,TRUE,"US$ -Revenue by Month ";#N/A,#N/A,TRUE,"Fuel US$";#N/A,#N/A,TRUE,"US$ Operating Costs";#N/A,#N/A,TRUE,"US$ Other Costs";#N/A,#N/A,TRUE,"US$Cash Flow";#N/A,#N/A,TRUE,"Headcount";#N/A,#N/A,TRUE,"1999 IS"}</definedName>
    <definedName name="vcscvbxvbfvb" localSheetId="4" hidden="1">{#N/A,#N/A,FALSE,"EXPENSE"}</definedName>
    <definedName name="vcscvbxvbfvb" localSheetId="5" hidden="1">{#N/A,#N/A,FALSE,"EXPENSE"}</definedName>
    <definedName name="vcscvbxvbfvb" localSheetId="2" hidden="1">{#N/A,#N/A,FALSE,"EXPENSE"}</definedName>
    <definedName name="vcscvbxvbfvb" hidden="1">{#N/A,#N/A,FALSE,"EXPENSE"}</definedName>
    <definedName name="Vendor" localSheetId="7" hidden="1">{#N/A,#N/A,FALSE,"R&amp;D Quick Calc";#N/A,#N/A,FALSE,"DOE Fee Schedule"}</definedName>
    <definedName name="Vendor" hidden="1">{#N/A,#N/A,FALSE,"R&amp;D Quick Calc";#N/A,#N/A,FALSE,"DOE Fee Schedule"}</definedName>
    <definedName name="VendorsFlanges">OFFSET(#REF!,0,0,COUNTA(#REF!)+16,COUNTA(#REF!))</definedName>
    <definedName name="VendorsSteel">OFFSET(#REF!,0,0,COUNTA(#REF!)+17,COUNTA(#REF!))</definedName>
    <definedName name="ventanarecon">#REF!</definedName>
    <definedName name="Ventas_Ajustados">#REF!</definedName>
    <definedName name="Ventas_Consumo">#REF!</definedName>
    <definedName name="Ventas_Fisicos">#REF!</definedName>
    <definedName name="Ventas_Gas">#REF!</definedName>
    <definedName name="Ventas_Ingresos">#REF!</definedName>
    <definedName name="Ventas_Reales">HLOOKUP(#REF!,#REF!,MATCH(#REF!,#REF!,0)+1,0)</definedName>
    <definedName name="Ventas_Realesa">HLOOKUP(#REF!,#REF!,MATCH(#REF!,#REF!,0)+1,0)</definedName>
    <definedName name="Ventas_Tarifas">#REF!</definedName>
    <definedName name="VENTR" localSheetId="7">#REF!</definedName>
    <definedName name="VENTR">#REF!</definedName>
    <definedName name="VEPCO_Out" localSheetId="7">#REF!</definedName>
    <definedName name="VEPCO_Out">#REF!</definedName>
    <definedName name="version">#REF!</definedName>
    <definedName name="versionnumber">"2.00"</definedName>
    <definedName name="VG_Util_AcumuladaReal2005">#REF!</definedName>
    <definedName name="VG_Util_PptoAnual2005">#REF!</definedName>
    <definedName name="VG_Util_PptoAnual2005Avance">#REF!</definedName>
    <definedName name="Viastar" hidden="1">{#N/A,#N/A,FALSE,"Assumptions";#N/A,#N/A,FALSE,"N-IS-Sum";#N/A,#N/A,FALSE,"N-St-Sum";#N/A,#N/A,FALSE,"Inc Stmt";#N/A,#N/A,FALSE,"Stats"}</definedName>
    <definedName name="View" localSheetId="7">#REF!</definedName>
    <definedName name="View">#REF!</definedName>
    <definedName name="VOLCURVE">#REF!</definedName>
    <definedName name="VOM">#REF!</definedName>
    <definedName name="VOPHrs">#REF!</definedName>
    <definedName name="VOUCHER">#REF!</definedName>
    <definedName name="VPHrs">#REF!</definedName>
    <definedName name="vrenddate">#REF!</definedName>
    <definedName name="vrstartdate">#REF!</definedName>
    <definedName name="vsd" localSheetId="7" hidden="1">{"IS FE with Ratios",#N/A,FALSE,"Far East";"PF CF Far East",#N/A,FALSE,"Far East";"DCF Far East Matrix",#N/A,FALSE,"Far East"}</definedName>
    <definedName name="vsd" hidden="1">{"IS FE with Ratios",#N/A,FALSE,"Far East";"PF CF Far East",#N/A,FALSE,"Far East";"DCF Far East Matrix",#N/A,FALSE,"Far East"}</definedName>
    <definedName name="VTM_1" hidden="1">#REF!</definedName>
    <definedName name="VTM_2" hidden="1">#REF!</definedName>
    <definedName name="VTM_3" hidden="1">#REF!</definedName>
    <definedName name="VTM_4" hidden="1">#REF!</definedName>
    <definedName name="vvv" localSheetId="7" hidden="1">{#N/A,#N/A,FALSE,"Aging Summary";#N/A,#N/A,FALSE,"Ratio Analysis";#N/A,#N/A,FALSE,"Test 120 Day Accts";#N/A,#N/A,FALSE,"Tickmarks"}</definedName>
    <definedName name="vvv" hidden="1">{#N/A,#N/A,FALSE,"Aging Summary";#N/A,#N/A,FALSE,"Ratio Analysis";#N/A,#N/A,FALSE,"Test 120 Day Accts";#N/A,#N/A,FALSE,"Tickmarks"}</definedName>
    <definedName name="vvvv" localSheetId="7" hidden="1">{#N/A,#N/A,FALSE,"Antony Financials";#N/A,#N/A,FALSE,"Cowboy Financials";#N/A,#N/A,FALSE,"Combined";#N/A,#N/A,FALSE,"Valuematrix";#N/A,#N/A,FALSE,"DCFAntony";#N/A,#N/A,FALSE,"DCFCowboy";#N/A,#N/A,FALSE,"DCFCombined"}</definedName>
    <definedName name="vvvv" hidden="1">{#N/A,#N/A,FALSE,"Antony Financials";#N/A,#N/A,FALSE,"Cowboy Financials";#N/A,#N/A,FALSE,"Combined";#N/A,#N/A,FALSE,"Valuematrix";#N/A,#N/A,FALSE,"DCFAntony";#N/A,#N/A,FALSE,"DCFCowboy";#N/A,#N/A,FALSE,"DCFCombined"}</definedName>
    <definedName name="vz" localSheetId="7" hidden="1">{"mgmt forecast",#N/A,FALSE,"Mgmt Forecast";"dcf table",#N/A,FALSE,"Mgmt Forecast";"sensitivity",#N/A,FALSE,"Mgmt Forecast";"table inputs",#N/A,FALSE,"Mgmt Forecast";"calculations",#N/A,FALSE,"Mgmt Forecast"}</definedName>
    <definedName name="vz" hidden="1">{"mgmt forecast",#N/A,FALSE,"Mgmt Forecast";"dcf table",#N/A,FALSE,"Mgmt Forecast";"sensitivity",#N/A,FALSE,"Mgmt Forecast";"table inputs",#N/A,FALSE,"Mgmt Forecast";"calculations",#N/A,FALSE,"Mgmt Forecast"}</definedName>
    <definedName name="vzserf" hidden="1">#REF!</definedName>
    <definedName name="vzx" localSheetId="7" hidden="1">{"mgmt forecast",#N/A,FALSE,"Mgmt Forecast";"dcf table",#N/A,FALSE,"Mgmt Forecast";"sensitivity",#N/A,FALSE,"Mgmt Forecast";"table inputs",#N/A,FALSE,"Mgmt Forecast";"calculations",#N/A,FALSE,"Mgmt Forecast"}</definedName>
    <definedName name="vzx" hidden="1">{"mgmt forecast",#N/A,FALSE,"Mgmt Forecast";"dcf table",#N/A,FALSE,"Mgmt Forecast";"sensitivity",#N/A,FALSE,"Mgmt Forecast";"table inputs",#N/A,FALSE,"Mgmt Forecast";"calculations",#N/A,FALSE,"Mgmt Forecast"}</definedName>
    <definedName name="w" localSheetId="7" hidden="1">{"SourcesUses",#N/A,TRUE,"CFMODEL";"TransOverview",#N/A,TRUE,"CFMODEL"}</definedName>
    <definedName name="w" hidden="1">{#N/A,#N/A,FALSE,"Assessment";#N/A,#N/A,FALSE,"Staffing";#N/A,#N/A,FALSE,"Hires";#N/A,#N/A,FALSE,"Assumptions"}</definedName>
    <definedName name="w.dcf." localSheetId="7" hidden="1">{"mgmt forecast",#N/A,FALSE,"Mgmt Forecast";"dcf table",#N/A,FALSE,"Mgmt Forecast";"sensitivity",#N/A,FALSE,"Mgmt Forecast";"table inputs",#N/A,FALSE,"Mgmt Forecast";"calculations",#N/A,FALSE,"Mgmt Forecast"}</definedName>
    <definedName name="w.dcf." hidden="1">{"mgmt forecast",#N/A,FALSE,"Mgmt Forecast";"dcf table",#N/A,FALSE,"Mgmt Forecast";"sensitivity",#N/A,FALSE,"Mgmt Forecast";"table inputs",#N/A,FALSE,"Mgmt Forecast";"calculations",#N/A,FALSE,"Mgmt Forecast"}</definedName>
    <definedName name="wacc1" localSheetId="7"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age_benefits">#REF!</definedName>
    <definedName name="Wage_Escalation_Rate">#REF!</definedName>
    <definedName name="Wage1" localSheetId="7">#REF!</definedName>
    <definedName name="Wage1">#REF!</definedName>
    <definedName name="Wage1_1" localSheetId="7">#REF!</definedName>
    <definedName name="Wage1_1">#REF!</definedName>
    <definedName name="WageIncr" localSheetId="7">#REF!</definedName>
    <definedName name="WageIncr">#REF!</definedName>
    <definedName name="WageIncrU">#REF!</definedName>
    <definedName name="Wages">#REF!</definedName>
    <definedName name="wanrt"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anrt"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anrt1"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anrt1"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ar"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ar"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arg2"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arg2"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arn6"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arn6"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as" localSheetId="7" hidden="1">{#N/A,#N/A,FALSE,"Sales Graph";#N/A,#N/A,FALSE,"BUC Graph";#N/A,#N/A,FALSE,"P&amp;L - YTD"}</definedName>
    <definedName name="was" hidden="1">{#N/A,#N/A,FALSE,"Sales Graph";#N/A,#N/A,FALSE,"BUC Graph";#N/A,#N/A,FALSE,"P&amp;L - YTD"}</definedName>
    <definedName name="wasf" localSheetId="7" hidden="1">{"mgmt forecast",#N/A,FALSE,"Mgmt Forecast";"dcf table",#N/A,FALSE,"Mgmt Forecast";"sensitivity",#N/A,FALSE,"Mgmt Forecast";"table inputs",#N/A,FALSE,"Mgmt Forecast";"calculations",#N/A,FALSE,"Mgmt Forecast"}</definedName>
    <definedName name="wasf" hidden="1">{"mgmt forecast",#N/A,FALSE,"Mgmt Forecast";"dcf table",#N/A,FALSE,"Mgmt Forecast";"sensitivity",#N/A,FALSE,"Mgmt Forecast";"table inputs",#N/A,FALSE,"Mgmt Forecast";"calculations",#N/A,FALSE,"Mgmt Forecast"}</definedName>
    <definedName name="wass"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ass"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b" localSheetId="7" hidden="1">{#N/A,#N/A,FALSE,"Pharm";#N/A,#N/A,FALSE,"WWCM"}</definedName>
    <definedName name="wb" hidden="1">{#N/A,#N/A,FALSE,"Pharm";#N/A,#N/A,FALSE,"WWCM"}</definedName>
    <definedName name="wbde0">#REF!</definedName>
    <definedName name="wbde1">#REF!</definedName>
    <definedName name="wbde2">#REF!</definedName>
    <definedName name="WC" localSheetId="7" hidden="1">{#N/A,#N/A,FALSE,"Income";#N/A,#N/A,FALSE,"Cost of Goods Sold";#N/A,#N/A,FALSE,"Other Costs";#N/A,#N/A,FALSE,"Other Income";#N/A,#N/A,FALSE,"Taxes";#N/A,#N/A,FALSE,"Other Deductions";#N/A,#N/A,FALSE,"Compensation of Officers"}</definedName>
    <definedName name="WC" hidden="1">{#N/A,#N/A,FALSE,"Income";#N/A,#N/A,FALSE,"Cost of Goods Sold";#N/A,#N/A,FALSE,"Other Costs";#N/A,#N/A,FALSE,"Other Income";#N/A,#N/A,FALSE,"Taxes";#N/A,#N/A,FALSE,"Other Deductions";#N/A,#N/A,FALSE,"Compensation of Officers"}</definedName>
    <definedName name="WCD" localSheetId="7">#REF!</definedName>
    <definedName name="WCD">#REF!</definedName>
    <definedName name="we" localSheetId="7" hidden="1">{"qtd actual",#N/A,FALSE,"F";"mtd actual",#N/A,FALSE,"G";"ytd actual",#N/A,FALSE,"E"}</definedName>
    <definedName name="we" hidden="1">{"qtd actual",#N/A,FALSE,"F";"mtd actual",#N/A,FALSE,"G";"ytd actual",#N/A,FALSE,"E"}</definedName>
    <definedName name="WE0">#REF!</definedName>
    <definedName name="wearwaerwearfefr" localSheetId="4" hidden="1">{#N/A,#N/A,FALSE,"ALLOC"}</definedName>
    <definedName name="wearwaerwearfefr" localSheetId="5" hidden="1">{#N/A,#N/A,FALSE,"ALLOC"}</definedName>
    <definedName name="wearwaerwearfefr" localSheetId="2" hidden="1">{#N/A,#N/A,FALSE,"ALLOC"}</definedName>
    <definedName name="wearwaerwearfefr" hidden="1">{#N/A,#N/A,FALSE,"ALLOC"}</definedName>
    <definedName name="Weather_Table" localSheetId="7">#REF!</definedName>
    <definedName name="Weather_Table">#REF!</definedName>
    <definedName name="web" localSheetId="7" hidden="1">{#N/A,#N/A,FALSE,"Taxblinc";#N/A,#N/A,FALSE,"Rsvsacls"}</definedName>
    <definedName name="web" hidden="1">{#N/A,#N/A,FALSE,"Taxblinc";#N/A,#N/A,FALSE,"Rsvsacls"}</definedName>
    <definedName name="wee" localSheetId="7" hidden="1">{"DCF",#N/A,FALSE,"CF"}</definedName>
    <definedName name="wee" hidden="1">{"DCF",#N/A,FALSE,"CF"}</definedName>
    <definedName name="weee" localSheetId="7" hidden="1">{"ytd actual vs plan",#N/A,FALSE,"E";"qtd actual vs plan",#N/A,FALSE,"F";"mtd actual vs plan",#N/A,FALSE,"G"}</definedName>
    <definedName name="weee" hidden="1">{"ytd actual vs plan",#N/A,FALSE,"E";"qtd actual vs plan",#N/A,FALSE,"F";"mtd actual vs plan",#N/A,FALSE,"G"}</definedName>
    <definedName name="Week_Range">#REF!</definedName>
    <definedName name="WeekSelection">#REF!</definedName>
    <definedName name="wef" localSheetId="7" hidden="1">{"USFGROUP",#N/A,FALSE,"USF GROUP CONSOL"}</definedName>
    <definedName name="wef" hidden="1">{"USFGROUP",#N/A,FALSE,"USF GROUP CONSOL"}</definedName>
    <definedName name="WEIGHTED">#REF!</definedName>
    <definedName name="WEIGHTED_AVG_CALC" localSheetId="7">#REF!</definedName>
    <definedName name="WEIGHTED_AVG_CALC">#REF!</definedName>
    <definedName name="weo0" localSheetId="7">#REF!</definedName>
    <definedName name="weo0">#REF!</definedName>
    <definedName name="weqeqwewqewewe" localSheetId="4" hidden="1">{#N/A,#N/A,FALSE,"EXPENSE"}</definedName>
    <definedName name="weqeqwewqewewe" localSheetId="5" hidden="1">{#N/A,#N/A,FALSE,"EXPENSE"}</definedName>
    <definedName name="weqeqwewqewewe" localSheetId="2" hidden="1">{#N/A,#N/A,FALSE,"EXPENSE"}</definedName>
    <definedName name="weqeqwewqewewe" hidden="1">{#N/A,#N/A,FALSE,"EXPENSE"}</definedName>
    <definedName name="weqweqweqw" localSheetId="4" hidden="1">{#N/A,#N/A,FALSE,"EXPENSE"}</definedName>
    <definedName name="weqweqweqw" localSheetId="5" hidden="1">{#N/A,#N/A,FALSE,"EXPENSE"}</definedName>
    <definedName name="weqweqweqw" localSheetId="2" hidden="1">{#N/A,#N/A,FALSE,"EXPENSE"}</definedName>
    <definedName name="weqweqweqw" hidden="1">{#N/A,#N/A,FALSE,"EXPENSE"}</definedName>
    <definedName name="wer" localSheetId="7" hidden="1">{"cover",#N/A,TRUE,"Cover";"toc6",#N/A,TRUE,"TOC";"pfis3",#N/A,TRUE,"Overview";"ts2",#N/A,TRUE,"Det_Trans_Sum";"ei2c",#N/A,TRUE,"Earnings Impact";"ad2",#N/A,TRUE,"accretion dilution";"hg2",#N/A,TRUE,"Has-Gets";"pfis2",#N/A,TRUE,"Pro Forma Income Statement";"ca2",#N/A,TRUE,"Contribution_Analysis";"acq2c",#N/A,TRUE,"Acquirer";"tar2c",#N/A,TRUE,"Target"}</definedName>
    <definedName name="wer" hidden="1">{"cover",#N/A,TRUE,"Cover";"toc6",#N/A,TRUE,"TOC";"pfis3",#N/A,TRUE,"Overview";"ts2",#N/A,TRUE,"Det_Trans_Sum";"ei2c",#N/A,TRUE,"Earnings Impact";"ad2",#N/A,TRUE,"accretion dilution";"hg2",#N/A,TRUE,"Has-Gets";"pfis2",#N/A,TRUE,"Pro Forma Income Statement";"ca2",#N/A,TRUE,"Contribution_Analysis";"acq2c",#N/A,TRUE,"Acquirer";"tar2c",#N/A,TRUE,"Target"}</definedName>
    <definedName name="were" localSheetId="7" hidden="1">{"Acquiror Income Statement",#N/A,TRUE,"Acquiror";"Acquiror Balance Sheet",#N/A,TRUE,"Acquiror";"Acquiror Cash Flow",#N/A,TRUE,"Acquiror"}</definedName>
    <definedName name="were" hidden="1">{"Acquiror Income Statement",#N/A,TRUE,"Acquiror";"Acquiror Balance Sheet",#N/A,TRUE,"Acquiror";"Acquiror Cash Flow",#N/A,TRUE,"Acquiror"}</definedName>
    <definedName name="wererwer" localSheetId="7" hidden="1">{"cover",#N/A,TRUE,"Cover";"toc5",#N/A,TRUE,"TOC";"over",#N/A,TRUE,"Overview";"ts2",#N/A,TRUE,"Det_Trans_Sum";"ei",#N/A,TRUE,"Earnings Impact";"ad",#N/A,TRUE,"accretion dilution";"pfis",#N/A,TRUE,"Pro Forma Income Statement";"ca",#N/A,TRUE,"Contribution_Analysis";"acq",#N/A,TRUE,"Acquirer";"tar",#N/A,TRUE,"Target"}</definedName>
    <definedName name="wererwer" hidden="1">{"cover",#N/A,TRUE,"Cover";"toc5",#N/A,TRUE,"TOC";"over",#N/A,TRUE,"Overview";"ts2",#N/A,TRUE,"Det_Trans_Sum";"ei",#N/A,TRUE,"Earnings Impact";"ad",#N/A,TRUE,"accretion dilution";"pfis",#N/A,TRUE,"Pro Forma Income Statement";"ca",#N/A,TRUE,"Contribution_Analysis";"acq",#N/A,TRUE,"Acquirer";"tar",#N/A,TRUE,"Target"}</definedName>
    <definedName name="WEREWREWR" localSheetId="7" hidden="1">{#N/A,#N/A,FALSE,"Check-Figure Variances"}</definedName>
    <definedName name="WEREWREWR" hidden="1">{#N/A,#N/A,FALSE,"Check-Figure Variances"}</definedName>
    <definedName name="WEREWREWT" localSheetId="7" hidden="1">{#N/A,#N/A,FALSE,"TRK00MST1+Tran PL"}</definedName>
    <definedName name="WEREWREWT" hidden="1">{#N/A,#N/A,FALSE,"TRK00MST1+Tran PL"}</definedName>
    <definedName name="wern" localSheetId="7" hidden="1">{"cover",#N/A,TRUE,"Cover";"toc6",#N/A,TRUE,"TOC";"over",#N/A,TRUE,"Overview";"ts2",#N/A,TRUE,"Det_Trans_Sum";"ei2",#N/A,TRUE,"Earnings Impact";"ad2",#N/A,TRUE,"accretion dilution";"hg2",#N/A,TRUE,"Has-Gets";"pfis2",#N/A,TRUE,"Pro Forma Income Statement";"ca2",#N/A,TRUE,"Contribution_Analysis";"acq2",#N/A,TRUE,"Acquirer";"tar2",#N/A,TRUE,"Target"}</definedName>
    <definedName name="wern" hidden="1">{"cover",#N/A,TRUE,"Cover";"toc6",#N/A,TRUE,"TOC";"over",#N/A,TRUE,"Overview";"ts2",#N/A,TRUE,"Det_Trans_Sum";"ei2",#N/A,TRUE,"Earnings Impact";"ad2",#N/A,TRUE,"accretion dilution";"hg2",#N/A,TRUE,"Has-Gets";"pfis2",#N/A,TRUE,"Pro Forma Income Statement";"ca2",#N/A,TRUE,"Contribution_Analysis";"acq2",#N/A,TRUE,"Acquirer";"tar2",#N/A,TRUE,"Target"}</definedName>
    <definedName name="weroiieiei" hidden="1">{"Backlog and PL",#N/A,FALSE,"3yr plan (local currency)";"Revenue",#N/A,FALSE,"3yr plan (local currency)";"Other",#N/A,FALSE,"3yr plan (local currency)"}</definedName>
    <definedName name="werrr" localSheetId="7" hidden="1">{#N/A,#N/A,FALSE,"Pharm";#N/A,#N/A,FALSE,"WWCM"}</definedName>
    <definedName name="werrr" hidden="1">{#N/A,#N/A,FALSE,"Pharm";#N/A,#N/A,FALSE,"WWCM"}</definedName>
    <definedName name="wert" localSheetId="7" hidden="1">{#N/A,#N/A,TRUE,"Coverpage";#N/A,#N/A,TRUE,"Income Statement US$";#N/A,#N/A,TRUE,"US$ -Revenue by Month ";#N/A,#N/A,TRUE,"Fuel US$";#N/A,#N/A,TRUE,"US$ Operating Costs";#N/A,#N/A,TRUE,"US$ Other Costs";#N/A,#N/A,TRUE,"US$Cash Flow";#N/A,#N/A,TRUE,"Headcount";#N/A,#N/A,TRUE,"1999 IS"}</definedName>
    <definedName name="wert" hidden="1">{#N/A,#N/A,TRUE,"Coverpage";#N/A,#N/A,TRUE,"Income Statement US$";#N/A,#N/A,TRUE,"US$ -Revenue by Month ";#N/A,#N/A,TRUE,"Fuel US$";#N/A,#N/A,TRUE,"US$ Operating Costs";#N/A,#N/A,TRUE,"US$ Other Costs";#N/A,#N/A,TRUE,"US$Cash Flow";#N/A,#N/A,TRUE,"Headcount";#N/A,#N/A,TRUE,"1999 IS"}</definedName>
    <definedName name="WERTEWR" localSheetId="7" hidden="1">{#N/A,#N/A,FALSE,"SUP00mst+TWELVE"}</definedName>
    <definedName name="WERTEWR" hidden="1">{#N/A,#N/A,FALSE,"SUP00mst+TWELVE"}</definedName>
    <definedName name="wertwertw" localSheetId="7" hidden="1">{"a",#N/A,FALSE,"LBO - 100%, Sells FSM in 1999";"aa",#N/A,FALSE,"LBO - 100%, Sells FSM in 1999";"aaa",#N/A,FALSE,"LBO - 100%, Sells FSM in 1999";"aaaa",#N/A,FALSE,"LBO - 100%, Sells FSM in 1999";"aaaaa",#N/A,FALSE,"LBO - 100%, Sells FSM in 1999";"aaaaaa",#N/A,FALSE,"LBO - 100%, Sells FSM in 1999";"aaaaaaa",#N/A,FALSE,"LBO - 100%, Sells FSM in 1999"}</definedName>
    <definedName name="wertwertw" hidden="1">{"a",#N/A,FALSE,"LBO - 100%, Sells FSM in 1999";"aa",#N/A,FALSE,"LBO - 100%, Sells FSM in 1999";"aaa",#N/A,FALSE,"LBO - 100%, Sells FSM in 1999";"aaaa",#N/A,FALSE,"LBO - 100%, Sells FSM in 1999";"aaaaa",#N/A,FALSE,"LBO - 100%, Sells FSM in 1999";"aaaaaa",#N/A,FALSE,"LBO - 100%, Sells FSM in 1999";"aaaaaaa",#N/A,FALSE,"LBO - 100%, Sells FSM in 1999"}</definedName>
    <definedName name="wertwrtwrt" localSheetId="7" hidden="1">{"Print Top",#N/A,FALSE,"Europe Model";"Print Bottom",#N/A,FALSE,"Europe Model"}</definedName>
    <definedName name="wertwrtwrt" hidden="1">{"Print Top",#N/A,FALSE,"Europe Model";"Print Bottom",#N/A,FALSE,"Europe Model"}</definedName>
    <definedName name="werwerwerwefrd" localSheetId="4" hidden="1">{#N/A,#N/A,FALSE,"ALLOC"}</definedName>
    <definedName name="werwerwerwefrd" localSheetId="5" hidden="1">{#N/A,#N/A,FALSE,"ALLOC"}</definedName>
    <definedName name="werwerwerwefrd" localSheetId="2" hidden="1">{#N/A,#N/A,FALSE,"ALLOC"}</definedName>
    <definedName name="werwerwerwefrd" hidden="1">{#N/A,#N/A,FALSE,"ALLOC"}</definedName>
    <definedName name="WESTERN">#REF!</definedName>
    <definedName name="wfewfdew" hidden="1">8</definedName>
    <definedName name="wfvsd" localSheetId="7" hidden="1">{#N/A,#N/A,FALSE,"Year";#N/A,#N/A,FALSE,"AC Fiscal Year";#N/A,#N/A,FALSE,"Hourly Rate By Activity";#N/A,#N/A,FALSE,"Hourly Rate By Custom Resource";#N/A,#N/A,FALSE,"Line of Business Review";#N/A,#N/A,FALSE,"Assumptions";#N/A,#N/A,FALSE,"Sensitivity Analysis";#N/A,#N/A,FALSE,"Overall Staffing Review"}</definedName>
    <definedName name="wfvsd" hidden="1">{#N/A,#N/A,FALSE,"Year";#N/A,#N/A,FALSE,"AC Fiscal Year";#N/A,#N/A,FALSE,"Hourly Rate By Activity";#N/A,#N/A,FALSE,"Hourly Rate By Custom Resource";#N/A,#N/A,FALSE,"Line of Business Review";#N/A,#N/A,FALSE,"Assumptions";#N/A,#N/A,FALSE,"Sensitivity Analysis";#N/A,#N/A,FALSE,"Overall Staffing Review"}</definedName>
    <definedName name="What" localSheetId="7">#N/A</definedName>
    <definedName name="What">[0]!What</definedName>
    <definedName name="what_1" localSheetId="7" hidden="1">{#N/A,#N/A,TRUE,"MAIN FT TERM";#N/A,#N/A,TRUE,"MCI  FT TERM ";#N/A,#N/A,TRUE,"OC12 EQV"}</definedName>
    <definedName name="what_1" hidden="1">{#N/A,#N/A,TRUE,"MAIN FT TERM";#N/A,#N/A,TRUE,"MCI  FT TERM ";#N/A,#N/A,TRUE,"OC12 EQV"}</definedName>
    <definedName name="what_2" localSheetId="7" hidden="1">{#N/A,#N/A,TRUE,"MAIN FT TERM";#N/A,#N/A,TRUE,"MCI  FT TERM ";#N/A,#N/A,TRUE,"OC12 EQV"}</definedName>
    <definedName name="what_2" hidden="1">{#N/A,#N/A,TRUE,"MAIN FT TERM";#N/A,#N/A,TRUE,"MCI  FT TERM ";#N/A,#N/A,TRUE,"OC12 EQV"}</definedName>
    <definedName name="what_3" localSheetId="7" hidden="1">{#N/A,#N/A,TRUE,"MAIN FT TERM";#N/A,#N/A,TRUE,"MCI  FT TERM ";#N/A,#N/A,TRUE,"OC12 EQV"}</definedName>
    <definedName name="what_3" hidden="1">{#N/A,#N/A,TRUE,"MAIN FT TERM";#N/A,#N/A,TRUE,"MCI  FT TERM ";#N/A,#N/A,TRUE,"OC12 EQV"}</definedName>
    <definedName name="what_4" localSheetId="7" hidden="1">{#N/A,#N/A,TRUE,"MAIN FT TERM";#N/A,#N/A,TRUE,"MCI  FT TERM ";#N/A,#N/A,TRUE,"OC12 EQV"}</definedName>
    <definedName name="what_4" hidden="1">{#N/A,#N/A,TRUE,"MAIN FT TERM";#N/A,#N/A,TRUE,"MCI  FT TERM ";#N/A,#N/A,TRUE,"OC12 EQV"}</definedName>
    <definedName name="what_5" localSheetId="7" hidden="1">{#N/A,#N/A,TRUE,"MAIN FT TERM";#N/A,#N/A,TRUE,"MCI  FT TERM ";#N/A,#N/A,TRUE,"OC12 EQV"}</definedName>
    <definedName name="what_5" hidden="1">{#N/A,#N/A,TRUE,"MAIN FT TERM";#N/A,#N/A,TRUE,"MCI  FT TERM ";#N/A,#N/A,TRUE,"OC12 EQV"}</definedName>
    <definedName name="whatever"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whatever" hidden="1">{#N/A,#N/A,FALSE,"Australia";#N/A,#N/A,FALSE,"Austria";#N/A,#N/A,FALSE,"Belgium";#N/A,#N/A,FALSE,"Canada";#N/A,#N/A,FALSE,"France";#N/A,#N/A,FALSE,"Germany";#N/A,#N/A,FALSE,"Hong Kong";#N/A,#N/A,FALSE,"Italy";#N/A,#N/A,FALSE,"Japan";#N/A,#N/A,FALSE,"Korea";#N/A,#N/A,FALSE,"Mexico";#N/A,#N/A,FALSE,"Poland";#N/A,#N/A,FALSE,"Spain";#N/A,#N/A,FALSE,"Switzerland";#N/A,#N/A,FALSE,"UK"}</definedName>
    <definedName name="whatever1" localSheetId="7" hidden="1">{#N/A,#N/A,FALSE,"BA-N";#N/A,#N/A,FALSE,"BA-S";#N/A,#N/A,FALSE,"BA Total"}</definedName>
    <definedName name="whatever1" hidden="1">{#N/A,#N/A,FALSE,"BA-N";#N/A,#N/A,FALSE,"BA-S";#N/A,#N/A,FALSE,"BA Total"}</definedName>
    <definedName name="whatever5" localSheetId="7" hidden="1">{#N/A,#N/A,FALSE,"BA Total";#N/A,#N/A,FALSE,"BA-N";#N/A,#N/A,FALSE,"BA-S";#N/A,#N/A,FALSE,"NY";#N/A,#N/A,FALSE,"MA";#N/A,#N/A,FALSE,"ME";#N/A,#N/A,FALSE,"NH";#N/A,#N/A,FALSE,"RI";#N/A,#N/A,FALSE,"VT";#N/A,#N/A,FALSE,"NJ";#N/A,#N/A,FALSE,"PA";#N/A,#N/A,FALSE,"DE";#N/A,#N/A,FALSE,"DC";#N/A,#N/A,FALSE,"MD";#N/A,#N/A,FALSE,"VA";#N/A,#N/A,FALSE,"WV"}</definedName>
    <definedName name="whatever5" hidden="1">{#N/A,#N/A,FALSE,"BA Total";#N/A,#N/A,FALSE,"BA-N";#N/A,#N/A,FALSE,"BA-S";#N/A,#N/A,FALSE,"NY";#N/A,#N/A,FALSE,"MA";#N/A,#N/A,FALSE,"ME";#N/A,#N/A,FALSE,"NH";#N/A,#N/A,FALSE,"RI";#N/A,#N/A,FALSE,"VT";#N/A,#N/A,FALSE,"NJ";#N/A,#N/A,FALSE,"PA";#N/A,#N/A,FALSE,"DE";#N/A,#N/A,FALSE,"DC";#N/A,#N/A,FALSE,"MD";#N/A,#N/A,FALSE,"VA";#N/A,#N/A,FALSE,"WV"}</definedName>
    <definedName name="Whatisgoingon" localSheetId="7" hidden="1">{#N/A,#N/A,FALSE,"Projections";#N/A,#N/A,FALSE,"Multiples Valuation";#N/A,#N/A,FALSE,"LBO";#N/A,#N/A,FALSE,"Multiples_Sensitivity";#N/A,#N/A,FALSE,"Summary"}</definedName>
    <definedName name="Whatisgoingon" hidden="1">{#N/A,#N/A,FALSE,"Projections";#N/A,#N/A,FALSE,"Multiples Valuation";#N/A,#N/A,FALSE,"LBO";#N/A,#N/A,FALSE,"Multiples_Sensitivity";#N/A,#N/A,FALSE,"Summary"}</definedName>
    <definedName name="whatisthis" localSheetId="7" hidden="1">{#N/A,#N/A,FALSE,"Aging Summary";#N/A,#N/A,FALSE,"Ratio Analysis";#N/A,#N/A,FALSE,"Test 120 Day Accts";#N/A,#N/A,FALSE,"Tickmarks"}</definedName>
    <definedName name="whatisthis" hidden="1">{#N/A,#N/A,FALSE,"Aging Summary";#N/A,#N/A,FALSE,"Ratio Analysis";#N/A,#N/A,FALSE,"Test 120 Day Accts";#N/A,#N/A,FALSE,"Tickmarks"}</definedName>
    <definedName name="whatisthissss" localSheetId="7" hidden="1">{#N/A,#N/A,FALSE,"IPO";#N/A,#N/A,FALSE,"DCF";#N/A,#N/A,FALSE,"LBO";#N/A,#N/A,FALSE,"MULT_VAL";#N/A,#N/A,FALSE,"Status Quo";#N/A,#N/A,FALSE,"Recap"}</definedName>
    <definedName name="whatisthissss" hidden="1">{#N/A,#N/A,FALSE,"IPO";#N/A,#N/A,FALSE,"DCF";#N/A,#N/A,FALSE,"LBO";#N/A,#N/A,FALSE,"MULT_VAL";#N/A,#N/A,FALSE,"Status Quo";#N/A,#N/A,FALSE,"Recap"}</definedName>
    <definedName name="whatisthisssss" localSheetId="7" hidden="1">{#N/A,#N/A,FALSE,"Summary";#N/A,#N/A,FALSE,"Projections";#N/A,#N/A,FALSE,"Mkt Mults";#N/A,#N/A,FALSE,"DCF";#N/A,#N/A,FALSE,"Accr Dil";#N/A,#N/A,FALSE,"PIC LBO";#N/A,#N/A,FALSE,"MULT10_4";#N/A,#N/A,FALSE,"CBI LBO"}</definedName>
    <definedName name="whatisthisssss" hidden="1">{#N/A,#N/A,FALSE,"Summary";#N/A,#N/A,FALSE,"Projections";#N/A,#N/A,FALSE,"Mkt Mults";#N/A,#N/A,FALSE,"DCF";#N/A,#N/A,FALSE,"Accr Dil";#N/A,#N/A,FALSE,"PIC LBO";#N/A,#N/A,FALSE,"MULT10_4";#N/A,#N/A,FALSE,"CBI LBO"}</definedName>
    <definedName name="whatt"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att"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att_1"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att_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att_2"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att_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att_3"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att_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att_4"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att_4"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att_5"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att_5"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HITE">#REF!</definedName>
    <definedName name="WHLPVVAR" localSheetId="7">#REF!</definedName>
    <definedName name="WHLPVVAR">#REF!</definedName>
    <definedName name="whlse_kWh_Table" localSheetId="7">#REF!</definedName>
    <definedName name="whlse_kWh_Table">#REF!</definedName>
    <definedName name="WHOLE" localSheetId="7">#REF!</definedName>
    <definedName name="WHOLE">#REF!</definedName>
    <definedName name="WholesaleVariance">#REF!</definedName>
    <definedName name="WILL_COLL_FUGAT">#REF!</definedName>
    <definedName name="WITAKER">#REF!</definedName>
    <definedName name="WKSB" localSheetId="7">#REF!</definedName>
    <definedName name="WKSB">#REF!</definedName>
    <definedName name="wlse_cost" localSheetId="7">#REF!</definedName>
    <definedName name="wlse_cost">#REF!</definedName>
    <definedName name="wlse_rates" localSheetId="7">#REF!</definedName>
    <definedName name="wlse_rates">#REF!</definedName>
    <definedName name="WLSEUNBILLED">#REF!</definedName>
    <definedName name="WMSG" localSheetId="7" hidden="1">{"SUMMARY",#N/A,TRUE,"FORMS";"Balance Sheet",#N/A,TRUE,"FORMS";"YTD Cash Flow",#N/A,TRUE,"FORMS";"Cash Flow Month",#N/A,TRUE,"FORMS";"Rona 12 Month",#N/A,TRUE,"FORMS";"NFA",#N/A,TRUE,"FORMS"}</definedName>
    <definedName name="WMSG" hidden="1">{"SUMMARY",#N/A,TRUE,"FORMS";"Balance Sheet",#N/A,TRUE,"FORMS";"YTD Cash Flow",#N/A,TRUE,"FORMS";"Cash Flow Month",#N/A,TRUE,"FORMS";"Rona 12 Month",#N/A,TRUE,"FORMS";"NFA",#N/A,TRUE,"FORMS"}</definedName>
    <definedName name="WN.ALL." localSheetId="7" hidden="1">{"SUMMARY",#N/A,TRUE,"FORMS";"Balance Sheet",#N/A,TRUE,"FORMS";"YTD Cash Flow",#N/A,TRUE,"FORMS";"Cash Flow Month",#N/A,TRUE,"FORMS";"Rona 12 Month",#N/A,TRUE,"FORMS";"NFA",#N/A,TRUE,"FORMS"}</definedName>
    <definedName name="WN.ALL." hidden="1">{"SUMMARY",#N/A,TRUE,"FORMS";"Balance Sheet",#N/A,TRUE,"FORMS";"YTD Cash Flow",#N/A,TRUE,"FORMS";"Cash Flow Month",#N/A,TRUE,"FORMS";"Rona 12 Month",#N/A,TRUE,"FORMS";"NFA",#N/A,TRUE,"FORMS"}</definedName>
    <definedName name="WO_ATC">#REF!</definedName>
    <definedName name="WO_DATC">#REF!</definedName>
    <definedName name="WO_Duke">#REF!</definedName>
    <definedName name="woob" hidden="1">"Warning! Out of Balance!"</definedName>
    <definedName name="work_cap_oth_detail" localSheetId="7">#REF!</definedName>
    <definedName name="work_cap_oth_detail">#REF!</definedName>
    <definedName name="WorkComp">#REF!</definedName>
    <definedName name="WORKERS_COMP">#REF!</definedName>
    <definedName name="workerscomp">#REF!</definedName>
    <definedName name="working" localSheetId="7" hidden="1">{#N/A,#N/A,FALSE,"REPORT"}</definedName>
    <definedName name="working" hidden="1">{#N/A,#N/A,FALSE,"REPORT"}</definedName>
    <definedName name="Working_Capital_Actual">#REF!</definedName>
    <definedName name="Working_Capital_Budget">#REF!</definedName>
    <definedName name="Working_Cash">#REF!</definedName>
    <definedName name="WORKPAPER" localSheetId="7">#REF!</definedName>
    <definedName name="WORKPAPER">#REF!</definedName>
    <definedName name="WORKPAPER___LEF" localSheetId="7">#REF!</definedName>
    <definedName name="WORKPAPER___LEF">#REF!</definedName>
    <definedName name="WORKPAPER___RIG" localSheetId="7">#REF!</definedName>
    <definedName name="WORKPAPER___RIG">#REF!</definedName>
    <definedName name="WORKSHEET">#REF!</definedName>
    <definedName name="WORKSHEET_A">#REF!</definedName>
    <definedName name="WORKSHEET_B">#REF!</definedName>
    <definedName name="WORKSHEET_C">#REF!</definedName>
    <definedName name="WORKSHEET_D">#REF!</definedName>
    <definedName name="WORKSHEET_E">#REF!</definedName>
    <definedName name="WORKSHEET_F">#REF!</definedName>
    <definedName name="WORKSHEET_G">#REF!</definedName>
    <definedName name="WORKSHEET_H">#REF!</definedName>
    <definedName name="WORKSHEET_I">#REF!</definedName>
    <definedName name="WORKSHEET_J" localSheetId="7">#REF!</definedName>
    <definedName name="WORKSHEET_J">#REF!</definedName>
    <definedName name="WORKSHEET_K" localSheetId="7">#REF!</definedName>
    <definedName name="WORKSHEET_K">#REF!</definedName>
    <definedName name="WORKSHEET_L" localSheetId="7">#REF!</definedName>
    <definedName name="WORKSHEET_L">#REF!</definedName>
    <definedName name="WORKSHEET_M" localSheetId="7">#REF!</definedName>
    <definedName name="WORKSHEET_M">#REF!</definedName>
    <definedName name="WORKSHEET_N" localSheetId="7">#REF!</definedName>
    <definedName name="WORKSHEET_N">#REF!</definedName>
    <definedName name="WORKSHEET_O" localSheetId="7">#REF!</definedName>
    <definedName name="WORKSHEET_O">#REF!</definedName>
    <definedName name="WORKSHEET_P" localSheetId="7">#REF!</definedName>
    <definedName name="WORKSHEET_P">#REF!</definedName>
    <definedName name="WORKSHEET_Q" localSheetId="7">#REF!</definedName>
    <definedName name="WORKSHEET_Q">#REF!</definedName>
    <definedName name="WORKSHEET_R" localSheetId="7">#REF!</definedName>
    <definedName name="WORKSHEET_R">#REF!</definedName>
    <definedName name="WORKSHEET_S" localSheetId="7">#REF!</definedName>
    <definedName name="WORKSHEET_S">#REF!</definedName>
    <definedName name="WORKSHEETALL" localSheetId="7">#REF!</definedName>
    <definedName name="WORKSHEETALL">#REF!</definedName>
    <definedName name="Worn" localSheetId="7" hidden="1">{#N/A,#N/A,FALSE,"Sheet1";#N/A,#N/A,FALSE,"OTHER";#N/A,#N/A,FALSE,"FMB";#N/A,#N/A,FALSE,"PCN";#N/A,#N/A,FALSE,"PCN2";#N/A,#N/A,FALSE,"CEI_Pref";#N/A,#N/A,FALSE,"CEI_FMB";#N/A,#N/A,FALSE,"CEI_PCN";#N/A,#N/A,FALSE,"CEI_PCN1";#N/A,#N/A,FALSE,"CEI_MED";#N/A,#N/A,FALSE,"CEI_MED1";#N/A,#N/A,FALSE,"TE_Other";#N/A,#N/A,FALSE,"TE_PCN";#N/A,#N/A,FALSE,"TE_MED";#N/A,#N/A,FALSE,"TE_MED1"}</definedName>
    <definedName name="Worn" hidden="1">{#N/A,#N/A,FALSE,"Sheet1";#N/A,#N/A,FALSE,"OTHER";#N/A,#N/A,FALSE,"FMB";#N/A,#N/A,FALSE,"PCN";#N/A,#N/A,FALSE,"PCN2";#N/A,#N/A,FALSE,"CEI_Pref";#N/A,#N/A,FALSE,"CEI_FMB";#N/A,#N/A,FALSE,"CEI_PCN";#N/A,#N/A,FALSE,"CEI_PCN1";#N/A,#N/A,FALSE,"CEI_MED";#N/A,#N/A,FALSE,"CEI_MED1";#N/A,#N/A,FALSE,"TE_Other";#N/A,#N/A,FALSE,"TE_PCN";#N/A,#N/A,FALSE,"TE_MED";#N/A,#N/A,FALSE,"TE_MED1"}</definedName>
    <definedName name="Worn1" localSheetId="7" hidden="1">{#N/A,#N/A,FALSE,"Sheet1";#N/A,#N/A,FALSE,"OTHER";#N/A,#N/A,FALSE,"FMB";#N/A,#N/A,FALSE,"PCN";#N/A,#N/A,FALSE,"PCN2";#N/A,#N/A,FALSE,"CEI_Pref";#N/A,#N/A,FALSE,"CEI_FMB";#N/A,#N/A,FALSE,"CEI_PCN";#N/A,#N/A,FALSE,"CEI_PCN1";#N/A,#N/A,FALSE,"CEI_MED";#N/A,#N/A,FALSE,"CEI_MED1";#N/A,#N/A,FALSE,"TE_Other";#N/A,#N/A,FALSE,"TE_PCN";#N/A,#N/A,FALSE,"TE_MED";#N/A,#N/A,FALSE,"TE_MED1"}</definedName>
    <definedName name="Worn1" hidden="1">{#N/A,#N/A,FALSE,"Sheet1";#N/A,#N/A,FALSE,"OTHER";#N/A,#N/A,FALSE,"FMB";#N/A,#N/A,FALSE,"PCN";#N/A,#N/A,FALSE,"PCN2";#N/A,#N/A,FALSE,"CEI_Pref";#N/A,#N/A,FALSE,"CEI_FMB";#N/A,#N/A,FALSE,"CEI_PCN";#N/A,#N/A,FALSE,"CEI_PCN1";#N/A,#N/A,FALSE,"CEI_MED";#N/A,#N/A,FALSE,"CEI_MED1";#N/A,#N/A,FALSE,"TE_Other";#N/A,#N/A,FALSE,"TE_PCN";#N/A,#N/A,FALSE,"TE_MED";#N/A,#N/A,FALSE,"TE_MED1"}</definedName>
    <definedName name="WP2_1" localSheetId="7">#REF!</definedName>
    <definedName name="WP2_1">#REF!</definedName>
    <definedName name="WP2_2" localSheetId="7">#REF!</definedName>
    <definedName name="WP2_2">#REF!</definedName>
    <definedName name="WP3_1" localSheetId="7">#REF!</definedName>
    <definedName name="WP3_1">#REF!</definedName>
    <definedName name="WP3_2">#REF!</definedName>
    <definedName name="WP3_3">#REF!</definedName>
    <definedName name="WP3_4">#REF!</definedName>
    <definedName name="WP3_5">#REF!</definedName>
    <definedName name="WP3_6">#REF!</definedName>
    <definedName name="WPA_2a">#REF!</definedName>
    <definedName name="WPB_2">#REF!</definedName>
    <definedName name="WPB_2p2">#REF!</definedName>
    <definedName name="WPC_2.1aP1">#REF!</definedName>
    <definedName name="WPC_2.1aP2">#REF!</definedName>
    <definedName name="WPC_2.1aP3">#REF!</definedName>
    <definedName name="WPC_2.1aP4">#REF!</definedName>
    <definedName name="WPC_2.1b">#REF!</definedName>
    <definedName name="WPC_4.1a">#REF!</definedName>
    <definedName name="WPs1stSection" localSheetId="7">#REF!</definedName>
    <definedName name="WPs1stSection">#REF!</definedName>
    <definedName name="wqer" localSheetId="7" hidden="1">#REF!</definedName>
    <definedName name="wqer" hidden="1">#REF!</definedName>
    <definedName name="wr4.total."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4.total."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ap_2003">#REF!</definedName>
    <definedName name="wren.wicor." localSheetId="7" hidden="1">{#N/A,#N/A,FALSE,"FACTSHEETS";#N/A,#N/A,FALSE,"pump";#N/A,#N/A,FALSE,"filter"}</definedName>
    <definedName name="wren.wicor." hidden="1">{#N/A,#N/A,FALSE,"FACTSHEETS";#N/A,#N/A,FALSE,"pump";#N/A,#N/A,FALSE,"filter"}</definedName>
    <definedName name="wrn" localSheetId="7" hidden="1">{"Alg_PL RD Print",#N/A,FALSE,"Alg_PL";"Alg_HC RD Print",#N/A,FALSE,"Alg_HC";"Alg_FA RD Print",#N/A,FALSE,"Alg_FA"}</definedName>
    <definedName name="wrn" hidden="1">{"Alg_PL RD Print",#N/A,FALSE,"Alg_PL";"Alg_HC RD Print",#N/A,FALSE,"Alg_HC";"Alg_FA RD Print",#N/A,FALSE,"Alg_FA"}</definedName>
    <definedName name="wrn.01._.Title._.Page." localSheetId="7" hidden="1">{#N/A,#N/A,FALSE,"Cover"}</definedName>
    <definedName name="wrn.01._.Title._.Page." hidden="1">{#N/A,#N/A,FALSE,"Cover"}</definedName>
    <definedName name="wrn.02._.SBU._.Overview." localSheetId="7" hidden="1">{#N/A,#N/A,FALSE,"SBU Overview";#N/A,#N/A,FALSE,"Consolidating Schedule";#N/A,#N/A,FALSE,"Sales trend graph";#N/A,#N/A,FALSE,"Std Margin trend graph";#N/A,#N/A,FALSE,"QTD Variance Analysis";#N/A,#N/A,FALSE,"YTD Variance Analysis";#N/A,#N/A,FALSE,"QTD Detailed P&amp;L";#N/A,#N/A,FALSE,"YTD Detailed P&amp;L";#N/A,#N/A,FALSE,"Region P&amp;L";#N/A,#N/A,FALSE,"Consol Sales &amp; Margin";#N/A,#N/A,FALSE,"Sales &amp; Mgn Mix";#N/A,#N/A,FALSE,"Key Sales &amp; Margin by Region";#N/A,#N/A,FALSE,"KeyProd Sales";#N/A,#N/A,FALSE,"Sales Trends";#N/A,#N/A,FALSE,"Key Ctry Sales Comp";#N/A,#N/A,FALSE,"Key Ctry sales trends ";#N/A,#N/A,FALSE,"Sales,PSM pie chart";#N/A,#N/A,FALSE," PSM Detail"}</definedName>
    <definedName name="wrn.02._.SBU._.Overview." hidden="1">{#N/A,#N/A,FALSE,"SBU Overview";#N/A,#N/A,FALSE,"Consolidating Schedule";#N/A,#N/A,FALSE,"Sales trend graph";#N/A,#N/A,FALSE,"Std Margin trend graph";#N/A,#N/A,FALSE,"QTD Variance Analysis";#N/A,#N/A,FALSE,"YTD Variance Analysis";#N/A,#N/A,FALSE,"QTD Detailed P&amp;L";#N/A,#N/A,FALSE,"YTD Detailed P&amp;L";#N/A,#N/A,FALSE,"Region P&amp;L";#N/A,#N/A,FALSE,"Consol Sales &amp; Margin";#N/A,#N/A,FALSE,"Sales &amp; Mgn Mix";#N/A,#N/A,FALSE,"Key Sales &amp; Margin by Region";#N/A,#N/A,FALSE,"KeyProd Sales";#N/A,#N/A,FALSE,"Sales Trends";#N/A,#N/A,FALSE,"Key Ctry Sales Comp";#N/A,#N/A,FALSE,"Key Ctry sales trends ";#N/A,#N/A,FALSE,"Sales,PSM pie chart";#N/A,#N/A,FALSE," PSM Detail"}</definedName>
    <definedName name="wrn.1." localSheetId="7" hidden="1">{"cover",#N/A,TRUE,"Cover";"toc1",#N/A,TRUE,"TOC";"ts1",#N/A,TRUE,"Transaction Summary";"ei",#N/A,TRUE,"Earnings Impact";"ad",#N/A,TRUE,"accretion dilution"}</definedName>
    <definedName name="wrn.1." hidden="1">{"cover",#N/A,TRUE,"Cover";"toc1",#N/A,TRUE,"TOC";"ts1",#N/A,TRUE,"Transaction Summary";"ei",#N/A,TRUE,"Earnings Impact";"ad",#N/A,TRUE,"accretion dilution"}</definedName>
    <definedName name="wrn.1.0._.Summary._.Reports._.11x14." localSheetId="7" hidden="1">{"C_PL Print",#N/A,FALSE,"C_PL";"C_BS Print",#N/A,FALSE,"C_BS";"C_CF Print",#N/A,FALSE,"C_CF";"HC_Sum Print",#N/A,FALSE,"HC_Sum";"FA_Sum Print",#N/A,FALSE,"FA_Sm";"Key Metrics Print",#N/A,FALSE,"Key Metrics";"Alg_PL Cons Print",#N/A,FALSE,"Alg_PL";"HBW_PL Cons Print",#N/A,FALSE,"HBW_PL";"Eth_PL Cons Print",#N/A,FALSE,"Eth_PL"}</definedName>
    <definedName name="wrn.1.0._.Summary._.Reports._.11x14." hidden="1">{"C_PL Print",#N/A,FALSE,"C_PL";"C_BS Print",#N/A,FALSE,"C_BS";"C_CF Print",#N/A,FALSE,"C_CF";"HC_Sum Print",#N/A,FALSE,"HC_Sum";"FA_Sum Print",#N/A,FALSE,"FA_Sm";"Key Metrics Print",#N/A,FALSE,"Key Metrics";"Alg_PL Cons Print",#N/A,FALSE,"Alg_PL";"HBW_PL Cons Print",#N/A,FALSE,"HBW_PL";"Eth_PL Cons Print",#N/A,FALSE,"Eth_PL"}</definedName>
    <definedName name="wrn.1.01._.Consolidated._.PL." localSheetId="7" hidden="1">{"C_PL Print",#N/A,FALSE,"C_PL"}</definedName>
    <definedName name="wrn.1.01._.Consolidated._.PL." hidden="1">{"C_PL Print",#N/A,FALSE,"C_PL"}</definedName>
    <definedName name="wrn.1.02._.Consolidated._.Balance._.Sheet." localSheetId="7" hidden="1">{"C_BS Print",#N/A,FALSE,"C_BS"}</definedName>
    <definedName name="wrn.1.02._.Consolidated._.Balance._.Sheet." hidden="1">{"C_BS Print",#N/A,FALSE,"C_BS"}</definedName>
    <definedName name="wrn.1.04._.Consolidaeted._.Cash._.Flow." localSheetId="7" hidden="1">{"C_CF Print",#N/A,FALSE,"C_CF"}</definedName>
    <definedName name="wrn.1.04._.Consolidaeted._.Cash._.Flow." hidden="1">{"C_CF Print",#N/A,FALSE,"C_CF"}</definedName>
    <definedName name="wrn.1.05._.Headcount._.By._.Dept." localSheetId="7" hidden="1">{"HC_Sum Print",#N/A,FALSE,"HC_Sum"}</definedName>
    <definedName name="wrn.1.05._.Headcount._.By._.Dept." hidden="1">{"HC_Sum Print",#N/A,FALSE,"HC_Sum"}</definedName>
    <definedName name="wrn.1.08._.Fixed._.Asset._.Summary." localSheetId="7" hidden="1">{"FA_Sum Print",#N/A,FALSE,"FA_Sm"}</definedName>
    <definedName name="wrn.1.08._.Fixed._.Asset._.Summary." hidden="1">{"FA_Sum Print",#N/A,FALSE,"FA_Sm"}</definedName>
    <definedName name="wrn.1.09._.Key._.Metrics." localSheetId="7" hidden="1">{"Key Metrics Print",#N/A,FALSE,"Key Metrics"}</definedName>
    <definedName name="wrn.1.09._.Key._.Metrics." hidden="1">{"Key Metrics Print",#N/A,FALSE,"Key Metrics"}</definedName>
    <definedName name="wrn.1.12._.Analog._.Summary._.PL." localSheetId="7" hidden="1">{"Alg_PL Print",#N/A,FALSE,"Alg_PL"}</definedName>
    <definedName name="wrn.1.12._.Analog._.Summary._.PL." hidden="1">{"Alg_PL Print",#N/A,FALSE,"Alg_PL"}</definedName>
    <definedName name="wrn.1.13._.HBW._.Summary._.PL." localSheetId="7" hidden="1">{"HBW_PL Print",#N/A,FALSE,"HBW_PL"}</definedName>
    <definedName name="wrn.1.13._.HBW._.Summary._.PL." hidden="1">{"HBW_PL Print",#N/A,FALSE,"HBW_PL"}</definedName>
    <definedName name="wrn.1.14._.Ethernet._.Summary._.PL." localSheetId="7" hidden="1">{"Eth_PL Print",#N/A,FALSE,"Eth_PL"}</definedName>
    <definedName name="wrn.1.14._.Ethernet._.Summary._.PL." hidden="1">{"Eth_PL Print",#N/A,FALSE,"Eth_PL"}</definedName>
    <definedName name="wrn.10." localSheetId="7" hidden="1">{"cover",#N/A,TRUE,"Cover";"toc3",#N/A,TRUE,"TOC";"over",#N/A,TRUE,"Overview";"ts2",#N/A,TRUE,"Det_Trans_Sum";"ei1c",#N/A,TRUE,"Earnings Impact";"ad1",#N/A,TRUE,"accretion dilution";"pfis1",#N/A,TRUE,"Pro Forma Income Statement";"acq1c",#N/A,TRUE,"Acquirer";"tar1c",#N/A,TRUE,"Target"}</definedName>
    <definedName name="wrn.10." hidden="1">{"cover",#N/A,TRUE,"Cover";"toc3",#N/A,TRUE,"TOC";"over",#N/A,TRUE,"Overview";"ts2",#N/A,TRUE,"Det_Trans_Sum";"ei1c",#N/A,TRUE,"Earnings Impact";"ad1",#N/A,TRUE,"accretion dilution";"pfis1",#N/A,TRUE,"Pro Forma Income Statement";"acq1c",#N/A,TRUE,"Acquirer";"tar1c",#N/A,TRUE,"Target"}</definedName>
    <definedName name="wrn.10._.Year._.Analysis." hidden="1">{"Data Input",#N/A,TRUE,"Data Input";"10-Yr Cash Flow",#N/A,TRUE,"Cash Flow";"10-Yr Value",#N/A,TRUE,"Value "}</definedName>
    <definedName name="wrn.101." localSheetId="7" hidden="1">{"101",#N/A,FALSE,"101"}</definedName>
    <definedName name="wrn.101." hidden="1">{"101",#N/A,FALSE,"101"}</definedName>
    <definedName name="wrn.105" localSheetId="7"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105"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11." localSheetId="7" hidden="1">{"cover",#N/A,TRUE,"Cover";"toc3",#N/A,TRUE,"TOC";"over",#N/A,TRUE,"Overview";"ts2",#N/A,TRUE,"Det_Trans_Sum";"ei2c",#N/A,TRUE,"Earnings Impact";"ad2",#N/A,TRUE,"accretion dilution";"pfis2",#N/A,TRUE,"Pro Forma Income Statement";"acq2c",#N/A,TRUE,"Acquirer";"tar2c",#N/A,TRUE,"Target"}</definedName>
    <definedName name="wrn.11." hidden="1">{"cover",#N/A,TRUE,"Cover";"toc3",#N/A,TRUE,"TOC";"over",#N/A,TRUE,"Overview";"ts2",#N/A,TRUE,"Det_Trans_Sum";"ei2c",#N/A,TRUE,"Earnings Impact";"ad2",#N/A,TRUE,"accretion dilution";"pfis2",#N/A,TRUE,"Pro Forma Income Statement";"acq2c",#N/A,TRUE,"Acquirer";"tar2c",#N/A,TRUE,"Target"}</definedName>
    <definedName name="wrn.111111" localSheetId="7" hidden="1">{#N/A,#N/A,FALSE,"Pharm";#N/A,#N/A,FALSE,"WWCM"}</definedName>
    <definedName name="wrn.111111" hidden="1">{#N/A,#N/A,FALSE,"Pharm";#N/A,#N/A,FALSE,"WWCM"}</definedName>
    <definedName name="wrn.111RPT._.AND._.BOARD._.PACKG." localSheetId="7" hidden="1">{#N/A,#N/A,FALSE,"SCHEDULES- board";#N/A,#N/A,FALSE,"BP-Q'S"}</definedName>
    <definedName name="wrn.111RPT._.AND._.BOARD._.PACKG." hidden="1">{#N/A,#N/A,FALSE,"SCHEDULES- board";#N/A,#N/A,FALSE,"BP-Q'S"}</definedName>
    <definedName name="wrn.114." localSheetId="7" hidden="1">{#N/A,#N/A,FALSE,"PAGE-114";#N/A,#N/A,FALSE,"Directions"}</definedName>
    <definedName name="wrn.114." hidden="1">{#N/A,#N/A,FALSE,"PAGE-114";#N/A,#N/A,FALSE,"Directions"}</definedName>
    <definedName name="wrn.12." localSheetId="7" hidden="1">{"cover",#N/A,TRUE,"Cover";"toc3",#N/A,TRUE,"TOC";"over",#N/A,TRUE,"Overview";"ts2",#N/A,TRUE,"Det_Trans_Sum";"ei3c",#N/A,TRUE,"Earnings Impact";"ad3",#N/A,TRUE,"accretion dilution";"pfis3",#N/A,TRUE,"Pro Forma Income Statement";"acq3c",#N/A,TRUE,"Acquirer";"tar3c",#N/A,TRUE,"Target"}</definedName>
    <definedName name="wrn.12." hidden="1">{"cover",#N/A,TRUE,"Cover";"toc3",#N/A,TRUE,"TOC";"over",#N/A,TRUE,"Overview";"ts2",#N/A,TRUE,"Det_Trans_Sum";"ei3c",#N/A,TRUE,"Earnings Impact";"ad3",#N/A,TRUE,"accretion dilution";"pfis3",#N/A,TRUE,"Pro Forma Income Statement";"acq3c",#N/A,TRUE,"Acquirer";"tar3c",#N/A,TRUE,"Target"}</definedName>
    <definedName name="wrn.13." localSheetId="7"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3."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4." localSheetId="7"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4."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5." localSheetId="7"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5."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5._.Year._.Analysis." hidden="1">{"Data Input",#N/A,TRUE,"Data Input";"15-Yr Cash Flow",#N/A,TRUE,"Cash Flow";"15-Yr Value",#N/A,TRUE,"Value "}</definedName>
    <definedName name="wrn.16." localSheetId="7"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6."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7." localSheetId="7" hidden="1">{"cover",#N/A,TRUE,"Cover";"toc5",#N/A,TRUE,"TOC";"over",#N/A,TRUE,"Overview";"ts2",#N/A,TRUE,"Det_Trans_Sum";"eic",#N/A,TRUE,"Earnings Impact";"ad",#N/A,TRUE,"accretion dilution";"pfis",#N/A,TRUE,"Pro Forma Income Statement";"ca",#N/A,TRUE,"Contribution_Analysis";"acqc",#N/A,TRUE,"Acquirer";"tarc",#N/A,TRUE,"Target"}</definedName>
    <definedName name="wrn.17." hidden="1">{"cover",#N/A,TRUE,"Cover";"toc5",#N/A,TRUE,"TOC";"over",#N/A,TRUE,"Overview";"ts2",#N/A,TRUE,"Det_Trans_Sum";"eic",#N/A,TRUE,"Earnings Impact";"ad",#N/A,TRUE,"accretion dilution";"pfis",#N/A,TRUE,"Pro Forma Income Statement";"ca",#N/A,TRUE,"Contribution_Analysis";"acqc",#N/A,TRUE,"Acquirer";"tarc",#N/A,TRUE,"Target"}</definedName>
    <definedName name="wrn.18." localSheetId="7" hidden="1">{"cover",#N/A,TRUE,"Cover";"toc5",#N/A,TRUE,"TOC";"over",#N/A,TRUE,"Overview";"ts2",#N/A,TRUE,"Det_Trans_Sum";"ei1c",#N/A,TRUE,"Earnings Impact";"ad1",#N/A,TRUE,"accretion dilution";"pfis1",#N/A,TRUE,"Pro Forma Income Statement";"ca1",#N/A,TRUE,"Contribution_Analysis";"acq1c",#N/A,TRUE,"Acquirer";"tar1c",#N/A,TRUE,"Target"}</definedName>
    <definedName name="wrn.18." hidden="1">{"cover",#N/A,TRUE,"Cover";"toc5",#N/A,TRUE,"TOC";"over",#N/A,TRUE,"Overview";"ts2",#N/A,TRUE,"Det_Trans_Sum";"ei1c",#N/A,TRUE,"Earnings Impact";"ad1",#N/A,TRUE,"accretion dilution";"pfis1",#N/A,TRUE,"Pro Forma Income Statement";"ca1",#N/A,TRUE,"Contribution_Analysis";"acq1c",#N/A,TRUE,"Acquirer";"tar1c",#N/A,TRUE,"Target"}</definedName>
    <definedName name="wrn.19." localSheetId="7" hidden="1">{"cover",#N/A,TRUE,"Cover";"toc5",#N/A,TRUE,"TOC";"ts2",#N/A,TRUE,"Det_Trans_Sum";"over",#N/A,TRUE,"Overview";"ei2c",#N/A,TRUE,"Earnings Impact";"ad2",#N/A,TRUE,"accretion dilution";"pfis2",#N/A,TRUE,"Pro Forma Income Statement";"ca2",#N/A,TRUE,"Contribution_Analysis";"acq2c",#N/A,TRUE,"Acquirer";"tar2c",#N/A,TRUE,"Target"}</definedName>
    <definedName name="wrn.19." hidden="1">{"cover",#N/A,TRUE,"Cover";"toc5",#N/A,TRUE,"TOC";"ts2",#N/A,TRUE,"Det_Trans_Sum";"over",#N/A,TRUE,"Overview";"ei2c",#N/A,TRUE,"Earnings Impact";"ad2",#N/A,TRUE,"accretion dilution";"pfis2",#N/A,TRUE,"Pro Forma Income Statement";"ca2",#N/A,TRUE,"Contribution_Analysis";"acq2c",#N/A,TRUE,"Acquirer";"tar2c",#N/A,TRUE,"Target"}</definedName>
    <definedName name="wrn.1996._.Budget._.Support._.Schedules." localSheetId="7" hidden="1">{#N/A,#N/A,FALSE,"Revenue";#N/A,#N/A,FALSE,"Scientific Consult and Collabor";#N/A,#N/A,FALSE,"Development costs";#N/A,#N/A,FALSE,"Lab Supl. Alloc";#N/A,#N/A,FALSE,"Facilities Expense";#N/A,#N/A,FALSE,"Equip Exp";#N/A,#N/A,FALSE,"T&amp;E";#N/A,#N/A,FALSE,"Prof fees";#N/A,#N/A,FALSE,"Capex accounts";#N/A,#N/A,FALSE,"Capex list"}</definedName>
    <definedName name="wrn.1996._.Budget._.Support._.Schedules." hidden="1">{#N/A,#N/A,FALSE,"Revenue";#N/A,#N/A,FALSE,"Scientific Consult and Collabor";#N/A,#N/A,FALSE,"Development costs";#N/A,#N/A,FALSE,"Lab Supl. Alloc";#N/A,#N/A,FALSE,"Facilities Expense";#N/A,#N/A,FALSE,"Equip Exp";#N/A,#N/A,FALSE,"T&amp;E";#N/A,#N/A,FALSE,"Prof fees";#N/A,#N/A,FALSE,"Capex accounts";#N/A,#N/A,FALSE,"Capex list"}</definedName>
    <definedName name="wrn.1997." localSheetId="7" hidden="1">{"INTRON97",#N/A,FALSE,"REVCDLR";"MERCK1997",#N/A,FALSE,"REVCDLR";"SKB1997",#N/A,FALSE,"REVCDLR"}</definedName>
    <definedName name="wrn.1997." hidden="1">{"INTRON97",#N/A,FALSE,"REVCDLR";"MERCK1997",#N/A,FALSE,"REVCDLR";"SKB1997",#N/A,FALSE,"REVCDLR"}</definedName>
    <definedName name="wrn.1998" localSheetId="7" hidden="1">{"INTRON97",#N/A,FALSE,"REVCDLR";"MERCK1997",#N/A,FALSE,"REVCDLR";"SKB1997",#N/A,FALSE,"REVCDLR"}</definedName>
    <definedName name="wrn.1998" hidden="1">{"INTRON97",#N/A,FALSE,"REVCDLR";"MERCK1997",#N/A,FALSE,"REVCDLR";"SKB1997",#N/A,FALSE,"REVCDLR"}</definedName>
    <definedName name="wrn.1998." localSheetId="7" hidden="1">{"INTRON98",#N/A,FALSE,"REVCDLR";"MERCK98",#N/A,FALSE,"REVCDLR";"SKB98",#N/A,FALSE,"REVCDLR"}</definedName>
    <definedName name="wrn.1998." hidden="1">{"INTRON98",#N/A,FALSE,"REVCDLR";"MERCK98",#N/A,FALSE,"REVCDLR";"SKB98",#N/A,FALSE,"REVCDLR"}</definedName>
    <definedName name="wrn.1998._.Detail." localSheetId="7" hidden="1">{"MERCK",#N/A,FALSE,"SKB&amp;MERCK (HepB vaccine)";"SKB",#N/A,FALSE,"SKB&amp;MERCK (HepB vaccine)"}</definedName>
    <definedName name="wrn.1998._.Detail." hidden="1">{"MERCK",#N/A,FALSE,"SKB&amp;MERCK (HepB vaccine)";"SKB",#N/A,FALSE,"SKB&amp;MERCK (HepB vaccine)"}</definedName>
    <definedName name="wrn.1999._.budget." localSheetId="7" hidden="1">{"common_pl",#N/A,FALSE,"Commonized PL";"analyst",#N/A,FALSE,"Budget to Analyst";"sec",#N/A,FALSE,"SEC PL";"summary",#N/A,FALSE,"Summary";"detail",#N/A,FALSE,"Detail"}</definedName>
    <definedName name="wrn.1999._.budget." hidden="1">{"common_pl",#N/A,FALSE,"Commonized PL";"analyst",#N/A,FALSE,"Budget to Analyst";"sec",#N/A,FALSE,"SEC PL";"summary",#N/A,FALSE,"Summary";"detail",#N/A,FALSE,"Detail"}</definedName>
    <definedName name="wrn.1999._.merger._.synergies." localSheetId="7" hidden="1">{#N/A,#N/A,TRUE,"Merger Synergies";#N/A,#N/A,TRUE,"SC-merger";#N/A,#N/A,TRUE,"Canada Routing Grid 2";#N/A,#N/A,TRUE,"iomexico";#N/A,#N/A,TRUE,"stacey august merger";#N/A,#N/A,TRUE,"Stacey1999";"mergersynergies",#N/A,TRUE,"Tail Circuits";"mergersynergies",#N/A,TRUE,"SATELLITE"}</definedName>
    <definedName name="wrn.1999._.merger._.synergies." hidden="1">{#N/A,#N/A,TRUE,"Merger Synergies";#N/A,#N/A,TRUE,"SC-merger";#N/A,#N/A,TRUE,"Canada Routing Grid 2";#N/A,#N/A,TRUE,"iomexico";#N/A,#N/A,TRUE,"stacey august merger";#N/A,#N/A,TRUE,"Stacey1999";"mergersynergies",#N/A,TRUE,"Tail Circuits";"mergersynergies",#N/A,TRUE,"SATELLITE"}</definedName>
    <definedName name="wrn.1999._.synergies." localSheetId="7" hidden="1">{#N/A,#N/A,FALSE,"Summary";#N/A,#N/A,FALSE,"1999 synergies";#N/A,#N/A,FALSE,"Quarterly Synergies";"quarterley_99",#N/A,FALSE,"Detail";"monthly_99",#N/A,FALSE,"Detail"}</definedName>
    <definedName name="wrn.1999._.synergies." hidden="1">{#N/A,#N/A,FALSE,"Summary";#N/A,#N/A,FALSE,"1999 synergies";#N/A,#N/A,FALSE,"Quarterly Synergies";"quarterley_99",#N/A,FALSE,"Detail";"monthly_99",#N/A,FALSE,"Detail"}</definedName>
    <definedName name="wrn.2." localSheetId="7" hidden="1">{"cover",#N/A,TRUE,"Cover";"toc1",#N/A,TRUE,"TOC";"ts1",#N/A,TRUE,"Transaction Summary";"ei1",#N/A,TRUE,"Earnings Impact";"ad1",#N/A,TRUE,"accretion dilution"}</definedName>
    <definedName name="wrn.2." hidden="1">{"cover",#N/A,TRUE,"Cover";"toc1",#N/A,TRUE,"TOC";"ts1",#N/A,TRUE,"Transaction Summary";"ei1",#N/A,TRUE,"Earnings Impact";"ad1",#N/A,TRUE,"accretion dilution"}</definedName>
    <definedName name="wrn.2._.pagers." localSheetId="7" hidden="1">{"Cover",#N/A,FALSE,"Cover";"Summary",#N/A,FALSE,"Summarpage"}</definedName>
    <definedName name="wrn.2._.pagers." hidden="1">{"Cover",#N/A,FALSE,"Cover";"Summary",#N/A,FALSE,"Summarpage"}</definedName>
    <definedName name="wrn.2.0._.Sales._.Marketing._.and._.GA._.Expense." localSheetId="7" hidden="1">{"C_PL Sls Print",#N/A,FALSE,"C_PL";"HQ_HC Sls Print",#N/A,FALSE,"HQ_HC";"HQ_FA Sls Print",#N/A,FALSE,"HQ_FA";"C_PL Mktg Print",#N/A,FALSE,"C_PL";"HQ_HC Mktg Print",#N/A,FALSE,"HQ_HC";"HQ_FA Mktg Print",#N/A,FALSE,"HQ_FA";"C_PL GA Print",#N/A,FALSE,"C_PL";"HQ_HC GA Print",#N/A,FALSE,"HQ_HC";"HQ_FA GA Print",#N/A,FALSE,"HQ_FA"}</definedName>
    <definedName name="wrn.2.0._.Sales._.Marketing._.and._.GA._.Expense." hidden="1">{"C_PL Sls Print",#N/A,FALSE,"C_PL";"HQ_HC Sls Print",#N/A,FALSE,"HQ_HC";"HQ_FA Sls Print",#N/A,FALSE,"HQ_FA";"C_PL Mktg Print",#N/A,FALSE,"C_PL";"HQ_HC Mktg Print",#N/A,FALSE,"HQ_HC";"HQ_FA Mktg Print",#N/A,FALSE,"HQ_FA";"C_PL GA Print",#N/A,FALSE,"C_PL";"HQ_HC GA Print",#N/A,FALSE,"HQ_HC";"HQ_FA GA Print",#N/A,FALSE,"HQ_FA"}</definedName>
    <definedName name="wrn.2.01._.Sales._.Expense." localSheetId="7" hidden="1">{"C_PL Sls Print",#N/A,FALSE,"C_PL";"HQ_HC Sls Print",#N/A,FALSE,"HQ_HC";"HQ_FA Sls Print",#N/A,FALSE,"HQ_FA"}</definedName>
    <definedName name="wrn.2.01._.Sales._.Expense." hidden="1">{"C_PL Sls Print",#N/A,FALSE,"C_PL";"HQ_HC Sls Print",#N/A,FALSE,"HQ_HC";"HQ_FA Sls Print",#N/A,FALSE,"HQ_FA"}</definedName>
    <definedName name="wrn.2.11._.Marketing._.Expense." localSheetId="7" hidden="1">{"C_PL Mktg Print",#N/A,FALSE,"C_PL";"HQ_HC Mktg Print",#N/A,FALSE,"HQ_HC";"HQ_FA Mktg Print",#N/A,FALSE,"HQ_FA"}</definedName>
    <definedName name="wrn.2.11._.Marketing._.Expense." hidden="1">{"C_PL Mktg Print",#N/A,FALSE,"C_PL";"HQ_HC Mktg Print",#N/A,FALSE,"HQ_HC";"HQ_FA Mktg Print",#N/A,FALSE,"HQ_FA"}</definedName>
    <definedName name="wrn.2.21._.GA._.Expense." localSheetId="7" hidden="1">{"C_PL GA Print",#N/A,FALSE,"C_PL";"HQ_HC GA Print",#N/A,FALSE,"HQ_HC";"HQ_FA GA Print",#N/A,FALSE,"HQ_FA"}</definedName>
    <definedName name="wrn.2.21._.GA._.Expense." hidden="1">{"C_PL GA Print",#N/A,FALSE,"C_PL";"HQ_HC GA Print",#N/A,FALSE,"HQ_HC";"HQ_FA GA Print",#N/A,FALSE,"HQ_FA"}</definedName>
    <definedName name="wrn.20." localSheetId="7" hidden="1">{"cover",#N/A,TRUE,"Cover";"toc5",#N/A,TRUE,"TOC";"over",#N/A,TRUE,"Overview";"ts2",#N/A,TRUE,"Det_Trans_Sum";"ei3c",#N/A,TRUE,"Earnings Impact";"ad3",#N/A,TRUE,"accretion dilution";"pfis3",#N/A,TRUE,"Pro Forma Income Statement";"ca3",#N/A,TRUE,"Contribution_Analysis";"acq3c",#N/A,TRUE,"Acquirer";"tar3c",#N/A,TRUE,"Target"}</definedName>
    <definedName name="wrn.20." hidden="1">{"cover",#N/A,TRUE,"Cover";"toc5",#N/A,TRUE,"TOC";"over",#N/A,TRUE,"Overview";"ts2",#N/A,TRUE,"Det_Trans_Sum";"ei3c",#N/A,TRUE,"Earnings Impact";"ad3",#N/A,TRUE,"accretion dilution";"pfis3",#N/A,TRUE,"Pro Forma Income Statement";"ca3",#N/A,TRUE,"Contribution_Analysis";"acq3c",#N/A,TRUE,"Acquirer";"tar3c",#N/A,TRUE,"Target"}</definedName>
    <definedName name="wrn.2005." localSheetId="7" hidden="1">{"lrp",#N/A,FALSE,"3_5_98lrp";"assump",#N/A,FALSE,"ASSUMP";"INTRON2005",#N/A,FALSE,"REVCDLR";"MERCK2005",#N/A,FALSE,"REVCDLR";"skb2005",#N/A,FALSE,"REVCDLR";"SKB1",#N/A,FALSE,"SKB&amp;MERCK (HepB vaccine)";"SKB2",#N/A,FALSE,"SKB&amp;MERCK (HepB vaccine)";"MERCKDETAIL",#N/A,FALSE,"SKB&amp;MERCK (HepB vaccine)";"INTRONDETAIL",#N/A,FALSE,"SHPLOUGH (Intron-A)";"licensee",#N/A,FALSE,"LICENSEE";"lic1997",#N/A,FALSE,"LIC Detail";"lic1998",#N/A,FALSE,"LIC Detail";"lic2005",#N/A,FALSE,"LIC Detail";"ext",#N/A,FALSE,"EXTENTIONS";#N/A,#N/A,FALSE,"VLA4";"intron2005",#N/A,FALSE," INTRON"}</definedName>
    <definedName name="wrn.2005." hidden="1">{"lrp",#N/A,FALSE,"3_5_98lrp";"assump",#N/A,FALSE,"ASSUMP";"INTRON2005",#N/A,FALSE,"REVCDLR";"MERCK2005",#N/A,FALSE,"REVCDLR";"skb2005",#N/A,FALSE,"REVCDLR";"SKB1",#N/A,FALSE,"SKB&amp;MERCK (HepB vaccine)";"SKB2",#N/A,FALSE,"SKB&amp;MERCK (HepB vaccine)";"MERCKDETAIL",#N/A,FALSE,"SKB&amp;MERCK (HepB vaccine)";"INTRONDETAIL",#N/A,FALSE,"SHPLOUGH (Intron-A)";"licensee",#N/A,FALSE,"LICENSEE";"lic1997",#N/A,FALSE,"LIC Detail";"lic1998",#N/A,FALSE,"LIC Detail";"lic2005",#N/A,FALSE,"LIC Detail";"ext",#N/A,FALSE,"EXTENTIONS";#N/A,#N/A,FALSE,"VLA4";"intron2005",#N/A,FALSE," INTRON"}</definedName>
    <definedName name="wrn.21." localSheetId="7" hidden="1">{"cover",#N/A,TRUE,"Cover";"toc6",#N/A,TRUE,"TOC";"over",#N/A,TRUE,"Overview";"ts2",#N/A,TRUE,"Det_Trans_Sum";"eic",#N/A,TRUE,"Earnings Impact";"ad",#N/A,TRUE,"accretion dilution";"hg",#N/A,TRUE,"Has-Gets";"pfis",#N/A,TRUE,"Pro Forma Income Statement";"ca",#N/A,TRUE,"Contribution_Analysis";"acqc",#N/A,TRUE,"Acquirer";"tarc",#N/A,TRUE,"Target"}</definedName>
    <definedName name="wrn.21." hidden="1">{"cover",#N/A,TRUE,"Cover";"toc6",#N/A,TRUE,"TOC";"over",#N/A,TRUE,"Overview";"ts2",#N/A,TRUE,"Det_Trans_Sum";"eic",#N/A,TRUE,"Earnings Impact";"ad",#N/A,TRUE,"accretion dilution";"hg",#N/A,TRUE,"Has-Gets";"pfis",#N/A,TRUE,"Pro Forma Income Statement";"ca",#N/A,TRUE,"Contribution_Analysis";"acqc",#N/A,TRUE,"Acquirer";"tarc",#N/A,TRUE,"Target"}</definedName>
    <definedName name="wrn.22." localSheetId="7"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2."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3." localSheetId="7"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3."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4." localSheetId="7" hidden="1">{"cover",#N/A,TRUE,"Cover";"toc6",#N/A,TRUE,"TOC";"over",#N/A,TRUE,"Overview";"ts2",#N/A,TRUE,"Det_Trans_Sum";"ei3c",#N/A,TRUE,"Earnings Impact";"ad3",#N/A,TRUE,"accretion dilution";"hg3",#N/A,TRUE,"Has-Gets";"pfis",#N/A,TRUE,"Pro Forma Income Statement";"ca3",#N/A,TRUE,"Contribution_Analysis";"acq3c",#N/A,TRUE,"Acquirer";"tar3c",#N/A,TRUE,"Target"}</definedName>
    <definedName name="wrn.24." hidden="1">{"cover",#N/A,TRUE,"Cover";"toc6",#N/A,TRUE,"TOC";"over",#N/A,TRUE,"Overview";"ts2",#N/A,TRUE,"Det_Trans_Sum";"ei3c",#N/A,TRUE,"Earnings Impact";"ad3",#N/A,TRUE,"accretion dilution";"hg3",#N/A,TRUE,"Has-Gets";"pfis",#N/A,TRUE,"Pro Forma Income Statement";"ca3",#N/A,TRUE,"Contribution_Analysis";"acq3c",#N/A,TRUE,"Acquirer";"tar3c",#N/A,TRUE,"Target"}</definedName>
    <definedName name="wrn.25." localSheetId="7" hidden="1">{"cover",#N/A,TRUE,"Cover";"toc3",#N/A,TRUE,"TOC";"over",#N/A,TRUE,"Overview";"ts2",#N/A,TRUE,"Det_Trans_Sum";"ei",#N/A,TRUE,"Earnings Impact";"ad",#N/A,TRUE,"accretion dilution";"pfis",#N/A,TRUE,"Pro Forma Income Statement";"acq",#N/A,TRUE,"Acquirer";"tar",#N/A,TRUE,"Target"}</definedName>
    <definedName name="wrn.25." hidden="1">{"cover",#N/A,TRUE,"Cover";"toc3",#N/A,TRUE,"TOC";"over",#N/A,TRUE,"Overview";"ts2",#N/A,TRUE,"Det_Trans_Sum";"ei",#N/A,TRUE,"Earnings Impact";"ad",#N/A,TRUE,"accretion dilution";"pfis",#N/A,TRUE,"Pro Forma Income Statement";"acq",#N/A,TRUE,"Acquirer";"tar",#N/A,TRUE,"Target"}</definedName>
    <definedName name="wrn.26." localSheetId="7" hidden="1">{"cover",#N/A,TRUE,"Cover";"toc3",#N/A,TRUE,"TOC";"over",#N/A,TRUE,"Overview";"ts2",#N/A,TRUE,"Det_Trans_Sum";"ei1",#N/A,TRUE,"Earnings Impact";"ad1",#N/A,TRUE,"accretion dilution";"pfis1",#N/A,TRUE,"Pro Forma Income Statement";"acq1",#N/A,TRUE,"Acquirer";"tar1",#N/A,TRUE,"Target"}</definedName>
    <definedName name="wrn.26." hidden="1">{"cover",#N/A,TRUE,"Cover";"toc3",#N/A,TRUE,"TOC";"over",#N/A,TRUE,"Overview";"ts2",#N/A,TRUE,"Det_Trans_Sum";"ei1",#N/A,TRUE,"Earnings Impact";"ad1",#N/A,TRUE,"accretion dilution";"pfis1",#N/A,TRUE,"Pro Forma Income Statement";"acq1",#N/A,TRUE,"Acquirer";"tar1",#N/A,TRUE,"Target"}</definedName>
    <definedName name="wrn.27." localSheetId="7" hidden="1">{"cover",#N/A,TRUE,"Cover";"toc3",#N/A,TRUE,"TOC";"over",#N/A,TRUE,"Overview";"ts2",#N/A,TRUE,"Det_Trans_Sum";"ei2",#N/A,TRUE,"Earnings Impact";"ad2",#N/A,TRUE,"accretion dilution";"pfis2",#N/A,TRUE,"Pro Forma Income Statement";"acq2",#N/A,TRUE,"Acquirer";"tar2",#N/A,TRUE,"Target"}</definedName>
    <definedName name="wrn.27." hidden="1">{"cover",#N/A,TRUE,"Cover";"toc3",#N/A,TRUE,"TOC";"over",#N/A,TRUE,"Overview";"ts2",#N/A,TRUE,"Det_Trans_Sum";"ei2",#N/A,TRUE,"Earnings Impact";"ad2",#N/A,TRUE,"accretion dilution";"pfis2",#N/A,TRUE,"Pro Forma Income Statement";"acq2",#N/A,TRUE,"Acquirer";"tar2",#N/A,TRUE,"Target"}</definedName>
    <definedName name="wrn.28." localSheetId="7" hidden="1">{"cover",#N/A,TRUE,"Cover";"toc3",#N/A,TRUE,"TOC";"over",#N/A,TRUE,"Overview";"ts2",#N/A,TRUE,"Det_Trans_Sum";"ei3",#N/A,TRUE,"Earnings Impact";"ad3",#N/A,TRUE,"accretion dilution";"pfis3",#N/A,TRUE,"Pro Forma Income Statement";"acq3",#N/A,TRUE,"Acquirer";"tar3",#N/A,TRUE,"Target"}</definedName>
    <definedName name="wrn.28." hidden="1">{"cover",#N/A,TRUE,"Cover";"toc3",#N/A,TRUE,"TOC";"over",#N/A,TRUE,"Overview";"ts2",#N/A,TRUE,"Det_Trans_Sum";"ei3",#N/A,TRUE,"Earnings Impact";"ad3",#N/A,TRUE,"accretion dilution";"pfis3",#N/A,TRUE,"Pro Forma Income Statement";"acq3",#N/A,TRUE,"Acquirer";"tar3",#N/A,TRUE,"Target"}</definedName>
    <definedName name="wrn.29." localSheetId="7"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29."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3." localSheetId="7" hidden="1">{"cover",#N/A,TRUE,"Cover";"toc1",#N/A,TRUE,"TOC";"ts1",#N/A,TRUE,"Transaction Summary";"ei2",#N/A,TRUE,"Earnings Impact";"ad2",#N/A,TRUE,"accretion dilution"}</definedName>
    <definedName name="wrn.3." hidden="1">{"cover",#N/A,TRUE,"Cover";"toc1",#N/A,TRUE,"TOC";"ts1",#N/A,TRUE,"Transaction Summary";"ei2",#N/A,TRUE,"Earnings Impact";"ad2",#N/A,TRUE,"accretion dilution"}</definedName>
    <definedName name="wrn.3._.Scenarios." hidden="1">{"full model","100% Stock",FALSE,"PROFORMA";"full model","50/50",FALSE,"PROFORMA";"full model","100% Cash",FALSE,"PROFORMA"}</definedName>
    <definedName name="wrn.3.00._.Analog._.Reports." localSheetId="7"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0._.Analog._.Reports." hidden="1">{"Alg_PL Print",#N/A,FALSE,"Alg_PL";"Alg_PL Fab Ops Print",#N/A,FALSE,"Alg_PL";"Alg_Msk Print",#N/A,FALSE,"Alg_Msk";"Alg_HC Fab Ops Print",#N/A,FALSE,"Alg_HC";"Alg_Fa Fab Ops Print",#N/A,FALSE,"Alg_FA";"Alg_PL Test Ops Print",#N/A,FALSE,"Alg_PL";"Alg_HC Test Ops Print",#N/A,FALSE,"Alg_HC";"Alg_FA Test Ops Print",#N/A,FALSE,"Alg_FA";"Alg_PL RD Print",#N/A,FALSE,"Alg_PL";"Alg_HC RD Print",#N/A,FALSE,"Alg_HC";"Alg_FA RD Print",#N/A,FALSE,"Alg_FA"}</definedName>
    <definedName name="wrn.3.01._.Analog._.Fab._.Operations." localSheetId="7" hidden="1">{"Alg_PL Fab Ops Print",#N/A,FALSE,"Alg_PL";"Alg_Msk Print",#N/A,FALSE,"Alg_Msk";"Alg_HC Fab Ops Print",#N/A,FALSE,"Alg_HC";"Alg_FA Fab Ops Print",#N/A,FALSE,"Alg_FA"}</definedName>
    <definedName name="wrn.3.01._.Analog._.Fab._.Operations." hidden="1">{"Alg_PL Fab Ops Print",#N/A,FALSE,"Alg_PL";"Alg_Msk Print",#N/A,FALSE,"Alg_Msk";"Alg_HC Fab Ops Print",#N/A,FALSE,"Alg_HC";"Alg_FA Fab Ops Print",#N/A,FALSE,"Alg_FA"}</definedName>
    <definedName name="wrn.3.11._.Analog._.Test._.Operations." localSheetId="7" hidden="1">{"Alg_PL Test Ops Print",#N/A,FALSE,"Alg_PL";"Alg_HC Test Ops Print",#N/A,FALSE,"Alg_HC";"Alg_FA Test Ops Print",#N/A,FALSE,"Alg_FA"}</definedName>
    <definedName name="wrn.3.11._.Analog._.Test._.Operations." hidden="1">{"Alg_PL Test Ops Print",#N/A,FALSE,"Alg_PL";"Alg_HC Test Ops Print",#N/A,FALSE,"Alg_HC";"Alg_FA Test Ops Print",#N/A,FALSE,"Alg_FA"}</definedName>
    <definedName name="wrn.3.21._.Analog._.RD._.Expense." localSheetId="7" hidden="1">{"Alg_PL RD Print",#N/A,FALSE,"Alg_PL";"Alg_HC RD Print",#N/A,FALSE,"Alg_HC";"Alg_FA RD Print",#N/A,FALSE,"Alg_FA"}</definedName>
    <definedName name="wrn.3.21._.Analog._.RD._.Expense." hidden="1">{"Alg_PL RD Print",#N/A,FALSE,"Alg_PL";"Alg_HC RD Print",#N/A,FALSE,"Alg_HC";"Alg_FA RD Print",#N/A,FALSE,"Alg_FA"}</definedName>
    <definedName name="wrn.30." localSheetId="7"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0."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1." localSheetId="7"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1."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2." localSheetId="7"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2."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3." localSheetId="7" hidden="1">{"cover",#N/A,TRUE,"Cover";"toc5",#N/A,TRUE,"TOC";"over",#N/A,TRUE,"Overview";"ts2",#N/A,TRUE,"Det_Trans_Sum";"ei",#N/A,TRUE,"Earnings Impact";"ad",#N/A,TRUE,"accretion dilution";"pfis",#N/A,TRUE,"Pro Forma Income Statement";"ca",#N/A,TRUE,"Contribution_Analysis";"acq",#N/A,TRUE,"Acquirer";"tar",#N/A,TRUE,"Target"}</definedName>
    <definedName name="wrn.33." hidden="1">{"cover",#N/A,TRUE,"Cover";"toc5",#N/A,TRUE,"TOC";"over",#N/A,TRUE,"Overview";"ts2",#N/A,TRUE,"Det_Trans_Sum";"ei",#N/A,TRUE,"Earnings Impact";"ad",#N/A,TRUE,"accretion dilution";"pfis",#N/A,TRUE,"Pro Forma Income Statement";"ca",#N/A,TRUE,"Contribution_Analysis";"acq",#N/A,TRUE,"Acquirer";"tar",#N/A,TRUE,"Target"}</definedName>
    <definedName name="wrn.34." localSheetId="7" hidden="1">{"cover",#N/A,TRUE,"Cover";"toc5",#N/A,TRUE,"TOC";"over",#N/A,TRUE,"Overview";"ts2",#N/A,TRUE,"Det_Trans_Sum";"ei1",#N/A,TRUE,"Earnings Impact";"ad1",#N/A,TRUE,"accretion dilution";"pfis1",#N/A,TRUE,"Pro Forma Income Statement";"ca1",#N/A,TRUE,"Contribution_Analysis";"acq1",#N/A,TRUE,"Acquirer";"tar1",#N/A,TRUE,"Target"}</definedName>
    <definedName name="wrn.34." hidden="1">{"cover",#N/A,TRUE,"Cover";"toc5",#N/A,TRUE,"TOC";"over",#N/A,TRUE,"Overview";"ts2",#N/A,TRUE,"Det_Trans_Sum";"ei1",#N/A,TRUE,"Earnings Impact";"ad1",#N/A,TRUE,"accretion dilution";"pfis1",#N/A,TRUE,"Pro Forma Income Statement";"ca1",#N/A,TRUE,"Contribution_Analysis";"acq1",#N/A,TRUE,"Acquirer";"tar1",#N/A,TRUE,"Target"}</definedName>
    <definedName name="wrn.35." localSheetId="7" hidden="1">{"cover",#N/A,TRUE,"Cover";"toc5",#N/A,TRUE,"TOC";"over",#N/A,TRUE,"Overview";"ts2",#N/A,TRUE,"Det_Trans_Sum";"ei2",#N/A,TRUE,"Earnings Impact";"ad2",#N/A,TRUE,"accretion dilution";"pfis2",#N/A,TRUE,"Pro Forma Income Statement";"ca2",#N/A,TRUE,"Contribution_Analysis";"acq2",#N/A,TRUE,"Acquirer";"tar2",#N/A,TRUE,"Target"}</definedName>
    <definedName name="wrn.35." hidden="1">{"cover",#N/A,TRUE,"Cover";"toc5",#N/A,TRUE,"TOC";"over",#N/A,TRUE,"Overview";"ts2",#N/A,TRUE,"Det_Trans_Sum";"ei2",#N/A,TRUE,"Earnings Impact";"ad2",#N/A,TRUE,"accretion dilution";"pfis2",#N/A,TRUE,"Pro Forma Income Statement";"ca2",#N/A,TRUE,"Contribution_Analysis";"acq2",#N/A,TRUE,"Acquirer";"tar2",#N/A,TRUE,"Target"}</definedName>
    <definedName name="wrn.36." localSheetId="7" hidden="1">{"cover",#N/A,TRUE,"Cover";"toc5",#N/A,TRUE,"TOC";"over",#N/A,TRUE,"Overview";"ts2",#N/A,TRUE,"Det_Trans_Sum";"ei3",#N/A,TRUE,"Earnings Impact";"ad3",#N/A,TRUE,"accretion dilution";"pfis3",#N/A,TRUE,"Pro Forma Income Statement";"ca3",#N/A,TRUE,"Contribution_Analysis";"acq3",#N/A,TRUE,"Acquirer";"tar3",#N/A,TRUE,"Target"}</definedName>
    <definedName name="wrn.36." hidden="1">{"cover",#N/A,TRUE,"Cover";"toc5",#N/A,TRUE,"TOC";"over",#N/A,TRUE,"Overview";"ts2",#N/A,TRUE,"Det_Trans_Sum";"ei3",#N/A,TRUE,"Earnings Impact";"ad3",#N/A,TRUE,"accretion dilution";"pfis3",#N/A,TRUE,"Pro Forma Income Statement";"ca3",#N/A,TRUE,"Contribution_Analysis";"acq3",#N/A,TRUE,"Acquirer";"tar3",#N/A,TRUE,"Target"}</definedName>
    <definedName name="wrn.37." localSheetId="7" hidden="1">{"cover",#N/A,TRUE,"Cover";"toc6",#N/A,TRUE,"TOC";"over",#N/A,TRUE,"Overview";"ts2",#N/A,TRUE,"Det_Trans_Sum";"ei",#N/A,TRUE,"Earnings Impact";"ad",#N/A,TRUE,"accretion dilution";"hg",#N/A,TRUE,"Has-Gets";"pfis",#N/A,TRUE,"Pro Forma Income Statement";"ca",#N/A,TRUE,"Contribution_Analysis";"acq",#N/A,TRUE,"Acquirer";"tar",#N/A,TRUE,"Target"}</definedName>
    <definedName name="wrn.37." hidden="1">{"cover",#N/A,TRUE,"Cover";"toc6",#N/A,TRUE,"TOC";"over",#N/A,TRUE,"Overview";"ts2",#N/A,TRUE,"Det_Trans_Sum";"ei",#N/A,TRUE,"Earnings Impact";"ad",#N/A,TRUE,"accretion dilution";"hg",#N/A,TRUE,"Has-Gets";"pfis",#N/A,TRUE,"Pro Forma Income Statement";"ca",#N/A,TRUE,"Contribution_Analysis";"acq",#N/A,TRUE,"Acquirer";"tar",#N/A,TRUE,"Target"}</definedName>
    <definedName name="wrn.38." localSheetId="7" hidden="1">{"cover",#N/A,TRUE,"Cover";"toc6",#N/A,TRUE,"TOC";"over",#N/A,TRUE,"Overview";"ts2",#N/A,TRUE,"Det_Trans_Sum";"ei1",#N/A,TRUE,"Earnings Impact";"ad1",#N/A,TRUE,"accretion dilution";"hg1",#N/A,TRUE,"Has-Gets";"pfis1",#N/A,TRUE,"Pro Forma Income Statement";"ca1",#N/A,TRUE,"Contribution_Analysis";"acq1",#N/A,TRUE,"Acquirer";"tar1",#N/A,TRUE,"Target"}</definedName>
    <definedName name="wrn.38." hidden="1">{"cover",#N/A,TRUE,"Cover";"toc6",#N/A,TRUE,"TOC";"over",#N/A,TRUE,"Overview";"ts2",#N/A,TRUE,"Det_Trans_Sum";"ei1",#N/A,TRUE,"Earnings Impact";"ad1",#N/A,TRUE,"accretion dilution";"hg1",#N/A,TRUE,"Has-Gets";"pfis1",#N/A,TRUE,"Pro Forma Income Statement";"ca1",#N/A,TRUE,"Contribution_Analysis";"acq1",#N/A,TRUE,"Acquirer";"tar1",#N/A,TRUE,"Target"}</definedName>
    <definedName name="wrn.39." localSheetId="7" hidden="1">{"cover",#N/A,TRUE,"Cover";"toc6",#N/A,TRUE,"TOC";"over",#N/A,TRUE,"Overview";"ts2",#N/A,TRUE,"Det_Trans_Sum";"ei2",#N/A,TRUE,"Earnings Impact";"ad2",#N/A,TRUE,"accretion dilution";"hg2",#N/A,TRUE,"Has-Gets";"pfis2",#N/A,TRUE,"Pro Forma Income Statement";"ca2",#N/A,TRUE,"Contribution_Analysis";"acq2",#N/A,TRUE,"Acquirer";"tar2",#N/A,TRUE,"Target"}</definedName>
    <definedName name="wrn.39." hidden="1">{"cover",#N/A,TRUE,"Cover";"toc6",#N/A,TRUE,"TOC";"over",#N/A,TRUE,"Overview";"ts2",#N/A,TRUE,"Det_Trans_Sum";"ei2",#N/A,TRUE,"Earnings Impact";"ad2",#N/A,TRUE,"accretion dilution";"hg2",#N/A,TRUE,"Has-Gets";"pfis2",#N/A,TRUE,"Pro Forma Income Statement";"ca2",#N/A,TRUE,"Contribution_Analysis";"acq2",#N/A,TRUE,"Acquirer";"tar2",#N/A,TRUE,"Target"}</definedName>
    <definedName name="wrn.3cases." localSheetId="5" hidden="1">{#N/A,"Base",FALSE,"Dividend";#N/A,"Conservative",FALSE,"Dividend";#N/A,"Downside",FALSE,"Dividend"}</definedName>
    <definedName name="wrn.3cases." localSheetId="2" hidden="1">{#N/A,"Base",FALSE,"Dividend";#N/A,"Conservative",FALSE,"Dividend";#N/A,"Downside",FALSE,"Dividend"}</definedName>
    <definedName name="wrn.3cases." hidden="1">{#N/A,"Base",FALSE,"Dividend";#N/A,"Conservative",FALSE,"Dividend";#N/A,"Downside",FALSE,"Dividend"}</definedName>
    <definedName name="wrn.3q." localSheetId="7" hidden="1">{#N/A,#N/A,FALSE,"cover1";#N/A,#N/A,FALSE,"3Q98";#N/A,#N/A,FALSE,"Pie Chart";#N/A,#N/A,FALSE,"Summary";"quarterly",#N/A,FALSE,"Detail";"Monthly Actuals",#N/A,FALSE,"Detail";#N/A,#N/A,FALSE,"1999 cover";#N/A,#N/A,FALSE,"Merger Synergies";#N/A,#N/A,FALSE,"Attachments";"Tar 1998",#N/A,FALSE,"Detail";#N/A,#N/A,FALSE,"Stacey august nonmerger";#N/A,#N/A,FALSE,"uk doa";#N/A,#N/A,FALSE,"uk mobile";"Summary 98",#N/A,FALSE,"Tail Circuits";"Summary 98",#N/A,FALSE,"SATELLITE";"Summary 98",#N/A,FALSE,"Lease conversions";"Summary 98",#N/A,FALSE,"UUNET ";#N/A,#N/A,FALSE,"bob-merger-aug";#N/A,#N/A,FALSE,"iomexico";#N/A,#N/A,FALSE,"stacey august merger";#N/A,#N/A,FALSE,"Stacey1999";#N/A,#N/A,FALSE,"Canada Routing Grid 2";#N/A,#N/A,FALSE,"Messaging";#N/A,#N/A,FALSE,"Capital"}</definedName>
    <definedName name="wrn.3q." hidden="1">{#N/A,#N/A,FALSE,"cover1";#N/A,#N/A,FALSE,"3Q98";#N/A,#N/A,FALSE,"Pie Chart";#N/A,#N/A,FALSE,"Summary";"quarterly",#N/A,FALSE,"Detail";"Monthly Actuals",#N/A,FALSE,"Detail";#N/A,#N/A,FALSE,"1999 cover";#N/A,#N/A,FALSE,"Merger Synergies";#N/A,#N/A,FALSE,"Attachments";"Tar 1998",#N/A,FALSE,"Detail";#N/A,#N/A,FALSE,"Stacey august nonmerger";#N/A,#N/A,FALSE,"uk doa";#N/A,#N/A,FALSE,"uk mobile";"Summary 98",#N/A,FALSE,"Tail Circuits";"Summary 98",#N/A,FALSE,"SATELLITE";"Summary 98",#N/A,FALSE,"Lease conversions";"Summary 98",#N/A,FALSE,"UUNET ";#N/A,#N/A,FALSE,"bob-merger-aug";#N/A,#N/A,FALSE,"iomexico";#N/A,#N/A,FALSE,"stacey august merger";#N/A,#N/A,FALSE,"Stacey1999";#N/A,#N/A,FALSE,"Canada Routing Grid 2";#N/A,#N/A,FALSE,"Messaging";#N/A,#N/A,FALSE,"Capital"}</definedName>
    <definedName name="wrn.3yr._.plan._.local._.currency." hidden="1">{"Backlog and PL",#N/A,FALSE,"3yr plan (local currency)";"Revenue",#N/A,FALSE,"3yr plan (local currency)";"Other",#N/A,FALSE,"3yr plan (local currency)"}</definedName>
    <definedName name="wrn.3yr._.plan._.USD." hidden="1">{"Backlog and PL $",#N/A,FALSE,"3yr plan (local currency)";"Revenue $",#N/A,FALSE,"3yr plan (local currency)";"Other $",#N/A,FALSE,"3yr plan (local currency)"}</definedName>
    <definedName name="wrn.4." localSheetId="7" hidden="1">{"toc1",#N/A,FALSE,"TOC";"cover",#N/A,FALSE,"Cover";"ts1",#N/A,FALSE,"Transaction Summary";"ei3",#N/A,FALSE,"Earnings Impact";"ad3",#N/A,FALSE,"accretion dilution"}</definedName>
    <definedName name="wrn.4." hidden="1">{"toc1",#N/A,FALSE,"TOC";"cover",#N/A,FALSE,"Cover";"ts1",#N/A,FALSE,"Transaction Summary";"ei3",#N/A,FALSE,"Earnings Impact";"ad3",#N/A,FALSE,"accretion dilution"}</definedName>
    <definedName name="wrn.4.00._.HBW._.Reports." localSheetId="7"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0._.HBW._.Reports." hidden="1">{"HBW_PL Print",#N/A,FALSE,"HBW_PL";"HBW_PL Fab Ops Print",#N/A,FALSE,"HBW_PL";"HBW_Msk Print",#N/A,FALSE,"HBW_Msk";"HBW_HC Fab Ops Print",#N/A,FALSE,"HBW_HC";"HBW_FA Fab Ops Print",#N/A,FALSE,"HBW_FA";"HBW_PL Test Ops Print",#N/A,FALSE,"HBW_PL";"HBW_HC Test Ops Print",#N/A,FALSE,"HBW_HC";"HBW_FA Test Ops Print",#N/A,FALSE,"HBW_FA";"HBW_FA RD Print",#N/A,FALSE,"HBW_FA";"HBW_PL RD Print",#N/A,FALSE,"HBW_PL";"HBW_HC RD Print",#N/A,FALSE,"HBW_HC"}</definedName>
    <definedName name="wrn.4.01._.HBW._.Fab._.Operations." localSheetId="7" hidden="1">{"HBW Fab Ops Print",#N/A,FALSE,"HBW_PL";"HBW_Msk Print",#N/A,FALSE,"HBW_Msk";"HBW_HC Fab Ops Print",#N/A,FALSE,"HBW_HC";"HBW_FA Fab Ops Print",#N/A,FALSE,"HBW_FA"}</definedName>
    <definedName name="wrn.4.01._.HBW._.Fab._.Operations." hidden="1">{"HBW Fab Ops Print",#N/A,FALSE,"HBW_PL";"HBW_Msk Print",#N/A,FALSE,"HBW_Msk";"HBW_HC Fab Ops Print",#N/A,FALSE,"HBW_HC";"HBW_FA Fab Ops Print",#N/A,FALSE,"HBW_FA"}</definedName>
    <definedName name="wrn.4.11._.HBW._.Test._.Operations." localSheetId="7" hidden="1">{"HBW Test Ops Print",#N/A,FALSE,"HBW_PL";"HBW_HC Test Ops Print",#N/A,FALSE,"HBW_HC";"HBW_FA Test Ops Print",#N/A,FALSE,"HBW_FA"}</definedName>
    <definedName name="wrn.4.11._.HBW._.Test._.Operations." hidden="1">{"HBW Test Ops Print",#N/A,FALSE,"HBW_PL";"HBW_HC Test Ops Print",#N/A,FALSE,"HBW_HC";"HBW_FA Test Ops Print",#N/A,FALSE,"HBW_FA"}</definedName>
    <definedName name="wrn.4.21._.HBW._.RD._.Expense." localSheetId="7" hidden="1">{"HBW RD Print",#N/A,FALSE,"HBW_PL";"HBW_HC RD Print",#N/A,FALSE,"HBW_HC";"HBW_FA RD Print",#N/A,FALSE,"HBW_FA"}</definedName>
    <definedName name="wrn.4.21._.HBW._.RD._.Expense." hidden="1">{"HBW RD Print",#N/A,FALSE,"HBW_PL";"HBW_HC RD Print",#N/A,FALSE,"HBW_HC";"HBW_FA RD Print",#N/A,FALSE,"HBW_FA"}</definedName>
    <definedName name="wrn.40." localSheetId="7" hidden="1">{"cover",#N/A,TRUE,"Cover";"toc6",#N/A,TRUE,"TOC";"over",#N/A,TRUE,"Overview";"ts2",#N/A,TRUE,"Det_Trans_Sum";"ei3",#N/A,TRUE,"Earnings Impact";"ad3",#N/A,TRUE,"accretion dilution";"hg3",#N/A,TRUE,"Has-Gets";"pfis3",#N/A,TRUE,"Pro Forma Income Statement";"ca3",#N/A,TRUE,"Contribution_Analysis";"acq3",#N/A,TRUE,"Acquirer";"tar3",#N/A,TRUE,"Target"}</definedName>
    <definedName name="wrn.40." hidden="1">{"cover",#N/A,TRUE,"Cover";"toc6",#N/A,TRUE,"TOC";"over",#N/A,TRUE,"Overview";"ts2",#N/A,TRUE,"Det_Trans_Sum";"ei3",#N/A,TRUE,"Earnings Impact";"ad3",#N/A,TRUE,"accretion dilution";"hg3",#N/A,TRUE,"Has-Gets";"pfis3",#N/A,TRUE,"Pro Forma Income Statement";"ca3",#N/A,TRUE,"Contribution_Analysis";"acq3",#N/A,TRUE,"Acquirer";"tar3",#N/A,TRUE,"Target"}</definedName>
    <definedName name="wrn.41." localSheetId="7" hidden="1">{"cover",#N/A,TRUE,"Cover";"toc7",#N/A,TRUE,"TOC";"over",#N/A,TRUE,"Overview";"ts2",#N/A,TRUE,"Det_Trans_Sum";"eic",#N/A,TRUE,"Earnings Impact";"ad",#N/A,TRUE,"accretion dilution";"pfis",#N/A,TRUE,"Pro Forma Income Statement";"profba",#N/A,TRUE,"Pro Forma Balance Sheet";"acqc",#N/A,TRUE,"Acquirer";"tarc",#N/A,TRUE,"Target"}</definedName>
    <definedName name="wrn.41." hidden="1">{"cover",#N/A,TRUE,"Cover";"toc7",#N/A,TRUE,"TOC";"over",#N/A,TRUE,"Overview";"ts2",#N/A,TRUE,"Det_Trans_Sum";"eic",#N/A,TRUE,"Earnings Impact";"ad",#N/A,TRUE,"accretion dilution";"pfis",#N/A,TRUE,"Pro Forma Income Statement";"profba",#N/A,TRUE,"Pro Forma Balance Sheet";"acqc",#N/A,TRUE,"Acquirer";"tarc",#N/A,TRUE,"Target"}</definedName>
    <definedName name="wrn.42." localSheetId="7" hidden="1">{"cover",#N/A,TRUE,"Cover";"toc7",#N/A,TRUE,"TOC";"over",#N/A,TRUE,"Overview";"ts2",#N/A,TRUE,"Det_Trans_Sum";"ei1c",#N/A,TRUE,"Earnings Impact";"ad1",#N/A,TRUE,"accretion dilution";"pfis1",#N/A,TRUE,"Pro Forma Income Statement";"profba",#N/A,TRUE,"Pro Forma Balance Sheet";"acq1c",#N/A,TRUE,"Acquirer";"tar1c",#N/A,TRUE,"Target"}</definedName>
    <definedName name="wrn.42." hidden="1">{"cover",#N/A,TRUE,"Cover";"toc7",#N/A,TRUE,"TOC";"over",#N/A,TRUE,"Overview";"ts2",#N/A,TRUE,"Det_Trans_Sum";"ei1c",#N/A,TRUE,"Earnings Impact";"ad1",#N/A,TRUE,"accretion dilution";"pfis1",#N/A,TRUE,"Pro Forma Income Statement";"profba",#N/A,TRUE,"Pro Forma Balance Sheet";"acq1c",#N/A,TRUE,"Acquirer";"tar1c",#N/A,TRUE,"Target"}</definedName>
    <definedName name="wrn.43." localSheetId="7" hidden="1">{"cover",#N/A,TRUE,"Cover";"toc7",#N/A,TRUE,"TOC";"over",#N/A,TRUE,"Overview";"ts2",#N/A,TRUE,"Det_Trans_Sum";"ei2c",#N/A,TRUE,"Earnings Impact";"ad2",#N/A,TRUE,"accretion dilution";"pfis2",#N/A,TRUE,"Pro Forma Income Statement";"profba",#N/A,TRUE,"Pro Forma Balance Sheet";"acq2c",#N/A,TRUE,"Acquirer";"tar2c",#N/A,TRUE,"Target"}</definedName>
    <definedName name="wrn.43." hidden="1">{"cover",#N/A,TRUE,"Cover";"toc7",#N/A,TRUE,"TOC";"over",#N/A,TRUE,"Overview";"ts2",#N/A,TRUE,"Det_Trans_Sum";"ei2c",#N/A,TRUE,"Earnings Impact";"ad2",#N/A,TRUE,"accretion dilution";"pfis2",#N/A,TRUE,"Pro Forma Income Statement";"profba",#N/A,TRUE,"Pro Forma Balance Sheet";"acq2c",#N/A,TRUE,"Acquirer";"tar2c",#N/A,TRUE,"Target"}</definedName>
    <definedName name="wrn.44." localSheetId="7" hidden="1">{"cover",#N/A,TRUE,"Cover";"toc7",#N/A,TRUE,"TOC";"over",#N/A,TRUE,"Overview";"ts2",#N/A,TRUE,"Det_Trans_Sum";"ei3c",#N/A,TRUE,"Earnings Impact";"ad3",#N/A,TRUE,"accretion dilution";"pfis3",#N/A,TRUE,"Pro Forma Income Statement";"profba",#N/A,TRUE,"Pro Forma Balance Sheet";"acq3c",#N/A,TRUE,"Acquirer";"tar3c",#N/A,TRUE,"Target"}</definedName>
    <definedName name="wrn.44." hidden="1">{"cover",#N/A,TRUE,"Cover";"toc7",#N/A,TRUE,"TOC";"over",#N/A,TRUE,"Overview";"ts2",#N/A,TRUE,"Det_Trans_Sum";"ei3c",#N/A,TRUE,"Earnings Impact";"ad3",#N/A,TRUE,"accretion dilution";"pfis3",#N/A,TRUE,"Pro Forma Income Statement";"profba",#N/A,TRUE,"Pro Forma Balance Sheet";"acq3c",#N/A,TRUE,"Acquirer";"tar3c",#N/A,TRUE,"Target"}</definedName>
    <definedName name="wrn.45." localSheetId="7"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5."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6." localSheetId="7"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6."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7." localSheetId="7"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7."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8." localSheetId="7"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8."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9." localSheetId="7"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49."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4q98details." localSheetId="7" hidden="1">{"quarterly",#N/A,TRUE,"Detail";"monthly1998",#N/A,TRUE,"Detail";"monthly1999",#N/A,TRUE,"Detail"}</definedName>
    <definedName name="wrn.4q98details." hidden="1">{"quarterly",#N/A,TRUE,"Detail";"monthly1998",#N/A,TRUE,"Detail";"monthly1999",#N/A,TRUE,"Detail"}</definedName>
    <definedName name="wrn.5." localSheetId="7" hidden="1">{"cover",#N/A,TRUE,"Cover";"toc2",#N/A,TRUE,"TOC";"ts1",#N/A,TRUE,"Transaction Summary";"ei",#N/A,TRUE,"Earnings Impact";"ad",#N/A,TRUE,"accretion dilution";"hg",#N/A,TRUE,"Has-Gets"}</definedName>
    <definedName name="wrn.5." hidden="1">{"cover",#N/A,TRUE,"Cover";"toc2",#N/A,TRUE,"TOC";"ts1",#N/A,TRUE,"Transaction Summary";"ei",#N/A,TRUE,"Earnings Impact";"ad",#N/A,TRUE,"accretion dilution";"hg",#N/A,TRUE,"Has-Gets"}</definedName>
    <definedName name="wrn.5.00._.Ethernet._.Reports." localSheetId="7"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0._.Ethernet._.Reports." hidden="1">{"Eth_PL Print",#N/A,FALSE,"Eth_PL";"Eth_PL Test Ops Print",#N/A,FALSE,"Eth_PL";"Eth_Unts Print",#N/A,FALSE,"Eth_Unts";"Eth_HC Test Ops Print",#N/A,FALSE,"Eth_HC";"Eth_FA Test Ops Print",#N/A,FALSE,"Eth_FA";"Eth_PL RD Print",#N/A,FALSE,"Eth_PL";"Eth_HC RD Print",#N/A,FALSE,"Eth_HC";"Eth_FA RD Print",#N/A,FALSE,"Eth_FA"}</definedName>
    <definedName name="wrn.5.01._.Ethernet._.Test._.Operatons." localSheetId="7" hidden="1">{"Eth Test Ops Print",#N/A,FALSE,"Eth_PL";"Eth_Unts Print",#N/A,FALSE,"Eth_Unts";"Eth_HC Test Ops Print",#N/A,FALSE,"Eth_HC";"Eth_FA Test Ops Print",#N/A,FALSE,"Eth_FA"}</definedName>
    <definedName name="wrn.5.01._.Ethernet._.Test._.Operatons." hidden="1">{"Eth Test Ops Print",#N/A,FALSE,"Eth_PL";"Eth_Unts Print",#N/A,FALSE,"Eth_Unts";"Eth_HC Test Ops Print",#N/A,FALSE,"Eth_HC";"Eth_FA Test Ops Print",#N/A,FALSE,"Eth_FA"}</definedName>
    <definedName name="wrn.5.21._.Ethernet._.RD._.Expense." localSheetId="7" hidden="1">{"Eth_PL RD Print",#N/A,FALSE,"Eth_PL";"Eth_HC RD Print",#N/A,FALSE,"Eth_HC";"Eth_FA RD Print",#N/A,FALSE,"Eth_FA"}</definedName>
    <definedName name="wrn.5.21._.Ethernet._.RD._.Expense." hidden="1">{"Eth_PL RD Print",#N/A,FALSE,"Eth_PL";"Eth_HC RD Print",#N/A,FALSE,"Eth_HC";"Eth_FA RD Print",#N/A,FALSE,"Eth_FA"}</definedName>
    <definedName name="wrn.50." localSheetId="7"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0."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0._.50." localSheetId="7" hidden="1">{"assumption 50 50",#N/A,TRUE,"Merger";"has gets cash",#N/A,TRUE,"Merger";"accretion dilution",#N/A,TRUE,"Merger";"comparison credit stats",#N/A,TRUE,"Merger";"pf credit stats",#N/A,TRUE,"Merger";"pf sheets",#N/A,TRUE,"Merger"}</definedName>
    <definedName name="wrn.50._.50." hidden="1">{"assumption 50 50",#N/A,TRUE,"Merger";"has gets cash",#N/A,TRUE,"Merger";"accretion dilution",#N/A,TRUE,"Merger";"comparison credit stats",#N/A,TRUE,"Merger";"pf credit stats",#N/A,TRUE,"Merger";"pf sheets",#N/A,TRUE,"Merger"}</definedName>
    <definedName name="wrn.51." localSheetId="7"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1."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2." localSheetId="7"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2."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3." localSheetId="7"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3."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4." localSheetId="7"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4."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5." localSheetId="7"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5."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6." localSheetId="7"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6."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7." localSheetId="7" hidden="1">{"cover",#N/A,TRUE,"Cover";"toc7",#N/A,TRUE,"TOC";"over",#N/A,TRUE,"Overview";"ts2",#N/A,TRUE,"Det_Trans_Sum";"ei",#N/A,TRUE,"Earnings Impact";"ad",#N/A,TRUE,"accretion dilution";"pfis",#N/A,TRUE,"Pro Forma Income Statement";"profba",#N/A,TRUE,"Pro Forma Balance Sheet";"acq",#N/A,TRUE,"Acquirer";"tar",#N/A,TRUE,"Target"}</definedName>
    <definedName name="wrn.57." hidden="1">{"cover",#N/A,TRUE,"Cover";"toc7",#N/A,TRUE,"TOC";"over",#N/A,TRUE,"Overview";"ts2",#N/A,TRUE,"Det_Trans_Sum";"ei",#N/A,TRUE,"Earnings Impact";"ad",#N/A,TRUE,"accretion dilution";"pfis",#N/A,TRUE,"Pro Forma Income Statement";"profba",#N/A,TRUE,"Pro Forma Balance Sheet";"acq",#N/A,TRUE,"Acquirer";"tar",#N/A,TRUE,"Target"}</definedName>
    <definedName name="wrn.58." localSheetId="7" hidden="1">{"cover",#N/A,TRUE,"Cover";"toc7",#N/A,TRUE,"TOC";"over",#N/A,TRUE,"Overview";"ts2",#N/A,TRUE,"Det_Trans_Sum";"ei1",#N/A,TRUE,"Earnings Impact";"ad1",#N/A,TRUE,"accretion dilution";"pfis1",#N/A,TRUE,"Pro Forma Income Statement";"profba",#N/A,TRUE,"Pro Forma Balance Sheet";"acq1",#N/A,TRUE,"Acquirer";"tar1",#N/A,TRUE,"Target"}</definedName>
    <definedName name="wrn.58." hidden="1">{"cover",#N/A,TRUE,"Cover";"toc7",#N/A,TRUE,"TOC";"over",#N/A,TRUE,"Overview";"ts2",#N/A,TRUE,"Det_Trans_Sum";"ei1",#N/A,TRUE,"Earnings Impact";"ad1",#N/A,TRUE,"accretion dilution";"pfis1",#N/A,TRUE,"Pro Forma Income Statement";"profba",#N/A,TRUE,"Pro Forma Balance Sheet";"acq1",#N/A,TRUE,"Acquirer";"tar1",#N/A,TRUE,"Target"}</definedName>
    <definedName name="wrn.59." localSheetId="7" hidden="1">{"cover",#N/A,TRUE,"Cover";"toc7",#N/A,TRUE,"TOC";"over",#N/A,TRUE,"Overview";"ts2",#N/A,TRUE,"Det_Trans_Sum";"ei2",#N/A,TRUE,"Earnings Impact";"ad2",#N/A,TRUE,"accretion dilution";"pfis2",#N/A,TRUE,"Pro Forma Income Statement";"profba",#N/A,TRUE,"Pro Forma Balance Sheet";"acq2",#N/A,TRUE,"Acquirer";"tar2",#N/A,TRUE,"Target"}</definedName>
    <definedName name="wrn.59." hidden="1">{"cover",#N/A,TRUE,"Cover";"toc7",#N/A,TRUE,"TOC";"over",#N/A,TRUE,"Overview";"ts2",#N/A,TRUE,"Det_Trans_Sum";"ei2",#N/A,TRUE,"Earnings Impact";"ad2",#N/A,TRUE,"accretion dilution";"pfis2",#N/A,TRUE,"Pro Forma Income Statement";"profba",#N/A,TRUE,"Pro Forma Balance Sheet";"acq2",#N/A,TRUE,"Acquirer";"tar2",#N/A,TRUE,"Target"}</definedName>
    <definedName name="wrn.6." localSheetId="7" hidden="1">{"cover",#N/A,TRUE,"Cover";"toc2",#N/A,TRUE,"TOC";"ts1",#N/A,TRUE,"Transaction Summary";"ei1",#N/A,TRUE,"Earnings Impact";"ad1",#N/A,TRUE,"accretion dilution";"hg1",#N/A,TRUE,"Has-Gets"}</definedName>
    <definedName name="wrn.6." hidden="1">{"cover",#N/A,TRUE,"Cover";"toc2",#N/A,TRUE,"TOC";"ts1",#N/A,TRUE,"Transaction Summary";"ei1",#N/A,TRUE,"Earnings Impact";"ad1",#N/A,TRUE,"accretion dilution";"hg1",#N/A,TRUE,"Has-Gets"}</definedName>
    <definedName name="wrn.60." localSheetId="7" hidden="1">{"cover",#N/A,TRUE,"Cover";"toc7",#N/A,TRUE,"TOC";"over",#N/A,TRUE,"Overview";"ts2",#N/A,TRUE,"Det_Trans_Sum";"ei3",#N/A,TRUE,"Earnings Impact";"ad3",#N/A,TRUE,"accretion dilution";"pfis3",#N/A,TRUE,"Pro Forma Income Statement";"profba",#N/A,TRUE,"Pro Forma Balance Sheet";"acq3",#N/A,TRUE,"Acquirer";"tar3",#N/A,TRUE,"Target"}</definedName>
    <definedName name="wrn.60." hidden="1">{"cover",#N/A,TRUE,"Cover";"toc7",#N/A,TRUE,"TOC";"over",#N/A,TRUE,"Overview";"ts2",#N/A,TRUE,"Det_Trans_Sum";"ei3",#N/A,TRUE,"Earnings Impact";"ad3",#N/A,TRUE,"accretion dilution";"pfis3",#N/A,TRUE,"Pro Forma Income Statement";"profba",#N/A,TRUE,"Pro Forma Balance Sheet";"acq3",#N/A,TRUE,"Acquirer";"tar3",#N/A,TRUE,"Target"}</definedName>
    <definedName name="wrn.61." localSheetId="7"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1."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17" hidden="1">{#N/A,#N/A,FALSE,"Income Stmt";#N/A,#N/A,FALSE,"Income Summary"}</definedName>
    <definedName name="wrn.62." localSheetId="7"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2."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3." localSheetId="7"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3."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4." localSheetId="7"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4."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5." localSheetId="7"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5."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6." localSheetId="7"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6."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7." localSheetId="7"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7."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8." localSheetId="7"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8."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9." localSheetId="7"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69."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7." localSheetId="7" hidden="1">{"cover",#N/A,TRUE,"Cover";"toc2",#N/A,TRUE,"TOC";"ts1",#N/A,TRUE,"Transaction Summary";"ei2c",#N/A,TRUE,"Earnings Impact";"ad2",#N/A,TRUE,"accretion dilution";"hg2",#N/A,TRUE,"Has-Gets"}</definedName>
    <definedName name="wrn.7." hidden="1">{"cover",#N/A,TRUE,"Cover";"toc2",#N/A,TRUE,"TOC";"ts1",#N/A,TRUE,"Transaction Summary";"ei2c",#N/A,TRUE,"Earnings Impact";"ad2",#N/A,TRUE,"accretion dilution";"hg2",#N/A,TRUE,"Has-Gets"}</definedName>
    <definedName name="wrn.70." localSheetId="7"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0."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1." localSheetId="7"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1."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2." localSheetId="7"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72."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730." localSheetId="7" hidden="1">{#N/A,#N/A,FALSE,"REPORT"}</definedName>
    <definedName name="wrn.730." hidden="1">{#N/A,#N/A,FALSE,"REPORT"}</definedName>
    <definedName name="wrn.731" localSheetId="7" hidden="1">{#N/A,#N/A,FALSE,"REPORT"}</definedName>
    <definedName name="wrn.731" hidden="1">{#N/A,#N/A,FALSE,"REPORT"}</definedName>
    <definedName name="wrn.740._.Closeout._.Support." localSheetId="4" hidden="1">{#N/A,#N/A,FALSE,"CR3 Allocations Recon";#N/A,#N/A,FALSE,"Inv - ALL";#N/A,#N/A,FALSE,"SCH 1B";"O&amp;M Adjust Detail View",#N/A,FALSE,"SCH E - O&amp;M Adjust to Cash";#N/A,#N/A,FALSE,"Nuclear O&amp;M System Allocs";#N/A,#N/A,FALSE,"Florida A&amp;G System Allocations"}</definedName>
    <definedName name="wrn.740._.Closeout._.Support." localSheetId="5" hidden="1">{#N/A,#N/A,FALSE,"CR3 Allocations Recon";#N/A,#N/A,FALSE,"Inv - ALL";#N/A,#N/A,FALSE,"SCH 1B";"O&amp;M Adjust Detail View",#N/A,FALSE,"SCH E - O&amp;M Adjust to Cash";#N/A,#N/A,FALSE,"Nuclear O&amp;M System Allocs";#N/A,#N/A,FALSE,"Florida A&amp;G System Allocations"}</definedName>
    <definedName name="wrn.740._.Closeout._.Support." localSheetId="2" hidden="1">{#N/A,#N/A,FALSE,"CR3 Allocations Recon";#N/A,#N/A,FALSE,"Inv - ALL";#N/A,#N/A,FALSE,"SCH 1B";"O&amp;M Adjust Detail View",#N/A,FALSE,"SCH E - O&amp;M Adjust to Cash";#N/A,#N/A,FALSE,"Nuclear O&amp;M System Allocs";#N/A,#N/A,FALSE,"Florida A&amp;G System Allocations"}</definedName>
    <definedName name="wrn.740._.Closeout._.Support." hidden="1">{#N/A,#N/A,FALSE,"CR3 Allocations Recon";#N/A,#N/A,FALSE,"Inv - ALL";#N/A,#N/A,FALSE,"SCH 1B";"O&amp;M Adjust Detail View",#N/A,FALSE,"SCH E - O&amp;M Adjust to Cash";#N/A,#N/A,FALSE,"Nuclear O&amp;M System Allocs";#N/A,#N/A,FALSE,"Florida A&amp;G System Allocations"}</definedName>
    <definedName name="wrn.750." localSheetId="7" hidden="1">{#N/A,#N/A,FALSE,"REPORT"}</definedName>
    <definedName name="wrn.750." hidden="1">{#N/A,#N/A,FALSE,"REPORT"}</definedName>
    <definedName name="wrn.7501" localSheetId="7" hidden="1">{#N/A,#N/A,FALSE,"REPORT"}</definedName>
    <definedName name="wrn.7501" hidden="1">{#N/A,#N/A,FALSE,"REPORT"}</definedName>
    <definedName name="wrn.760.16." localSheetId="7" hidden="1">{#N/A,#N/A,FALSE,"REPORT"}</definedName>
    <definedName name="wrn.760.16." hidden="1">{#N/A,#N/A,FALSE,"REPORT"}</definedName>
    <definedName name="wrn.7900" localSheetId="7" hidden="1">{#N/A,#N/A,FALSE,"REPORT"}</definedName>
    <definedName name="wrn.7900" hidden="1">{#N/A,#N/A,FALSE,"REPORT"}</definedName>
    <definedName name="wrn.8." localSheetId="7" hidden="1">{"cover",#N/A,TRUE,"Cover";"toc2",#N/A,TRUE,"TOC";"ts1",#N/A,TRUE,"Transaction Summary";"ei3",#N/A,TRUE,"Earnings Impact";"ad3",#N/A,TRUE,"accretion dilution";"hg3",#N/A,TRUE,"Has-Gets"}</definedName>
    <definedName name="wrn.8." hidden="1">{"cover",#N/A,TRUE,"Cover";"toc2",#N/A,TRUE,"TOC";"ts1",#N/A,TRUE,"Transaction Summary";"ei3",#N/A,TRUE,"Earnings Impact";"ad3",#N/A,TRUE,"accretion dilution";"hg3",#N/A,TRUE,"Has-Gets"}</definedName>
    <definedName name="wrn.9." localSheetId="7" hidden="1">{"cover",#N/A,TRUE,"Cover";"toc3",#N/A,TRUE,"TOC";"over",#N/A,TRUE,"Overview";"ts2",#N/A,TRUE,"Det_Trans_Sum";"eic",#N/A,TRUE,"Earnings Impact";"ad",#N/A,TRUE,"accretion dilution";"pfis",#N/A,TRUE,"Pro Forma Income Statement";"acqc",#N/A,TRUE,"Acquirer";"tarc",#N/A,TRUE,"Target"}</definedName>
    <definedName name="wrn.9." hidden="1">{"cover",#N/A,TRUE,"Cover";"toc3",#N/A,TRUE,"TOC";"over",#N/A,TRUE,"Overview";"ts2",#N/A,TRUE,"Det_Trans_Sum";"eic",#N/A,TRUE,"Earnings Impact";"ad",#N/A,TRUE,"accretion dilution";"pfis",#N/A,TRUE,"Pro Forma Income Statement";"acqc",#N/A,TRUE,"Acquirer";"tarc",#N/A,TRUE,"Target"}</definedName>
    <definedName name="wrn.905" localSheetId="7" hidden="1">{#N/A,#N/A,FALSE,"REPORT"}</definedName>
    <definedName name="wrn.905" hidden="1">{#N/A,#N/A,FALSE,"REPORT"}</definedName>
    <definedName name="wrn.95PROV." localSheetId="7" hidden="1">{#N/A,#N/A,FALSE,"Taxblinc";#N/A,#N/A,FALSE,"Rsvsacls"}</definedName>
    <definedName name="wrn.95PROV." hidden="1">{#N/A,#N/A,FALSE,"Taxblinc";#N/A,#N/A,FALSE,"Rsvsacls"}</definedName>
    <definedName name="wrn.98._.BUDGET." localSheetId="7" hidden="1">{"98IB-MARGIN",#N/A,FALSE,"FILE LINK";"98IB-SGA",#N/A,FALSE,"FILE LINK";"98IB-STAFF",#N/A,FALSE,"FILE LINK";"98IB-CAPX",#N/A,FALSE,"FILE LINK"}</definedName>
    <definedName name="wrn.98._.BUDGET." hidden="1">{"98IB-MARGIN",#N/A,FALSE,"FILE LINK";"98IB-SGA",#N/A,FALSE,"FILE LINK";"98IB-STAFF",#N/A,FALSE,"FILE LINK";"98IB-CAPX",#N/A,FALSE,"FILE LINK"}</definedName>
    <definedName name="wrn.98._.draft." localSheetId="7" hidden="1">{"total",#N/A,FALSE,"5YR TREND";"CASH FLOW",#N/A,FALSE,"5YR TREND";"BALANCE SHEET",#N/A,FALSE,"5YR TREND";"baseline",#N/A,FALSE,"5YR TREND";"investment",#N/A,FALSE,"5YR TREND"}</definedName>
    <definedName name="wrn.98._.draft." hidden="1">{"total",#N/A,FALSE,"5YR TREND";"CASH FLOW",#N/A,FALSE,"5YR TREND";"BALANCE SHEET",#N/A,FALSE,"5YR TREND";"baseline",#N/A,FALSE,"5YR TREND";"investment",#N/A,FALSE,"5YR TREND"}</definedName>
    <definedName name="wrn.98.rev01" localSheetId="7" hidden="1">{"total",#N/A,FALSE,"5YR TREND";"CASH FLOW",#N/A,FALSE,"5YR TREND";"BALANCE SHEET",#N/A,FALSE,"5YR TREND";"baseline",#N/A,FALSE,"5YR TREND";"investment",#N/A,FALSE,"5YR TREND"}</definedName>
    <definedName name="wrn.98.rev01" hidden="1">{"total",#N/A,FALSE,"5YR TREND";"CASH FLOW",#N/A,FALSE,"5YR TREND";"BALANCE SHEET",#N/A,FALSE,"5YR TREND";"baseline",#N/A,FALSE,"5YR TREND";"investment",#N/A,FALSE,"5YR TREND"}</definedName>
    <definedName name="wrn.98_0.draft." localSheetId="7" hidden="1">{"total",#N/A,FALSE,"5YR TREND";"CASH FLOW",#N/A,FALSE,"5YR TREND";"BALANCE SHEET",#N/A,FALSE,"5YR TREND";"baseline",#N/A,FALSE,"5YR TREND";"investment",#N/A,FALSE,"5YR TREND"}</definedName>
    <definedName name="wrn.98_0.draft." hidden="1">{"total",#N/A,FALSE,"5YR TREND";"CASH FLOW",#N/A,FALSE,"5YR TREND";"BALANCE SHEET",#N/A,FALSE,"5YR TREND";"baseline",#N/A,FALSE,"5YR TREND";"investment",#N/A,FALSE,"5YR TREND"}</definedName>
    <definedName name="wrn.98_revised" localSheetId="7" hidden="1">{"total",#N/A,FALSE,"5YR TREND";"CASH FLOW",#N/A,FALSE,"5YR TREND";"BALANCE SHEET",#N/A,FALSE,"5YR TREND";"baseline",#N/A,FALSE,"5YR TREND";"investment",#N/A,FALSE,"5YR TREND"}</definedName>
    <definedName name="wrn.98_revised" hidden="1">{"total",#N/A,FALSE,"5YR TREND";"CASH FLOW",#N/A,FALSE,"5YR TREND";"BALANCE SHEET",#N/A,FALSE,"5YR TREND";"baseline",#N/A,FALSE,"5YR TREND";"investment",#N/A,FALSE,"5YR TREND"}</definedName>
    <definedName name="wrn.99" localSheetId="7"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99"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99999" localSheetId="7" hidden="1">{#N/A,#N/A,FALSE,"REPORT"}</definedName>
    <definedName name="wrn.99999" hidden="1">{#N/A,#N/A,FALSE,"REPORT"}</definedName>
    <definedName name="wrn.99lines_tr." localSheetId="7" hidden="1">{#N/A,#N/A,FALSE,"BA Total";#N/A,#N/A,FALSE,"BA-N";#N/A,#N/A,FALSE,"BA-S";#N/A,#N/A,FALSE,"NY";#N/A,#N/A,FALSE,"MA";#N/A,#N/A,FALSE,"ME";#N/A,#N/A,FALSE,"NH";#N/A,#N/A,FALSE,"RI";#N/A,#N/A,FALSE,"VT";#N/A,#N/A,FALSE,"NJ";#N/A,#N/A,FALSE,"PA";#N/A,#N/A,FALSE,"DE";#N/A,#N/A,FALSE,"DC";#N/A,#N/A,FALSE,"MD";#N/A,#N/A,FALSE,"VA";#N/A,#N/A,FALSE,"WV"}</definedName>
    <definedName name="wrn.99lines_tr." hidden="1">{#N/A,#N/A,FALSE,"BA Total";#N/A,#N/A,FALSE,"BA-N";#N/A,#N/A,FALSE,"BA-S";#N/A,#N/A,FALSE,"NY";#N/A,#N/A,FALSE,"MA";#N/A,#N/A,FALSE,"ME";#N/A,#N/A,FALSE,"NH";#N/A,#N/A,FALSE,"RI";#N/A,#N/A,FALSE,"VT";#N/A,#N/A,FALSE,"NJ";#N/A,#N/A,FALSE,"PA";#N/A,#N/A,FALSE,"DE";#N/A,#N/A,FALSE,"DC";#N/A,#N/A,FALSE,"MD";#N/A,#N/A,FALSE,"VA";#N/A,#N/A,FALSE,"WV"}</definedName>
    <definedName name="wrn.A." localSheetId="7" hidden="1">{"Overview",#N/A,TRUE,"Trading Levels";"Overview",#N/A,TRUE,"Overview";"Overview",#N/A,TRUE,"Classic Qwest";"Overview",#N/A,TRUE,"US WEST";"Overview",#N/A,TRUE,"Wireless";"Overview",#N/A,TRUE,"DEX";"Overview",#N/A,TRUE,"Cash Flow";"Overview",#N/A,TRUE,"Debt and Interest";"Overview",#N/A,TRUE,"Coverage";"Overview",#N/A,TRUE,"Wk Cap"}</definedName>
    <definedName name="wrn.A." hidden="1">{"Overview",#N/A,TRUE,"Trading Levels";"Overview",#N/A,TRUE,"Overview";"Overview",#N/A,TRUE,"Classic Qwest";"Overview",#N/A,TRUE,"US WEST";"Overview",#N/A,TRUE,"Wireless";"Overview",#N/A,TRUE,"DEX";"Overview",#N/A,TRUE,"Cash Flow";"Overview",#N/A,TRUE,"Debt and Interest";"Overview",#N/A,TRUE,"Coverage";"Overview",#N/A,TRUE,"Wk Cap"}</definedName>
    <definedName name="wrn.A_VALUATION." localSheetId="7"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aa" localSheetId="7" hidden="1">{#N/A,#N/A,FALSE,"Pharm";#N/A,#N/A,FALSE,"WWCM"}</definedName>
    <definedName name="wrn.aaa" hidden="1">{#N/A,#N/A,FALSE,"Pharm";#N/A,#N/A,FALSE,"WWCM"}</definedName>
    <definedName name="wrn.aaaaaaa" localSheetId="7" hidden="1">{#N/A,#N/A,FALSE,"Pharm";#N/A,#N/A,FALSE,"WWCM"}</definedName>
    <definedName name="wrn.aaaaaaa" hidden="1">{#N/A,#N/A,FALSE,"Pharm";#N/A,#N/A,FALSE,"WWCM"}</definedName>
    <definedName name="wrn.Accr_Dil." localSheetId="7" hidden="1">{#N/A,#N/A,FALSE,"Debt Accr";#N/A,#N/A,FALSE,"Stock Accr";#N/A,#N/A,FALSE,"Debt Stock Accr"}</definedName>
    <definedName name="wrn.Accr_Dil." hidden="1">{#N/A,#N/A,FALSE,"Debt Accr";#N/A,#N/A,FALSE,"Stock Accr";#N/A,#N/A,FALSE,"Debt Stock Accr"}</definedName>
    <definedName name="wrn.Accretion." localSheetId="7" hidden="1">{"Accretion",#N/A,FALSE,"Assum"}</definedName>
    <definedName name="wrn.Accretion." localSheetId="5" hidden="1">{"Accretion",#N/A,FALSE,"Assum"}</definedName>
    <definedName name="wrn.Accretion." localSheetId="2" hidden="1">{"Accretion",#N/A,FALSE,"Assum"}</definedName>
    <definedName name="wrn.Accretion." hidden="1">{"Accretion",#N/A,FALSE,"Assum"}</definedName>
    <definedName name="wrn.Accrual\Reversal." localSheetId="7" hidden="1">{#N/A,#N/A,FALSE,"Sheet1";#N/A,#N/A,FALSE,"Sheet2"}</definedName>
    <definedName name="wrn.Accrual\Reversal." hidden="1">{#N/A,#N/A,FALSE,"Sheet1";#N/A,#N/A,FALSE,"Sheet2"}</definedName>
    <definedName name="wrn.ACCTRECONS." localSheetId="7" hidden="1">{#N/A,#N/A,FALSE,"1110";#N/A,#N/A,FALSE,"1120";#N/A,#N/A,FALSE,"1140";#N/A,#N/A,FALSE,"1150";#N/A,#N/A,FALSE,"chalmers";#N/A,#N/A,FALSE,"gentner";#N/A,#N/A,FALSE,"1230";#N/A,#N/A,FALSE,"PPD INS";#N/A,#N/A,FALSE,"1260";#N/A,#N/A,FALSE,"PPD SVC";#N/A,#N/A,FALSE,"1950";#N/A,#N/A,FALSE,"1960";#N/A,#N/A,FALSE,"2040";#N/A,#N/A,FALSE,"2165";#N/A,#N/A,FALSE,"2200";#N/A,#N/A,FALSE,"2300-2590";#N/A,#N/A,FALSE,"2410";#N/A,#N/A,FALSE,"2600";#N/A,#N/A,FALSE,"3030";#N/A,#N/A,FALSE,"3-31 Adj";#N/A,#N/A,FALSE,"3800";#N/A,#N/A,FALSE,"3850 (REG D)";#N/A,#N/A,FALSE,"3850 (IPO)";#N/A,#N/A,FALSE,"3910-1000";#N/A,#N/A,FALSE,"3950";#N/A,#N/A,FALSE,"3-31 Adj";#N/A,#N/A,FALSE,"Consult and Colab";#N/A,#N/A,FALSE,"Seminars and Cont Ed";#N/A,#N/A,FALSE,"LEASES"}</definedName>
    <definedName name="wrn.ACCTRECONS." hidden="1">{#N/A,#N/A,FALSE,"1110";#N/A,#N/A,FALSE,"1120";#N/A,#N/A,FALSE,"1140";#N/A,#N/A,FALSE,"1150";#N/A,#N/A,FALSE,"chalmers";#N/A,#N/A,FALSE,"gentner";#N/A,#N/A,FALSE,"1230";#N/A,#N/A,FALSE,"PPD INS";#N/A,#N/A,FALSE,"1260";#N/A,#N/A,FALSE,"PPD SVC";#N/A,#N/A,FALSE,"1950";#N/A,#N/A,FALSE,"1960";#N/A,#N/A,FALSE,"2040";#N/A,#N/A,FALSE,"2165";#N/A,#N/A,FALSE,"2200";#N/A,#N/A,FALSE,"2300-2590";#N/A,#N/A,FALSE,"2410";#N/A,#N/A,FALSE,"2600";#N/A,#N/A,FALSE,"3030";#N/A,#N/A,FALSE,"3-31 Adj";#N/A,#N/A,FALSE,"3800";#N/A,#N/A,FALSE,"3850 (REG D)";#N/A,#N/A,FALSE,"3850 (IPO)";#N/A,#N/A,FALSE,"3910-1000";#N/A,#N/A,FALSE,"3950";#N/A,#N/A,FALSE,"3-31 Adj";#N/A,#N/A,FALSE,"Consult and Colab";#N/A,#N/A,FALSE,"Seminars and Cont Ed";#N/A,#N/A,FALSE,"LEASES"}</definedName>
    <definedName name="wrn.ACK." localSheetId="7" hidden="1">{"Annual",#N/A,FALSE,"ACK";"Margins",#N/A,FALSE,"ACK";"Q",#N/A,FALSE,"QTRS."}</definedName>
    <definedName name="wrn.ACK." hidden="1">{"Annual",#N/A,FALSE,"ACK";"Margins",#N/A,FALSE,"ACK";"Q",#N/A,FALSE,"QTRS."}</definedName>
    <definedName name="wrn.ACL._.CAPEX." localSheetId="7" hidden="1">{"ACL CAPEX",#N/A,FALSE,"Sheet1"}</definedName>
    <definedName name="wrn.ACL._.CAPEX." hidden="1">{"ACL CAPEX",#N/A,FALSE,"Sheet1"}</definedName>
    <definedName name="wrn.Acquiror._.Financial._.Statements." localSheetId="7" hidden="1">{"Acquiror Income Statement",#N/A,TRUE,"Acquiror";"Acquiror Balance Sheet",#N/A,TRUE,"Acquiror";"Acquiror Cash Flow",#N/A,TRUE,"Acquiror"}</definedName>
    <definedName name="wrn.Acquiror._.Financial._.Statements." hidden="1">{"Acquiror Income Statement",#N/A,TRUE,"Acquiror";"Acquiror Balance Sheet",#N/A,TRUE,"Acquiror";"Acquiror Cash Flow",#N/A,TRUE,"Acquiror"}</definedName>
    <definedName name="wrn.Acquisition._.Package." localSheetId="7" hidden="1">{"Contents",#N/A,FALSE,"Contents";"Acq_Cons PL",#N/A,FALSE,"Consolidating P&amp;L";"Quarterly Summary",#N/A,FALSE,"Summary";"Summary 96_97",#N/A,FALSE,"FY96 VS. FY97";"Acq 96_97 Rollforward",#N/A,FALSE,"96v.97 Rollforward";"Acq Q2",#N/A,FALSE,"Consolidating P&amp;L Q2";"Acq Q3",#N/A,FALSE,"Consolidating P&amp;L Q3"}</definedName>
    <definedName name="wrn.Acquisition._.Package." hidden="1">{"Contents",#N/A,FALSE,"Contents";"Acq_Cons PL",#N/A,FALSE,"Consolidating P&amp;L";"Quarterly Summary",#N/A,FALSE,"Summary";"Summary 96_97",#N/A,FALSE,"FY96 VS. FY97";"Acq 96_97 Rollforward",#N/A,FALSE,"96v.97 Rollforward";"Acq Q2",#N/A,FALSE,"Consolidating P&amp;L Q2";"Acq Q3",#N/A,FALSE,"Consolidating P&amp;L Q3"}</definedName>
    <definedName name="wrn.Acquisition_matrix." localSheetId="7" hidden="1">{"Acq_matrix",#N/A,FALSE,"Acquisition Matrix"}</definedName>
    <definedName name="wrn.Acquisition_matrix." hidden="1">{"Acq_matrix",#N/A,FALSE,"Acquisition Matrix"}</definedName>
    <definedName name="wrn.actual._.by._.company." localSheetId="7" hidden="1">{"qtd actual",#N/A,FALSE,"F";"mtd actual",#N/A,FALSE,"G";"ytd actual",#N/A,FALSE,"E"}</definedName>
    <definedName name="wrn.actual._.by._.company." hidden="1">{"qtd actual",#N/A,FALSE,"F";"mtd actual",#N/A,FALSE,"G";"ytd actual",#N/A,FALSE,"E"}</definedName>
    <definedName name="wrn.Actual._.Data._.Entry." localSheetId="7" hidden="1">{#N/A,#N/A,FALSE,"Sales"}</definedName>
    <definedName name="wrn.Actual._.Data._.Entry." hidden="1">{#N/A,#N/A,FALSE,"Sales"}</definedName>
    <definedName name="wrn.actual._.vs._.plan._.consol.." localSheetId="7" hidden="1">{"ytd actual vs plan",#N/A,FALSE,"E";"qtd actual vs plan",#N/A,FALSE,"F";"mtd actual vs plan",#N/A,FALSE,"G"}</definedName>
    <definedName name="wrn.actual._.vs._.plan._.consol.." hidden="1">{"ytd actual vs plan",#N/A,FALSE,"E";"qtd actual vs plan",#N/A,FALSE,"F";"mtd actual vs plan",#N/A,FALSE,"G"}</definedName>
    <definedName name="wrn.actual._.vs._.prior._.yr._.consol.." localSheetId="7" hidden="1">{"ytd actual vs prior year",#N/A,FALSE,"E";"qtd actual vs prior year",#N/A,FALSE,"F";"mtd actual vs prior year",#N/A,FALSE,"G"}</definedName>
    <definedName name="wrn.actual._.vs._.prior._.yr._.consol.." hidden="1">{"ytd actual vs prior year",#N/A,FALSE,"E";"qtd actual vs prior year",#N/A,FALSE,"F";"mtd actual vs prior year",#N/A,FALSE,"G"}</definedName>
    <definedName name="wrn.actual._.vs._.rev.._.fcst._.consol.." localSheetId="7" hidden="1">{"ytd actual vs rev. fcst",#N/A,FALSE,"E";"qtd actual vs rev. fcst",#N/A,FALSE,"F";"mtd actual vs rev. fcst",#N/A,FALSE,"G"}</definedName>
    <definedName name="wrn.actual._.vs._.rev.._.fcst._.consol.." hidden="1">{"ytd actual vs rev. fcst",#N/A,FALSE,"E";"qtd actual vs rev. fcst",#N/A,FALSE,"F";"mtd actual vs rev. fcst",#N/A,FALSE,"G"}</definedName>
    <definedName name="wrn.actual_fcst_all_group." localSheetId="7" hidden="1">{"grpact_fcst_MTD",#N/A,FALSE,"I";"grpact_fcst_QTD",#N/A,FALSE,"I";"grpact_fcst_YTD",#N/A,FALSE,"I"}</definedName>
    <definedName name="wrn.actual_fcst_all_group." hidden="1">{"grpact_fcst_MTD",#N/A,FALSE,"I";"grpact_fcst_QTD",#N/A,FALSE,"I";"grpact_fcst_YTD",#N/A,FALSE,"I"}</definedName>
    <definedName name="wrn.actual_fcst_all_nongrp." localSheetId="7" hidden="1">{"act_fcst_MTD",#N/A,FALSE,"H";"act_fcst_QTD",#N/A,FALSE,"H";"act_fcst_YTD",#N/A,FALSE,"H"}</definedName>
    <definedName name="wrn.actual_fcst_all_nongrp." hidden="1">{"act_fcst_MTD",#N/A,FALSE,"H";"act_fcst_QTD",#N/A,FALSE,"H";"act_fcst_YTD",#N/A,FALSE,"H"}</definedName>
    <definedName name="wrn.actual_fcst_MTD." localSheetId="7" hidden="1">{"act_fcst_MTD",#N/A,FALSE,"H";"grpact_fcst_MTD",#N/A,FALSE,"I"}</definedName>
    <definedName name="wrn.actual_fcst_MTD." hidden="1">{"act_fcst_MTD",#N/A,FALSE,"H";"grpact_fcst_MTD",#N/A,FALSE,"I"}</definedName>
    <definedName name="wrn.actual_fcst_QTD." localSheetId="7" hidden="1">{"act_fcst_QTD",#N/A,FALSE,"H";"grpact_fcst_QTD",#N/A,FALSE,"I"}</definedName>
    <definedName name="wrn.actual_fcst_QTD." hidden="1">{"act_fcst_QTD",#N/A,FALSE,"H";"grpact_fcst_QTD",#N/A,FALSE,"I"}</definedName>
    <definedName name="wrn.actual_fcst_QTD1." localSheetId="7" hidden="1">{"act_fcst_QTD",#N/A,FALSE,"H";"grpact_fcst_QTD",#N/A,FALSE,"I"}</definedName>
    <definedName name="wrn.actual_fcst_QTD1." hidden="1">{"act_fcst_QTD",#N/A,FALSE,"H";"grpact_fcst_QTD",#N/A,FALSE,"I"}</definedName>
    <definedName name="wrn.actual_fcst_YTD." localSheetId="7" hidden="1">{"act_fcst_YTD",#N/A,FALSE,"H";"grpact_fcst_YTD",#N/A,FALSE,"I"}</definedName>
    <definedName name="wrn.actual_fcst_YTD." hidden="1">{"act_fcst_YTD",#N/A,FALSE,"H";"grpact_fcst_YTD",#N/A,FALSE,"I"}</definedName>
    <definedName name="wrn.actual_plan_all_group." localSheetId="7" hidden="1">{"grpact_plan_MTD",#N/A,FALSE,"I";"grpact_plan_QTD",#N/A,FALSE,"I";"grpact_plan_YTD",#N/A,FALSE,"I"}</definedName>
    <definedName name="wrn.actual_plan_all_group." hidden="1">{"grpact_plan_MTD",#N/A,FALSE,"I";"grpact_plan_QTD",#N/A,FALSE,"I";"grpact_plan_YTD",#N/A,FALSE,"I"}</definedName>
    <definedName name="wrn.actual_plan_all_nongrp." localSheetId="7" hidden="1">{"act_plan_YTD",#N/A,FALSE,"H";"act_plan_QTD",#N/A,FALSE,"H";"act_plan_MTD",#N/A,FALSE,"H"}</definedName>
    <definedName name="wrn.actual_plan_all_nongrp." hidden="1">{"act_plan_YTD",#N/A,FALSE,"H";"act_plan_QTD",#N/A,FALSE,"H";"act_plan_MTD",#N/A,FALSE,"H"}</definedName>
    <definedName name="wrn.actual_plan_MTD." localSheetId="7" hidden="1">{"act_plan_MTD",#N/A,FALSE,"H";"grpact_plan_MTD",#N/A,FALSE,"I"}</definedName>
    <definedName name="wrn.actual_plan_MTD." hidden="1">{"act_plan_MTD",#N/A,FALSE,"H";"grpact_plan_MTD",#N/A,FALSE,"I"}</definedName>
    <definedName name="wrn.actual_plan_QTD." localSheetId="7" hidden="1">{"act_plan_QTD",#N/A,FALSE,"H";"grpact_plan_QTD",#N/A,FALSE,"I"}</definedName>
    <definedName name="wrn.actual_plan_QTD." hidden="1">{"act_plan_QTD",#N/A,FALSE,"H";"grpact_plan_QTD",#N/A,FALSE,"I"}</definedName>
    <definedName name="wrn.actual_plan_YTD." localSheetId="7" hidden="1">{"act_plan_YTD",#N/A,FALSE,"H";"grpact_plan_YTD",#N/A,FALSE,"I"}</definedName>
    <definedName name="wrn.actual_plan_YTD." hidden="1">{"act_plan_YTD",#N/A,FALSE,"H";"grpact_plan_YTD",#N/A,FALSE,"I"}</definedName>
    <definedName name="wrn.actual_prior_all_group." localSheetId="7" hidden="1">{"grpact_prior_YTD",#N/A,FALSE,"I";"grpact_prior_QTD",#N/A,FALSE,"I";"grpact_prior_MTD",#N/A,FALSE,"I"}</definedName>
    <definedName name="wrn.actual_prior_all_group." hidden="1">{"grpact_prior_YTD",#N/A,FALSE,"I";"grpact_prior_QTD",#N/A,FALSE,"I";"grpact_prior_MTD",#N/A,FALSE,"I"}</definedName>
    <definedName name="wrn.actual_prior_all_nongrp." localSheetId="7" hidden="1">{"act_prior_YTD",#N/A,FALSE,"H";"act_prior_QTD",#N/A,FALSE,"H";"act_prior_MTD",#N/A,FALSE,"H"}</definedName>
    <definedName name="wrn.actual_prior_all_nongrp." hidden="1">{"act_prior_YTD",#N/A,FALSE,"H";"act_prior_QTD",#N/A,FALSE,"H";"act_prior_MTD",#N/A,FALSE,"H"}</definedName>
    <definedName name="wrn.actual_prior_MTD." localSheetId="7" hidden="1">{"act_prior_MTD",#N/A,FALSE,"H";"grpact_prior_MTD",#N/A,FALSE,"I"}</definedName>
    <definedName name="wrn.actual_prior_MTD." hidden="1">{"act_prior_MTD",#N/A,FALSE,"H";"grpact_prior_MTD",#N/A,FALSE,"I"}</definedName>
    <definedName name="wrn.actual_prior_QTD." localSheetId="7" hidden="1">{"act_prior_QTD",#N/A,FALSE,"H";"grpact_prior_QTD",#N/A,FALSE,"I"}</definedName>
    <definedName name="wrn.actual_prior_QTD." hidden="1">{"act_prior_QTD",#N/A,FALSE,"H";"grpact_prior_QTD",#N/A,FALSE,"I"}</definedName>
    <definedName name="wrn.actual_prior_YTD." localSheetId="7" hidden="1">{"act_prior_YTD",#N/A,FALSE,"H";"grpact_prior_YTD",#N/A,FALSE,"I"}</definedName>
    <definedName name="wrn.actual_prior_YTD." hidden="1">{"act_prior_YTD",#N/A,FALSE,"H";"grpact_prior_YTD",#N/A,FALSE,"I"}</definedName>
    <definedName name="wrn.Additonal." localSheetId="7" hidden="1">{"Revolver",#N/A,FALSE,"Revolver";"Incentives",#N/A,FALSE,"Model"}</definedName>
    <definedName name="wrn.Additonal." hidden="1">{"Revolver",#N/A,FALSE,"Revolver";"Incentives",#N/A,FALSE,"Model"}</definedName>
    <definedName name="wrn.adj95." localSheetId="7" hidden="1">{"adj95mult",#N/A,FALSE,"COMPCO";"adj95est",#N/A,FALSE,"COMPCO"}</definedName>
    <definedName name="wrn.adj95." hidden="1">{"adj95mult",#N/A,FALSE,"COMPCO";"adj95est",#N/A,FALSE,"COMPCO"}</definedName>
    <definedName name="wrn.adj95a" localSheetId="7" hidden="1">{"adj95mult",#N/A,FALSE,"COMPCO";"adj95est",#N/A,FALSE,"COMPCO"}</definedName>
    <definedName name="wrn.adj95a" hidden="1">{"adj95mult",#N/A,FALSE,"COMPCO";"adj95est",#N/A,FALSE,"COMPCO"}</definedName>
    <definedName name="wrn.ADMIN." localSheetId="7" hidden="1">{"ADMIN 1",#N/A,FALSE,"Admin";"ADMIN 2",#N/A,FALSE,"Admin";"ADMIN 3",#N/A,FALSE,"Admin";"ADMIN 4",#N/A,FALSE,"Admin";"ADMIN 5",#N/A,FALSE,"Admin"}</definedName>
    <definedName name="wrn.ADMIN." hidden="1">{"ADMIN 1",#N/A,FALSE,"Admin";"ADMIN 2",#N/A,FALSE,"Admin";"ADMIN 3",#N/A,FALSE,"Admin";"ADMIN 4",#N/A,FALSE,"Admin";"ADMIN 5",#N/A,FALSE,"Admin"}</definedName>
    <definedName name="wrn.AFI._.QUARTERLY._.REPORT." hidden="1">{#N/A,#N/A,TRUE,"TITLE";#N/A,#N/A,TRUE,"SCH 1";#N/A,#N/A,TRUE,"SCH 2";#N/A,#N/A,TRUE,"SCH 3";#N/A,#N/A,TRUE,"SCH3(A)"}</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1" localSheetId="7"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_.and._.Trend._.Analysis2" localSheetId="7"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3" localSheetId="7" hidden="1">{#N/A,#N/A,FALSE,"Aging Summary";#N/A,#N/A,FALSE,"Ratio Analysis";#N/A,#N/A,FALSE,"Test 120 Day Accts";#N/A,#N/A,FALSE,"Tickmarks"}</definedName>
    <definedName name="wrn.Aging._.and._.Trend._.Analysis3" hidden="1">{#N/A,#N/A,FALSE,"Aging Summary";#N/A,#N/A,FALSE,"Ratio Analysis";#N/A,#N/A,FALSE,"Test 120 Day Accts";#N/A,#N/A,FALSE,"Tickmarks"}</definedName>
    <definedName name="wrn.Aging._.and._.Trend._.Anaysis." localSheetId="7" hidden="1">{#N/A,#N/A,FALSE,"Aging Summary";#N/A,#N/A,FALSE,"Ratio Analysis";#N/A,#N/A,FALSE,"Test 120 Day Accts";#N/A,#N/A,FALSE,"Tickmarks"}</definedName>
    <definedName name="wrn.Aging._.and._.Trend._.Anaysis." hidden="1">{#N/A,#N/A,FALSE,"Aging Summary";#N/A,#N/A,FALSE,"Ratio Analysis";#N/A,#N/A,FALSE,"Test 120 Day Accts";#N/A,#N/A,FALSE,"Tickmarks"}</definedName>
    <definedName name="wrn.Aging._.and._.Trend._Analysis.2" localSheetId="7"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3" localSheetId="7" hidden="1">{#N/A,#N/A,FALSE,"Aging Summary";#N/A,#N/A,FALSE,"Ratio Analysis";#N/A,#N/A,FALSE,"Test 120 Day Accts";#N/A,#N/A,FALSE,"Tickmarks"}</definedName>
    <definedName name="wrn.Aging._.and._.Trend._Analysis.3" hidden="1">{#N/A,#N/A,FALSE,"Aging Summary";#N/A,#N/A,FALSE,"Ratio Analysis";#N/A,#N/A,FALSE,"Test 120 Day Accts";#N/A,#N/A,FALSE,"Tickmarks"}</definedName>
    <definedName name="wrn.Aging._.and._Trend._Analysis.5" localSheetId="7" hidden="1">{#N/A,#N/A,FALSE,"Aging Summary";#N/A,#N/A,FALSE,"Ratio Analysis";#N/A,#N/A,FALSE,"Test 120 Day Accts";#N/A,#N/A,FALSE,"Tickmarks"}</definedName>
    <definedName name="wrn.Aging._.and._Trend._Analysis.5" hidden="1">{#N/A,#N/A,FALSE,"Aging Summary";#N/A,#N/A,FALSE,"Ratio Analysis";#N/A,#N/A,FALSE,"Test 120 Day Accts";#N/A,#N/A,FALSE,"Tickmarks"}</definedName>
    <definedName name="wrn.Aging._.Trend._.Analysis.4" localSheetId="7" hidden="1">{#N/A,#N/A,FALSE,"Aging Summary";#N/A,#N/A,FALSE,"Ratio Analysis";#N/A,#N/A,FALSE,"Test 120 Day Accts";#N/A,#N/A,FALSE,"Tickmarks"}</definedName>
    <definedName name="wrn.Aging._.Trend._.Analysis.4" hidden="1">{#N/A,#N/A,FALSE,"Aging Summary";#N/A,#N/A,FALSE,"Ratio Analysis";#N/A,#N/A,FALSE,"Test 120 Day Accts";#N/A,#N/A,FALSE,"Tickmarks"}</definedName>
    <definedName name="wrn.AGN._.MODELS." localSheetId="7"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HP._.MODELS." localSheetId="7" hidden="1">{"QTRINC",#N/A,FALSE,"QTRINC";"MARGIN",#N/A,FALSE,"MARGIN";"CASHFLOW",#N/A,FALSE,"CASHFLOW"}</definedName>
    <definedName name="wrn.AHP._.MODELS." hidden="1">{"QTRINC",#N/A,FALSE,"QTRINC";"MARGIN",#N/A,FALSE,"MARGIN";"CASHFLOW",#N/A,FALSE,"CASHFLOW"}</definedName>
    <definedName name="wrn.Alachua." localSheetId="4" hidden="1">{#N/A,#N/A,TRUE,"Inv - Alac";#N/A,#N/A,TRUE,"Nuclear Fuel";#N/A,#N/A,TRUE,"Nuclear Invoice";#N/A,#N/A,TRUE,"Sch A - Alachua";#N/A,#N/A,TRUE,"Gen Replace Cap";#N/A,#N/A,TRUE,"SCHED C - Alachua"}</definedName>
    <definedName name="wrn.Alachua." localSheetId="5" hidden="1">{#N/A,#N/A,TRUE,"Inv - Alac";#N/A,#N/A,TRUE,"Nuclear Fuel";#N/A,#N/A,TRUE,"Nuclear Invoice";#N/A,#N/A,TRUE,"Sch A - Alachua";#N/A,#N/A,TRUE,"Gen Replace Cap";#N/A,#N/A,TRUE,"SCHED C - Alachua"}</definedName>
    <definedName name="wrn.Alachua." localSheetId="2" hidden="1">{#N/A,#N/A,TRUE,"Inv - Alac";#N/A,#N/A,TRUE,"Nuclear Fuel";#N/A,#N/A,TRUE,"Nuclear Invoice";#N/A,#N/A,TRUE,"Sch A - Alachua";#N/A,#N/A,TRUE,"Gen Replace Cap";#N/A,#N/A,TRUE,"SCHED C - Alachua"}</definedName>
    <definedName name="wrn.Alachua." hidden="1">{#N/A,#N/A,TRUE,"Inv - Alac";#N/A,#N/A,TRUE,"Nuclear Fuel";#N/A,#N/A,TRUE,"Nuclear Invoice";#N/A,#N/A,TRUE,"Sch A - Alachua";#N/A,#N/A,TRUE,"Gen Replace Cap";#N/A,#N/A,TRUE,"SCHED C - Alachua"}</definedName>
    <definedName name="wrn.ALAN." localSheetId="7" hidden="1">{"CREDIT STATISTICS",#N/A,FALSE,"STATS";"CF_AND_IS",#N/A,FALSE,"PLAN";"DEBT SCHEDULE",#N/A,FALSE,"PLAN";"SUBSCRIBERS",#N/A,FALSE,"PLAN";"DETAIL_REV",#N/A,FALSE,"PLAN";"DETAIL_EXPENSE",#N/A,FALSE,"PLAN";"SALES_AND EXP_DRIVERS",#N/A,FALSE,"PLAN";"FIXED ASSETS",#N/A,FALSE,"PLAN";"DEPRECIATION SCHEDULE",#N/A,FALSE,"PLAN"}</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localSheetId="7" hidden="1">{"TOP",#N/A,FALSE,"CORP";"DTI",#N/A,FALSE,"CORP";"DII",#N/A,FALSE,"CORP";"DRI",#N/A,FALSE,"CORP";"DDI",#N/A,FALSE,"CORP";"DEI",#N/A,FALSE,"CORP"}</definedName>
    <definedName name="wrn.ALL." hidden="1">{"CS",#N/A,FALSE,"STATS";"Inc",#N/A,FALSE,"PLAN";"CASH F",#N/A,FALSE,"PLAN";"Bal S",#N/A,FALSE,"BALANCE SHEET";"Subs",#N/A,FALSE,"PLAN";"Dep",#N/A,FALSE,"PLAN";"Debt",#N/A,FALSE,"PLAN";"Sales",#N/A,FALSE,"PLAN";"FA",#N/A,FALSE,"PLAN";"Rev",#N/A,FALSE,"PLAN";"Exp",#N/A,FALSE,"PLAN"}</definedName>
    <definedName name="wrn.All._.Audit." localSheetId="7" hidden="1">{#N/A,#N/A,FALSE,"Pg 1";#N/A,#N/A,FALSE,"Pg 2";#N/A,#N/A,FALSE,"Pg 4";#N/A,#N/A,FALSE,"AR MIS";#N/A,#N/A,FALSE,"AR sum";#N/A,#N/A,FALSE,"AR inel";#N/A,#N/A,FALSE,"AR con";#N/A,#N/A,FALSE,"AR dil";#N/A,#N/A,FALSE,"AR CM";#N/A,#N/A,FALSE,"AR miscel";#N/A,#N/A,FALSE,"AR ship";#N/A,#N/A,FALSE,"AR ver";#N/A,#N/A,FALSE,"Inv sum";#N/A,#N/A,FALSE,"Inv NP";#N/A,#N/A,FALSE,"Inv con";#N/A,#N/A,FALSE,"Inv MIS";#N/A,#N/A,FALSE,"Inv cnt";#N/A,#N/A,FALSE,"Inv cst";#N/A,#N/A,FALSE,"Sell thru";#N/A,#N/A,FALSE,"AP";#N/A,#N/A,FALSE,"APactivity";#N/A,#N/A,FALSE,"NPLease";#N/A,#N/A,FALSE,"FA Ins";#N/A,#N/A,FALSE,"Cash";#N/A,#N/A,FALSE,"Taxes";#N/A,#N/A,FALSE,"Trend";#N/A,#N/A,FALSE,"Fin stmt";#N/A,#N/A,FALSE,"BS detail";#N/A,#N/A,FALSE,"Update";#N/A,#N/A,FALSE,"ROFFLTR";#N/A,#N/A,FALSE,"MIS"}</definedName>
    <definedName name="wrn.All._.Audit." hidden="1">{#N/A,#N/A,FALSE,"Pg 1";#N/A,#N/A,FALSE,"Pg 2";#N/A,#N/A,FALSE,"Pg 4";#N/A,#N/A,FALSE,"AR MIS";#N/A,#N/A,FALSE,"AR sum";#N/A,#N/A,FALSE,"AR inel";#N/A,#N/A,FALSE,"AR con";#N/A,#N/A,FALSE,"AR dil";#N/A,#N/A,FALSE,"AR CM";#N/A,#N/A,FALSE,"AR miscel";#N/A,#N/A,FALSE,"AR ship";#N/A,#N/A,FALSE,"AR ver";#N/A,#N/A,FALSE,"Inv sum";#N/A,#N/A,FALSE,"Inv NP";#N/A,#N/A,FALSE,"Inv con";#N/A,#N/A,FALSE,"Inv MIS";#N/A,#N/A,FALSE,"Inv cnt";#N/A,#N/A,FALSE,"Inv cst";#N/A,#N/A,FALSE,"Sell thru";#N/A,#N/A,FALSE,"AP";#N/A,#N/A,FALSE,"APactivity";#N/A,#N/A,FALSE,"NPLease";#N/A,#N/A,FALSE,"FA Ins";#N/A,#N/A,FALSE,"Cash";#N/A,#N/A,FALSE,"Taxes";#N/A,#N/A,FALSE,"Trend";#N/A,#N/A,FALSE,"Fin stmt";#N/A,#N/A,FALSE,"BS detail";#N/A,#N/A,FALSE,"Update";#N/A,#N/A,FALSE,"ROFFLTR";#N/A,#N/A,FALSE,"MIS"}</definedName>
    <definedName name="wrn.All._.but._.Plant." hidden="1">{#N/A,#N/A,TRUE,"Income Statement";#N/A,#N/A,TRUE,"Balance Sheet";#N/A,#N/A,TRUE,"Cash Flow";#N/A,#N/A,TRUE,"Interest Schedule";#N/A,#N/A,TRUE,"Ratios"}</definedName>
    <definedName name="wrn.All._.Company._.Analyses." localSheetId="7"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untries."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hidden="1">{#N/A,#N/A,FALSE,"Australia";#N/A,#N/A,FALSE,"Austria";#N/A,#N/A,FALSE,"Belgium";#N/A,#N/A,FALSE,"Canada";#N/A,#N/A,FALSE,"France";#N/A,#N/A,FALSE,"Germany";#N/A,#N/A,FALSE,"Hong Kong";#N/A,#N/A,FALSE,"Italy";#N/A,#N/A,FALSE,"Japan";#N/A,#N/A,FALSE,"Korea";#N/A,#N/A,FALSE,"Mexico";#N/A,#N/A,FALSE,"Poland";#N/A,#N/A,FALSE,"Spain";#N/A,#N/A,FALSE,"Switzerland";#N/A,#N/A,FALSE,"UK"}</definedName>
    <definedName name="wrn.all._.divisions." localSheetId="7" hidden="1">{"act_fcst_MTD",#N/A,FALSE,"H";"act_fcst_QTD",#N/A,FALSE,"H";"act_fcst_YTD",#N/A,FALSE,"H";"act_plan_MTD",#N/A,FALSE,"H";"act_plan_QTD",#N/A,FALSE,"H";"act_plan_YTD",#N/A,FALSE,"H";"act_prior_MTD",#N/A,FALSE,"H";"act_prior_QTD",#N/A,FALSE,"H";"act_prior_YTD",#N/A,FALSE,"H"}</definedName>
    <definedName name="wrn.all._.divisions." hidden="1">{"act_fcst_MTD",#N/A,FALSE,"H";"act_fcst_QTD",#N/A,FALSE,"H";"act_fcst_YTD",#N/A,FALSE,"H";"act_plan_MTD",#N/A,FALSE,"H";"act_plan_QTD",#N/A,FALSE,"H";"act_plan_YTD",#N/A,FALSE,"H";"act_prior_MTD",#N/A,FALSE,"H";"act_prior_QTD",#N/A,FALSE,"H";"act_prior_YTD",#N/A,FALSE,"H"}</definedName>
    <definedName name="wrn.All._.Financial._.Statements." localSheetId="7" hidden="1">{"Consolidated Income Statement",#N/A,TRUE,"Deal";"Consolidated Balance Sheet",#N/A,TRUE,"Deal";"Consolidated Cash Flow",#N/A,TRUE,"Deal";"Target Income Statement",#N/A,TRUE,"Target";"Target Balance Sheet",#N/A,TRUE,"Target";"Target Cash Flow",#N/A,TRUE,"Target";"Acquiror Income Statement",#N/A,TRUE,"Acquiror";"Acquiror Balance Sheet",#N/A,TRUE,"Acquiror";"Acquiror Cash Flow",#N/A,TRUE,"Acquiror"}</definedName>
    <definedName name="wrn.All._.Financial._.Statements." hidden="1">{"Consolidated Income Statement",#N/A,TRUE,"Deal";"Consolidated Balance Sheet",#N/A,TRUE,"Deal";"Consolidated Cash Flow",#N/A,TRUE,"Deal";"Target Income Statement",#N/A,TRUE,"Target";"Target Balance Sheet",#N/A,TRUE,"Target";"Target Cash Flow",#N/A,TRUE,"Target";"Acquiror Income Statement",#N/A,TRUE,"Acquiror";"Acquiror Balance Sheet",#N/A,TRUE,"Acquiror";"Acquiror Cash Flow",#N/A,TRUE,"Acquiror"}</definedName>
    <definedName name="wrn.All._.First._.Pass._.Schedules." hidden="1">{#N/A,#N/A,FALSE,"Assumptions";#N/A,#N/A,FALSE,"Inc Stmt";#N/A,#N/A,FALSE,"Stats";#N/A,#N/A,FALSE,"Existing Business";#N/A,#N/A,FALSE,"New Business";#N/A,#N/A,FALSE,"Labor";#N/A,#N/A,FALSE,"Vehicles";#N/A,#N/A,FALSE,"Facilities";#N/A,#N/A,FALSE,"Indirect Costs";#N/A,#N/A,FALSE,"Capital";#N/A,#N/A,FALSE,"CABR Form";#N/A,#N/A,FALSE,"Corp Costs";#N/A,#N/A,FALSE,"YTD Upload"}</definedName>
    <definedName name="wrn.all._.groups." localSheetId="7" hidden="1">{"grpact_fcst_mtd",#N/A,FALSE,"I";"grpact_fcst_qtd",#N/A,FALSE,"I";"grpact_fcst_YTD",#N/A,FALSE,"I";"grpact_plan_MTD",#N/A,FALSE,"I";"grpact_plan_QTD",#N/A,FALSE,"I";"grpact_plan_YTD",#N/A,FALSE,"I";"grpact_prior_MTD",#N/A,FALSE,"I";"grpact_prior_QTD",#N/A,FALSE,"I";"grpact_prior_YTD",#N/A,FALSE,"I"}</definedName>
    <definedName name="wrn.all._.groups." hidden="1">{"grpact_fcst_mtd",#N/A,FALSE,"I";"grpact_fcst_qtd",#N/A,FALSE,"I";"grpact_fcst_YTD",#N/A,FALSE,"I";"grpact_plan_MTD",#N/A,FALSE,"I";"grpact_plan_QTD",#N/A,FALSE,"I";"grpact_plan_YTD",#N/A,FALSE,"I";"grpact_prior_MTD",#N/A,FALSE,"I";"grpact_prior_QTD",#N/A,FALSE,"I";"grpact_prior_YTD",#N/A,FALSE,"I"}</definedName>
    <definedName name="wrn.all._.gulp._.sheets." localSheetId="7"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localSheetId="7"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MONTHS." hidden="1">{#N/A,#N/A,FALSE,"JAN99";#N/A,#N/A,FALSE,"FEB99";#N/A,#N/A,FALSE,"MARCH99";#N/A,#N/A,FALSE,"APRIL99";#N/A,#N/A,FALSE,"MAY99";#N/A,#N/A,FALSE,"JUNE99";#N/A,#N/A,FALSE,"JULY99";#N/A,#N/A,FALSE,"AUG99";#N/A,#N/A,FALSE,"SEPT99";#N/A,#N/A,FALSE,"OCT99";#N/A,#N/A,FALSE,"NOV99";#N/A,#N/A,FALSE,"DEC99"}</definedName>
    <definedName name="wrn.All._.Pages." localSheetId="7" hidden="1">{"total page",#N/A,FALSE,"Gib 5 June 01";"WVPA Page",#N/A,FALSE,"Gib 5 June 01";"IMPA Page",#N/A,FALSE,"Gib 5 June 01"}</definedName>
    <definedName name="wrn.ALL._.PAGES." hidden="1">{#N/A,#N/A,FALSE,"puboff";#N/A,#N/A,FALSE,"financials";#N/A,#N/A,FALSE,"valuation";#N/A,#N/A,FALSE,"split"}</definedName>
    <definedName name="wrn.All._.Schedules." hidden="1">{#N/A,#N/A,FALSE,"Assumptions";#N/A,#N/A,FALSE,"Inc Stmt";#N/A,#N/A,FALSE,"Stats";#N/A,#N/A,FALSE,"Existing Business";#N/A,#N/A,FALSE,"New Business";#N/A,#N/A,FALSE,"Labor";#N/A,#N/A,FALSE,"Vehicles";#N/A,#N/A,FALSE,"Facilities";#N/A,#N/A,FALSE,"Indirect Costs";#N/A,#N/A,FALSE,"Capital";#N/A,#N/A,FALSE,"CABR Form";#N/A,#N/A,FALSE,"Corp Costs"}</definedName>
    <definedName name="wrn.All._.Sections." localSheetId="7" hidden="1">{"Data Entry",#N/A,FALSE,"COMPTEMP";"Ratios",#N/A,FALSE,"COMPTEMP";"Aggregate Values",#N/A,FALSE,"COMPTEMP";"Equity Multiples",#N/A,FALSE,"COMPTEMP";"Summary Overview",#N/A,FALSE,"COMPTEMP"}</definedName>
    <definedName name="wrn.All._.Sections." hidden="1">{"Data Entry",#N/A,FALSE,"COMPTEMP";"Ratios",#N/A,FALSE,"COMPTEMP";"Aggregate Values",#N/A,FALSE,"COMPTEMP";"Equity Multiples",#N/A,FALSE,"COMPTEMP";"Summary Overview",#N/A,FALSE,"COMPTEMP"}</definedName>
    <definedName name="wrn.ALL._.SHEET." hidden="1">{#N/A,#N/A,FALSE,"SUMMARY";#N/A,#N/A,FALSE,"3110";#N/A,#N/A,FALSE,"3190";#N/A,#N/A,FALSE,"3210"}</definedName>
    <definedName name="wrn.All._.Sheets." localSheetId="7" hidden="1">{#N/A,#N/A,FALSE,"6405";#N/A,#N/A,FALSE,"6406";#N/A,#N/A,FALSE,"6409";#N/A,#N/A,FALSE,"6425";#N/A,#N/A,FALSE,"6426";#N/A,#N/A,FALSE,"6427";#N/A,#N/A,FALSE,"6440";#N/A,#N/A,FALSE,"6441";#N/A,#N/A,FALSE,"6442";#N/A,#N/A,FALSE,"6443"}</definedName>
    <definedName name="wrn.ALL._.SHEETS." hidden="1">{#N/A,#N/A,FALSE,"Adj Proj";#N/A,#N/A,FALSE,"Sheet1";#N/A,#N/A,FALSE,"LBO";#N/A,#N/A,FALSE,"LBOMER";#N/A,#N/A,FALSE,"WACC";#N/A,#N/A,FALSE,"DCF";#N/A,#N/A,FALSE,"DCFMER";#N/A,#N/A,FALSE,"Pooling";#N/A,#N/A,FALSE,"income";#N/A,#N/A,FALSE,"Offer"}</definedName>
    <definedName name="wrn.all._.sheets._1" localSheetId="7" hidden="1">{#N/A,#N/A,TRUE,"MAIN FT TERM";#N/A,#N/A,TRUE,"MCI  FT TERM ";#N/A,#N/A,TRUE,"OC12 EQV"}</definedName>
    <definedName name="wrn.all._.sheets._1" hidden="1">{#N/A,#N/A,TRUE,"MAIN FT TERM";#N/A,#N/A,TRUE,"MCI  FT TERM ";#N/A,#N/A,TRUE,"OC12 EQV"}</definedName>
    <definedName name="wrn.all._.sheets._2" localSheetId="7" hidden="1">{#N/A,#N/A,TRUE,"MAIN FT TERM";#N/A,#N/A,TRUE,"MCI  FT TERM ";#N/A,#N/A,TRUE,"OC12 EQV"}</definedName>
    <definedName name="wrn.all._.sheets._2" hidden="1">{#N/A,#N/A,TRUE,"MAIN FT TERM";#N/A,#N/A,TRUE,"MCI  FT TERM ";#N/A,#N/A,TRUE,"OC12 EQV"}</definedName>
    <definedName name="wrn.all._.sheets._3" localSheetId="7" hidden="1">{#N/A,#N/A,TRUE,"MAIN FT TERM";#N/A,#N/A,TRUE,"MCI  FT TERM ";#N/A,#N/A,TRUE,"OC12 EQV"}</definedName>
    <definedName name="wrn.all._.sheets._3" hidden="1">{#N/A,#N/A,TRUE,"MAIN FT TERM";#N/A,#N/A,TRUE,"MCI  FT TERM ";#N/A,#N/A,TRUE,"OC12 EQV"}</definedName>
    <definedName name="wrn.all._.sheets._4" localSheetId="7" hidden="1">{#N/A,#N/A,TRUE,"MAIN FT TERM";#N/A,#N/A,TRUE,"MCI  FT TERM ";#N/A,#N/A,TRUE,"OC12 EQV"}</definedName>
    <definedName name="wrn.all._.sheets._4" hidden="1">{#N/A,#N/A,TRUE,"MAIN FT TERM";#N/A,#N/A,TRUE,"MCI  FT TERM ";#N/A,#N/A,TRUE,"OC12 EQV"}</definedName>
    <definedName name="wrn.all._.sheets._5" localSheetId="7" hidden="1">{#N/A,#N/A,TRUE,"MAIN FT TERM";#N/A,#N/A,TRUE,"MCI  FT TERM ";#N/A,#N/A,TRUE,"OC12 EQV"}</definedName>
    <definedName name="wrn.all._.sheets._5" hidden="1">{#N/A,#N/A,TRUE,"MAIN FT TERM";#N/A,#N/A,TRUE,"MCI  FT TERM ";#N/A,#N/A,TRUE,"OC12 EQV"}</definedName>
    <definedName name="wrn.ALL._.STATEMENTS." hidden="1">{"BALANCE SHEET",#N/A,FALSE,"Balance Sheet";"INCOME STATEMENT",#N/A,FALSE,"Income Statement";"STMT OF CASH FLOWS",#N/A,FALSE,"Cash Flows Indirect";"PARTNERS CAPITAL STMT",#N/A,FALSE,"Partners Capital"}</definedName>
    <definedName name="wrn.All._.Stock_10_12_14." localSheetId="7"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Worksheets." localSheetId="7" hidden="1">{#N/A,#N/A,TRUE,"Cover Page";#N/A,#N/A,TRUE,"Summary Stats Annual";#N/A,#N/A,TRUE,"Unit Economics";#N/A,#N/A,TRUE,"Balance Sheet Annual";#N/A,#N/A,TRUE,"Cash Flow Annual";#N/A,#N/A,TRUE,"Income Statement Annual";#N/A,#N/A,TRUE,"CAPEX Annual";#N/A,#N/A,TRUE,"Headcount Summary Annual";#N/A,#N/A,TRUE,"Customer Build up";#N/A,#N/A,TRUE,"Cash Call";#N/A,#N/A,TRUE,"Summary Stats Month";#N/A,#N/A,TRUE,"Balance Sheet Month";#N/A,#N/A,TRUE,"Cash Flow Month";#N/A,#N/A,TRUE,"Income Statement Month";#N/A,#N/A,TRUE,"CAPEX Month";#N/A,#N/A,TRUE,"Headcount Summary Month";#N/A,#N/A,TRUE,"Assumptions";#N/A,#N/A,TRUE,"Headcount Inputs";#N/A,#N/A,TRUE,"Revenue &amp; Direct Expense";#N/A,#N/A,TRUE,"Indirect Expense";#N/A,#N/A,TRUE,"Markets";#N/A,#N/A,TRUE,"Colocation";#N/A,#N/A,TRUE,"Demographics";#N/A,#N/A,TRUE,"ILEC Rates";#N/A,#N/A,TRUE,"Amortization"}</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localSheetId="7" hidden="1">{#N/A,#N/A,FALSE,"Inputs-Results"}</definedName>
    <definedName name="wrn.All._1" hidden="1">{#N/A,#N/A,FALSE,"Inputs-Results"}</definedName>
    <definedName name="wrn.ALL_DIV." localSheetId="7" hidden="1">{"assets",#N/A,FALSE,"IFE";"liabilities",#N/A,FALSE,"IFE";"mtd_cshflo",#N/A,FALSE,"IFE";"mtd_income",#N/A,FALSE,"IFE";"qtd_cashflo",#N/A,FALSE,"IFE";"qtd_income",#N/A,FALSE,"IFE";"ytd_cashflo",#N/A,FALSE,"IFE";"ytd_income",#N/A,FALSE,"IFE";"assets",#N/A,FALSE,"SER";"liabilities",#N/A,FALSE,"SER";"mtd_cshflo",#N/A,FALSE,"SER";"mtd_income",#N/A,FALSE,"SER";"qtd_cashflo",#N/A,FALSE,"SER";"qtd_income",#N/A,FALSE,"SER";"ytd_cashflo",#N/A,FALSE,"SER";"ytd_income",#N/A,FALSE,"SER";"assets",#N/A,FALSE,"PTC";"liabilities",#N/A,FALSE,"PTC";"mtd_cshflo",#N/A,FALSE,"PTC";"mtd_income",#N/A,FALSE,"PTC";"qtd_cashflo",#N/A,FALSE,"PTC";"qtd_income",#N/A,FALSE,"PTC";"ytd_cashflo",#N/A,FALSE,"PTC";"ytd_income",#N/A,FALSE,"PTC";"assets",#N/A,FALSE,"DEL";"liabilities",#N/A,FALSE,"DEL";"mtd_cshflo",#N/A,FALSE,"DEL";"mtd_income",#N/A,FALSE,"DEL";"qtd_cashflo",#N/A,FALSE,"DEL";"qtd_income",#N/A,FALSE,"DEL";"ytd_cashflo",#N/A,FALSE,"DEL";"ytd_income",#N/A,FALSE,"DEL";"assets",#N/A,FALSE,"NORD";"liabilities",#N/A,FALSE,"NORD";"mtd_cshflo",#N/A,FALSE,"NORD";"mtd_income",#N/A,FALSE,"NORD";"qtd_cashflo",#N/A,FALSE,"NORD";"qtd_income",#N/A,FALSE,"NORD";"ytd_cashflo",#N/A,FALSE,"NORD";"ytd_income",#N/A,FALSE,"NORD";"assets",#N/A,FALSE,"ACRX";"liabilities",#N/A,FALSE,"ACRX";"mtd_cshflo",#N/A,FALSE,"ACRX";"mtd_income",#N/A,FALSE,"ACRX";"qtd_cashflo",#N/A,FALSE,"ACRX";"qtd_income",#N/A,FALSE,"ACRX";"ytd_cashflo",#N/A,FALSE,"ACRX";"ytd_income",#N/A,FALSE,"ACRX";"assets",#N/A,FALSE,"INV";"liabilities",#N/A,FALSE,"INV";"mtd_cshflo",#N/A,FALSE,"INV";"mtd_income",#N/A,FALSE,"INV";"qtd_cashflo",#N/A,FALSE,"INV";"qtd_income",#N/A,FALSE,"INV";"ytd_cashflo",#N/A,FALSE,"INV";"ytd_income",#N/A,FALSE,"INV";"assets",#N/A,FALSE,"TVS";"liabilities",#N/A,FALSE,"TVS";"mtd_cshflo",#N/A,FALSE,"TVS";"mtd_income",#N/A,FALSE,"TVS";"qtd_cashflo",#N/A,FALSE,"TVS";"qtd_income",#N/A,FALSE,"TVS";"ytd_cashflo",#N/A,FALSE,"TVS";"ytd_income",#N/A,FALSE,"TVS";"assets",#N/A,FALSE,"FEEL";"liabilities",#N/A,FALSE,"FEEL";"mtd_cshflo",#N/A,FALSE,"FEEL";"mtd_income",#N/A,FALSE,"FEEL";"qtd_cashflo",#N/A,FALSE,"FEEL";"qtd_income",#N/A,FALSE,"FEEL";"ytd_cashflo",#N/A,FALSE,"FEEL";"ytd_income",#N/A,FALSE,"FEEL";"assets",#N/A,FALSE,"CORP";"liabilities",#N/A,FALSE,"CORP";"mtd_cshflo",#N/A,FALSE,"CORP";"mtd_income",#N/A,FALSE,"CORP";"qtd_cashflo",#N/A,FALSE,"CORP";"qtd_income",#N/A,FALSE,"CORP";"ytd_cashflo",#N/A,FALSE,"CORP";"ytd_income",#N/A,FALSE,"CORP";"assets",#N/A,FALSE,"CONS";"liabilities",#N/A,FALSE,"CONS";"mtd_cshflo",#N/A,FALSE,"CONS";"mtd_income",#N/A,FALSE,"CONS";"qtd_cashflo",#N/A,FALSE,"CONS";"qtd_income",#N/A,FALSE,"CONS";"ytd_cashflo",#N/A,FALSE,"CONS";"ytd_income",#N/A,FALSE,"CONS"}</definedName>
    <definedName name="wrn.ALL_DIV." hidden="1">{"assets",#N/A,FALSE,"IFE";"liabilities",#N/A,FALSE,"IFE";"mtd_cshflo",#N/A,FALSE,"IFE";"mtd_income",#N/A,FALSE,"IFE";"qtd_cashflo",#N/A,FALSE,"IFE";"qtd_income",#N/A,FALSE,"IFE";"ytd_cashflo",#N/A,FALSE,"IFE";"ytd_income",#N/A,FALSE,"IFE";"assets",#N/A,FALSE,"SER";"liabilities",#N/A,FALSE,"SER";"mtd_cshflo",#N/A,FALSE,"SER";"mtd_income",#N/A,FALSE,"SER";"qtd_cashflo",#N/A,FALSE,"SER";"qtd_income",#N/A,FALSE,"SER";"ytd_cashflo",#N/A,FALSE,"SER";"ytd_income",#N/A,FALSE,"SER";"assets",#N/A,FALSE,"PTC";"liabilities",#N/A,FALSE,"PTC";"mtd_cshflo",#N/A,FALSE,"PTC";"mtd_income",#N/A,FALSE,"PTC";"qtd_cashflo",#N/A,FALSE,"PTC";"qtd_income",#N/A,FALSE,"PTC";"ytd_cashflo",#N/A,FALSE,"PTC";"ytd_income",#N/A,FALSE,"PTC";"assets",#N/A,FALSE,"DEL";"liabilities",#N/A,FALSE,"DEL";"mtd_cshflo",#N/A,FALSE,"DEL";"mtd_income",#N/A,FALSE,"DEL";"qtd_cashflo",#N/A,FALSE,"DEL";"qtd_income",#N/A,FALSE,"DEL";"ytd_cashflo",#N/A,FALSE,"DEL";"ytd_income",#N/A,FALSE,"DEL";"assets",#N/A,FALSE,"NORD";"liabilities",#N/A,FALSE,"NORD";"mtd_cshflo",#N/A,FALSE,"NORD";"mtd_income",#N/A,FALSE,"NORD";"qtd_cashflo",#N/A,FALSE,"NORD";"qtd_income",#N/A,FALSE,"NORD";"ytd_cashflo",#N/A,FALSE,"NORD";"ytd_income",#N/A,FALSE,"NORD";"assets",#N/A,FALSE,"ACRX";"liabilities",#N/A,FALSE,"ACRX";"mtd_cshflo",#N/A,FALSE,"ACRX";"mtd_income",#N/A,FALSE,"ACRX";"qtd_cashflo",#N/A,FALSE,"ACRX";"qtd_income",#N/A,FALSE,"ACRX";"ytd_cashflo",#N/A,FALSE,"ACRX";"ytd_income",#N/A,FALSE,"ACRX";"assets",#N/A,FALSE,"INV";"liabilities",#N/A,FALSE,"INV";"mtd_cshflo",#N/A,FALSE,"INV";"mtd_income",#N/A,FALSE,"INV";"qtd_cashflo",#N/A,FALSE,"INV";"qtd_income",#N/A,FALSE,"INV";"ytd_cashflo",#N/A,FALSE,"INV";"ytd_income",#N/A,FALSE,"INV";"assets",#N/A,FALSE,"TVS";"liabilities",#N/A,FALSE,"TVS";"mtd_cshflo",#N/A,FALSE,"TVS";"mtd_income",#N/A,FALSE,"TVS";"qtd_cashflo",#N/A,FALSE,"TVS";"qtd_income",#N/A,FALSE,"TVS";"ytd_cashflo",#N/A,FALSE,"TVS";"ytd_income",#N/A,FALSE,"TVS";"assets",#N/A,FALSE,"FEEL";"liabilities",#N/A,FALSE,"FEEL";"mtd_cshflo",#N/A,FALSE,"FEEL";"mtd_income",#N/A,FALSE,"FEEL";"qtd_cashflo",#N/A,FALSE,"FEEL";"qtd_income",#N/A,FALSE,"FEEL";"ytd_cashflo",#N/A,FALSE,"FEEL";"ytd_income",#N/A,FALSE,"FEEL";"assets",#N/A,FALSE,"CORP";"liabilities",#N/A,FALSE,"CORP";"mtd_cshflo",#N/A,FALSE,"CORP";"mtd_income",#N/A,FALSE,"CORP";"qtd_cashflo",#N/A,FALSE,"CORP";"qtd_income",#N/A,FALSE,"CORP";"ytd_cashflo",#N/A,FALSE,"CORP";"ytd_income",#N/A,FALSE,"CORP";"assets",#N/A,FALSE,"CONS";"liabilities",#N/A,FALSE,"CONS";"mtd_cshflo",#N/A,FALSE,"CONS";"mtd_income",#N/A,FALSE,"CONS";"qtd_cashflo",#N/A,FALSE,"CONS";"qtd_income",#N/A,FALSE,"CONS";"ytd_cashflo",#N/A,FALSE,"CONS";"ytd_income",#N/A,FALSE,"CONS"}</definedName>
    <definedName name="wrn.All_Mat." localSheetId="7" hidden="1">{#N/A,#N/A,FALSE,"Sheet1";#N/A,#N/A,FALSE,"OTHER";#N/A,#N/A,FALSE,"FMB";#N/A,#N/A,FALSE,"PCN";#N/A,#N/A,FALSE,"PCN2";#N/A,#N/A,FALSE,"CEI_Pref";#N/A,#N/A,FALSE,"CEI_FMB";#N/A,#N/A,FALSE,"CEI_PCN";#N/A,#N/A,FALSE,"CEI_PCN1";#N/A,#N/A,FALSE,"CEI_MED";#N/A,#N/A,FALSE,"CEI_MED1";#N/A,#N/A,FALSE,"TE_Other";#N/A,#N/A,FALSE,"TE_PCN";#N/A,#N/A,FALSE,"TE_MED";#N/A,#N/A,FALSE,"TE_MED1"}</definedName>
    <definedName name="wrn.All_Mat." hidden="1">{#N/A,#N/A,FALSE,"Sheet1";#N/A,#N/A,FALSE,"OTHER";#N/A,#N/A,FALSE,"FMB";#N/A,#N/A,FALSE,"PCN";#N/A,#N/A,FALSE,"PCN2";#N/A,#N/A,FALSE,"CEI_Pref";#N/A,#N/A,FALSE,"CEI_FMB";#N/A,#N/A,FALSE,"CEI_PCN";#N/A,#N/A,FALSE,"CEI_PCN1";#N/A,#N/A,FALSE,"CEI_MED";#N/A,#N/A,FALSE,"CEI_MED1";#N/A,#N/A,FALSE,"TE_Other";#N/A,#N/A,FALSE,"TE_PCN";#N/A,#N/A,FALSE,"TE_MED";#N/A,#N/A,FALSE,"TE_MED1"}</definedName>
    <definedName name="wrn.All_Mat.1" localSheetId="7" hidden="1">{#N/A,#N/A,FALSE,"Sheet1";#N/A,#N/A,FALSE,"OTHER";#N/A,#N/A,FALSE,"FMB";#N/A,#N/A,FALSE,"PCN";#N/A,#N/A,FALSE,"PCN2";#N/A,#N/A,FALSE,"CEI_Pref";#N/A,#N/A,FALSE,"CEI_FMB";#N/A,#N/A,FALSE,"CEI_PCN";#N/A,#N/A,FALSE,"CEI_PCN1";#N/A,#N/A,FALSE,"CEI_MED";#N/A,#N/A,FALSE,"CEI_MED1";#N/A,#N/A,FALSE,"TE_Other";#N/A,#N/A,FALSE,"TE_PCN";#N/A,#N/A,FALSE,"TE_MED";#N/A,#N/A,FALSE,"TE_MED1"}</definedName>
    <definedName name="wrn.All_Mat.1" hidden="1">{#N/A,#N/A,FALSE,"Sheet1";#N/A,#N/A,FALSE,"OTHER";#N/A,#N/A,FALSE,"FMB";#N/A,#N/A,FALSE,"PCN";#N/A,#N/A,FALSE,"PCN2";#N/A,#N/A,FALSE,"CEI_Pref";#N/A,#N/A,FALSE,"CEI_FMB";#N/A,#N/A,FALSE,"CEI_PCN";#N/A,#N/A,FALSE,"CEI_PCN1";#N/A,#N/A,FALSE,"CEI_MED";#N/A,#N/A,FALSE,"CEI_MED1";#N/A,#N/A,FALSE,"TE_Other";#N/A,#N/A,FALSE,"TE_PCN";#N/A,#N/A,FALSE,"TE_MED";#N/A,#N/A,FALSE,"TE_MED1"}</definedName>
    <definedName name="wrn.All_Models." localSheetId="7"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Sheets." localSheetId="7" hidden="1">{#N/A,#N/A,FALSE,"Projections";#N/A,#N/A,FALSE,"Contribution_Stock";#N/A,#N/A,FALSE,"PF_Combo_Stock";#N/A,#N/A,FALSE,"Projections";#N/A,#N/A,FALSE,"Contribution_Cash";#N/A,#N/A,FALSE,"PF_Combo_Cash";#N/A,#N/A,FALSE,"IPO_Cash"}</definedName>
    <definedName name="wrn.All_Sheets." localSheetId="0" hidden="1">{#N/A,#N/A,FALSE,"CONT_MWH";#N/A,#N/A,FALSE,"CONT_MW";#N/A,#N/A,FALSE,"MIN_MWH";#N/A,#N/A,FALSE,"MIN_MW";#N/A,#N/A,FALSE,"BASECASE_MWH";#N/A,#N/A,FALSE,"BASECASE_MW"}</definedName>
    <definedName name="wrn.All_Sheets." localSheetId="4" hidden="1">{#N/A,#N/A,FALSE,"CONT_MWH";#N/A,#N/A,FALSE,"CONT_MW";#N/A,#N/A,FALSE,"MIN_MWH";#N/A,#N/A,FALSE,"MIN_MW";#N/A,#N/A,FALSE,"BASECASE_MWH";#N/A,#N/A,FALSE,"BASECASE_MW"}</definedName>
    <definedName name="wrn.All_Sheets." localSheetId="5" hidden="1">{#N/A,#N/A,FALSE,"CONT_MWH";#N/A,#N/A,FALSE,"CONT_MW";#N/A,#N/A,FALSE,"MIN_MWH";#N/A,#N/A,FALSE,"MIN_MW";#N/A,#N/A,FALSE,"BASECASE_MWH";#N/A,#N/A,FALSE,"BASECASE_MW"}</definedName>
    <definedName name="wrn.All_Sheets." localSheetId="2" hidden="1">{#N/A,#N/A,FALSE,"CONT_MWH";#N/A,#N/A,FALSE,"CONT_MW";#N/A,#N/A,FALSE,"MIN_MWH";#N/A,#N/A,FALSE,"MIN_MW";#N/A,#N/A,FALSE,"BASECASE_MWH";#N/A,#N/A,FALSE,"BASECASE_MW"}</definedName>
    <definedName name="wrn.All_Sheets." hidden="1">{#N/A,#N/A,FALSE,"CONT_MWH";#N/A,#N/A,FALSE,"CONT_MW";#N/A,#N/A,FALSE,"MIN_MWH";#N/A,#N/A,FALSE,"MIN_MW";#N/A,#N/A,FALSE,"BASECASE_MWH";#N/A,#N/A,FALSE,"BASECASE_MW"}</definedName>
    <definedName name="wrn.all1" localSheetId="7" hidden="1">{"P&amp;L",#N/A,TRUE,"HC";"P&amp;L Percents",#N/A,TRUE,"P&amp;L";"M&amp;A3 P&amp;L",#N/A,TRUE,"HC";"M&amp;A3 Pipeline",#N/A,TRUE,"HC";"Franchises",#N/A,TRUE,"HC";"CF&amp;BS",#N/A,TRUE,"HC"}</definedName>
    <definedName name="wrn.all1" hidden="1">{"P&amp;L",#N/A,TRUE,"HC";"P&amp;L Percents",#N/A,TRUE,"P&amp;L";"M&amp;A3 P&amp;L",#N/A,TRUE,"HC";"M&amp;A3 Pipeline",#N/A,TRUE,"HC";"Franchises",#N/A,TRUE,"HC";"CF&amp;BS",#N/A,TRUE,"HC"}</definedName>
    <definedName name="wrn.ALLbutPREMIUM." localSheetId="7"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localSheetId="7" hidden="1">{#N/A,#N/A,FALSE,"AD_Purchase";#N/A,#N/A,FALSE,"Credit";#N/A,#N/A,FALSE,"PF Acquisition";#N/A,#N/A,FALSE,"PF Offering"}</definedName>
    <definedName name="wrn.AllModels." hidden="1">{#N/A,#N/A,FALSE,"AD_Purchase";#N/A,#N/A,FALSE,"Credit";#N/A,#N/A,FALSE,"PF Acquisition";#N/A,#N/A,FALSE,"PF Offering"}</definedName>
    <definedName name="wrn.ALLOC." localSheetId="4" hidden="1">{#N/A,#N/A,FALSE,"ALLOC"}</definedName>
    <definedName name="wrn.ALLOC." localSheetId="5" hidden="1">{#N/A,#N/A,FALSE,"ALLOC"}</definedName>
    <definedName name="wrn.ALLOC." localSheetId="2" hidden="1">{#N/A,#N/A,FALSE,"ALLOC"}</definedName>
    <definedName name="wrn.ALLOC." hidden="1">{#N/A,#N/A,FALSE,"ALLOC"}</definedName>
    <definedName name="wrn.Allowance._.Analysis." hidden="1">{#N/A,#N/A,FALSE,"F. Tax Analysis";#N/A,#N/A,FALSE,"G. Bond Analysis";#N/A,#N/A,FALSE,"H. Insurance Analysis"}</definedName>
    <definedName name="wrn.allpages." localSheetId="7" hidden="1">{#N/A,#N/A,TRUE,"Historicals";#N/A,#N/A,TRUE,"Charts";#N/A,#N/A,TRUE,"Forecasts"}</definedName>
    <definedName name="wrn.allpages." hidden="1">{#N/A,#N/A,TRUE,"Historicals";#N/A,#N/A,TRUE,"Charts";#N/A,#N/A,TRUE,"Forecasts"}</definedName>
    <definedName name="wrn.Altnet._.Trading._.Multiples." localSheetId="7" hidden="1">{#N/A,#N/A,FALSE,"Output";#N/A,#N/A,FALSE,"Input";#N/A,#N/A,FALSE,"Calanderised";#N/A,#N/A,FALSE,"Convertibles"}</definedName>
    <definedName name="wrn.Altnet._.Trading._.Multiples." hidden="1">{#N/A,#N/A,FALSE,"Output";#N/A,#N/A,FALSE,"Input";#N/A,#N/A,FALSE,"Calanderised";#N/A,#N/A,FALSE,"Convertibles"}</definedName>
    <definedName name="wrn.Amortization." hidden="1">{"Exist Debt Amort",#N/A,TRUE,"Financials";"Intangible Amort",#N/A,TRUE,"Financials";"Proj Debt Amort",#N/A,TRUE,"Financials";"Proj Pfd Amort",#N/A,TRUE,"Financials"}</definedName>
    <definedName name="wrn.AMTNOL." localSheetId="7" hidden="1">{#N/A,#N/A,TRUE,"91AMTNOL";#N/A,#N/A,TRUE,"92AMTNOL";#N/A,#N/A,TRUE,"93AMTNOL"}</definedName>
    <definedName name="wrn.AMTNOL." hidden="1">{#N/A,#N/A,TRUE,"91AMTNOL";#N/A,#N/A,TRUE,"92AMTNOL";#N/A,#N/A,TRUE,"93AMTNOL"}</definedName>
    <definedName name="wrn.Analysis." localSheetId="5" hidden="1">{"Analysis",#N/A,FALSE,"Analysis";"Details",#N/A,FALSE,"Analysis"}</definedName>
    <definedName name="wrn.Analysis." localSheetId="2" hidden="1">{"Analysis",#N/A,FALSE,"Analysis";"Details",#N/A,FALSE,"Analysis"}</definedName>
    <definedName name="wrn.Analysis." hidden="1">{"Analysis",#N/A,FALSE,"Analysis";"Details",#N/A,FALSE,"Analysis"}</definedName>
    <definedName name="wrn.Annual._.Cashflows."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Operating._.Earnings." localSheetId="7"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1." localSheetId="7"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nual_n_Quarterly." localSheetId="7" hidden="1">{"Annual",#N/A,FALSE,"Sales &amp; Market";"Quarterly",#N/A,FALSE,"Sales &amp; Market"}</definedName>
    <definedName name="wrn.Annual_n_Quarterly." hidden="1">{"Annual",#N/A,FALSE,"Sales &amp; Market";"Quarterly",#N/A,FALSE,"Sales &amp; Market"}</definedName>
    <definedName name="wrn.Annuals." localSheetId="7" hidden="1">{#N/A,#N/A,TRUE,"Assumptions";#N/A,#N/A,TRUE,"Book Annual";#N/A,#N/A,TRUE,"Tax Annual";#N/A,#N/A,TRUE,"Valuation"}</definedName>
    <definedName name="wrn.Annuals." hidden="1">{#N/A,#N/A,TRUE,"Assumptions";#N/A,#N/A,TRUE,"Book Annual";#N/A,#N/A,TRUE,"Tax Annual";#N/A,#N/A,TRUE,"Valuation"}</definedName>
    <definedName name="wrn.AOP._.Division._.Head._.Support." localSheetId="7"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Division._.Head._.Support."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Division._.Head._.Support._1" localSheetId="7"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Division._.Head._.Support._1"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Division._.Head._.Support._2" localSheetId="7"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Division._.Head._.Support._2"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Division._.Head._.Support._3" localSheetId="7"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Division._.Head._.Support._3"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Division._.Head._.Support._4" localSheetId="7"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Division._.Head._.Support._4"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Division._.Head._.Support._5" localSheetId="7"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Division._.Head._.Support._5"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wrn.AOP._.Summary." localSheetId="7" hidden="1">{"AOP Summary",#N/A,FALSE,"Detail Income Statements"}</definedName>
    <definedName name="wrn.AOP._.Summary." hidden="1">{"AOP Summary",#N/A,FALSE,"Detail Income Statements"}</definedName>
    <definedName name="wrn.AOP._.Summary._1" localSheetId="7" hidden="1">{"AOP Summary",#N/A,FALSE,"Detail Income Statements"}</definedName>
    <definedName name="wrn.AOP._.Summary._1" hidden="1">{"AOP Summary",#N/A,FALSE,"Detail Income Statements"}</definedName>
    <definedName name="wrn.AOP._.Summary._2" localSheetId="7" hidden="1">{"AOP Summary",#N/A,FALSE,"Detail Income Statements"}</definedName>
    <definedName name="wrn.AOP._.Summary._2" hidden="1">{"AOP Summary",#N/A,FALSE,"Detail Income Statements"}</definedName>
    <definedName name="wrn.AOP._.Summary._3" localSheetId="7" hidden="1">{"AOP Summary",#N/A,FALSE,"Detail Income Statements"}</definedName>
    <definedName name="wrn.AOP._.Summary._3" hidden="1">{"AOP Summary",#N/A,FALSE,"Detail Income Statements"}</definedName>
    <definedName name="wrn.AOP._.Summary._4" localSheetId="7" hidden="1">{"AOP Summary",#N/A,FALSE,"Detail Income Statements"}</definedName>
    <definedName name="wrn.AOP._.Summary._4" hidden="1">{"AOP Summary",#N/A,FALSE,"Detail Income Statements"}</definedName>
    <definedName name="wrn.AOP._.Summary._5" localSheetId="7" hidden="1">{"AOP Summary",#N/A,FALSE,"Detail Income Statements"}</definedName>
    <definedName name="wrn.AOP._.Summary._5" hidden="1">{"AOP Summary",#N/A,FALSE,"Detail Income Statements"}</definedName>
    <definedName name="wrn.AQUIROR._.DCF." localSheetId="7" hidden="1">{"AQUIRORDCF",#N/A,FALSE,"Merger consequences";"Acquirorassns",#N/A,FALSE,"Merger consequences"}</definedName>
    <definedName name="wrn.AQUIROR._.DCF." hidden="1">{"AQUIRORDCF",#N/A,FALSE,"Merger consequences";"Acquirorassns",#N/A,FALSE,"Merger consequences"}</definedName>
    <definedName name="wrn.Arcform1."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SN." localSheetId="7" hidden="1">{#N/A,#N/A,FALSE,"ASN YTD";#N/A,#N/A,FALSE,"122 DOS MD HP HMO";#N/A,#N/A,FALSE,"122 UR MD HP HMO";#N/A,#N/A,FALSE,"123 DOS MD HP TPA";#N/A,#N/A,FALSE,"123 UR MD HP TPA";#N/A,#N/A,FALSE,"124 DOS MD HP Medicaid";#N/A,#N/A,FALSE,"124 UR MD HP Medicaid";#N/A,#N/A,FALSE,"131 DOS MD HP HMO-OON";#N/A,#N/A,FALSE,"131 UR MD HP HMO-OON";#N/A,#N/A,FALSE,"133 DOS MD HP WC";#N/A,#N/A,FALSE,"133 UR MD HP WC";#N/A,#N/A,FALSE,"135 DOS MD HP TPA-OON";#N/A,#N/A,FALSE,"135 UR MD HP TPA-OON";#N/A,#N/A,FALSE,"136 DOS MD HP Medicaid-OON";#N/A,#N/A,FALSE,"136 UR MD HP Medicaid-OON";#N/A,#N/A,FALSE,"141 DOS MD HP POS OON";#N/A,#N/A,FALSE,"141 UR MD HP POS OON";#N/A,#N/A,FALSE,"142 DOS MD HP Indemnity";#N/A,#N/A,FALSE,"142 UR MD HP Indemnity"}</definedName>
    <definedName name="wrn.ASN." hidden="1">{#N/A,#N/A,FALSE,"ASN YTD";#N/A,#N/A,FALSE,"122 DOS MD HP HMO";#N/A,#N/A,FALSE,"122 UR MD HP HMO";#N/A,#N/A,FALSE,"123 DOS MD HP TPA";#N/A,#N/A,FALSE,"123 UR MD HP TPA";#N/A,#N/A,FALSE,"124 DOS MD HP Medicaid";#N/A,#N/A,FALSE,"124 UR MD HP Medicaid";#N/A,#N/A,FALSE,"131 DOS MD HP HMO-OON";#N/A,#N/A,FALSE,"131 UR MD HP HMO-OON";#N/A,#N/A,FALSE,"133 DOS MD HP WC";#N/A,#N/A,FALSE,"133 UR MD HP WC";#N/A,#N/A,FALSE,"135 DOS MD HP TPA-OON";#N/A,#N/A,FALSE,"135 UR MD HP TPA-OON";#N/A,#N/A,FALSE,"136 DOS MD HP Medicaid-OON";#N/A,#N/A,FALSE,"136 UR MD HP Medicaid-OON";#N/A,#N/A,FALSE,"141 DOS MD HP POS OON";#N/A,#N/A,FALSE,"141 UR MD HP POS OON";#N/A,#N/A,FALSE,"142 DOS MD HP Indemnity";#N/A,#N/A,FALSE,"142 UR MD HP Indemnity"}</definedName>
    <definedName name="wrn.ASO." localSheetId="7" hidden="1">{"ASO 1996",#N/A,FALSE,"DOS YTD";#N/A,#N/A,FALSE,"19-20-21-39-47 DOS MetLife";#N/A,#N/A,FALSE,"19-20-21-39-47 UR MetLife";#N/A,#N/A,FALSE,"24 DOS PacifiCare of CA PPO";#N/A,#N/A,FALSE,"24 UR PacifiCare of CA PPO";#N/A,#N/A,FALSE,"25 DOS Lincoln Hospital";#N/A,#N/A,FALSE,"25 UR Lincoln Hospital";#N/A,#N/A,FALSE,"31 DOS Blue Cross Rural";#N/A,#N/A,FALSE,"31 UR Blue Cross Rural";#N/A,#N/A,FALSE,"40 DOS Intel";#N/A,#N/A,FALSE,"40 UR Intel";#N/A,#N/A,FALSE,"41 DOS Intel";#N/A,#N/A,FALSE,"41 UR Intel";#N/A,#N/A,FALSE,"43 DOS Blue Cross-Metro";#N/A,#N/A,FALSE,"43 UR Blue Cross-Metro";#N/A,#N/A,FALSE,"46 DOS E &amp; E Trust";#N/A,#N/A,FALSE,"46 UR E &amp; E Trust";#N/A,#N/A,FALSE,"64 DOS CIGNA of CA";#N/A,#N/A,FALSE,"64 UR CIGNA of CA";#N/A,#N/A,FALSE,"65 DOS CT General";#N/A,#N/A,FALSE,"65 UR CT General";#N/A,#N/A,FALSE,"72 DOS Misc Teamsters";#N/A,#N/A,FALSE,"72 UR Misc Teamsters";#N/A,#N/A,FALSE,"74 DOS Teamsters &amp; Food";#N/A,#N/A,FALSE,"74 UR Teamsters &amp; Food";#N/A,#N/A,FALSE,"85 DOS Nationwide";#N/A,#N/A,FALSE,"85 UR Nationwide";#N/A,#N/A,FALSE,"102 DOS CIGNA for Seniors";#N/A,#N/A,FALSE,"102 UR CIGNA for Seniors";#N/A,#N/A,FALSE,"111 DOS Prudential PG&amp;E";#N/A,#N/A,FALSE,"111 UR Prudential PG&amp;E";#N/A,#N/A,FALSE,"114 DOS CA Firefighters";#N/A,#N/A,FALSE,"114 UR CA Firefighters";#N/A,#N/A,FALSE,"121 DOS HPR Plus";#N/A,#N/A,FALSE,"121 UR HPR Plus";#N/A,#N/A,FALSE,"163 DOS Sceet-Blue Cross";#N/A,#N/A,FALSE,"163 UR Sceet-Blue Cross";#N/A,#N/A,FALSE,"164 DOS Prudential Healthcare";#N/A,#N/A,FALSE,"164 UR Prudential Healthcare"}</definedName>
    <definedName name="wrn.ASO." hidden="1">{"ASO 1996",#N/A,FALSE,"DOS YTD";#N/A,#N/A,FALSE,"19-20-21-39-47 DOS MetLife";#N/A,#N/A,FALSE,"19-20-21-39-47 UR MetLife";#N/A,#N/A,FALSE,"24 DOS PacifiCare of CA PPO";#N/A,#N/A,FALSE,"24 UR PacifiCare of CA PPO";#N/A,#N/A,FALSE,"25 DOS Lincoln Hospital";#N/A,#N/A,FALSE,"25 UR Lincoln Hospital";#N/A,#N/A,FALSE,"31 DOS Blue Cross Rural";#N/A,#N/A,FALSE,"31 UR Blue Cross Rural";#N/A,#N/A,FALSE,"40 DOS Intel";#N/A,#N/A,FALSE,"40 UR Intel";#N/A,#N/A,FALSE,"41 DOS Intel";#N/A,#N/A,FALSE,"41 UR Intel";#N/A,#N/A,FALSE,"43 DOS Blue Cross-Metro";#N/A,#N/A,FALSE,"43 UR Blue Cross-Metro";#N/A,#N/A,FALSE,"46 DOS E &amp; E Trust";#N/A,#N/A,FALSE,"46 UR E &amp; E Trust";#N/A,#N/A,FALSE,"64 DOS CIGNA of CA";#N/A,#N/A,FALSE,"64 UR CIGNA of CA";#N/A,#N/A,FALSE,"65 DOS CT General";#N/A,#N/A,FALSE,"65 UR CT General";#N/A,#N/A,FALSE,"72 DOS Misc Teamsters";#N/A,#N/A,FALSE,"72 UR Misc Teamsters";#N/A,#N/A,FALSE,"74 DOS Teamsters &amp; Food";#N/A,#N/A,FALSE,"74 UR Teamsters &amp; Food";#N/A,#N/A,FALSE,"85 DOS Nationwide";#N/A,#N/A,FALSE,"85 UR Nationwide";#N/A,#N/A,FALSE,"102 DOS CIGNA for Seniors";#N/A,#N/A,FALSE,"102 UR CIGNA for Seniors";#N/A,#N/A,FALSE,"111 DOS Prudential PG&amp;E";#N/A,#N/A,FALSE,"111 UR Prudential PG&amp;E";#N/A,#N/A,FALSE,"114 DOS CA Firefighters";#N/A,#N/A,FALSE,"114 UR CA Firefighters";#N/A,#N/A,FALSE,"121 DOS HPR Plus";#N/A,#N/A,FALSE,"121 UR HPR Plus";#N/A,#N/A,FALSE,"163 DOS Sceet-Blue Cross";#N/A,#N/A,FALSE,"163 UR Sceet-Blue Cross";#N/A,#N/A,FALSE,"164 DOS Prudential Healthcare";#N/A,#N/A,FALSE,"164 UR Prudential Healthcare"}</definedName>
    <definedName name="wrn.ASO1." localSheetId="7" hidden="1">{"ASO",#N/A,FALSE,"1995 YTD";#N/A,#N/A,FALSE,"20-39-47 DOS MetLife";#N/A,#N/A,FALSE,"20-39-47 UR MetLife";#N/A,#N/A,FALSE,"25 DOS Lincoln Hospital";#N/A,#N/A,FALSE,"25 UR Lincoln Hospital";#N/A,#N/A,FALSE,"31 DOS Blue Cross Rural";#N/A,#N/A,FALSE,"31 UR Blue Cross Rural";#N/A,#N/A,FALSE,"33 DOS Pacificare";#N/A,#N/A,FALSE,"33 UR PacifiCare";#N/A,#N/A,FALSE,"40 DOS Intel";#N/A,#N/A,FALSE,"40 UR Intel";#N/A,#N/A,FALSE,"41 DOS Intel";#N/A,#N/A,FALSE,"41 UR Intel";#N/A,#N/A,FALSE,"43 DOS Blue Cross-Metro";#N/A,#N/A,FALSE,"43 UR Blue Cross-Metro";#N/A,#N/A,FALSE,"46 DOS E &amp; E Trust";#N/A,#N/A,FALSE,"46 UR E &amp; E Trust";#N/A,#N/A,FALSE,"50 DOS CIGNA AZ Flex";#N/A,#N/A,FALSE,"50 UR CIGNA AZ Flex";#N/A,#N/A,FALSE,"51 DOS Mid Americare";#N/A,#N/A,FALSE,"51 UR Mid Americare";#N/A,#N/A,FALSE,"60 DOS Prudential";#N/A,#N/A,FALSE,"60 UR Prudential";#N/A,#N/A,FALSE,"62 DOS NWNL";#N/A,#N/A,FALSE,"62 UR NWNL";#N/A,#N/A,FALSE,"63 DOS Samaritan Plus";#N/A,#N/A,FALSE,"63 UR Samaritan Plus";#N/A,#N/A,FALSE,"64 DOS CIGNA of CA";#N/A,#N/A,FALSE,"64 UR CIGNA of CA";#N/A,#N/A,FALSE,"65 DOS CT General";#N/A,#N/A,FALSE,"65 UR CT General";#N/A,#N/A,FALSE,"72 DOS Misc Teamsters";#N/A,#N/A,FALSE,"72 UR Misc Teamsters";#N/A,#N/A,FALSE,"74 DOS Teamsters &amp; Food";#N/A,#N/A,FALSE,"74 UR Teamsters &amp; Food";#N/A,#N/A,FALSE,"85 DOS Nationwide";#N/A,#N/A,FALSE,"85 UR Nationwide";#N/A,#N/A,FALSE,"90 DOS Aetna PPO";#N/A,#N/A,FALSE,"90 UR Aetna PPO";#N/A,#N/A,FALSE,"91 DOS Aetna POS";#N/A,#N/A,FALSE,"91 UR Aetna POS";#N/A,#N/A,FALSE,"94 DOS Aetna Amdahl";#N/A,#N/A,FALSE,"94 UR Aetna Amdahl";#N/A,#N/A,FALSE,"102 DOS CIGNA for Seniors";#N/A,#N/A,FALSE,"102 UR CIGNA for Seniors";#N/A,#N/A,FALSE,"111 DOS Prudential PG&amp;E";#N/A,#N/A,FALSE,"111 UR Prudential PG&amp;E";#N/A,#N/A,FALSE,"114 DOS CA Firefighters";#N/A,#N/A,FALSE,"114 UR CA Firefighters"}</definedName>
    <definedName name="wrn.ASO1." hidden="1">{"ASO",#N/A,FALSE,"1995 YTD";#N/A,#N/A,FALSE,"20-39-47 DOS MetLife";#N/A,#N/A,FALSE,"20-39-47 UR MetLife";#N/A,#N/A,FALSE,"25 DOS Lincoln Hospital";#N/A,#N/A,FALSE,"25 UR Lincoln Hospital";#N/A,#N/A,FALSE,"31 DOS Blue Cross Rural";#N/A,#N/A,FALSE,"31 UR Blue Cross Rural";#N/A,#N/A,FALSE,"33 DOS Pacificare";#N/A,#N/A,FALSE,"33 UR PacifiCare";#N/A,#N/A,FALSE,"40 DOS Intel";#N/A,#N/A,FALSE,"40 UR Intel";#N/A,#N/A,FALSE,"41 DOS Intel";#N/A,#N/A,FALSE,"41 UR Intel";#N/A,#N/A,FALSE,"43 DOS Blue Cross-Metro";#N/A,#N/A,FALSE,"43 UR Blue Cross-Metro";#N/A,#N/A,FALSE,"46 DOS E &amp; E Trust";#N/A,#N/A,FALSE,"46 UR E &amp; E Trust";#N/A,#N/A,FALSE,"50 DOS CIGNA AZ Flex";#N/A,#N/A,FALSE,"50 UR CIGNA AZ Flex";#N/A,#N/A,FALSE,"51 DOS Mid Americare";#N/A,#N/A,FALSE,"51 UR Mid Americare";#N/A,#N/A,FALSE,"60 DOS Prudential";#N/A,#N/A,FALSE,"60 UR Prudential";#N/A,#N/A,FALSE,"62 DOS NWNL";#N/A,#N/A,FALSE,"62 UR NWNL";#N/A,#N/A,FALSE,"63 DOS Samaritan Plus";#N/A,#N/A,FALSE,"63 UR Samaritan Plus";#N/A,#N/A,FALSE,"64 DOS CIGNA of CA";#N/A,#N/A,FALSE,"64 UR CIGNA of CA";#N/A,#N/A,FALSE,"65 DOS CT General";#N/A,#N/A,FALSE,"65 UR CT General";#N/A,#N/A,FALSE,"72 DOS Misc Teamsters";#N/A,#N/A,FALSE,"72 UR Misc Teamsters";#N/A,#N/A,FALSE,"74 DOS Teamsters &amp; Food";#N/A,#N/A,FALSE,"74 UR Teamsters &amp; Food";#N/A,#N/A,FALSE,"85 DOS Nationwide";#N/A,#N/A,FALSE,"85 UR Nationwide";#N/A,#N/A,FALSE,"90 DOS Aetna PPO";#N/A,#N/A,FALSE,"90 UR Aetna PPO";#N/A,#N/A,FALSE,"91 DOS Aetna POS";#N/A,#N/A,FALSE,"91 UR Aetna POS";#N/A,#N/A,FALSE,"94 DOS Aetna Amdahl";#N/A,#N/A,FALSE,"94 UR Aetna Amdahl";#N/A,#N/A,FALSE,"102 DOS CIGNA for Seniors";#N/A,#N/A,FALSE,"102 UR CIGNA for Seniors";#N/A,#N/A,FALSE,"111 DOS Prudential PG&amp;E";#N/A,#N/A,FALSE,"111 UR Prudential PG&amp;E";#N/A,#N/A,FALSE,"114 DOS CA Firefighters";#N/A,#N/A,FALSE,"114 UR CA Firefighters"}</definedName>
    <definedName name="wrn.Asset._.Summary." localSheetId="7" hidden="1">{"Assets",#N/A,FALSE,"Actual"}</definedName>
    <definedName name="wrn.Asset._.Summary." hidden="1">{"Assets",#N/A,FALSE,"Actual"}</definedName>
    <definedName name="wrn.Assumptions." localSheetId="7" hidden="1">{"Assumptions",#N/A,FALSE,"Assum"}</definedName>
    <definedName name="wrn.Assumptions." localSheetId="5" hidden="1">{"Assumptions",#N/A,FALSE,"Assum"}</definedName>
    <definedName name="wrn.Assumptions." localSheetId="2" hidden="1">{"Assumptions",#N/A,FALSE,"Assum"}</definedName>
    <definedName name="wrn.Assumptions." hidden="1">{"Assumptions",#N/A,FALSE,"Assum"}</definedName>
    <definedName name="wrn.Athens._.Accrual._.and._.Reversal." localSheetId="7" hidden="1">{#N/A,#N/A,FALSE,"Sheet1";#N/A,#N/A,FALSE,"Sheet2";#N/A,#N/A,FALSE,"Sheet3"}</definedName>
    <definedName name="wrn.Athens._.Accrual._.and._.Reversal." hidden="1">{#N/A,#N/A,FALSE,"Sheet1";#N/A,#N/A,FALSE,"Sheet2";#N/A,#N/A,FALSE,"Sheet3"}</definedName>
    <definedName name="wrn.ATP._.Actuals._.Report." localSheetId="7" hidden="1">{#N/A,#N/A,FALSE,"ATP";#N/A,#N/A,FALSE,"ATP";#N/A,#N/A,FALSE,"ATP"}</definedName>
    <definedName name="wrn.ATP._.Actuals._.Report." hidden="1">{#N/A,#N/A,FALSE,"ATP";#N/A,#N/A,FALSE,"ATP";#N/A,#N/A,FALSE,"ATP"}</definedName>
    <definedName name="wrn.ATP._.Tracking._.Report." localSheetId="7" hidden="1">{"atptracking",#N/A,FALSE,"ATP"}</definedName>
    <definedName name="wrn.ATP._.Tracking._.Report." hidden="1">{"atptracking",#N/A,FALSE,"ATP"}</definedName>
    <definedName name="wrn.audit._.adjustments." localSheetId="7" hidden="1">{#N/A,#N/A,TRUE,"Summary";#N/A,#N/A,TRUE,"Amort.";#N/A,#N/A,TRUE,"93TAX";#N/A,#N/A,TRUE,"93NOLCB";#N/A,#N/A,TRUE,"92TAX";#N/A,#N/A,TRUE,"92NOLCB";#N/A,#N/A,TRUE,"91TAX";#N/A,#N/A,TRUE,"91NOLCB";#N/A,#N/A,TRUE,"92AMTNOL";#N/A,#N/A,TRUE,"921120X"}</definedName>
    <definedName name="wrn.audit._.adjustments." hidden="1">{#N/A,#N/A,TRUE,"Summary";#N/A,#N/A,TRUE,"Amort.";#N/A,#N/A,TRUE,"93TAX";#N/A,#N/A,TRUE,"93NOLCB";#N/A,#N/A,TRUE,"92TAX";#N/A,#N/A,TRUE,"92NOLCB";#N/A,#N/A,TRUE,"91TAX";#N/A,#N/A,TRUE,"91NOLCB";#N/A,#N/A,TRUE,"92AMTNOL";#N/A,#N/A,TRUE,"921120X"}</definedName>
    <definedName name="wrn.AUGUST." localSheetId="7" hidden="1">{"p&amp;lSUM",#N/A,FALSE,"P&amp;L";"DETAIL",#N/A,FALSE,"P&amp;L";"% revenue",#N/A,FALSE,"P&amp;L";"% growth",#N/A,FALSE,"P&amp;L";"summary",#N/A,FALSE,"Summary";"chart",#N/A,FALSE,"Summary"}</definedName>
    <definedName name="wrn.AUGUST." hidden="1">{"p&amp;lSUM",#N/A,FALSE,"P&amp;L";"DETAIL",#N/A,FALSE,"P&amp;L";"% revenue",#N/A,FALSE,"P&amp;L";"% growth",#N/A,FALSE,"P&amp;L";"summary",#N/A,FALSE,"Summary";"chart",#N/A,FALSE,"Summary"}</definedName>
    <definedName name="wrn.august1" localSheetId="7"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to._.Comp." hidden="1">{#N/A,#N/A,FALSE,"Sheet1"}</definedName>
    <definedName name="wrn.Aventis._.Analysis." localSheetId="7" hidden="1">{"P&amp;Lforaventis",#N/A,FALSE,"Franchises";"aventisP&amp;L",#N/A,FALSE,"Franchises";"inflam franchise",#N/A,FALSE,"Franchises"}</definedName>
    <definedName name="wrn.Aventis._.Analysis." hidden="1">{"P&amp;Lforaventis",#N/A,FALSE,"Franchises";"aventisP&amp;L",#N/A,FALSE,"Franchises";"inflam franchise",#N/A,FALSE,"Franchises"}</definedName>
    <definedName name="wrn.aventis._.analysis.1" localSheetId="7"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rage._.price._.list." localSheetId="7" hidden="1">{#N/A,#N/A,FALSE,"AVG"}</definedName>
    <definedName name="wrn.Average._.price._.list." hidden="1">{#N/A,#N/A,FALSE,"AVG"}</definedName>
    <definedName name="wrn.away." localSheetId="7" hidden="1">{"away stand alones",#N/A,FALSE,"Target"}</definedName>
    <definedName name="wrn.away." hidden="1">{"away stand alones",#N/A,FALSE,"Target"}</definedName>
    <definedName name="wrn.ba_summary." localSheetId="7" hidden="1">{#N/A,#N/A,FALSE,"BA-N";#N/A,#N/A,FALSE,"BA-S";#N/A,#N/A,FALSE,"BA Total"}</definedName>
    <definedName name="wrn.ba_summary." hidden="1">{#N/A,#N/A,FALSE,"BA-N";#N/A,#N/A,FALSE,"BA-S";#N/A,#N/A,FALSE,"BA Total"}</definedName>
    <definedName name="wrn.Back._.Page." localSheetId="7" hidden="1">{"Back Page",#N/A,FALSE,"Front and Back"}</definedName>
    <definedName name="wrn.Back._.Page." hidden="1">{"Back Page",#N/A,FALSE,"Front and Back"}</definedName>
    <definedName name="wrn.backup." localSheetId="7" hidden="1">{"background",#N/A,FALSE,"CS First Boston Merger Model";"inputs",#N/A,FALSE,"CS First Boston Merger Model"}</definedName>
    <definedName name="wrn.backup." hidden="1">{"background",#N/A,FALSE,"CS First Boston Merger Model";"inputs",#N/A,FALSE,"CS First Boston Merger Model"}</definedName>
    <definedName name="wrn.Balance._.Sheet." localSheetId="7" hidden="1">{"Assets",#N/A,FALSE,"Balance Sheet";"Liabilities",#N/A,FALSE,"Balance Sheet"}</definedName>
    <definedName name="wrn.Balance._.Sheet." hidden="1">{"Assets",#N/A,FALSE,"Balance Sheet";"Liabilities",#N/A,FALSE,"Balance Sheet"}</definedName>
    <definedName name="wrn.Balance._.Sheet._.YTD._.Income." localSheetId="7" hidden="1">{"Assets",#N/A,FALSE,"Actual";"Liabilities",#N/A,FALSE,"Actual";"YTD Income Summary",#N/A,FALSE,"Actual"}</definedName>
    <definedName name="wrn.Balance._.Sheet._.YTD._.Income." hidden="1">{"Assets",#N/A,FALSE,"Actual";"Liabilities",#N/A,FALSE,"Actual";"YTD Income Summary",#N/A,FALSE,"Actual"}</definedName>
    <definedName name="wrn.Balance._.Sheets." localSheetId="7" hidden="1">{"assets",#N/A,FALSE,"IFE";"liabilities",#N/A,FALSE,"IFE";"assets",#N/A,FALSE,"SER";"liabilities",#N/A,FALSE,"SER";"assets",#N/A,FALSE,"PTC";"liabilities",#N/A,FALSE,"PTC";"assets",#N/A,FALSE,"DEL";"liabilities",#N/A,FALSE,"DEL";"assets",#N/A,FALSE,"NORD";"liabilities",#N/A,FALSE,"NORD";"assets",#N/A,FALSE,"ACRX";"liabilities",#N/A,FALSE,"ACRX";"assets",#N/A,FALSE,"INV";"liabilities",#N/A,FALSE,"INV";"assets",#N/A,FALSE,"TVS";"liabilities",#N/A,FALSE,"TVS";"assets",#N/A,FALSE,"FEEL";"liabilities",#N/A,FALSE,"FEEL";"assets",#N/A,FALSE,"CORP";"liabilities",#N/A,FALSE,"CORP";"assets",#N/A,FALSE,"CONS";"liabilities",#N/A,FALSE,"CONS"}</definedName>
    <definedName name="wrn.Balance._.Sheets." hidden="1">{"assets",#N/A,FALSE,"IFE";"liabilities",#N/A,FALSE,"IFE";"assets",#N/A,FALSE,"SER";"liabilities",#N/A,FALSE,"SER";"assets",#N/A,FALSE,"PTC";"liabilities",#N/A,FALSE,"PTC";"assets",#N/A,FALSE,"DEL";"liabilities",#N/A,FALSE,"DEL";"assets",#N/A,FALSE,"NORD";"liabilities",#N/A,FALSE,"NORD";"assets",#N/A,FALSE,"ACRX";"liabilities",#N/A,FALSE,"ACRX";"assets",#N/A,FALSE,"INV";"liabilities",#N/A,FALSE,"INV";"assets",#N/A,FALSE,"TVS";"liabilities",#N/A,FALSE,"TVS";"assets",#N/A,FALSE,"FEEL";"liabilities",#N/A,FALSE,"FEEL";"assets",#N/A,FALSE,"CORP";"liabilities",#N/A,FALSE,"CORP";"assets",#N/A,FALSE,"CONS";"liabilities",#N/A,FALSE,"CONS"}</definedName>
    <definedName name="wrn.Balance_THC." localSheetId="7" hidden="1">{"Balance_THC",#N/A,FALSE,"Tenet"}</definedName>
    <definedName name="wrn.Balance_THC." hidden="1">{"Balance_THC",#N/A,FALSE,"Tenet"}</definedName>
    <definedName name="wrn.balsheet." localSheetId="7" hidden="1">{"balsheet",#N/A,FALSE,"A"}</definedName>
    <definedName name="wrn.balsheet." hidden="1">{"balsheet",#N/A,FALSE,"A"}</definedName>
    <definedName name="wrn.Bank._.Report." localSheetId="7"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nk._.Report."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sic." localSheetId="7" hidden="1">{"Returns",#N/A,FALSE,"Model";"Enterprise Value/Credit Stats",#N/A,FALSE,"Model";"Assumptions",#N/A,FALSE,"Model";"Income Statement",#N/A,FALSE,"Model";"Cash Flow Statement",#N/A,FALSE,"Model";"Balance Sheet",#N/A,FALSE,"Model";"Tax Schedule",#N/A,FALSE,"Model";"W/C Revolver",#N/A,FALSE,"Model"}</definedName>
    <definedName name="wrn.Basic." hidden="1">{"Returns",#N/A,FALSE,"Model";"Enterprise Value/Credit Stats",#N/A,FALSE,"Model";"Assumptions",#N/A,FALSE,"Model";"Income Statement",#N/A,FALSE,"Model";"Cash Flow Statement",#N/A,FALSE,"Model";"Balance Sheet",#N/A,FALSE,"Model";"Tax Schedule",#N/A,FALSE,"Model";"W/C Revolver",#N/A,FALSE,"Model"}</definedName>
    <definedName name="wrn.basics." localSheetId="7" hidden="1">{#N/A,#N/A,FALSE,"TSUM";#N/A,#N/A,FALSE,"shares";#N/A,#N/A,FALSE,"earnout";#N/A,#N/A,FALSE,"Heaty";#N/A,#N/A,FALSE,"self-tend";#N/A,#N/A,FALSE,"self-sum"}</definedName>
    <definedName name="wrn.basics." hidden="1">{#N/A,#N/A,FALSE,"TSUM";#N/A,#N/A,FALSE,"shares";#N/A,#N/A,FALSE,"earnout";#N/A,#N/A,FALSE,"Heaty";#N/A,#N/A,FALSE,"self-tend";#N/A,#N/A,FALSE,"self-sum"}</definedName>
    <definedName name="wrn.bbbb" localSheetId="7" hidden="1">{#N/A,#N/A,FALSE,"Antony Financials";#N/A,#N/A,FALSE,"Cowboy Financials";#N/A,#N/A,FALSE,"Combined";#N/A,#N/A,FALSE,"Valuematrix";#N/A,#N/A,FALSE,"DCFAntony";#N/A,#N/A,FALSE,"DCFCowboy";#N/A,#N/A,FALSE,"DCFCombined"}</definedName>
    <definedName name="wrn.bbbb" hidden="1">{#N/A,#N/A,FALSE,"Antony Financials";#N/A,#N/A,FALSE,"Cowboy Financials";#N/A,#N/A,FALSE,"Combined";#N/A,#N/A,FALSE,"Valuematrix";#N/A,#N/A,FALSE,"DCFAntony";#N/A,#N/A,FALSE,"DCFCowboy";#N/A,#N/A,FALSE,"DCFCombined"}</definedName>
    <definedName name="wrn.bbbb2" localSheetId="7" hidden="1">{#N/A,#N/A,FALSE,"Antony Financials";#N/A,#N/A,FALSE,"Cowboy Financials";#N/A,#N/A,FALSE,"Combined";#N/A,#N/A,FALSE,"Valuematrix";#N/A,#N/A,FALSE,"DCFAntony";#N/A,#N/A,FALSE,"DCFCowboy";#N/A,#N/A,FALSE,"DCFCombined"}</definedName>
    <definedName name="wrn.bbbb2" hidden="1">{#N/A,#N/A,FALSE,"Antony Financials";#N/A,#N/A,FALSE,"Cowboy Financials";#N/A,#N/A,FALSE,"Combined";#N/A,#N/A,FALSE,"Valuematrix";#N/A,#N/A,FALSE,"DCFAntony";#N/A,#N/A,FALSE,"DCFCowboy";#N/A,#N/A,FALSE,"DCFCombined"}</definedName>
    <definedName name="wrn.BEL." localSheetId="7" hidden="1">{"IS",#N/A,FALSE,"IS";"RPTIS",#N/A,FALSE,"RPTIS";"STATS",#N/A,FALSE,"STATS";"CELL",#N/A,FALSE,"CELL";"BS",#N/A,FALSE,"BS"}</definedName>
    <definedName name="wrn.BEL." hidden="1">{"IS",#N/A,FALSE,"IS";"RPTIS",#N/A,FALSE,"RPTIS";"STATS",#N/A,FALSE,"STATS";"CELL",#N/A,FALSE,"CELL";"BS",#N/A,FALSE,"BS"}</definedName>
    <definedName name="wrn.BidCo." localSheetId="7" hidden="1">{#N/A,#N/A,FALSE,"BidCo Assumptions";#N/A,#N/A,FALSE,"Credit Stats";#N/A,#N/A,FALSE,"Bidco Summary";#N/A,#N/A,FALSE,"BIDCO Consolidated"}</definedName>
    <definedName name="wrn.BidCo." hidden="1">{#N/A,#N/A,FALSE,"BidCo Assumptions";#N/A,#N/A,FALSE,"Credit Stats";#N/A,#N/A,FALSE,"Bidco Summary";#N/A,#N/A,FALSE,"BIDCO Consolidated"}</definedName>
    <definedName name="wrn.BL." localSheetId="7" hidden="1">{#N/A,#N/A,FALSE,"trates"}</definedName>
    <definedName name="wrn.BL." hidden="1">{#N/A,#N/A,FALSE,"trates"}</definedName>
    <definedName name="wrn.bm" localSheetId="7"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ARD._.PACK." localSheetId="7" hidden="1">{#N/A,#N/A,FALSE,"SCHEDULES- board";#N/A,#N/A,FALSE,"STMT 100"}</definedName>
    <definedName name="wrn.BOARD._.PACK." hidden="1">{#N/A,#N/A,FALSE,"SCHEDULES- board";#N/A,#N/A,FALSE,"STMT 100"}</definedName>
    <definedName name="wrn.Board._.Packet." hidden="1">{#N/A,#N/A,FALSE,"Proj12BOARD";#N/A,#N/A,FALSE,"Proj36BOARD";#N/A,#N/A,FALSE,"Rev12BOARD";#N/A,#N/A,FALSE,"Rev36BOARD";#N/A,#N/A,FALSE,"Mktg12BOARD";#N/A,#N/A,FALSE,"Mktg36BOARD"}</definedName>
    <definedName name="wrn.Book._.Output." localSheetId="7" hidden="1">{#N/A,#N/A,FALSE,"Title";#N/A,#N/A,FALSE,"Inputs";#N/A,#N/A,FALSE,"Impact";#N/A,#N/A,FALSE,"Sources &amp; Uses";#N/A,#N/A,FALSE,"Capitalization Impact";#N/A,#N/A,FALSE,"NEWCO Projections"}</definedName>
    <definedName name="wrn.Book._.Output." hidden="1">{#N/A,#N/A,FALSE,"Title";#N/A,#N/A,FALSE,"Inputs";#N/A,#N/A,FALSE,"Impact";#N/A,#N/A,FALSE,"Sources &amp; Uses";#N/A,#N/A,FALSE,"Capitalization Impact";#N/A,#N/A,FALSE,"NEWCO Projections"}</definedName>
    <definedName name="wrn.Both." localSheetId="7" hidden="1">{"Month",#N/A,FALSE,"IS";"YTD",#N/A,FALSE,"IS"}</definedName>
    <definedName name="wrn.Both." hidden="1">{"Month",#N/A,FALSE,"IS";"YTD",#N/A,FALSE,"IS"}</definedName>
    <definedName name="wrn.Bread._.improvers._.wsheet." localSheetId="7" hidden="1">{#N/A,#N/A,FALSE,"BIMP";#N/A,#N/A,FALSE,"BIMP"}</definedName>
    <definedName name="wrn.Bread._.improvers._.wsheet." hidden="1">{#N/A,#N/A,FALSE,"BIMP";#N/A,#N/A,FALSE,"BIMP"}</definedName>
    <definedName name="wrn.Breakout." hidden="1">{#N/A,#N/A,FALSE,"BreakoutFY95";#N/A,#N/A,FALSE,"BreakoutFY96";#N/A,#N/A,FALSE,"BreakoutFY97";#N/A,#N/A,FALSE,"BreakoutFY98"}</definedName>
    <definedName name="wrn.breakup." localSheetId="7" hidden="1">{"comps1",#N/A,FALSE,"Comps Sheet";"comps2",#N/A,FALSE,"Comps Sheet";"comps3",#N/A,FALSE,"Comps Sheet";"comps4",#N/A,FALSE,"Comps Sheet";"comps5",#N/A,FALSE,"Comps Sheet";"comps6",#N/A,FALSE,"Comps Sheet";"ec",#N/A,FALSE,"E&amp;C";"environmental",#N/A,FALSE,"Environmental";"heavy",#N/A,FALSE,"Heavy Const."}</definedName>
    <definedName name="wrn.breakup." hidden="1">{"comps1",#N/A,FALSE,"Comps Sheet";"comps2",#N/A,FALSE,"Comps Sheet";"comps3",#N/A,FALSE,"Comps Sheet";"comps4",#N/A,FALSE,"Comps Sheet";"comps5",#N/A,FALSE,"Comps Sheet";"comps6",#N/A,FALSE,"Comps Sheet";"ec",#N/A,FALSE,"E&amp;C";"environmental",#N/A,FALSE,"Environmental";"heavy",#N/A,FALSE,"Heavy Const."}</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ncbud1." localSheetId="7" hidden="1">{#N/A,#N/A,FALSE,"SLSBUD"}</definedName>
    <definedName name="wrn.brincbud1." hidden="1">{#N/A,#N/A,FALSE,"SLSBUD"}</definedName>
    <definedName name="wrn.BS._.Print." localSheetId="7" hidden="1">{"BalanceSheets1",#N/A,FALSE,"input"}</definedName>
    <definedName name="wrn.BS._.Print." hidden="1">{"BalanceSheets1",#N/A,FALSE,"input"}</definedName>
    <definedName name="wrn.BT._.Sch._.M._.Detail." localSheetId="7" hidden="1">{"Sch M Detail",#N/A,FALSE,"Sch M Detail"}</definedName>
    <definedName name="wrn.BT._.Sch._.M._.Detail." hidden="1">{"Sch M Detail",#N/A,FALSE,"Sch M Detail"}</definedName>
    <definedName name="wrn.Budget." localSheetId="7" hidden="1">{#N/A,#N/A,TRUE,"Income Statement US$";#N/A,#N/A,TRUE,"Assumptions";#N/A,#N/A,TRUE,"Vapor Generation";#N/A,#N/A,TRUE,"Gas Generation";#N/A,#N/A,TRUE,"Income Statement";#N/A,#N/A,TRUE,"Revenues";#N/A,#N/A,TRUE,"Fuel";#N/A,#N/A,TRUE,"Oper Costs";#N/A,#N/A,TRUE,"Depreciation";#N/A,#N/A,TRUE,"Other Costs";#N/A,#N/A,TRUE,"Cash Flow"}</definedName>
    <definedName name="wrn.Budget." hidden="1">{#N/A,#N/A,TRUE,"Income Statement US$";#N/A,#N/A,TRUE,"Assumptions";#N/A,#N/A,TRUE,"Vapor Generation";#N/A,#N/A,TRUE,"Gas Generation";#N/A,#N/A,TRUE,"Income Statement";#N/A,#N/A,TRUE,"Revenues";#N/A,#N/A,TRUE,"Fuel";#N/A,#N/A,TRUE,"Oper Costs";#N/A,#N/A,TRUE,"Depreciation";#N/A,#N/A,TRUE,"Other Costs";#N/A,#N/A,TRUE,"Cash Flow"}</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V.._.Personnel."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ONLY." localSheetId="7" hidden="1">{"BUDISR",#N/A,FALSE,"Isr";"BUDUSA",#N/A,FALSE,"Isr";"BUDCONSO",#N/A,FALSE,"Isr"}</definedName>
    <definedName name="wrn.BUDONLY." hidden="1">{"BUDISR",#N/A,FALSE,"Isr";"BUDUSA",#N/A,FALSE,"Isr";"BUDCONSO",#N/A,FALSE,"Isr"}</definedName>
    <definedName name="wrn.Buildups." localSheetId="7" hidden="1">{"ACQ",#N/A,FALSE,"ACQUISITIONS";"ACQF",#N/A,FALSE,"ACQUISITIONS";"PF",#N/A,FALSE,"PROYECTOVILA";"PV",#N/A,FALSE,"PROYECTOVILA";"Fee Dev",#N/A,FALSE,"DEVELOPMENT GROWTH";"gd",#N/A,FALSE,"DEVELOPMENT GROWTH"}</definedName>
    <definedName name="wrn.Buildups." hidden="1">{"ACQ",#N/A,FALSE,"ACQUISITIONS";"ACQF",#N/A,FALSE,"ACQUISITIONS";"PF",#N/A,FALSE,"PROYECTOVILA";"PV",#N/A,FALSE,"PROYECTOVILA";"Fee Dev",#N/A,FALSE,"DEVELOPMENT GROWTH";"gd",#N/A,FALSE,"DEVELOPMENT GROWTH"}</definedName>
    <definedName name="wrn.bullshit1." localSheetId="7" hidden="1">{#N/A,#N/A,FALSE,"Sheet1";#N/A,#N/A,FALSE,"Summary";#N/A,#N/A,FALSE,"proj1";#N/A,#N/A,FALSE,"proj2"}</definedName>
    <definedName name="wrn.bullshit1." hidden="1">{#N/A,#N/A,FALSE,"Sheet1";#N/A,#N/A,FALSE,"Summary";#N/A,#N/A,FALSE,"proj1";#N/A,#N/A,FALSE,"proj2"}</definedName>
    <definedName name="wrn.c" localSheetId="7" hidden="1">{"p&amp;lSUM",#N/A,FALSE,"P&amp;L";"DETAIL",#N/A,FALSE,"P&amp;L";"% revenue",#N/A,FALSE,"P&amp;L";"% growth",#N/A,FALSE,"P&amp;L";"summary",#N/A,FALSE,"Summary";"chart",#N/A,FALSE,"Summary"}</definedName>
    <definedName name="wrn.c" hidden="1">{"p&amp;lSUM",#N/A,FALSE,"P&amp;L";"DETAIL",#N/A,FALSE,"P&amp;L";"% revenue",#N/A,FALSE,"P&amp;L";"% growth",#N/A,FALSE,"P&amp;L";"summary",#N/A,FALSE,"Summary";"chart",#N/A,FALSE,"Summary"}</definedName>
    <definedName name="wrn.Cactus._.01." localSheetId="7" hidden="1">{"Assumptions",#N/A,FALSE,"Financial Statements";"Cash Flow1",#N/A,FALSE,"Financial Statements";"Balance Sheet",#N/A,FALSE,"Financial Statements";"Revenue Build",#N/A,FALSE,"Rev + GM + OM Anal";"Income Statement",#N/A,FALSE,"Financial Statements";"SSGA",#N/A,FALSE,"Rev + GM + OM Anal";"GM Breakdown",#N/A,FALSE,"Rev + GM + OM Anal"}</definedName>
    <definedName name="wrn.Cactus._.01." hidden="1">{"Assumptions",#N/A,FALSE,"Financial Statements";"Cash Flow1",#N/A,FALSE,"Financial Statements";"Balance Sheet",#N/A,FALSE,"Financial Statements";"Revenue Build",#N/A,FALSE,"Rev + GM + OM Anal";"Income Statement",#N/A,FALSE,"Financial Statements";"SSGA",#N/A,FALSE,"Rev + GM + OM Anal";"GM Breakdown",#N/A,FALSE,"Rev + GM + OM Anal"}</definedName>
    <definedName name="wrn.CAG." localSheetId="5" hidden="1">{#N/A,#N/A,FALSE,"CAG"}</definedName>
    <definedName name="wrn.CAG." localSheetId="2" hidden="1">{#N/A,#N/A,FALSE,"CAG"}</definedName>
    <definedName name="wrn.CAG." hidden="1">{#N/A,#N/A,FALSE,"CAG"}</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pandinputs." localSheetId="7" hidden="1">{"capital",#N/A,FALSE,"Analysis";"input data",#N/A,FALSE,"Analysis"}</definedName>
    <definedName name="wrn.capandinputs." localSheetId="5" hidden="1">{"capital",#N/A,FALSE,"Analysis";"input data",#N/A,FALSE,"Analysis"}</definedName>
    <definedName name="wrn.capandinputs." localSheetId="2" hidden="1">{"capital",#N/A,FALSE,"Analysis";"input data",#N/A,FALSE,"Analysis"}</definedName>
    <definedName name="wrn.capandinputs." hidden="1">{"capital",#N/A,FALSE,"Analysis";"input data",#N/A,FALSE,"Analysis"}</definedName>
    <definedName name="wrn.CAPITAL." localSheetId="7" hidden="1">{"CAPITAL 1",#N/A,FALSE,"Capital";"CAPITAL 2",#N/A,FALSE,"Capital";"CAPITAL 3",#N/A,FALSE,"Capital";"CAPITAL 4",#N/A,FALSE,"Capital"}</definedName>
    <definedName name="wrn.CAPITAL." hidden="1">{"CAPITAL 1",#N/A,FALSE,"Capital";"CAPITAL 2",#N/A,FALSE,"Capital";"CAPITAL 3",#N/A,FALSE,"Capital";"CAPITAL 4",#N/A,FALSE,"Capital"}</definedName>
    <definedName name="wrn.Capitated." localSheetId="7" hidden="1">{"HMO",#N/A,FALSE,"1995 YTD";#N/A,#N/A,FALSE,"1995 UR YTD";#N/A,#N/A,FALSE,"23 DOS PacifiCare HMO";#N/A,#N/A,FALSE,"23 UR PacifiCare HMO";#N/A,#N/A,FALSE,"32 DOS HealthNet";#N/A,#N/A,FALSE,"32 UR HealthNet";#N/A,#N/A,FALSE,"68 DOS HN Seniority Plus";#N/A,#N/A,FALSE,"68 UR HN Seniority Plus";#N/A,#N/A,FALSE,"71 DOS CA Care";#N/A,#N/A,FALSE,"71 UR CA Care";#N/A,#N/A,FALSE,"80 DOS Sharp";#N/A,#N/A,FALSE,"80 UR Sharp";#N/A,#N/A,FALSE,"88 DOS CIGNA VEBA";#N/A,#N/A,FALSE,"88 UR CIGNA VEBA";#N/A,#N/A,FALSE,"93 DOS Aetna HMO";#N/A,#N/A,FALSE,"93 UR Aetna HMO";#N/A,#N/A,FALSE,"100 DOS ACN Health Plan";#N/A,#N/A,FALSE,"100 UR ACN Health Plan";#N/A,#N/A,FALSE,"101 DOS Aetna Senior Choice";#N/A,#N/A,FALSE,"101 UR Aetna Senior Choice";#N/A,#N/A,FALSE,"112 DOS Prucare of CA HMO";#N/A,#N/A,FALSE,"112 UR Prucare of CA HMO"}</definedName>
    <definedName name="wrn.Capitated." hidden="1">{"HMO",#N/A,FALSE,"1995 YTD";#N/A,#N/A,FALSE,"1995 UR YTD";#N/A,#N/A,FALSE,"23 DOS PacifiCare HMO";#N/A,#N/A,FALSE,"23 UR PacifiCare HMO";#N/A,#N/A,FALSE,"32 DOS HealthNet";#N/A,#N/A,FALSE,"32 UR HealthNet";#N/A,#N/A,FALSE,"68 DOS HN Seniority Plus";#N/A,#N/A,FALSE,"68 UR HN Seniority Plus";#N/A,#N/A,FALSE,"71 DOS CA Care";#N/A,#N/A,FALSE,"71 UR CA Care";#N/A,#N/A,FALSE,"80 DOS Sharp";#N/A,#N/A,FALSE,"80 UR Sharp";#N/A,#N/A,FALSE,"88 DOS CIGNA VEBA";#N/A,#N/A,FALSE,"88 UR CIGNA VEBA";#N/A,#N/A,FALSE,"93 DOS Aetna HMO";#N/A,#N/A,FALSE,"93 UR Aetna HMO";#N/A,#N/A,FALSE,"100 DOS ACN Health Plan";#N/A,#N/A,FALSE,"100 UR ACN Health Plan";#N/A,#N/A,FALSE,"101 DOS Aetna Senior Choice";#N/A,#N/A,FALSE,"101 UR Aetna Senior Choice";#N/A,#N/A,FALSE,"112 DOS Prucare of CA HMO";#N/A,#N/A,FALSE,"112 UR Prucare of CA HMO"}</definedName>
    <definedName name="wrn.Cardiovasculars." localSheetId="7" hidden="1">{#N/A,#N/A,FALSE,"Card";#N/A,#N/A,FALSE,"Prav";#N/A,#N/A,FALSE,"Irbe";#N/A,#N/A,FALSE,"Plavix";#N/A,#N/A,FALSE,"Capt";#N/A,#N/A,FALSE,"Fosi"}</definedName>
    <definedName name="wrn.Cardiovasculars." hidden="1">{#N/A,#N/A,FALSE,"Card";#N/A,#N/A,FALSE,"Prav";#N/A,#N/A,FALSE,"Irbe";#N/A,#N/A,FALSE,"Plavix";#N/A,#N/A,FALSE,"Capt";#N/A,#N/A,FALSE,"Fosi"}</definedName>
    <definedName name="wrn.cases." localSheetId="7" hidden="1">{"summary",#N/A,TRUE,"pro forma";"avp",#N/A,TRUE,"AVP";"Pro Forma Financials","Low Debt",TRUE,"pro forma";"Credit Analysis","Low Debt",TRUE,"pro forma";"Pro Forma Financials","Base Case",TRUE,"pro forma";"Credit Analysis","Base Case",TRUE,"pro forma";"Pro Forma Financials","High Debt",TRUE,"pro forma";"Credit Analysis","High Debt",TRUE,"pro forma"}</definedName>
    <definedName name="wrn.cases." hidden="1">{"summary",#N/A,TRUE,"pro forma";"avp",#N/A,TRUE,"AVP";"Pro Forma Financials","Low Debt",TRUE,"pro forma";"Credit Analysis","Low Debt",TRUE,"pro forma";"Pro Forma Financials","Base Case",TRUE,"pro forma";"Credit Analysis","Base Case",TRUE,"pro forma";"Pro Forma Financials","High Debt",TRUE,"pro forma";"Credit Analysis","High Debt",TRUE,"pro forma"}</definedName>
    <definedName name="wrn.cash." localSheetId="7" hidden="1">{"assumption cash",#N/A,TRUE,"Merger";"has gets cash",#N/A,TRUE,"Merger";"accretion dilution",#N/A,TRUE,"Merger";"comparison credit stats",#N/A,TRUE,"Merger";"pf credit stats",#N/A,TRUE,"Merger";"pf sheets",#N/A,TRUE,"Merger"}</definedName>
    <definedName name="wrn.cash." hidden="1">{"assumption cash",#N/A,TRUE,"Merger";"has gets cash",#N/A,TRUE,"Merger";"accretion dilution",#N/A,TRUE,"Merger";"comparison credit stats",#N/A,TRUE,"Merger";"pf credit stats",#N/A,TRUE,"Merger";"pf sheets",#N/A,TRUE,"Merger"}</definedName>
    <definedName name="wrn.Cash._.Flow._.Statement." localSheetId="7" hidden="1">{"CashPrintArea",#N/A,FALSE,"Cash (c)"}</definedName>
    <definedName name="wrn.Cash._.Flow._.Statement." hidden="1">{"CashPrintArea",#N/A,FALSE,"Cash (c)"}</definedName>
    <definedName name="wrn.Cash._.V._.LY." localSheetId="7" hidden="1">{"cash",#N/A,FALSE,"Aerospace";"cash",#N/A,FALSE,"Engines";"cash",#N/A,FALSE,"AES";"cash",#N/A,FALSE,"ES";"cash",#N/A,FALSE,"CAS";"cash",#N/A,FALSE,"ATSC";"cash",#N/A,FALSE,"FMT";"cash",#N/A,FALSE,"Aero Other";"cash",#N/A,FALSE,"Judgement"}</definedName>
    <definedName name="wrn.Cash._.V._.LY." hidden="1">{"cash",#N/A,FALSE,"Aerospace";"cash",#N/A,FALSE,"Engines";"cash",#N/A,FALSE,"AES";"cash",#N/A,FALSE,"ES";"cash",#N/A,FALSE,"CAS";"cash",#N/A,FALSE,"ATSC";"cash",#N/A,FALSE,"FMT";"cash",#N/A,FALSE,"Aero Other";"cash",#N/A,FALSE,"Judgement"}</definedName>
    <definedName name="wrn.Cash._.V._.Prior." localSheetId="7" hidden="1">{"cash",#N/A,FALSE,"Aero V prior";"cash",#N/A,FALSE,"Eng V Prior";"cash",#N/A,FALSE,"AES V Prior";"cash",#N/A,FALSE,"ES V Prior";"cash",#N/A,FALSE,"CAS V Prior";"cash",#N/A,FALSE,"ATSC V Prior";"cash",#N/A,FALSE,"FMT V Prior";"cash",#N/A,FALSE,"Aero Other V Prior";"cash",#N/A,FALSE,"Judge V Prior"}</definedName>
    <definedName name="wrn.Cash._.V._.Prior." hidden="1">{"cash",#N/A,FALSE,"Aero V prior";"cash",#N/A,FALSE,"Eng V Prior";"cash",#N/A,FALSE,"AES V Prior";"cash",#N/A,FALSE,"ES V Prior";"cash",#N/A,FALSE,"CAS V Prior";"cash",#N/A,FALSE,"ATSC V Prior";"cash",#N/A,FALSE,"FMT V Prior";"cash",#N/A,FALSE,"Aero Other V Prior";"cash",#N/A,FALSE,"Judge V Prior"}</definedName>
    <definedName name="wrn.CASHFLOW." localSheetId="7" hidden="1">{"CF Summary",#N/A,FALSE,"CF Summary";"CF Traditional Format",#N/A,FALSE,"CF Format";"Direct CF Format",#N/A,FALSE,"Direct CF";"YTD Cash Flow",#N/A,FALSE,"FORMS";"Cash Flow Month",#N/A,FALSE,"FORMS"}</definedName>
    <definedName name="wrn.Cashflow." hidden="1">{#N/A,#N/A,TRUE,"Cover";#N/A,#N/A,TRUE,"Inputs";#N/A,#N/A,TRUE,"Results";#N/A,#N/A,TRUE,"Stats";#N/A,#N/A,TRUE,"Capital Cost";#N/A,#N/A,TRUE,"Income Statement";#N/A,#N/A,TRUE,"Cash Flows";#N/A,#N/A,TRUE,"Selldown";#N/A,#N/A,TRUE,"BookDep";#N/A,#N/A,TRUE,"Cash Taxes";#N/A,#N/A,TRUE,"O&amp;M";#N/A,#N/A,TRUE,"Graphs";#N/A,#N/A,TRUE,"Assumptions"}</definedName>
    <definedName name="wrn.Cataract._.IOLs." localSheetId="7" hidden="1">{#N/A,#N/A,FALSE,"Cat IOL's Cover";#N/A,#N/A,FALSE,"Cat IOL  Summary";#N/A,#N/A,FALSE,"Cat IOL Summ by Region";#N/A,#N/A,FALSE,"Cat IOL Sales &amp; Mgn by region";#N/A,#N/A,FALSE,"Cat IOL Sales &amp; ASP by Region";#N/A,#N/A,FALSE,"Cat IOL Sales &amp; Mgn Trends";#N/A,#N/A,FALSE,"Cat IOL Sales $ Trends";#N/A,#N/A,FALSE,"Cat IOL Sales $ Trends";#N/A,#N/A,FALSE,"Cat IOL Sales Unit Trends";#N/A,#N/A,FALSE,"Cat IOL Key Ctry Sales Comp";#N/A,#N/A,FALSE,"Cat IOL Sales Detail"}</definedName>
    <definedName name="wrn.Cataract._.IOLs." hidden="1">{#N/A,#N/A,FALSE,"Cat IOL's Cover";#N/A,#N/A,FALSE,"Cat IOL  Summary";#N/A,#N/A,FALSE,"Cat IOL Summ by Region";#N/A,#N/A,FALSE,"Cat IOL Sales &amp; Mgn by region";#N/A,#N/A,FALSE,"Cat IOL Sales &amp; ASP by Region";#N/A,#N/A,FALSE,"Cat IOL Sales &amp; Mgn Trends";#N/A,#N/A,FALSE,"Cat IOL Sales $ Trends";#N/A,#N/A,FALSE,"Cat IOL Sales $ Trends";#N/A,#N/A,FALSE,"Cat IOL Sales Unit Trends";#N/A,#N/A,FALSE,"Cat IOL Key Ctry Sales Comp";#N/A,#N/A,FALSE,"Cat IOL Sales Detail"}</definedName>
    <definedName name="wrn.Central._.Nervous._.System." localSheetId="7" hidden="1">{#N/A,#N/A,FALSE,"CNS";#N/A,#N/A,FALSE,"Serz";#N/A,#N/A,FALSE,"Ace"}</definedName>
    <definedName name="wrn.Central._.Nervous._.System." hidden="1">{#N/A,#N/A,FALSE,"CNS";#N/A,#N/A,FALSE,"Serz";#N/A,#N/A,FALSE,"Ace"}</definedName>
    <definedName name="wrn.CF._.Statement." localSheetId="7" hidden="1">{"CashPrintArea",#N/A,FALSE,"Cash (c)"}</definedName>
    <definedName name="wrn.CF._.Statement." hidden="1">{"CashPrintArea",#N/A,FALSE,"Cash (c)"}</definedName>
    <definedName name="wrn.CF._.Statement._.Base._.Case." localSheetId="7" hidden="1">{"CashPrintArea",#N/A,FALSE,"Cash (c)"}</definedName>
    <definedName name="wrn.CF._.Statement._.Base._.Case." hidden="1">{"CashPrintArea",#N/A,FALSE,"Cash (c)"}</definedName>
    <definedName name="wrn.CGE" localSheetId="7"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2" hidden="1">{#N/A,#N/A,TRUE,"CIN-11";#N/A,#N/A,TRUE,"CIN-13";#N/A,#N/A,TRUE,"CIN-14";#N/A,#N/A,TRUE,"CIN-16";#N/A,#N/A,TRUE,"CIN-17";#N/A,#N/A,TRUE,"CIN-18";#N/A,#N/A,TRUE,"CIN Earnings To Fixed Charges";#N/A,#N/A,TRUE,"CIN Financial Ratios";#N/A,#N/A,TRUE,"CIN-IS";#N/A,#N/A,TRUE,"CIN-BS";#N/A,#N/A,TRUE,"CIN-CS";#N/A,#N/A,TRUE,"Invest In Unconsol Subs"}</definedName>
    <definedName name="wrn.CGR."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harts." localSheetId="7" hidden="1">{"newyork",#N/A,FALSE,"Plots-Annually";"florida",#N/A,FALSE,"Plots-Annually"}</definedName>
    <definedName name="wrn.charts." hidden="1">{"newyork",#N/A,FALSE,"Plots-Annually";"florida",#N/A,FALSE,"Plots-Annually"}</definedName>
    <definedName name="wrn.check." localSheetId="6" hidden="1">{#N/A,#N/A,FALSE,"Input";#N/A,#N/A,FALSE,"1997";#N/A,#N/A,FALSE,"1996";#N/A,#N/A,FALSE,"1995";#N/A,#N/A,FALSE,"1994";#N/A,#N/A,FALSE,"1993";#N/A,#N/A,FALSE,"1993-1";#N/A,#N/A,FALSE,"1992";#N/A,#N/A,FALSE,"1991";#N/A,#N/A,FALSE,"1990";#N/A,#N/A,FALSE,"1989";#N/A,#N/A,FALSE,"1988"}</definedName>
    <definedName name="wrn.check." localSheetId="7" hidden="1">{#N/A,#N/A,FALSE,"Input";#N/A,#N/A,FALSE,"1997";#N/A,#N/A,FALSE,"1996";#N/A,#N/A,FALSE,"1995";#N/A,#N/A,FALSE,"1994";#N/A,#N/A,FALSE,"1993";#N/A,#N/A,FALSE,"1993-1";#N/A,#N/A,FALSE,"1992";#N/A,#N/A,FALSE,"1991";#N/A,#N/A,FALSE,"1990";#N/A,#N/A,FALSE,"1989";#N/A,#N/A,FALSE,"1988"}</definedName>
    <definedName name="wrn.check." localSheetId="0" hidden="1">{#N/A,#N/A,FALSE,"Input";#N/A,#N/A,FALSE,"1997";#N/A,#N/A,FALSE,"1996";#N/A,#N/A,FALSE,"1995";#N/A,#N/A,FALSE,"1994";#N/A,#N/A,FALSE,"1993";#N/A,#N/A,FALSE,"1993-1";#N/A,#N/A,FALSE,"1992";#N/A,#N/A,FALSE,"1991";#N/A,#N/A,FALSE,"1990";#N/A,#N/A,FALSE,"1989";#N/A,#N/A,FALSE,"1988"}</definedName>
    <definedName name="wrn.check." localSheetId="4" hidden="1">{#N/A,#N/A,FALSE,"Input";#N/A,#N/A,FALSE,"1997";#N/A,#N/A,FALSE,"1996";#N/A,#N/A,FALSE,"1995";#N/A,#N/A,FALSE,"1994";#N/A,#N/A,FALSE,"1993";#N/A,#N/A,FALSE,"1993-1";#N/A,#N/A,FALSE,"1992";#N/A,#N/A,FALSE,"1991";#N/A,#N/A,FALSE,"1990";#N/A,#N/A,FALSE,"1989";#N/A,#N/A,FALSE,"1988"}</definedName>
    <definedName name="wrn.check." localSheetId="5" hidden="1">{#N/A,#N/A,FALSE,"Input";#N/A,#N/A,FALSE,"1997";#N/A,#N/A,FALSE,"1996";#N/A,#N/A,FALSE,"1995";#N/A,#N/A,FALSE,"1994";#N/A,#N/A,FALSE,"1993";#N/A,#N/A,FALSE,"1993-1";#N/A,#N/A,FALSE,"1992";#N/A,#N/A,FALSE,"1991";#N/A,#N/A,FALSE,"1990";#N/A,#N/A,FALSE,"1989";#N/A,#N/A,FALSE,"1988"}</definedName>
    <definedName name="wrn.check." localSheetId="2" hidden="1">{#N/A,#N/A,FALSE,"Input";#N/A,#N/A,FALSE,"1997";#N/A,#N/A,FALSE,"1996";#N/A,#N/A,FALSE,"1995";#N/A,#N/A,FALSE,"1994";#N/A,#N/A,FALSE,"1993";#N/A,#N/A,FALSE,"1993-1";#N/A,#N/A,FALSE,"1992";#N/A,#N/A,FALSE,"1991";#N/A,#N/A,FALSE,"1990";#N/A,#N/A,FALSE,"1989";#N/A,#N/A,FALSE,"1988"}</definedName>
    <definedName name="wrn.check." hidden="1">{#N/A,#N/A,FALSE,"Input";#N/A,#N/A,FALSE,"1997";#N/A,#N/A,FALSE,"1996";#N/A,#N/A,FALSE,"1995";#N/A,#N/A,FALSE,"1994";#N/A,#N/A,FALSE,"1993";#N/A,#N/A,FALSE,"1993-1";#N/A,#N/A,FALSE,"1992";#N/A,#N/A,FALSE,"1991";#N/A,#N/A,FALSE,"1990";#N/A,#N/A,FALSE,"1989";#N/A,#N/A,FALSE,"1988"}</definedName>
    <definedName name="wrn.Chip._.Model." localSheetId="7" hidden="1">{"Units",#N/A,FALSE,"Units";"Price",#N/A,FALSE,"Price";#N/A,#N/A,FALSE,"Revenue"}</definedName>
    <definedName name="wrn.Chip._.Model." hidden="1">{"Units",#N/A,FALSE,"Units";"Price",#N/A,FALSE,"Price";#N/A,#N/A,FALSE,"Revenue"}</definedName>
    <definedName name="wrn.Chiron._.IRS._.Audit." localSheetId="7" hidden="1">{#N/A,#N/A,FALSE,"Summary";#N/A,#N/A,FALSE,"1991";#N/A,#N/A,FALSE,"91 AMT";#N/A,#N/A,FALSE,"1992";#N/A,#N/A,FALSE,"92 AMT";#N/A,#N/A,FALSE,"1993";#N/A,#N/A,FALSE,"93 AMT"}</definedName>
    <definedName name="wrn.Chiron._.IRS._.Audit." hidden="1">{#N/A,#N/A,FALSE,"Summary";#N/A,#N/A,FALSE,"1991";#N/A,#N/A,FALSE,"91 AMT";#N/A,#N/A,FALSE,"1992";#N/A,#N/A,FALSE,"92 AMT";#N/A,#N/A,FALSE,"1993";#N/A,#N/A,FALSE,"93 AMT"}</definedName>
    <definedName name="wrn.Cider." localSheetId="7" hidden="1">{#N/A,#N/A,FALSE,"Cider Segment";#N/A,#N/A,FALSE,"Bulmers";#N/A,#N/A,FALSE,"Ritz";#N/A,#N/A,FALSE,"Stag";#N/A,#N/A,FALSE,"Cider Others"}</definedName>
    <definedName name="wrn.Cider." hidden="1">{#N/A,#N/A,FALSE,"Cider Segment";#N/A,#N/A,FALSE,"Bulmers";#N/A,#N/A,FALSE,"Ritz";#N/A,#N/A,FALSE,"Stag";#N/A,#N/A,FALSE,"Cider Others"}</definedName>
    <definedName name="wrn.CIN." hidden="1">{#N/A,#N/A,TRUE,"CIN-11";#N/A,#N/A,TRUE,"CIN-13";#N/A,#N/A,TRUE,"CIN-14";#N/A,#N/A,TRUE,"CIN-16";#N/A,#N/A,TRUE,"CIN-17";#N/A,#N/A,TRUE,"CIN-18";#N/A,#N/A,TRUE,"CIN Earnings To Fixed Charges";#N/A,#N/A,TRUE,"CIN Financial Ratios";#N/A,#N/A,TRUE,"CIN-IS";#N/A,#N/A,TRUE,"CIN-BS";#N/A,#N/A,TRUE,"CIN-CS";#N/A,#N/A,TRUE,"Invest In Unconsol Subs"}</definedName>
    <definedName name="wrn.cinergy." hidden="1">{#N/A,#N/A,FALSE,"CINERGY"}</definedName>
    <definedName name="wrn.Client._.cfbs." localSheetId="7" hidden="1">{"client cfbs",#N/A,FALSE,"Client"}</definedName>
    <definedName name="wrn.Client._.cfbs." hidden="1">{"client cfbs",#N/A,FALSE,"Client"}</definedName>
    <definedName name="wrn.Client._.is." localSheetId="7" hidden="1">{"client is",#N/A,FALSE,"Client"}</definedName>
    <definedName name="wrn.Client._.is." hidden="1">{"client is",#N/A,FALSE,"Client"}</definedName>
    <definedName name="wrn.Client._.stats." localSheetId="7" hidden="1">{"client stats",#N/A,FALSE,"Client"}</definedName>
    <definedName name="wrn.Client._.stats." hidden="1">{"client stats",#N/A,FALSE,"Client"}</definedName>
    <definedName name="wrn.clientcopy."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1"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2"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3"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4"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4"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5"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5"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_1"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_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_2"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_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_3"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_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_4"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_4"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_5"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2_5"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osing._.statement." hidden="1">{"page1",#N/A,FALSE,"CTT_CLO";"page2",#N/A,FALSE,"CTT_CLO"}</definedName>
    <definedName name="wrn.COGS." localSheetId="7" hidden="1">{#N/A,#N/A,FALSE,"COGS"}</definedName>
    <definedName name="wrn.COGS." hidden="1">{#N/A,#N/A,FALSE,"COGS"}</definedName>
    <definedName name="wrn.combined." localSheetId="7" hidden="1">{"Quarterly earnings",#N/A,FALSE,"Earnings model";"Quarterly compare",#N/A,FALSE,"Earnings model";"Annual earnings",#N/A,FALSE,"Earnings model"}</definedName>
    <definedName name="wrn.combined." hidden="1">{"Quarterly earnings",#N/A,FALSE,"Earnings model";"Quarterly compare",#N/A,FALSE,"Earnings model";"Annual earnings",#N/A,FALSE,"Earnings model"}</definedName>
    <definedName name="wrn.Combinedfull." localSheetId="7" hidden="1">{"quarterlyfull",#N/A,FALSE,"Earnings model ";"Annualfull",#N/A,FALSE,"Earnings model "}</definedName>
    <definedName name="wrn.Combinedfull." hidden="1">{"quarterlyfull",#N/A,FALSE,"Earnings model ";"Annualfull",#N/A,FALSE,"Earnings model "}</definedName>
    <definedName name="wrn.COMM." localSheetId="7" hidden="1">{#N/A,#N/A,FALSE,"KPI_PG1";#N/A,#N/A,FALSE,"KPI_PG2";#N/A,#N/A,FALSE,"REV2";#N/A,#N/A,FALSE,"OPINC2";#N/A,#N/A,FALSE,"CashF_Act";#N/A,#N/A,FALSE,"Inv_Act"}</definedName>
    <definedName name="wrn.COMM." hidden="1">{#N/A,#N/A,FALSE,"KPI_PG1";#N/A,#N/A,FALSE,"KPI_PG2";#N/A,#N/A,FALSE,"REV2";#N/A,#N/A,FALSE,"OPINC2";#N/A,#N/A,FALSE,"CashF_Act";#N/A,#N/A,FALSE,"Inv_Act"}</definedName>
    <definedName name="wrn.COMM1." localSheetId="7" hidden="1">{#N/A,#N/A,FALSE,"KPI_PG1";#N/A,#N/A,FALSE,"KPI_PG2";#N/A,#N/A,FALSE,"REV2";#N/A,#N/A,FALSE,"OPINC2";#N/A,#N/A,FALSE,"CashF_Act";#N/A,#N/A,FALSE,"Inv_Act"}</definedName>
    <definedName name="wrn.COMM1." hidden="1">{#N/A,#N/A,FALSE,"KPI_PG1";#N/A,#N/A,FALSE,"KPI_PG2";#N/A,#N/A,FALSE,"REV2";#N/A,#N/A,FALSE,"OPINC2";#N/A,#N/A,FALSE,"CashF_Act";#N/A,#N/A,FALSE,"Inv_Act"}</definedName>
    <definedName name="wrn.COMPCO." localSheetId="7" hidden="1">{"Page1",#N/A,FALSE,"CompCo";"Page2",#N/A,FALSE,"CompCo"}</definedName>
    <definedName name="wrn.COMPCO." hidden="1">{"Page1",#N/A,FALSE,"CompCo";"Page2",#N/A,FALSE,"CompCo"}</definedName>
    <definedName name="wrn.Compco._.Only." localSheetId="7" hidden="1">{"vi1",#N/A,FALSE,"6_30_96";"vi2",#N/A,FALSE,"6_30_96";"vi3",#N/A,FALSE,"6_30_96"}</definedName>
    <definedName name="wrn.Compco._.Only." hidden="1">{"vi1",#N/A,FALSE,"6_30_96";"vi2",#N/A,FALSE,"6_30_96";"vi3",#N/A,FALSE,"6_30_96"}</definedName>
    <definedName name="wrn.compco2" localSheetId="7" hidden="1">{"mult96",#N/A,FALSE,"PETCOMP";"est96",#N/A,FALSE,"PETCOMP";"mult95",#N/A,FALSE,"PETCOMP";"est95",#N/A,FALSE,"PETCOMP";"multltm",#N/A,FALSE,"PETCOMP";"resultltm",#N/A,FALSE,"PETCOMP"}</definedName>
    <definedName name="wrn.compco2" hidden="1">{"mult96",#N/A,FALSE,"PETCOMP";"est96",#N/A,FALSE,"PETCOMP";"mult95",#N/A,FALSE,"PETCOMP";"est95",#N/A,FALSE,"PETCOMP";"multltm",#N/A,FALSE,"PETCOMP";"resultltm",#N/A,FALSE,"PETCOMP"}</definedName>
    <definedName name="wrn.Complete." localSheetId="7" hidden="1">{"basic","Base",FALSE,"DCF";"mult",#N/A,FALSE,"Term. Multiples";"basic","cost_saving",FALSE,"DCF";"mult",#N/A,FALSE,"Term. Multiples";"basic","growth",FALSE,"DCF";"mult",#N/A,FALSE,"Term. Multiples";"syn","synergies",FALSE,"DCF";"mult",#N/A,FALSE,"Term. Multiples"}</definedName>
    <definedName name="wrn.Complete." hidden="1">{"mad0291 - Personal View",#N/A,FALSE,"FEG";#N/A,#N/A,FALSE,"Carolinas";#N/A,#N/A,FALSE,"Indiana";#N/A,#N/A,FALSE,"OH-KY";#N/A,#N/A,FALSE,"MW";#N/A,#N/A,FALSE,"Other Retail";#N/A,#N/A,FALSE,"Other ";#N/A,#N/A,FALSE,"Other-Summary";#N/A,#N/A,FALSE,"Tiepoints";#N/A,#N/A,FALSE,"Roll";#N/A,#N/A,FALSE,"Generation"}</definedName>
    <definedName name="wrn.Complete._.Budget." localSheetId="7" hidden="1">{#N/A,#N/A,TRUE,"Budget";#N/A,#N/A,TRUE,"Revenue &amp; COGS"}</definedName>
    <definedName name="wrn.Complete._.Budget." hidden="1">{#N/A,#N/A,TRUE,"Budget";#N/A,#N/A,TRUE,"Revenue &amp; COGS"}</definedName>
    <definedName name="wrn.Complete._.Report." localSheetId="7" hidden="1">{"Mwh Summary",#N/A,FALSE,"Mwh Analysis";"Mwh Monthly Analysis",#N/A,FALSE,"Mwh Analysis";"Burn Summary",#N/A,FALSE,"Burned Analysis";"Burn Monthly Analysis",#N/A,FALSE,"Burned Analysis";"Summary 2008",#N/A,FALSE,"Summary 2008"}</definedName>
    <definedName name="wrn.Complete._.Report." localSheetId="0" hidden="1">{"Mwh Summary",#N/A,FALSE,"Mwh Analysis";"Mwh Monthly Analysis",#N/A,FALSE,"Mwh Analysis";"Burn Summary",#N/A,FALSE,"Burned Analysis";"Burn Monthly Analysis",#N/A,FALSE,"Burned Analysis";"Summary 2008",#N/A,FALSE,"Summary 2008"}</definedName>
    <definedName name="wrn.Complete._.Report." localSheetId="4" hidden="1">{"Mwh Summary",#N/A,FALSE,"Mwh Analysis";"Mwh Monthly Analysis",#N/A,FALSE,"Mwh Analysis";"Burn Summary",#N/A,FALSE,"Burned Analysis";"Burn Monthly Analysis",#N/A,FALSE,"Burned Analysis";"Summary 2008",#N/A,FALSE,"Summary 2008"}</definedName>
    <definedName name="wrn.Complete._.Report." localSheetId="5" hidden="1">{"Mwh Summary",#N/A,FALSE,"Mwh Analysis";"Mwh Monthly Analysis",#N/A,FALSE,"Mwh Analysis";"Burn Summary",#N/A,FALSE,"Burned Analysis";"Burn Monthly Analysis",#N/A,FALSE,"Burned Analysis";"Summary 2008",#N/A,FALSE,"Summary 2008"}</definedName>
    <definedName name="wrn.Complete._.Report." localSheetId="2" hidden="1">{"Mwh Summary",#N/A,FALSE,"Mwh Analysis";"Mwh Monthly Analysis",#N/A,FALSE,"Mwh Analysis";"Burn Summary",#N/A,FALSE,"Burned Analysis";"Burn Monthly Analysis",#N/A,FALSE,"Burned Analysis";"Summary 2008",#N/A,FALSE,"Summary 2008"}</definedName>
    <definedName name="wrn.Complete._.Report." hidden="1">{"Mwh Summary",#N/A,FALSE,"Mwh Analysis";"Mwh Monthly Analysis",#N/A,FALSE,"Mwh Analysis";"Burn Summary",#N/A,FALSE,"Burned Analysis";"Burn Monthly Analysis",#N/A,FALSE,"Burned Analysis";"Summary 2008",#N/A,FALSE,"Summary 2008"}</definedName>
    <definedName name="wrn.Complete2" localSheetId="7" hidden="1">{"basic","Base",FALSE,"DCF";"mult",#N/A,FALSE,"Term. Multiples";"basic","cost_saving",FALSE,"DCF";"mult",#N/A,FALSE,"Term. Multiples";"basic","growth",FALSE,"DCF";"mult",#N/A,FALSE,"Term. Multiples";"syn","synergies",FALSE,"DCF";"mult",#N/A,FALSE,"Term. Multiples"}</definedName>
    <definedName name="wrn.Complete2" hidden="1">{"basic","Base",FALSE,"DCF";"mult",#N/A,FALSE,"Term. Multiples";"basic","cost_saving",FALSE,"DCF";"mult",#N/A,FALSE,"Term. Multiples";"basic","growth",FALSE,"DCF";"mult",#N/A,FALSE,"Term. Multiples";"syn","synergies",FALSE,"DCF";"mult",#N/A,FALSE,"Term. Multiples"}</definedName>
    <definedName name="wrn.comps." localSheetId="7" hidden="1">{"comps",#N/A,FALSE,"TXTCOMPS"}</definedName>
    <definedName name="wrn.comps." hidden="1">{"comps",#N/A,FALSE,"TXTCOMPS"}</definedName>
    <definedName name="wrn.comps._.and._.DCF_LBO." localSheetId="7" hidden="1">{#N/A,#N/A,FALSE,"MKT.COMPS";#N/A,#N/A,FALSE,"DCF - LBO"}</definedName>
    <definedName name="wrn.comps._.and._.DCF_LBO." hidden="1">{#N/A,#N/A,FALSE,"MKT.COMPS";#N/A,#N/A,FALSE,"DCF - LBO"}</definedName>
    <definedName name="wrn.condensate." localSheetId="7" hidden="1">{"condensate",#N/A,FALSE,"CNTRYTYPE"}</definedName>
    <definedName name="wrn.condensate." hidden="1">{"condensate",#N/A,FALSE,"CNTRYTYPE"}</definedName>
    <definedName name="wrn.Config._.and._.Calcs." localSheetId="6" hidden="1">{#N/A,#N/A,FALSE,"Configuration";#N/A,#N/A,FALSE,"Summary of Transaction";#N/A,#N/A,FALSE,"Calculations"}</definedName>
    <definedName name="wrn.Config._.and._.Calcs." localSheetId="7" hidden="1">{#N/A,#N/A,FALSE,"Configuration";#N/A,#N/A,FALSE,"Summary of Transaction";#N/A,#N/A,FALSE,"Calculations"}</definedName>
    <definedName name="wrn.Config._.and._.Calcs." localSheetId="0" hidden="1">{#N/A,#N/A,FALSE,"Configuration";#N/A,#N/A,FALSE,"Summary of Transaction";#N/A,#N/A,FALSE,"Calculations"}</definedName>
    <definedName name="wrn.Config._.and._.Calcs." localSheetId="4" hidden="1">{#N/A,#N/A,FALSE,"Configuration";#N/A,#N/A,FALSE,"Summary of Transaction";#N/A,#N/A,FALSE,"Calculations"}</definedName>
    <definedName name="wrn.Config._.and._.Calcs." localSheetId="5" hidden="1">{#N/A,#N/A,FALSE,"Configuration";#N/A,#N/A,FALSE,"Summary of Transaction";#N/A,#N/A,FALSE,"Calculations"}</definedName>
    <definedName name="wrn.Config._.and._.Calcs." localSheetId="2" hidden="1">{#N/A,#N/A,FALSE,"Configuration";#N/A,#N/A,FALSE,"Summary of Transaction";#N/A,#N/A,FALSE,"Calculations"}</definedName>
    <definedName name="wrn.Config._.and._.Calcs." hidden="1">{#N/A,#N/A,FALSE,"Configuration";#N/A,#N/A,FALSE,"Summary of Transaction";#N/A,#N/A,FALSE,"Calculations"}</definedName>
    <definedName name="wrn.consbud." localSheetId="7" hidden="1">{#N/A,#N/A,FALSE,"INC STMT";#N/A,#N/A,FALSE,"SOCF";#N/A,#N/A,FALSE,"OTHER"}</definedName>
    <definedName name="wrn.consbud." hidden="1">{#N/A,#N/A,FALSE,"INC STMT";#N/A,#N/A,FALSE,"SOCF";#N/A,#N/A,FALSE,"OTHER"}</definedName>
    <definedName name="wrn.consolidated." localSheetId="7" hidden="1">{"income",#N/A,FALSE,"CONSOLIDATED";"value",#N/A,FALSE,"CONSOLIDATED"}</definedName>
    <definedName name="wrn.consolidated." hidden="1">{"income",#N/A,FALSE,"CONSOLIDATED";"value",#N/A,FALSE,"CONSOLIDATED"}</definedName>
    <definedName name="wrn.Consolidated._.Financial._.Statements." localSheetId="7" hidden="1">{"Consolidated Income Statement",#N/A,FALSE,"Deal";"Consolidated Balance Sheet",#N/A,FALSE,"Deal";"Consolidated Cash Flow",#N/A,FALSE,"Deal"}</definedName>
    <definedName name="wrn.Consolidated._.Financial._.Statements." hidden="1">{"Consolidated Income Statement",#N/A,FALSE,"Deal";"Consolidated Balance Sheet",#N/A,FALSE,"Deal";"Consolidated Cash Flow",#N/A,FALSE,"Deal"}</definedName>
    <definedName name="wrn.Consolidated._.Set." localSheetId="7" hidden="1">{"Consolidated IS w Ratios",#N/A,FALSE,"Consolidated";"Consolidated CF",#N/A,FALSE,"Consolidated";"Consolidated DCF",#N/A,FALSE,"Consolidated"}</definedName>
    <definedName name="wrn.Consolidated._.Set." hidden="1">{"Consolidated IS w Ratios",#N/A,FALSE,"Consolidated";"Consolidated CF",#N/A,FALSE,"Consolidated";"Consolidated DCF",#N/A,FALSE,"Consolidated"}</definedName>
    <definedName name="wrn.Consumer._.Medicines." localSheetId="7" hidden="1">{#N/A,#N/A,FALSE,"OTC";#N/A,#N/A,FALSE,"Ther";#N/A,#N/A,FALSE,"Temp";#N/A,#N/A,FALSE,"Exce";#N/A,#N/A,FALSE,"Buff";#N/A,#N/A,FALSE,"Picot";#N/A,#N/A,FALSE,"Luftal";#N/A,#N/A,FALSE,"Comt"}</definedName>
    <definedName name="wrn.Consumer._.Medicines." hidden="1">{#N/A,#N/A,FALSE,"OTC";#N/A,#N/A,FALSE,"Ther";#N/A,#N/A,FALSE,"Temp";#N/A,#N/A,FALSE,"Exce";#N/A,#N/A,FALSE,"Buff";#N/A,#N/A,FALSE,"Picot";#N/A,#N/A,FALSE,"Luftal";#N/A,#N/A,FALSE,"Comt"}</definedName>
    <definedName name="wrn.Consumption._.of._.yeast." localSheetId="7" hidden="1">{#N/A,#N/A,FALSE,"CONS"}</definedName>
    <definedName name="wrn.Consumption._.of._.yeast." hidden="1">{#N/A,#N/A,FALSE,"CONS"}</definedName>
    <definedName name="wrn.Contact._.Lenses." localSheetId="7" hidden="1">{#N/A,#N/A,FALSE,"EC Contact Lenses Cover";#N/A,#N/A,FALSE,"EC Contact Lenses Summary";#N/A,#N/A,FALSE,"EC Contact Lense Summ by Region";#N/A,#N/A,FALSE,"EC Contac Sales &amp; Mgn by region";#N/A,#N/A,FALSE,"EC Contac Sales &amp; ASP by Region";#N/A,#N/A,FALSE,"EC Contact L Sales &amp; Mgn Trends";#N/A,#N/A,FALSE,"EC Contact Lense Sales $ Trends";#N/A,#N/A,FALSE,"EC Contact Le Sales Unit Trends";#N/A,#N/A,FALSE,"EC Contact  Key Ctry Sales Comp";#N/A,#N/A,FALSE,"EC Conta Key Ctry sales trends "}</definedName>
    <definedName name="wrn.Contact._.Lenses." hidden="1">{#N/A,#N/A,FALSE,"EC Contact Lenses Cover";#N/A,#N/A,FALSE,"EC Contact Lenses Summary";#N/A,#N/A,FALSE,"EC Contact Lense Summ by Region";#N/A,#N/A,FALSE,"EC Contac Sales &amp; Mgn by region";#N/A,#N/A,FALSE,"EC Contac Sales &amp; ASP by Region";#N/A,#N/A,FALSE,"EC Contact L Sales &amp; Mgn Trends";#N/A,#N/A,FALSE,"EC Contact Lense Sales $ Trends";#N/A,#N/A,FALSE,"EC Contact Le Sales Unit Trends";#N/A,#N/A,FALSE,"EC Contact  Key Ctry Sales Comp";#N/A,#N/A,FALSE,"EC Conta Key Ctry sales trends "}</definedName>
    <definedName name="wrn.Contents." localSheetId="7" hidden="1">{#N/A,#N/A,FALSE,"Contents"}</definedName>
    <definedName name="wrn.Contents." hidden="1">{#N/A,#N/A,FALSE,"Contents"}</definedName>
    <definedName name="wrn.Contribution._.Margin." localSheetId="7" hidden="1">{"Contribution Margin",#N/A,TRUE,"Product Summary";"GAAP Reconciliation",#N/A,TRUE,"Product Summary";"Existing Products Contribution Margin Roll",#N/A,TRUE,"Product Roll1";"New Products Contracted Contribution Roll",#N/A,TRUE,"Product Roll2";"New Products Not Contracted Contrib Roll 1",#N/A,TRUE,"Product Roll3";"New Products Not Contracted Contrib Roll 2",#N/A,TRUE,"Product Roll3";"New Products Not Contracted Contrib Roll 3",#N/A,TRUE,"Product Roll3";"New Products Not Contracted Contrib Roll 4",#N/A,TRUE,"Product Roll3"}</definedName>
    <definedName name="wrn.Contribution._.Margin." hidden="1">{"Contribution Margin",#N/A,TRUE,"Product Summary";"GAAP Reconciliation",#N/A,TRUE,"Product Summary";"Existing Products Contribution Margin Roll",#N/A,TRUE,"Product Roll1";"New Products Contracted Contribution Roll",#N/A,TRUE,"Product Roll2";"New Products Not Contracted Contrib Roll 1",#N/A,TRUE,"Product Roll3";"New Products Not Contracted Contrib Roll 2",#N/A,TRUE,"Product Roll3";"New Products Not Contracted Contrib Roll 3",#N/A,TRUE,"Product Roll3";"New Products Not Contracted Contrib Roll 4",#N/A,TRUE,"Product Roll3"}</definedName>
    <definedName name="wrn.contribution1" localSheetId="7" hidden="1">{#N/A,#N/A,FALSE,"Contribution Analysis"}</definedName>
    <definedName name="wrn.contribution1" hidden="1">{#N/A,#N/A,FALSE,"Contribution Analysis"}</definedName>
    <definedName name="wrn.contributory._.asset._.charges." localSheetId="7"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RE._.KINETICS." localSheetId="7" hidden="1">{"COREKINETICS",#N/A,FALSE,"CORE KINETICS"}</definedName>
    <definedName name="wrn.CORE._.KINETICS." hidden="1">{"COREKINETICS",#N/A,FALSE,"CORE KINETICS"}</definedName>
    <definedName name="wrn.CORPORATE." localSheetId="7" hidden="1">{"CORP PL",#N/A,FALSE,"Corporate";"CORP COP",#N/A,FALSE,"Corporate";"CORP ML",#N/A,FALSE,"Corporate";"CORP JAC",#N/A,FALSE,"Corporate";"CORP SAT",#N/A,FALSE,"Corporate";"CORP UG",#N/A,FALSE,"Corporate";"CORP MILL",#N/A,FALSE,"Corporate";"SUMMARY 1",#N/A,FALSE,"Summary";"SUMMARY 3",#N/A,FALSE,"Summary"}</definedName>
    <definedName name="wrn.CORPORATE." hidden="1">{"CORP PL",#N/A,FALSE,"Corporate";"CORP COP",#N/A,FALSE,"Corporate";"CORP ML",#N/A,FALSE,"Corporate";"CORP JAC",#N/A,FALSE,"Corporate";"CORP SAT",#N/A,FALSE,"Corporate";"CORP UG",#N/A,FALSE,"Corporate";"CORP MILL",#N/A,FALSE,"Corporate";"SUMMARY 1",#N/A,FALSE,"Summary";"SUMMARY 3",#N/A,FALSE,"Summary"}</definedName>
    <definedName name="wrn.Cost._.of._.yeast." localSheetId="7" hidden="1">{#N/A,#N/A,FALSE,"COST"}</definedName>
    <definedName name="wrn.Cost._.of._.yeast." hidden="1">{#N/A,#N/A,FALSE,"COST"}</definedName>
    <definedName name="wrn.CPB." localSheetId="5" hidden="1">{#N/A,#N/A,FALSE,"CPB"}</definedName>
    <definedName name="wrn.CPB." localSheetId="2" hidden="1">{#N/A,#N/A,FALSE,"CPB"}</definedName>
    <definedName name="wrn.CPB." hidden="1">{#N/A,#N/A,FALSE,"CPB"}</definedName>
    <definedName name="wrn.CR3._.740._.Closeout._.Support." localSheetId="7" hidden="1">{#N/A,#N/A,FALSE,"CR3 Allocations Recon";#N/A,#N/A,FALSE,"Inv - ALL";#N/A,#N/A,FALSE,"SCH 1B";"O&amp;M Adjust Detail View",#N/A,FALSE,"SCH E - O&amp;M Adjust to Cash";#N/A,#N/A,FALSE,"Nuclear O&amp;M System Allocs";#N/A,#N/A,FALSE,"Florida A&amp;G System Allocations"}</definedName>
    <definedName name="wrn.CR3._.740._.Closeout._.Support." hidden="1">{#N/A,#N/A,FALSE,"CR3 Allocations Recon";#N/A,#N/A,FALSE,"Inv - ALL";#N/A,#N/A,FALSE,"SCH 1B";"O&amp;M Adjust Detail View",#N/A,FALSE,"SCH E - O&amp;M Adjust to Cash";#N/A,#N/A,FALSE,"Nuclear O&amp;M System Allocs";#N/A,#N/A,FALSE,"Florida A&amp;G System Allocations"}</definedName>
    <definedName name="wrn.CR3._.All._.Invoices." localSheetId="4" hidden="1">{#N/A,#N/A,FALSE,"Inv - ALL";#N/A,#N/A,FALSE,"Inv - Alac";#N/A,#N/A,FALSE,"Inv - Bush";#N/A,#N/A,FALSE,"Inv - Gaine";#N/A,#N/A,FALSE,"Inv - Kiss";#N/A,#N/A,FALSE,"Inv - Lee";#N/A,#N/A,FALSE,"Inv - NSB";#N/A,#N/A,FALSE,"Inv - Ocala";#N/A,#N/A,FALSE,"Inv - Orlando";#N/A,#N/A,FALSE,"Inv - Seminole"}</definedName>
    <definedName name="wrn.CR3._.All._.Invoices." localSheetId="5" hidden="1">{#N/A,#N/A,FALSE,"Inv - ALL";#N/A,#N/A,FALSE,"Inv - Alac";#N/A,#N/A,FALSE,"Inv - Bush";#N/A,#N/A,FALSE,"Inv - Gaine";#N/A,#N/A,FALSE,"Inv - Kiss";#N/A,#N/A,FALSE,"Inv - Lee";#N/A,#N/A,FALSE,"Inv - NSB";#N/A,#N/A,FALSE,"Inv - Ocala";#N/A,#N/A,FALSE,"Inv - Orlando";#N/A,#N/A,FALSE,"Inv - Seminole"}</definedName>
    <definedName name="wrn.CR3._.All._.Invoices." localSheetId="2" hidden="1">{#N/A,#N/A,FALSE,"Inv - ALL";#N/A,#N/A,FALSE,"Inv - Alac";#N/A,#N/A,FALSE,"Inv - Bush";#N/A,#N/A,FALSE,"Inv - Gaine";#N/A,#N/A,FALSE,"Inv - Kiss";#N/A,#N/A,FALSE,"Inv - Lee";#N/A,#N/A,FALSE,"Inv - NSB";#N/A,#N/A,FALSE,"Inv - Ocala";#N/A,#N/A,FALSE,"Inv - Orlando";#N/A,#N/A,FALSE,"Inv - Seminole"}</definedName>
    <definedName name="wrn.CR3._.All._.Invoices." hidden="1">{#N/A,#N/A,FALSE,"Inv - ALL";#N/A,#N/A,FALSE,"Inv - Alac";#N/A,#N/A,FALSE,"Inv - Bush";#N/A,#N/A,FALSE,"Inv - Gaine";#N/A,#N/A,FALSE,"Inv - Kiss";#N/A,#N/A,FALSE,"Inv - Lee";#N/A,#N/A,FALSE,"Inv - NSB";#N/A,#N/A,FALSE,"Inv - Ocala";#N/A,#N/A,FALSE,"Inv - Orlando";#N/A,#N/A,FALSE,"Inv - Seminole"}</definedName>
    <definedName name="wrn.CR3._.Check._.Reports." localSheetId="7" hidden="1">{#N/A,#N/A,FALSE,"Trending";#N/A,#N/A,FALSE,"Documentation-High Risk";#N/A,#N/A,FALSE,"Validation Checks";#N/A,#N/A,FALSE,"Sch E Recon";#N/A,#N/A,FALSE,"CR3 Allocations Recon"}</definedName>
    <definedName name="wrn.CR3._.Check._.Reports." hidden="1">{#N/A,#N/A,FALSE,"Trending";#N/A,#N/A,FALSE,"Documentation-High Risk";#N/A,#N/A,FALSE,"Validation Checks";#N/A,#N/A,FALSE,"Sch E Recon";#N/A,#N/A,FALSE,"CR3 Allocations Recon"}</definedName>
    <definedName name="wrn.CR3._.Invoice._.Coversheets." localSheetId="7" hidden="1">{#N/A,#N/A,FALSE,"Inv - ALL";#N/A,#N/A,FALSE,"Inv - Alac";#N/A,#N/A,FALSE,"Inv - Bush";#N/A,#N/A,FALSE,"Inv - Gaine";#N/A,#N/A,FALSE,"Inv - Kiss";#N/A,#N/A,FALSE,"Inv - Lee";#N/A,#N/A,FALSE,"Inv - NSB";#N/A,#N/A,FALSE,"Inv - Ocala";#N/A,#N/A,FALSE,"Inv - Orlando";#N/A,#N/A,FALSE,"Inv - Seminole"}</definedName>
    <definedName name="wrn.CR3._.Invoice._.Coversheets." hidden="1">{#N/A,#N/A,FALSE,"Inv - ALL";#N/A,#N/A,FALSE,"Inv - Alac";#N/A,#N/A,FALSE,"Inv - Bush";#N/A,#N/A,FALSE,"Inv - Gaine";#N/A,#N/A,FALSE,"Inv - Kiss";#N/A,#N/A,FALSE,"Inv - Lee";#N/A,#N/A,FALSE,"Inv - NSB";#N/A,#N/A,FALSE,"Inv - Ocala";#N/A,#N/A,FALSE,"Inv - Orlando";#N/A,#N/A,FALSE,"Inv - Seminole"}</definedName>
    <definedName name="wrn.CR3._.MANUAL._.ALLOC._.ENTRY._.BACKUP." localSheetId="7" hidden="1">{#N/A,#N/A,FALSE,"Inv - ALL";#N/A,#N/A,FALSE,"Mat &amp; Sup Inventory";#N/A,#N/A,FALSE,"SCHED D";#N/A,#N/A,FALSE,"Common Facilities";#N/A,#N/A,FALSE,"External Facilities";#N/A,#N/A,FALSE,"SCH 1B";#N/A,#N/A,FALSE,"20022096 - SGR"}</definedName>
    <definedName name="wrn.CR3._.MANUAL._.ALLOC._.ENTRY._.BACKUP." hidden="1">{#N/A,#N/A,FALSE,"Inv - ALL";#N/A,#N/A,FALSE,"Mat &amp; Sup Inventory";#N/A,#N/A,FALSE,"SCHED D";#N/A,#N/A,FALSE,"Common Facilities";#N/A,#N/A,FALSE,"External Facilities";#N/A,#N/A,FALSE,"SCH 1B";#N/A,#N/A,FALSE,"20022096 - SGR"}</definedName>
    <definedName name="wrn.CR3._.My._.Support." localSheetId="7" hidden="1">{#N/A,#N/A,FALSE,"letter";#N/A,#N/A,FALSE,"Inv - ALL";#N/A,#N/A,FALSE,"Nuclear Fuel";#N/A,#N/A,FALSE,"Sch A - All Participants";#N/A,#N/A,FALSE,"20022096 - SGR";#N/A,#N/A,FALSE,"SCHED C All Part";#N/A,#N/A,FALSE,"Final Forecast";#N/A,#N/A,FALSE,"Mat &amp; Sup Inventory";#N/A,#N/A,FALSE,"SCHED D";#N/A,#N/A,FALSE,"Common Facilities";#N/A,#N/A,FALSE,"External Facilities";#N/A,#N/A,FALSE,"SCHEDULE E";#N/A,#N/A,FALSE,"SCH E - O&amp;M Adjust to Cash";#N/A,#N/A,FALSE,"Nuclear O&amp;M Expenses";#N/A,#N/A,FALSE,"Nuclear Outage O&amp;M Expenses";#N/A,#N/A,FALSE,"SCH G";#N/A,#N/A,FALSE,"SCH 1B";#N/A,#N/A,FALSE,"CR3 Tax and Benefits ";#N/A,#N/A,FALSE,"Inv - Alac";#N/A,#N/A,FALSE,"Inv - Bush";#N/A,#N/A,FALSE,"Inv - Gaine";#N/A,#N/A,FALSE,"Inv - Kiss";#N/A,#N/A,FALSE,"Inv - Lee";#N/A,#N/A,FALSE,"Inv - NSB";#N/A,#N/A,FALSE,"Inv - Ocala";#N/A,#N/A,FALSE,"Inv - Orlando";#N/A,#N/A,FALSE,"Inv - Seminole"}</definedName>
    <definedName name="wrn.CR3._.My._.Support." hidden="1">{#N/A,#N/A,FALSE,"letter";#N/A,#N/A,FALSE,"Inv - ALL";#N/A,#N/A,FALSE,"Nuclear Fuel";#N/A,#N/A,FALSE,"Sch A - All Participants";#N/A,#N/A,FALSE,"20022096 - SGR";#N/A,#N/A,FALSE,"SCHED C All Part";#N/A,#N/A,FALSE,"Final Forecast";#N/A,#N/A,FALSE,"Mat &amp; Sup Inventory";#N/A,#N/A,FALSE,"SCHED D";#N/A,#N/A,FALSE,"Common Facilities";#N/A,#N/A,FALSE,"External Facilities";#N/A,#N/A,FALSE,"SCHEDULE E";#N/A,#N/A,FALSE,"SCH E - O&amp;M Adjust to Cash";#N/A,#N/A,FALSE,"Nuclear O&amp;M Expenses";#N/A,#N/A,FALSE,"Nuclear Outage O&amp;M Expenses";#N/A,#N/A,FALSE,"SCH G";#N/A,#N/A,FALSE,"SCH 1B";#N/A,#N/A,FALSE,"CR3 Tax and Benefits ";#N/A,#N/A,FALSE,"Inv - Alac";#N/A,#N/A,FALSE,"Inv - Bush";#N/A,#N/A,FALSE,"Inv - Gaine";#N/A,#N/A,FALSE,"Inv - Kiss";#N/A,#N/A,FALSE,"Inv - Lee";#N/A,#N/A,FALSE,"Inv - NSB";#N/A,#N/A,FALSE,"Inv - Ocala";#N/A,#N/A,FALSE,"Inv - Orlando";#N/A,#N/A,FALSE,"Inv - Seminole"}</definedName>
    <definedName name="wrn.CR3._.Participant._.Invoices." localSheetId="7" hidden="1">{#N/A,#N/A,FALSE,"letter";#N/A,#N/A,FALSE,"Inv - Alac";#N/A,#N/A,FALSE,"Nuclear Fuel";#N/A,#N/A,FALSE,"Sch A - Alachua";#N/A,#N/A,FALSE,"SCHED C - Alachua";#N/A,#N/A,FALSE,"Final Forecast";#N/A,#N/A,FALSE,"Mat &amp; Sup Inventory";#N/A,#N/A,FALSE,"SCHED D";#N/A,#N/A,FALSE,"Common Facilities";#N/A,#N/A,FALSE,"External Facilities";#N/A,#N/A,FALSE,"SCHD E - Alachua";#N/A,#N/A,FALSE,"SCH E - O&amp;M Adjust to Cash";#N/A,#N/A,FALSE,"Nuclear O&amp;M Expenses";#N/A,#N/A,FALSE,"Nuclear Outage O&amp;M Expenses";#N/A,#N/A,FALSE,"SCH G";#N/A,#N/A,FALSE,"SCH 1B";#N/A,#N/A,FALSE,"CR3 Tax and Benefits ";#N/A,#N/A,FALSE,"letter";#N/A,#N/A,FALSE,"Inv - Bush";#N/A,#N/A,FALSE,"Nuclear Fuel";#N/A,#N/A,FALSE,"Sch A - Bushnell";#N/A,#N/A,FALSE,"SCHED C - Bushnell";#N/A,#N/A,FALSE,"Final Forecast";#N/A,#N/A,FALSE,"Mat &amp; Sup Inventory";#N/A,#N/A,FALSE,"SCHED D";#N/A,#N/A,FALSE,"Common Facilities";#N/A,#N/A,FALSE,"External Facilities";#N/A,#N/A,FALSE,"SCHD E - Bushnell";#N/A,#N/A,FALSE,"SCH E - O&amp;M Adjust to Cash";#N/A,#N/A,FALSE,"Nuclear O&amp;M Expenses";#N/A,#N/A,FALSE,"Nuclear Outage O&amp;M Expenses";#N/A,#N/A,FALSE,"SCH G";#N/A,#N/A,FALSE,"SCH 1B";#N/A,#N/A,FALSE,"CR3 Tax and Benefits ";#N/A,#N/A,FALSE,"letter";#N/A,#N/A,FALSE,"Inv - Gaine";#N/A,#N/A,FALSE,"Nuclear Fuel";#N/A,#N/A,FALSE,"Sch A - Gainesville";#N/A,#N/A,FALSE,"SCHED C - Gainesville";#N/A,#N/A,FALSE,"Final Forecast";#N/A,#N/A,FALSE,"Mat &amp; Sup Inventory";#N/A,#N/A,FALSE,"SCHED D";#N/A,#N/A,FALSE,"Common Facilities";#N/A,#N/A,FALSE,"External Facilities";#N/A,#N/A,FALSE,"SCHD E - Gainesville";#N/A,#N/A,FALSE,"SCH E - O&amp;M Adjust to Cash";#N/A,#N/A,FALSE,"Nuclear O&amp;M Expenses";#N/A,#N/A,FALSE,"Nuclear Outage O&amp;M Expenses";#N/A,#N/A,FALSE,"SCH G";#N/A,#N/A,FALSE,"SCH 1B";#N/A,#N/A,FALSE,"CR3 Tax and Benefits ";#N/A,#N/A,FALSE,"letter";#N/A,#N/A,FALSE,"Inv - Kiss";#N/A,#N/A,FALSE,"Nuclear Fuel";#N/A,#N/A,FALSE,"Sch A - Kissimmee";#N/A,#N/A,FALSE,"SCHED C - Kissimmee";#N/A,#N/A,FALSE,"Final Forecast";#N/A,#N/A,FALSE,"Mat &amp; Sup Inventory";#N/A,#N/A,FALSE,"SCHED D";#N/A,#N/A,FALSE,"Common Facilities";#N/A,#N/A,FALSE,"External Facilities";#N/A,#N/A,FALSE,"SCHD E - Kissimmee";#N/A,#N/A,FALSE,"SCH E - O&amp;M Adjust to Cash";#N/A,#N/A,FALSE,"Nuclear O&amp;M Expenses";#N/A,#N/A,FALSE,"Nuclear Outage O&amp;M Expenses";#N/A,#N/A,FALSE,"SCH G";#N/A,#N/A,FALSE,"SCH 1B";#N/A,#N/A,FALSE,"CR3 Tax and Benefits ";#N/A,#N/A,FALSE,"letter";#N/A,#N/A,FALSE,"Inv - Lee";#N/A,#N/A,FALSE,"Nuclear Fuel";#N/A,#N/A,FALSE,"Sch A - Leesburg";#N/A,#N/A,FALSE,"SCHED C - Leesburg";#N/A,#N/A,FALSE,"Final Forecast";#N/A,#N/A,FALSE,"Mat &amp; Sup Inventory";#N/A,#N/A,FALSE,"SCHED D";#N/A,#N/A,FALSE,"Common Facilities";#N/A,#N/A,FALSE,"External Facilities";#N/A,#N/A,FALSE,"SCHD E - Leesburg";#N/A,#N/A,FALSE,"SCH E - O&amp;M Adjust to Cash";#N/A,#N/A,FALSE,"Nuclear O&amp;M Expenses";#N/A,#N/A,FALSE,"Nuclear Outage O&amp;M Expenses";#N/A,#N/A,FALSE,"SCH G";#N/A,#N/A,FALSE,"SCH 1B";#N/A,#N/A,FALSE,"CR3 Tax and Benefits ";#N/A,#N/A,FALSE,"letter";#N/A,#N/A,FALSE,"Inv - NSB";#N/A,#N/A,FALSE,"Nuclear Fuel";#N/A,#N/A,FALSE,"Sch A - New Smyrna Beach";#N/A,#N/A,FALSE,"SCHED C - New Smyrna Beach";#N/A,#N/A,FALSE,"Final Forecast";#N/A,#N/A,FALSE,"Mat &amp; Sup Inventory";#N/A,#N/A,FALSE,"SCHED D";#N/A,#N/A,FALSE,"Common Facilities";#N/A,#N/A,FALSE,"External Facilities";#N/A,#N/A,FALSE,"SCHD E - NSB";#N/A,#N/A,FALSE,"SCH E - O&amp;M Adjust to Cash";#N/A,#N/A,FALSE,"Nuclear O&amp;M Expenses";#N/A,#N/A,FALSE,"Nuclear Outage O&amp;M Expenses";#N/A,#N/A,FALSE,"SCH G";#N/A,#N/A,FALSE,"SCH 1B";#N/A,#N/A,FALSE,"CR3 Tax and Benefits ";#N/A,#N/A,FALSE,"letter";#N/A,#N/A,FALSE,"Inv - Ocala";#N/A,#N/A,FALSE,"Nuclear Fuel";#N/A,#N/A,FALSE,"Sch A - Ocala";#N/A,#N/A,FALSE,"SCHED C - Ocala";#N/A,#N/A,FALSE,"Final Forecast";#N/A,#N/A,FALSE,"Mat &amp; Sup Inventory";#N/A,#N/A,FALSE,"SCHED D";#N/A,#N/A,FALSE,"Common Facilities";#N/A,#N/A,FALSE,"External Facilities";#N/A,#N/A,FALSE,"SCHD E - Ocala";#N/A,#N/A,FALSE,"SCH E - O&amp;M Adjust to Cash";#N/A,#N/A,FALSE,"Nuclear O&amp;M Expenses";#N/A,#N/A,FALSE,"Nuclear Outage O&amp;M Expenses";#N/A,#N/A,FALSE,"SCH G";#N/A,#N/A,FALSE,"SCH 1B";#N/A,#N/A,FALSE,"CR3 Tax and Benefits ";#N/A,#N/A,FALSE,"letter";#N/A,#N/A,FALSE,"Inv - Orlando";#N/A,#N/A,FALSE,"Nuclear Fuel";#N/A,#N/A,FALSE,"Sch A - Orlando";#N/A,#N/A,FALSE,"SCHED C - Orlando";#N/A,#N/A,FALSE,"Final Forecast";#N/A,#N/A,FALSE,"Mat &amp; Sup Inventory";#N/A,#N/A,FALSE,"SCHED D";#N/A,#N/A,FALSE,"Common Facilities";#N/A,#N/A,FALSE,"External Facilities";#N/A,#N/A,FALSE,"SCHD E - Orlando";#N/A,#N/A,FALSE,"SCH E - O&amp;M Adjust to Cash";#N/A,#N/A,FALSE,"Nuclear O&amp;M Expenses";#N/A,#N/A,FALSE,"Nuclear Outage O&amp;M Expenses";#N/A,#N/A,FALSE,"SCH G";#N/A,#N/A,FALSE,"SCH 1B";#N/A,#N/A,FALSE,"CR3 Tax and Benefits ";#N/A,#N/A,FALSE,"letter";#N/A,#N/A,FALSE,"Inv - Seminole";#N/A,#N/A,FALSE,"Nuclear Fuel";#N/A,#N/A,FALSE,"Sch A - Seminole";#N/A,#N/A,FALSE,"20022096 - SGR";#N/A,#N/A,FALSE,"SCHED C - Seminole";#N/A,#N/A,FALSE,"Final Forecast";#N/A,#N/A,FALSE,"Mat &amp; Sup Inventory";#N/A,#N/A,FALSE,"SCHED D";#N/A,#N/A,FALSE,"Common Facilities";#N/A,#N/A,FALSE,"External Facilities";#N/A,#N/A,FALSE,"SCHD E - Seminole";#N/A,#N/A,FALSE,"SCH E - O&amp;M Adjust to Cash";#N/A,#N/A,FALSE,"Nuclear O&amp;M Expenses";#N/A,#N/A,FALSE,"Nuclear Outage O&amp;M Expenses";#N/A,#N/A,FALSE,"SCH G";#N/A,#N/A,FALSE,"SCH 1B";#N/A,#N/A,FALSE,"CR3 Tax and Benefits ";#N/A,#N/A,FALSE,"letter";#N/A,#N/A,FALSE,"Inv - ALL";#N/A,#N/A,FALSE,"Nuclear Fuel";#N/A,#N/A,FALSE,"Sch A - All Participants";#N/A,#N/A,FALSE,"20022096 - SGR";#N/A,#N/A,FALSE,"SCHED C All Part";#N/A,#N/A,FALSE,"Final Forecast";#N/A,#N/A,FALSE,"Mat &amp; Sup Inventory";#N/A,#N/A,FALSE,"SCHED D";#N/A,#N/A,FALSE,"Common Facilities";#N/A,#N/A,FALSE,"External Facilities";#N/A,#N/A,FALSE,"SCHEDULE E";#N/A,#N/A,FALSE,"SCH E - O&amp;M Adjust to Cash";#N/A,#N/A,FALSE,"Nuclear O&amp;M Expenses";#N/A,#N/A,FALSE,"Nuclear Outage O&amp;M Expenses";#N/A,#N/A,FALSE,"SCH G";#N/A,#N/A,FALSE,"SCH 1B";#N/A,#N/A,FALSE,"CR3 Tax and Benefits ";#N/A,#N/A,FALSE,"Inv - Alac";#N/A,#N/A,FALSE,"Inv - Bush";#N/A,#N/A,FALSE,"Inv - Gaine";#N/A,#N/A,FALSE,"Inv - Kiss";#N/A,#N/A,FALSE,"Inv - Lee";#N/A,#N/A,FALSE,"Inv - NSB";#N/A,#N/A,FALSE,"Inv - Ocala";#N/A,#N/A,FALSE,"Inv - Orlando";#N/A,#N/A,FALSE,"Inv - Seminole"}</definedName>
    <definedName name="wrn.CR3._.Participant._.Invoices." hidden="1">{#N/A,#N/A,FALSE,"letter";#N/A,#N/A,FALSE,"Inv - Alac";#N/A,#N/A,FALSE,"Nuclear Fuel";#N/A,#N/A,FALSE,"Sch A - Alachua";#N/A,#N/A,FALSE,"SCHED C - Alachua";#N/A,#N/A,FALSE,"Final Forecast";#N/A,#N/A,FALSE,"Mat &amp; Sup Inventory";#N/A,#N/A,FALSE,"SCHED D";#N/A,#N/A,FALSE,"Common Facilities";#N/A,#N/A,FALSE,"External Facilities";#N/A,#N/A,FALSE,"SCHD E - Alachua";#N/A,#N/A,FALSE,"SCH E - O&amp;M Adjust to Cash";#N/A,#N/A,FALSE,"Nuclear O&amp;M Expenses";#N/A,#N/A,FALSE,"Nuclear Outage O&amp;M Expenses";#N/A,#N/A,FALSE,"SCH G";#N/A,#N/A,FALSE,"SCH 1B";#N/A,#N/A,FALSE,"CR3 Tax and Benefits ";#N/A,#N/A,FALSE,"letter";#N/A,#N/A,FALSE,"Inv - Bush";#N/A,#N/A,FALSE,"Nuclear Fuel";#N/A,#N/A,FALSE,"Sch A - Bushnell";#N/A,#N/A,FALSE,"SCHED C - Bushnell";#N/A,#N/A,FALSE,"Final Forecast";#N/A,#N/A,FALSE,"Mat &amp; Sup Inventory";#N/A,#N/A,FALSE,"SCHED D";#N/A,#N/A,FALSE,"Common Facilities";#N/A,#N/A,FALSE,"External Facilities";#N/A,#N/A,FALSE,"SCHD E - Bushnell";#N/A,#N/A,FALSE,"SCH E - O&amp;M Adjust to Cash";#N/A,#N/A,FALSE,"Nuclear O&amp;M Expenses";#N/A,#N/A,FALSE,"Nuclear Outage O&amp;M Expenses";#N/A,#N/A,FALSE,"SCH G";#N/A,#N/A,FALSE,"SCH 1B";#N/A,#N/A,FALSE,"CR3 Tax and Benefits ";#N/A,#N/A,FALSE,"letter";#N/A,#N/A,FALSE,"Inv - Gaine";#N/A,#N/A,FALSE,"Nuclear Fuel";#N/A,#N/A,FALSE,"Sch A - Gainesville";#N/A,#N/A,FALSE,"SCHED C - Gainesville";#N/A,#N/A,FALSE,"Final Forecast";#N/A,#N/A,FALSE,"Mat &amp; Sup Inventory";#N/A,#N/A,FALSE,"SCHED D";#N/A,#N/A,FALSE,"Common Facilities";#N/A,#N/A,FALSE,"External Facilities";#N/A,#N/A,FALSE,"SCHD E - Gainesville";#N/A,#N/A,FALSE,"SCH E - O&amp;M Adjust to Cash";#N/A,#N/A,FALSE,"Nuclear O&amp;M Expenses";#N/A,#N/A,FALSE,"Nuclear Outage O&amp;M Expenses";#N/A,#N/A,FALSE,"SCH G";#N/A,#N/A,FALSE,"SCH 1B";#N/A,#N/A,FALSE,"CR3 Tax and Benefits ";#N/A,#N/A,FALSE,"letter";#N/A,#N/A,FALSE,"Inv - Kiss";#N/A,#N/A,FALSE,"Nuclear Fuel";#N/A,#N/A,FALSE,"Sch A - Kissimmee";#N/A,#N/A,FALSE,"SCHED C - Kissimmee";#N/A,#N/A,FALSE,"Final Forecast";#N/A,#N/A,FALSE,"Mat &amp; Sup Inventory";#N/A,#N/A,FALSE,"SCHED D";#N/A,#N/A,FALSE,"Common Facilities";#N/A,#N/A,FALSE,"External Facilities";#N/A,#N/A,FALSE,"SCHD E - Kissimmee";#N/A,#N/A,FALSE,"SCH E - O&amp;M Adjust to Cash";#N/A,#N/A,FALSE,"Nuclear O&amp;M Expenses";#N/A,#N/A,FALSE,"Nuclear Outage O&amp;M Expenses";#N/A,#N/A,FALSE,"SCH G";#N/A,#N/A,FALSE,"SCH 1B";#N/A,#N/A,FALSE,"CR3 Tax and Benefits ";#N/A,#N/A,FALSE,"letter";#N/A,#N/A,FALSE,"Inv - Lee";#N/A,#N/A,FALSE,"Nuclear Fuel";#N/A,#N/A,FALSE,"Sch A - Leesburg";#N/A,#N/A,FALSE,"SCHED C - Leesburg";#N/A,#N/A,FALSE,"Final Forecast";#N/A,#N/A,FALSE,"Mat &amp; Sup Inventory";#N/A,#N/A,FALSE,"SCHED D";#N/A,#N/A,FALSE,"Common Facilities";#N/A,#N/A,FALSE,"External Facilities";#N/A,#N/A,FALSE,"SCHD E - Leesburg";#N/A,#N/A,FALSE,"SCH E - O&amp;M Adjust to Cash";#N/A,#N/A,FALSE,"Nuclear O&amp;M Expenses";#N/A,#N/A,FALSE,"Nuclear Outage O&amp;M Expenses";#N/A,#N/A,FALSE,"SCH G";#N/A,#N/A,FALSE,"SCH 1B";#N/A,#N/A,FALSE,"CR3 Tax and Benefits ";#N/A,#N/A,FALSE,"letter";#N/A,#N/A,FALSE,"Inv - NSB";#N/A,#N/A,FALSE,"Nuclear Fuel";#N/A,#N/A,FALSE,"Sch A - New Smyrna Beach";#N/A,#N/A,FALSE,"SCHED C - New Smyrna Beach";#N/A,#N/A,FALSE,"Final Forecast";#N/A,#N/A,FALSE,"Mat &amp; Sup Inventory";#N/A,#N/A,FALSE,"SCHED D";#N/A,#N/A,FALSE,"Common Facilities";#N/A,#N/A,FALSE,"External Facilities";#N/A,#N/A,FALSE,"SCHD E - NSB";#N/A,#N/A,FALSE,"SCH E - O&amp;M Adjust to Cash";#N/A,#N/A,FALSE,"Nuclear O&amp;M Expenses";#N/A,#N/A,FALSE,"Nuclear Outage O&amp;M Expenses";#N/A,#N/A,FALSE,"SCH G";#N/A,#N/A,FALSE,"SCH 1B";#N/A,#N/A,FALSE,"CR3 Tax and Benefits ";#N/A,#N/A,FALSE,"letter";#N/A,#N/A,FALSE,"Inv - Ocala";#N/A,#N/A,FALSE,"Nuclear Fuel";#N/A,#N/A,FALSE,"Sch A - Ocala";#N/A,#N/A,FALSE,"SCHED C - Ocala";#N/A,#N/A,FALSE,"Final Forecast";#N/A,#N/A,FALSE,"Mat &amp; Sup Inventory";#N/A,#N/A,FALSE,"SCHED D";#N/A,#N/A,FALSE,"Common Facilities";#N/A,#N/A,FALSE,"External Facilities";#N/A,#N/A,FALSE,"SCHD E - Ocala";#N/A,#N/A,FALSE,"SCH E - O&amp;M Adjust to Cash";#N/A,#N/A,FALSE,"Nuclear O&amp;M Expenses";#N/A,#N/A,FALSE,"Nuclear Outage O&amp;M Expenses";#N/A,#N/A,FALSE,"SCH G";#N/A,#N/A,FALSE,"SCH 1B";#N/A,#N/A,FALSE,"CR3 Tax and Benefits ";#N/A,#N/A,FALSE,"letter";#N/A,#N/A,FALSE,"Inv - Orlando";#N/A,#N/A,FALSE,"Nuclear Fuel";#N/A,#N/A,FALSE,"Sch A - Orlando";#N/A,#N/A,FALSE,"SCHED C - Orlando";#N/A,#N/A,FALSE,"Final Forecast";#N/A,#N/A,FALSE,"Mat &amp; Sup Inventory";#N/A,#N/A,FALSE,"SCHED D";#N/A,#N/A,FALSE,"Common Facilities";#N/A,#N/A,FALSE,"External Facilities";#N/A,#N/A,FALSE,"SCHD E - Orlando";#N/A,#N/A,FALSE,"SCH E - O&amp;M Adjust to Cash";#N/A,#N/A,FALSE,"Nuclear O&amp;M Expenses";#N/A,#N/A,FALSE,"Nuclear Outage O&amp;M Expenses";#N/A,#N/A,FALSE,"SCH G";#N/A,#N/A,FALSE,"SCH 1B";#N/A,#N/A,FALSE,"CR3 Tax and Benefits ";#N/A,#N/A,FALSE,"letter";#N/A,#N/A,FALSE,"Inv - Seminole";#N/A,#N/A,FALSE,"Nuclear Fuel";#N/A,#N/A,FALSE,"Sch A - Seminole";#N/A,#N/A,FALSE,"20022096 - SGR";#N/A,#N/A,FALSE,"SCHED C - Seminole";#N/A,#N/A,FALSE,"Final Forecast";#N/A,#N/A,FALSE,"Mat &amp; Sup Inventory";#N/A,#N/A,FALSE,"SCHED D";#N/A,#N/A,FALSE,"Common Facilities";#N/A,#N/A,FALSE,"External Facilities";#N/A,#N/A,FALSE,"SCHD E - Seminole";#N/A,#N/A,FALSE,"SCH E - O&amp;M Adjust to Cash";#N/A,#N/A,FALSE,"Nuclear O&amp;M Expenses";#N/A,#N/A,FALSE,"Nuclear Outage O&amp;M Expenses";#N/A,#N/A,FALSE,"SCH G";#N/A,#N/A,FALSE,"SCH 1B";#N/A,#N/A,FALSE,"CR3 Tax and Benefits ";#N/A,#N/A,FALSE,"letter";#N/A,#N/A,FALSE,"Inv - ALL";#N/A,#N/A,FALSE,"Nuclear Fuel";#N/A,#N/A,FALSE,"Sch A - All Participants";#N/A,#N/A,FALSE,"20022096 - SGR";#N/A,#N/A,FALSE,"SCHED C All Part";#N/A,#N/A,FALSE,"Final Forecast";#N/A,#N/A,FALSE,"Mat &amp; Sup Inventory";#N/A,#N/A,FALSE,"SCHED D";#N/A,#N/A,FALSE,"Common Facilities";#N/A,#N/A,FALSE,"External Facilities";#N/A,#N/A,FALSE,"SCHEDULE E";#N/A,#N/A,FALSE,"SCH E - O&amp;M Adjust to Cash";#N/A,#N/A,FALSE,"Nuclear O&amp;M Expenses";#N/A,#N/A,FALSE,"Nuclear Outage O&amp;M Expenses";#N/A,#N/A,FALSE,"SCH G";#N/A,#N/A,FALSE,"SCH 1B";#N/A,#N/A,FALSE,"CR3 Tax and Benefits ";#N/A,#N/A,FALSE,"Inv - Alac";#N/A,#N/A,FALSE,"Inv - Bush";#N/A,#N/A,FALSE,"Inv - Gaine";#N/A,#N/A,FALSE,"Inv - Kiss";#N/A,#N/A,FALSE,"Inv - Lee";#N/A,#N/A,FALSE,"Inv - NSB";#N/A,#N/A,FALSE,"Inv - Ocala";#N/A,#N/A,FALSE,"Inv - Orlando";#N/A,#N/A,FALSE,"Inv - Seminole"}</definedName>
    <definedName name="wrn.CR3._.Sch._.E._.Recon._.Backup." localSheetId="7" hidden="1">{#N/A,#N/A,FALSE,"Sch E Recon";#N/A,#N/A,FALSE,"Nuclear GROSS O&amp;M Expenses";#N/A,#N/A,FALSE,"Nuclear O&amp;M Expenses Exclusion";#N/A,#N/A,FALSE,"SCH G";#N/A,#N/A,FALSE,"SCHEDULE E";#N/A,#N/A,FALSE,"Florida A&amp;G Expense Gross";#N/A,#N/A,FALSE,"Florida A&amp;G Expense Exclusion";#N/A,#N/A,FALSE,"SCH 1B"}</definedName>
    <definedName name="wrn.CR3._.Sch._.E._.Recon._.Backup." hidden="1">{#N/A,#N/A,FALSE,"Sch E Recon";#N/A,#N/A,FALSE,"Nuclear GROSS O&amp;M Expenses";#N/A,#N/A,FALSE,"Nuclear O&amp;M Expenses Exclusion";#N/A,#N/A,FALSE,"SCH G";#N/A,#N/A,FALSE,"SCHEDULE E";#N/A,#N/A,FALSE,"Florida A&amp;G Expense Gross";#N/A,#N/A,FALSE,"Florida A&amp;G Expense Exclusion";#N/A,#N/A,FALSE,"SCH 1B"}</definedName>
    <definedName name="wrn.Credit._.Summary." localSheetId="5" hidden="1">{#N/A,#N/A,FALSE,"Credit Summary"}</definedName>
    <definedName name="wrn.Credit._.Summary." localSheetId="2" hidden="1">{#N/A,#N/A,FALSE,"Credit Summary"}</definedName>
    <definedName name="wrn.Credit._.Summary." hidden="1">{#N/A,#N/A,FALSE,"Credit Summary"}</definedName>
    <definedName name="wrn.crom._.4cast." localSheetId="7" hidden="1">{#N/A,#N/A,TRUE,"TOTAL Roll-up";#N/A,#N/A,TRUE,"Launch timing assumptions"}</definedName>
    <definedName name="wrn.crom._.4cast." hidden="1">{#N/A,#N/A,TRUE,"TOTAL Roll-up";#N/A,#N/A,TRUE,"Launch timing assumptions"}</definedName>
    <definedName name="wrn.croma._.forecast." localSheetId="7" hidden="1">{#N/A,#N/A,TRUE,"TOTAL Roll-up";#N/A,#N/A,TRUE,"Launch timing assumptions"}</definedName>
    <definedName name="wrn.croma._.forecast." hidden="1">{#N/A,#N/A,TRUE,"TOTAL Roll-up";#N/A,#N/A,TRUE,"Launch timing assumptions"}</definedName>
    <definedName name="wrn.crossroads." hidden="1">{#N/A,#N/A,FALSE,"RENT ROLL";#N/A,#N/A,FALSE,"CAM";#N/A,#N/A,FALSE,"TAXES";#N/A,#N/A,FALSE,"INSURANCE";#N/A,#N/A,FALSE,"HVAC";#N/A,#N/A,FALSE,"MARKETING"}</definedName>
    <definedName name="wrn.crude." localSheetId="7" hidden="1">{"Padd1crd",#N/A,FALSE,"REFINERY";"padd2crd",#N/A,FALSE,"REFINERY";"padd3crd",#N/A,FALSE,"REFINERY";"padd4crd",#N/A,FALSE,"REFINERY";"padd5crd",#N/A,FALSE,"REFINERY"}</definedName>
    <definedName name="wrn.crude." hidden="1">{"Padd1crd",#N/A,FALSE,"REFINERY";"padd2crd",#N/A,FALSE,"REFINERY";"padd3crd",#N/A,FALSE,"REFINERY";"padd4crd",#N/A,FALSE,"REFINERY";"padd5crd",#N/A,FALSE,"REFINERY"}</definedName>
    <definedName name="wrn.csc1" localSheetId="7" hidden="1">{"orixcsc",#N/A,FALSE,"ORIX CSC";"orixcsc2",#N/A,FALSE,"ORIX CSC"}</definedName>
    <definedName name="wrn.csc1" hidden="1">{"orixcsc",#N/A,FALSE,"ORIX CSC";"orixcsc2",#N/A,FALSE,"ORIX CSC"}</definedName>
    <definedName name="wrn.CSC2" localSheetId="7" hidden="1">{"page1",#N/A,TRUE,"CSC";"page2",#N/A,TRUE,"CSC"}</definedName>
    <definedName name="wrn.CSC2" hidden="1">{"page1",#N/A,TRUE,"CSC";"page2",#N/A,TRUE,"CSC"}</definedName>
    <definedName name="wrn.csc3" localSheetId="7" hidden="1">{#N/A,#N/A,FALSE,"ORIX CSC"}</definedName>
    <definedName name="wrn.csc3" hidden="1">{#N/A,#N/A,FALSE,"ORIX CSC"}</definedName>
    <definedName name="wrn.CSN._.M._.Detail." localSheetId="7" hidden="1">{"CSN M Detail",#N/A,FALSE,"Sch M Detail"}</definedName>
    <definedName name="wrn.CSN._.M._.Detail." hidden="1">{"CSN M Detail",#N/A,FALSE,"Sch M Detail"}</definedName>
    <definedName name="wrn.Cumulative._.Tracking._.Summary." localSheetId="7" hidden="1">{#N/A,#N/A,FALSE,"Tracking Summary"}</definedName>
    <definedName name="wrn.Cumulative._.Tracking._.Summary." hidden="1">{#N/A,#N/A,FALSE,"Tracking Summary"}</definedName>
    <definedName name="wrn.CUPID." localSheetId="7" hidden="1">{"Guide",#N/A,FALSE,"Guidant";"Boston Sci",#N/A,FALSE,"Boston Scientific";"Medtro",#N/A,FALSE,"Medtronic";"St. Jude",#N/A,FALSE,"St. Jude";"Pfi",#N/A,FALSE,"Pfizer";"Bard",#N/A,FALSE,"Bard";"Johns",#N/A,FALSE,"Johnson"}</definedName>
    <definedName name="wrn.CUPID." hidden="1">{"Guide",#N/A,FALSE,"Guidant";"Boston Sci",#N/A,FALSE,"Boston Scientific";"Medtro",#N/A,FALSE,"Medtronic";"St. Jude",#N/A,FALSE,"St. Jude";"Pfi",#N/A,FALSE,"Pfizer";"Bard",#N/A,FALSE,"Bard";"Johns",#N/A,FALSE,"Johnson"}</definedName>
    <definedName name="wrn.Customer_base." localSheetId="7" hidden="1">{"customer base",#N/A,FALSE,"customer_base";"customer base perf estimates",#N/A,FALSE,"customer_base"}</definedName>
    <definedName name="wrn.Customer_base." hidden="1">{"customer base",#N/A,FALSE,"customer_base";"customer base perf estimates",#N/A,FALSE,"customer_base"}</definedName>
    <definedName name="wrn.CUTS." localSheetId="7" hidden="1">{"REVENUE1",#N/A,FALSE,"REVPIVOT";"EXP1",#N/A,FALSE,"REVPIVOT";"EXP2",#N/A,FALSE,"REVPIVOT";"EXP4",#N/A,FALSE,"REVPIVOT";"EXP5",#N/A,FALSE,"REVPIVOT";"PIPELINE1",#N/A,FALSE,"REVPIVOT";"PIPELINE3",#N/A,FALSE,"REVPIVOT";"PIPELINE4",#N/A,FALSE,"REVPIVOT";"hc1",#N/A,FALSE,"REVPIVOT";"hc2",#N/A,FALSE,"REVPIVOT";"HC3",#N/A,FALSE,"REVPIVOT"}</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vlines_2000." localSheetId="7" hidden="1">{#N/A,#N/A,FALSE,"BA-COMBINED";#N/A,#N/A,FALSE,"BA-N";#N/A,#N/A,FALSE,"BA-S";#N/A,#N/A,FALSE,"NY";#N/A,#N/A,FALSE,"MA";#N/A,#N/A,FALSE,"ME";#N/A,#N/A,FALSE,"NH";#N/A,#N/A,FALSE,"RI";#N/A,#N/A,FALSE,"VT";#N/A,#N/A,FALSE,"NJ";#N/A,#N/A,FALSE,"PA";#N/A,#N/A,FALSE,"DE";#N/A,#N/A,FALSE,"DC";#N/A,#N/A,FALSE,"MD";#N/A,#N/A,FALSE,"VA";#N/A,#N/A,FALSE,"WV";#N/A,#N/A,FALSE,"New England"}</definedName>
    <definedName name="wrn.cvlines_2000." hidden="1">{#N/A,#N/A,FALSE,"BA-COMBINED";#N/A,#N/A,FALSE,"BA-N";#N/A,#N/A,FALSE,"BA-S";#N/A,#N/A,FALSE,"NY";#N/A,#N/A,FALSE,"MA";#N/A,#N/A,FALSE,"ME";#N/A,#N/A,FALSE,"NH";#N/A,#N/A,FALSE,"RI";#N/A,#N/A,FALSE,"VT";#N/A,#N/A,FALSE,"NJ";#N/A,#N/A,FALSE,"PA";#N/A,#N/A,FALSE,"DE";#N/A,#N/A,FALSE,"DC";#N/A,#N/A,FALSE,"MD";#N/A,#N/A,FALSE,"VA";#N/A,#N/A,FALSE,"WV";#N/A,#N/A,FALSE,"New England"}</definedName>
    <definedName name="wrn.cvlines2Ka." localSheetId="7" hidden="1">{#N/A,#N/A,FALSE,"BA-COMBINED";#N/A,#N/A,FALSE,"BA-N";#N/A,#N/A,FALSE,"BA-S";#N/A,#N/A,FALSE,"NY";#N/A,#N/A,FALSE,"MA";#N/A,#N/A,FALSE,"ME";#N/A,#N/A,FALSE,"NH";#N/A,#N/A,FALSE,"RI";#N/A,#N/A,FALSE,"VT";#N/A,#N/A,FALSE,"NJ";#N/A,#N/A,FALSE,"PA";#N/A,#N/A,FALSE,"DE";#N/A,#N/A,FALSE,"DC";#N/A,#N/A,FALSE,"MD";#N/A,#N/A,FALSE,"VA";#N/A,#N/A,FALSE,"WV";#N/A,#N/A,FALSE,"WV"}</definedName>
    <definedName name="wrn.cvlines2Ka." hidden="1">{#N/A,#N/A,FALSE,"BA-COMBINED";#N/A,#N/A,FALSE,"BA-N";#N/A,#N/A,FALSE,"BA-S";#N/A,#N/A,FALSE,"NY";#N/A,#N/A,FALSE,"MA";#N/A,#N/A,FALSE,"ME";#N/A,#N/A,FALSE,"NH";#N/A,#N/A,FALSE,"RI";#N/A,#N/A,FALSE,"VT";#N/A,#N/A,FALSE,"NJ";#N/A,#N/A,FALSE,"PA";#N/A,#N/A,FALSE,"DE";#N/A,#N/A,FALSE,"DC";#N/A,#N/A,FALSE,"MD";#N/A,#N/A,FALSE,"VA";#N/A,#N/A,FALSE,"WV";#N/A,#N/A,FALSE,"WV"}</definedName>
    <definedName name="wrn.Daily." localSheetId="7" hidden="1">{#N/A,#N/A,FALSE,"Input";#N/A,#N/A,FALSE,"BBC";#N/A,#N/A,FALSE,"Sch A";#N/A,#N/A,FALSE,"Sch B";#N/A,#N/A,FALSE,"Ineligible"}</definedName>
    <definedName name="wrn.Daily." hidden="1">{#N/A,#N/A,FALSE,"Input";#N/A,#N/A,FALSE,"BBC";#N/A,#N/A,FALSE,"Sch A";#N/A,#N/A,FALSE,"Sch B";#N/A,#N/A,FALSE,"Ineligible"}</definedName>
    <definedName name="wrn.Dalmatian._.Data." localSheetId="7" hidden="1">{"Standard",#N/A,FALSE,"Dal H Inc Stmt";"Standard",#N/A,FALSE,"Dal H Bal Sht";"Standard",#N/A,FALSE,"Dal H CFs"}</definedName>
    <definedName name="wrn.Dalmatian._.Data." hidden="1">{"Standard",#N/A,FALSE,"Dal H Inc Stmt";"Standard",#N/A,FALSE,"Dal H Bal Sht";"Standard",#N/A,FALSE,"Dal H CFs"}</definedName>
    <definedName name="wrn.Data." localSheetId="7" hidden="1">{#N/A,#N/A,FALSE,"3 Year Plan"}</definedName>
    <definedName name="wrn.Data." hidden="1">{#N/A,#N/A,FALSE,"3 Year Plan"}</definedName>
    <definedName name="wrn.database." localSheetId="7" hidden="1">{"subs",#N/A,FALSE,"database ";"proportional",#N/A,FALSE,"database "}</definedName>
    <definedName name="wrn.DATABASE." hidden="1">{"DBINPUT1",#N/A,FALSE,"Database";"DBINPUT2",#N/A,FALSE,"Database"}</definedName>
    <definedName name="wrn.dcf." localSheetId="7"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_.Only." localSheetId="7"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Valuation." localSheetId="7" hidden="1">{"value box",#N/A,TRUE,"DPL Inc. Fin Statements";"unlevered free cash flows",#N/A,TRUE,"DPL Inc. Fin Statements"}</definedName>
    <definedName name="wrn.DCF._.Valuation." hidden="1">{"value box",#N/A,TRUE,"DPL Inc. Fin Statements";"unlevered free cash flows",#N/A,TRUE,"DPL Inc. Fin Statements"}</definedName>
    <definedName name="WRN.DCF.OLD" localSheetId="7" hidden="1">{"mgmt forecast",#N/A,FALSE,"Mgmt Forecast";"dcf table",#N/A,FALSE,"Mgmt Forecast";"sensitivity",#N/A,FALSE,"Mgmt Forecast";"table inputs",#N/A,FALSE,"Mgmt Forecast";"calculations",#N/A,FALSE,"Mgmt Forecast"}</definedName>
    <definedName name="WRN.DCF.OLD" hidden="1">{"mgmt forecast",#N/A,FALSE,"Mgmt Forecast";"dcf table",#N/A,FALSE,"Mgmt Forecast";"sensitivity",#N/A,FALSE,"Mgmt Forecast";"table inputs",#N/A,FALSE,"Mgmt Forecast";"calculations",#N/A,FALSE,"Mgmt Forecast"}</definedName>
    <definedName name="wrn.DCF_Terminal_Value_qchm." localSheetId="7" hidden="1">{"qchm_dcf",#N/A,FALSE,"QCHMDCF2";"qchm_terminal",#N/A,FALSE,"QCHMDCF2"}</definedName>
    <definedName name="wrn.DCF_Terminal_Value_qchm." hidden="1">{"qchm_dcf",#N/A,FALSE,"QCHMDCF2";"qchm_terminal",#N/A,FALSE,"QCHMDCF2"}</definedName>
    <definedName name="wrn.dcf2" localSheetId="7"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LTA." localSheetId="7" hidden="1">{"delta II 1",#N/A,FALSE,"DELTA";"delta II 2",#N/A,FALSE,"DELTA";"delta II 3",#N/A,FALSE,"DELTA"}</definedName>
    <definedName name="wrn.DELTA." hidden="1">{"delta II 1",#N/A,FALSE,"DELTA";"delta II 2",#N/A,FALSE,"DELTA";"delta II 3",#N/A,FALSE,"DELTA"}</definedName>
    <definedName name="wrn.Deltek._.Upload." hidden="1">{#N/A,#N/A,FALSE,"Delt Data"}</definedName>
    <definedName name="wrn.Demand._.MT." localSheetId="7" hidden="1">{"Demand by Product MT",#N/A,TRUE,"PRDEMPOR";"Demand by Sector MT",#N/A,TRUE,"PRDEMPOR"}</definedName>
    <definedName name="wrn.Demand._.MT." hidden="1">{"Demand by Product MT",#N/A,TRUE,"PRDEMPOR";"Demand by Sector MT",#N/A,TRUE,"PRDEMPOR"}</definedName>
    <definedName name="wrn.Demand._.MTOE." localSheetId="7" hidden="1">{"Demand by Product MTOE",#N/A,TRUE,"PRDEMPOR";"Demand by Sector MTOE",#N/A,TRUE,"PRDEMPOR"}</definedName>
    <definedName name="wrn.Demand._.MTOE." hidden="1">{"Demand by Product MTOE",#N/A,TRUE,"PRDEMPOR";"Demand by Sector MTOE",#N/A,TRUE,"PRDEMPOR"}</definedName>
    <definedName name="wrn.depmatrix." localSheetId="7" hidden="1">{"depmatrix",#N/A,FALSE,"DECATUR-DIMMIT"}</definedName>
    <definedName name="wrn.depmatrix." hidden="1">{"depmatrix",#N/A,FALSE,"DECATUR-DIMMIT"}</definedName>
    <definedName name="wrn.Depr._.Schedules." localSheetId="7" hidden="1">{#N/A,#N/A,FALSE,"DEPR MASTER";#N/A,#N/A,FALSE,"DEPR SUM (STILLWATER)";#N/A,#N/A,FALSE,"DEPR SUM (DRESSER)";#N/A,#N/A,FALSE,"DEPR SUM (LAKEWOOD)";#N/A,#N/A,FALSE,"DEPR SUM (WHEAT RIDGE)";#N/A,#N/A,FALSE,"DEPR SUM (AUSTIN)";#N/A,#N/A,FALSE,"DEPR SUM (CORPORATE) "}</definedName>
    <definedName name="wrn.Depr._.Schedules." hidden="1">{#N/A,#N/A,FALSE,"DEPR MASTER";#N/A,#N/A,FALSE,"DEPR SUM (STILLWATER)";#N/A,#N/A,FALSE,"DEPR SUM (DRESSER)";#N/A,#N/A,FALSE,"DEPR SUM (LAKEWOOD)";#N/A,#N/A,FALSE,"DEPR SUM (WHEAT RIDGE)";#N/A,#N/A,FALSE,"DEPR SUM (AUSTIN)";#N/A,#N/A,FALSE,"DEPR SUM (CORPORATE) "}</definedName>
    <definedName name="wrn.Depr._.Schedules._1" localSheetId="7" hidden="1">{#N/A,#N/A,FALSE,"DEPR MASTER";#N/A,#N/A,FALSE,"DEPR SUM (STILLWATER)";#N/A,#N/A,FALSE,"DEPR SUM (DRESSER)";#N/A,#N/A,FALSE,"DEPR SUM (LAKEWOOD)";#N/A,#N/A,FALSE,"DEPR SUM (WHEAT RIDGE)";#N/A,#N/A,FALSE,"DEPR SUM (AUSTIN)";#N/A,#N/A,FALSE,"DEPR SUM (CORPORATE) "}</definedName>
    <definedName name="wrn.Depr._.Schedules._1" hidden="1">{#N/A,#N/A,FALSE,"DEPR MASTER";#N/A,#N/A,FALSE,"DEPR SUM (STILLWATER)";#N/A,#N/A,FALSE,"DEPR SUM (DRESSER)";#N/A,#N/A,FALSE,"DEPR SUM (LAKEWOOD)";#N/A,#N/A,FALSE,"DEPR SUM (WHEAT RIDGE)";#N/A,#N/A,FALSE,"DEPR SUM (AUSTIN)";#N/A,#N/A,FALSE,"DEPR SUM (CORPORATE) "}</definedName>
    <definedName name="wrn.Depr._.Schedules._2" localSheetId="7" hidden="1">{#N/A,#N/A,FALSE,"DEPR MASTER";#N/A,#N/A,FALSE,"DEPR SUM (STILLWATER)";#N/A,#N/A,FALSE,"DEPR SUM (DRESSER)";#N/A,#N/A,FALSE,"DEPR SUM (LAKEWOOD)";#N/A,#N/A,FALSE,"DEPR SUM (WHEAT RIDGE)";#N/A,#N/A,FALSE,"DEPR SUM (AUSTIN)";#N/A,#N/A,FALSE,"DEPR SUM (CORPORATE) "}</definedName>
    <definedName name="wrn.Depr._.Schedules._2" hidden="1">{#N/A,#N/A,FALSE,"DEPR MASTER";#N/A,#N/A,FALSE,"DEPR SUM (STILLWATER)";#N/A,#N/A,FALSE,"DEPR SUM (DRESSER)";#N/A,#N/A,FALSE,"DEPR SUM (LAKEWOOD)";#N/A,#N/A,FALSE,"DEPR SUM (WHEAT RIDGE)";#N/A,#N/A,FALSE,"DEPR SUM (AUSTIN)";#N/A,#N/A,FALSE,"DEPR SUM (CORPORATE) "}</definedName>
    <definedName name="wrn.Depr._.Schedules._3" localSheetId="7" hidden="1">{#N/A,#N/A,FALSE,"DEPR MASTER";#N/A,#N/A,FALSE,"DEPR SUM (STILLWATER)";#N/A,#N/A,FALSE,"DEPR SUM (DRESSER)";#N/A,#N/A,FALSE,"DEPR SUM (LAKEWOOD)";#N/A,#N/A,FALSE,"DEPR SUM (WHEAT RIDGE)";#N/A,#N/A,FALSE,"DEPR SUM (AUSTIN)";#N/A,#N/A,FALSE,"DEPR SUM (CORPORATE) "}</definedName>
    <definedName name="wrn.Depr._.Schedules._3" hidden="1">{#N/A,#N/A,FALSE,"DEPR MASTER";#N/A,#N/A,FALSE,"DEPR SUM (STILLWATER)";#N/A,#N/A,FALSE,"DEPR SUM (DRESSER)";#N/A,#N/A,FALSE,"DEPR SUM (LAKEWOOD)";#N/A,#N/A,FALSE,"DEPR SUM (WHEAT RIDGE)";#N/A,#N/A,FALSE,"DEPR SUM (AUSTIN)";#N/A,#N/A,FALSE,"DEPR SUM (CORPORATE) "}</definedName>
    <definedName name="wrn.Depr._.Schedules._4" localSheetId="7" hidden="1">{#N/A,#N/A,FALSE,"DEPR MASTER";#N/A,#N/A,FALSE,"DEPR SUM (STILLWATER)";#N/A,#N/A,FALSE,"DEPR SUM (DRESSER)";#N/A,#N/A,FALSE,"DEPR SUM (LAKEWOOD)";#N/A,#N/A,FALSE,"DEPR SUM (WHEAT RIDGE)";#N/A,#N/A,FALSE,"DEPR SUM (AUSTIN)";#N/A,#N/A,FALSE,"DEPR SUM (CORPORATE) "}</definedName>
    <definedName name="wrn.Depr._.Schedules._4" hidden="1">{#N/A,#N/A,FALSE,"DEPR MASTER";#N/A,#N/A,FALSE,"DEPR SUM (STILLWATER)";#N/A,#N/A,FALSE,"DEPR SUM (DRESSER)";#N/A,#N/A,FALSE,"DEPR SUM (LAKEWOOD)";#N/A,#N/A,FALSE,"DEPR SUM (WHEAT RIDGE)";#N/A,#N/A,FALSE,"DEPR SUM (AUSTIN)";#N/A,#N/A,FALSE,"DEPR SUM (CORPORATE) "}</definedName>
    <definedName name="wrn.Depr._.Schedules._5" localSheetId="7" hidden="1">{#N/A,#N/A,FALSE,"DEPR MASTER";#N/A,#N/A,FALSE,"DEPR SUM (STILLWATER)";#N/A,#N/A,FALSE,"DEPR SUM (DRESSER)";#N/A,#N/A,FALSE,"DEPR SUM (LAKEWOOD)";#N/A,#N/A,FALSE,"DEPR SUM (WHEAT RIDGE)";#N/A,#N/A,FALSE,"DEPR SUM (AUSTIN)";#N/A,#N/A,FALSE,"DEPR SUM (CORPORATE) "}</definedName>
    <definedName name="wrn.Depr._.Schedules._5" hidden="1">{#N/A,#N/A,FALSE,"DEPR MASTER";#N/A,#N/A,FALSE,"DEPR SUM (STILLWATER)";#N/A,#N/A,FALSE,"DEPR SUM (DRESSER)";#N/A,#N/A,FALSE,"DEPR SUM (LAKEWOOD)";#N/A,#N/A,FALSE,"DEPR SUM (WHEAT RIDGE)";#N/A,#N/A,FALSE,"DEPR SUM (AUSTIN)";#N/A,#N/A,FALSE,"DEPR SUM (CORPORATE) "}</definedName>
    <definedName name="wrn.Depreciation." localSheetId="7" hidden="1">{"DE_asfiled",#N/A,TRUE,"Amort.";"IRS_addl",#N/A,TRUE,"Amort."}</definedName>
    <definedName name="wrn.Depreciation." hidden="1">{"DE_asfiled",#N/A,TRUE,"Amort.";"IRS_addl",#N/A,TRUE,"Amort."}</definedName>
    <definedName name="wrn.DETAIL." localSheetId="7" hidden="1">{"PAGES",#N/A,FALSE,"Det_Rpt"}</definedName>
    <definedName name="wrn.DETAIL." hidden="1">{"PAGES",#N/A,FALSE,"Det_Rpt"}</definedName>
    <definedName name="wrn.Detail._.Balance._.Sheet." localSheetId="7" hidden="1">{#N/A,#N/A,FALSE,"Detail"}</definedName>
    <definedName name="wrn.Detail._.Balance._.Sheet." hidden="1">{#N/A,#N/A,FALSE,"Detail"}</definedName>
    <definedName name="wrn.Detail._.income._.and._.expense." localSheetId="7" hidden="1">{#N/A,#N/A,TRUE,"Assumptions";#N/A,#N/A,TRUE,"Revenue &amp; Direct Expense";#N/A,#N/A,TRUE,"Indirect Expense"}</definedName>
    <definedName name="wrn.Detail._.income._.and._.expense." hidden="1">{#N/A,#N/A,TRUE,"Assumptions";#N/A,#N/A,TRUE,"Revenue &amp; Direct Expense";#N/A,#N/A,TRUE,"Indirect Expense"}</definedName>
    <definedName name="wrn.DETAIL._.SCHEDULES." hidden="1">{"ACCOUNT DETAIL",#N/A,FALSE,"SCHEDULE E";"ACCOUNT DETAIL",#N/A,FALSE,"SCHEDULE G";"ACCOUNT DETAIL",#N/A,FALSE,"SCHEDULE H";"ACCOUNT DETAIL",#N/A,FALSE,"SCHEDULE I"}</definedName>
    <definedName name="wrn.Detail_Projection." localSheetId="7" hidden="1">{#N/A,#N/A,FALSE,"Detail YTD"}</definedName>
    <definedName name="wrn.Detail_Projection." hidden="1">{#N/A,#N/A,FALSE,"Detail YTD"}</definedName>
    <definedName name="wrn.detailed._.is." localSheetId="7" hidden="1">{"detailed hist is",#N/A,FALSE,"Detailed IS";"detailed projected is",#N/A,FALSE,"Detailed IS"}</definedName>
    <definedName name="wrn.detailed._.is." hidden="1">{"detailed hist is",#N/A,FALSE,"Detailed IS";"detailed projected is",#N/A,FALSE,"Detailed IS"}</definedName>
    <definedName name="wrn.Detailed._.P._.and._.L." localSheetId="7" hidden="1">{"P and L Detail Page 1",#N/A,FALSE,"Data";"P and L Detail Page 2",#N/A,FALSE,"Data"}</definedName>
    <definedName name="wrn.Detailed._.P._.and._.L." hidden="1">{"P and L Detail Page 1",#N/A,FALSE,"Data";"P and L Detail Page 2",#N/A,FALSE,"Data"}</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IFERENCIAS." localSheetId="7" hidden="1">{"MMERINO",#N/A,FALSE,"1) Income Statement (2)"}</definedName>
    <definedName name="wrn.DIFERENCIAS." hidden="1">{"MMERINO",#N/A,FALSE,"1) Income Statement (2)"}</definedName>
    <definedName name="wrn.dil_anal." localSheetId="7" hidden="1">{"hiden",#N/A,FALSE,"14";"hidden",#N/A,FALSE,"16";"hidden",#N/A,FALSE,"18";"hidden",#N/A,FALSE,"20"}</definedName>
    <definedName name="wrn.dil_anal." hidden="1">{"hiden",#N/A,FALSE,"14";"hidden",#N/A,FALSE,"16";"hidden",#N/A,FALSE,"18";"hidden",#N/A,FALSE,"20"}</definedName>
    <definedName name="wrn.dir." localSheetId="7" hidden="1">{#N/A,#N/A,FALSE,"Dir. Marketing_Summary";#N/A,#N/A,FALSE,"Infolink";#N/A,#N/A,FALSE,"Direct";#N/A,#N/A,FALSE,"Med_Marketing";#N/A,#N/A,FALSE,"Dimac_1";#N/A,#N/A,FALSE,"Dimac_2";#N/A,#N/A,FALSE,"Vantage";#N/A,#N/A,FALSE,"Tomahawk";#N/A,#N/A,FALSE,"BofA";#N/A,#N/A,FALSE,"Epsilon";#N/A,#N/A,FALSE,"Epsilon"}</definedName>
    <definedName name="wrn.dir." hidden="1">{#N/A,#N/A,FALSE,"Dir. Marketing_Summary";#N/A,#N/A,FALSE,"Infolink";#N/A,#N/A,FALSE,"Direct";#N/A,#N/A,FALSE,"Med_Marketing";#N/A,#N/A,FALSE,"Dimac_1";#N/A,#N/A,FALSE,"Dimac_2";#N/A,#N/A,FALSE,"Vantage";#N/A,#N/A,FALSE,"Tomahawk";#N/A,#N/A,FALSE,"BofA";#N/A,#N/A,FALSE,"Epsilon";#N/A,#N/A,FALSE,"Epsilon"}</definedName>
    <definedName name="wrn.Direct._.cost._.summary._.of._.yeast." localSheetId="7" hidden="1">{#N/A,#N/A,FALSE,"DCOST"}</definedName>
    <definedName name="wrn.Direct._.cost._.summary._.of._.yeast." hidden="1">{#N/A,#N/A,FALSE,"DCOST"}</definedName>
    <definedName name="wrn.djall." localSheetId="7" hidden="1">{"djcash",#N/A,FALSE,"DJann";"djinc",#N/A,FALSE,"DJann";"djtaxes",#N/A,FALSE,"DJann";"djbuspub",#N/A,FALSE,"DJann";"djwall",#N/A,FALSE,"DJann";"djcompprs",#N/A,FALSE,"DJann";"djteler",#N/A,FALSE,"DJann"}</definedName>
    <definedName name="wrn.djall." hidden="1">{"djcash",#N/A,FALSE,"DJann";"djinc",#N/A,FALSE,"DJann";"djtaxes",#N/A,FALSE,"DJann";"djbuspub",#N/A,FALSE,"DJann";"djwall",#N/A,FALSE,"DJann";"djcompprs",#N/A,FALSE,"DJann";"djteler",#N/A,FALSE,"DJann"}</definedName>
    <definedName name="wrn.documentation." localSheetId="7" hidden="1">{"documentation1",#N/A,FALSE,"Documentation";"documentation2",#N/A,FALSE,"Documentation"}</definedName>
    <definedName name="wrn.documentation." hidden="1">{"documentation1",#N/A,FALSE,"Documentation";"documentation2",#N/A,FALSE,"Documentation"}</definedName>
    <definedName name="wrn.Dom." localSheetId="7" hidden="1">{"Dom_qty",#N/A,FALSE,"Domestic";"Dom_sell",#N/A,FALSE,"Domestic";"Dom_misc",#N/A,FALSE,"Domestic"}</definedName>
    <definedName name="wrn.Dom." hidden="1">{"Dom_qty",#N/A,FALSE,"Domestic";"Dom_sell",#N/A,FALSE,"Domestic";"Dom_misc",#N/A,FALSE,"Domestic"}</definedName>
    <definedName name="wrn.dombud1." localSheetId="7" hidden="1">{#N/A,#N/A,FALSE,"SLSBUD"}</definedName>
    <definedName name="wrn.dombud1." hidden="1">{#N/A,#N/A,FALSE,"SLSBUD"}</definedName>
    <definedName name="wrn.dombud2." localSheetId="7" hidden="1">{#N/A,#N/A,FALSE,"SLSBUD"}</definedName>
    <definedName name="wrn.dombud2." hidden="1">{#N/A,#N/A,FALSE,"SLSBUD"}</definedName>
    <definedName name="wrn.DOMESTIC._.BOOK." localSheetId="7" hidden="1">{#N/A,#N/A,FALSE,"COVER";#N/A,#N/A,FALSE,"CONTENTS";#N/A,#N/A,FALSE,"1";#N/A,#N/A,FALSE,"2";#N/A,#N/A,FALSE,"3";#N/A,#N/A,FALSE,"4";#N/A,#N/A,FALSE,"5";#N/A,#N/A,FALSE,"5 - A";#N/A,#N/A,FALSE,"6";#N/A,#N/A,FALSE,"6 - A";#N/A,#N/A,FALSE,"7";#N/A,#N/A,FALSE,"7 - A"}</definedName>
    <definedName name="wrn.DOMESTIC._.BOOK." hidden="1">{#N/A,#N/A,FALSE,"COVER";#N/A,#N/A,FALSE,"CONTENTS";#N/A,#N/A,FALSE,"1";#N/A,#N/A,FALSE,"2";#N/A,#N/A,FALSE,"3";#N/A,#N/A,FALSE,"4";#N/A,#N/A,FALSE,"5";#N/A,#N/A,FALSE,"5 - A";#N/A,#N/A,FALSE,"6";#N/A,#N/A,FALSE,"6 - A";#N/A,#N/A,FALSE,"7";#N/A,#N/A,FALSE,"7 - A"}</definedName>
    <definedName name="wrn.DPI._.Summary." localSheetId="7" hidden="1">{#N/A,#N/A,TRUE,"Summary";#N/A,#N/A,TRUE,"Financials"}</definedName>
    <definedName name="wrn.DPI._.Summary." hidden="1">{#N/A,#N/A,TRUE,"Summary";#N/A,#N/A,TRUE,"Financials"}</definedName>
    <definedName name="wrn.Eagle." localSheetId="7" hidden="1">{#N/A,#N/A,FALSE,"Historical";#N/A,#N/A,FALSE,"EPS-Purchase";#N/A,#N/A,FALSE,"EPS-Pool";#N/A,#N/A,FALSE,"DCF";"Market Share",#N/A,FALSE,"Revenue";"Revenue",#N/A,FALSE,"Revenue"}</definedName>
    <definedName name="wrn.Eagle." hidden="1">{#N/A,#N/A,FALSE,"Historical";#N/A,#N/A,FALSE,"EPS-Purchase";#N/A,#N/A,FALSE,"EPS-Pool";#N/A,#N/A,FALSE,"DCF";"Market Share",#N/A,FALSE,"Revenue";"Revenue",#N/A,FALSE,"Revenue"}</definedName>
    <definedName name="wrn.Earning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_.MPS." localSheetId="7" hidden="1">{#N/A,#N/A,FALSE,"EC MPS Cover";#N/A,#N/A,FALSE,"EC MPS Summary";#N/A,#N/A,FALSE,"EC MPS Summ by Region";#N/A,#N/A,FALSE,"EC MPS Sales &amp; Mgn by region";#N/A,#N/A,FALSE,"EC MPS Sales &amp; ASP by Region";#N/A,#N/A,FALSE,"EC MPS Sales &amp; Mgn Trends";#N/A,#N/A,FALSE,"EC MPS Sales $ Trends";#N/A,#N/A,FALSE,"EC MPS Sales Unit Trends";#N/A,#N/A,FALSE,"EC MPS Key Ctry Sales Comp";#N/A,#N/A,FALSE,"EC MPS Key Ctry sales trends "}</definedName>
    <definedName name="wrn.EC._.MPS." hidden="1">{#N/A,#N/A,FALSE,"EC MPS Cover";#N/A,#N/A,FALSE,"EC MPS Summary";#N/A,#N/A,FALSE,"EC MPS Summ by Region";#N/A,#N/A,FALSE,"EC MPS Sales &amp; Mgn by region";#N/A,#N/A,FALSE,"EC MPS Sales &amp; ASP by Region";#N/A,#N/A,FALSE,"EC MPS Sales &amp; Mgn Trends";#N/A,#N/A,FALSE,"EC MPS Sales $ Trends";#N/A,#N/A,FALSE,"EC MPS Sales Unit Trends";#N/A,#N/A,FALSE,"EC MPS Key Ctry Sales Comp";#N/A,#N/A,FALSE,"EC MPS Key Ctry sales trends "}</definedName>
    <definedName name="wrn.EC._.Other." localSheetId="7" hidden="1">{#N/A,#N/A,FALSE,"EC Other Cover";#N/A,#N/A,FALSE,"EC Other NPR&amp;Mgn by region";#N/A,#N/A,FALSE,"EC Other Units &amp; ASP by Region";#N/A,#N/A,FALSE,"EC Other NPR &amp; Mgn Trends";#N/A,#N/A,FALSE,"EC Other Sales $ Trends";#N/A,#N/A,FALSE,"Cleaners  Key Ctry Sales Comp";#N/A,#N/A,FALSE,"Enzymes  Key Ctry Sales Comp";#N/A,#N/A,FALSE,"Neutralize  Key Ctry Sales Comp";#N/A,#N/A,FALSE,"Salines  Key Ctry Sales Comp";#N/A,#N/A,FALSE,"Lenscases  Key Ctry Sales Comp";#N/A,#N/A,FALSE,"Cleaners Key Ctry sales trends ";#N/A,#N/A,FALSE,"Enzymes Key Ctry sales trends";#N/A,#N/A,FALSE,"Neutraliz Key Ctry sales trends";#N/A,#N/A,FALSE,"Salines Key Ctry sales trends";#N/A,#N/A,FALSE,"Lenscases Key Ctry sales trends"}</definedName>
    <definedName name="wrn.EC._.Other." hidden="1">{#N/A,#N/A,FALSE,"EC Other Cover";#N/A,#N/A,FALSE,"EC Other NPR&amp;Mgn by region";#N/A,#N/A,FALSE,"EC Other Units &amp; ASP by Region";#N/A,#N/A,FALSE,"EC Other NPR &amp; Mgn Trends";#N/A,#N/A,FALSE,"EC Other Sales $ Trends";#N/A,#N/A,FALSE,"Cleaners  Key Ctry Sales Comp";#N/A,#N/A,FALSE,"Enzymes  Key Ctry Sales Comp";#N/A,#N/A,FALSE,"Neutralize  Key Ctry Sales Comp";#N/A,#N/A,FALSE,"Salines  Key Ctry Sales Comp";#N/A,#N/A,FALSE,"Lenscases  Key Ctry Sales Comp";#N/A,#N/A,FALSE,"Cleaners Key Ctry sales trends ";#N/A,#N/A,FALSE,"Enzymes Key Ctry sales trends";#N/A,#N/A,FALSE,"Neutraliz Key Ctry sales trends";#N/A,#N/A,FALSE,"Salines Key Ctry sales trends";#N/A,#N/A,FALSE,"Lenscases Key Ctry sales trends"}</definedName>
    <definedName name="wrn.EC._.Peroxides." localSheetId="7" hidden="1">{#N/A,#N/A,FALSE,"EC Peroxides Cover";#N/A,#N/A,FALSE,"EC Peroxides Summary";#N/A,#N/A,FALSE,"EC Peroxides Summ by Region";#N/A,#N/A,FALSE,"EC Peroxi Sales &amp; Mgn by region";#N/A,#N/A,FALSE,"EC Peroxi Sales &amp; ASP by Region";#N/A,#N/A,FALSE,"EC Peroxides Sales &amp; Mgn Trends";#N/A,#N/A,FALSE,"EC Peroxides Sales $ Trends";#N/A,#N/A,FALSE,"EC Peroxides Sales Unit Trends";#N/A,#N/A,FALSE,"EC Peroxide Key Ctry Sales Comp";#N/A,#N/A,FALSE,"EC Peroxi Key Ctry sales trend"}</definedName>
    <definedName name="wrn.EC._.Peroxides." hidden="1">{#N/A,#N/A,FALSE,"EC Peroxides Cover";#N/A,#N/A,FALSE,"EC Peroxides Summary";#N/A,#N/A,FALSE,"EC Peroxides Summ by Region";#N/A,#N/A,FALSE,"EC Peroxi Sales &amp; Mgn by region";#N/A,#N/A,FALSE,"EC Peroxi Sales &amp; ASP by Region";#N/A,#N/A,FALSE,"EC Peroxides Sales &amp; Mgn Trends";#N/A,#N/A,FALSE,"EC Peroxides Sales $ Trends";#N/A,#N/A,FALSE,"EC Peroxides Sales Unit Trends";#N/A,#N/A,FALSE,"EC Peroxide Key Ctry Sales Comp";#N/A,#N/A,FALSE,"EC Peroxi Key Ctry sales trend"}</definedName>
    <definedName name="wrn.Economic._.Value._.Added._.Analysis." localSheetId="7" hidden="1">{"EVA",#N/A,FALSE,"EVA";"WACC",#N/A,FALSE,"WACC"}</definedName>
    <definedName name="wrn.Economic._.Value._.Added._.Analysis." hidden="1">{"EVA",#N/A,FALSE,"EVA";"WACC",#N/A,FALSE,"WACC"}</definedName>
    <definedName name="wrn.ecpall." localSheetId="7" hidden="1">{"ecpcash",#N/A,FALSE,"ECPann";"ecpinc",#N/A,FALSE,"ECPann";"ecpindia",#N/A,FALSE,"ECPann";"ecpmun",#N/A,FALSE,"ECPann";"ecpphoenix",#N/A,FALSE,"ECPann";"ecpothe",#N/A,FALSE,"ECPann";"ecpbalsht",#N/A,FALSE,"ECPann"}</definedName>
    <definedName name="wrn.ecpall." hidden="1">{"ecpcash",#N/A,FALSE,"ECPann";"ecpinc",#N/A,FALSE,"ECPann";"ecpindia",#N/A,FALSE,"ECPann";"ecpmun",#N/A,FALSE,"ECPann";"ecpphoenix",#N/A,FALSE,"ECPann";"ecpothe",#N/A,FALSE,"ECPann";"ecpbalsht",#N/A,FALSE,"ECPann"}</definedName>
    <definedName name="wrn.edcredit." localSheetId="7" hidden="1">{"edcredit",#N/A,FALSE,"edcredit"}</definedName>
    <definedName name="wrn.edcredit." hidden="1">{"edcredit",#N/A,FALSE,"edcredit"}</definedName>
    <definedName name="wrn.Electric._.Unbundled._.Worksheets." hidden="1">{#N/A,#N/A,FALSE,"CGE Rate RS";#N/A,#N/A,FALSE,"CGE Rate ORH ";#N/A,#N/A,FALSE,"CGE Rate TD";#N/A,#N/A,FALSE,"CGE Rate DS";#N/A,#N/A,FALSE,"CGE Rate GSFL";#N/A,#N/A,FALSE,"CGE Rate EH";#N/A,#N/A,FALSE,"CGE Rate DM";#N/A,#N/A,FALSE,"CGE Rate DP";#N/A,#N/A,FALSE,"CGE Rate TS"}</definedName>
    <definedName name="wrn.Employee._.Efficiency." localSheetId="7" hidden="1">{"Employee Efficiency",#N/A,FALSE,"Benchmarking"}</definedName>
    <definedName name="wrn.Employee._.Efficiency." hidden="1">{"Employee Efficiency",#N/A,FALSE,"Benchmarking"}</definedName>
    <definedName name="wrn.Entire._.Model." localSheetId="7" hidden="1">{"Income Page",#N/A,FALSE,"Income";"Quarterly Page",#N/A,FALSE,"Quarterly";"EPS Page",#N/A,FALSE,"EPS";"Cashflow Page",#N/A,FALSE,"CashFlow"}</definedName>
    <definedName name="wrn.Entire._.Model." hidden="1">{"Income Page",#N/A,FALSE,"Income";"Quarterly Page",#N/A,FALSE,"Quarterly";"EPS Page",#N/A,FALSE,"EPS";"Cashflow Page",#N/A,FALSE,"CashFlow"}</definedName>
    <definedName name="wrn.Entire._.Sheet." localSheetId="7" hidden="1">{"Entire Sheet",#N/A,FALSE,"Detail Income Statements"}</definedName>
    <definedName name="wrn.Entire._.Sheet." hidden="1">{"Entire Sheet",#N/A,FALSE,"Detail Income Statements"}</definedName>
    <definedName name="wrn.Entire._.Sheet._1" localSheetId="7" hidden="1">{"Entire Sheet",#N/A,FALSE,"Detail Income Statements"}</definedName>
    <definedName name="wrn.Entire._.Sheet._1" hidden="1">{"Entire Sheet",#N/A,FALSE,"Detail Income Statements"}</definedName>
    <definedName name="wrn.Entire._.Sheet._2" localSheetId="7" hidden="1">{"Entire Sheet",#N/A,FALSE,"Detail Income Statements"}</definedName>
    <definedName name="wrn.Entire._.Sheet._2" hidden="1">{"Entire Sheet",#N/A,FALSE,"Detail Income Statements"}</definedName>
    <definedName name="wrn.Entire._.Sheet._3" localSheetId="7" hidden="1">{"Entire Sheet",#N/A,FALSE,"Detail Income Statements"}</definedName>
    <definedName name="wrn.Entire._.Sheet._3" hidden="1">{"Entire Sheet",#N/A,FALSE,"Detail Income Statements"}</definedName>
    <definedName name="wrn.Entire._.Sheet._4" localSheetId="7" hidden="1">{"Entire Sheet",#N/A,FALSE,"Detail Income Statements"}</definedName>
    <definedName name="wrn.Entire._.Sheet._4" hidden="1">{"Entire Sheet",#N/A,FALSE,"Detail Income Statements"}</definedName>
    <definedName name="wrn.Entire._.Sheet._5" localSheetId="7" hidden="1">{"Entire Sheet",#N/A,FALSE,"Detail Income Statements"}</definedName>
    <definedName name="wrn.Entire._.Sheet._5" hidden="1">{"Entire Sheet",#N/A,FALSE,"Detail Income Statements"}</definedName>
    <definedName name="wrn.EPS._.print." localSheetId="7" hidden="1">{"EPS1",#N/A,FALSE,"merger"}</definedName>
    <definedName name="wrn.EPS._.print." hidden="1">{"EPS1",#N/A,FALSE,"merger"}</definedName>
    <definedName name="wrn.Especial." localSheetId="7" hidden="1">{"BalanceAnual",#N/A,FALSE,"Balance Anual";"ER_Mensual",#N/A,FALSE,"Edo Res. Mens";"ER_Anual",#N/A,FALSE,"Edo Res. Anual";"Flujo_Mensual",#N/A,FALSE,"Flujo Mens";"Flujo_Anual",#N/A,FALSE,"Flujo Anual";"CtoVtas",#N/A,FALSE,"Otros Datos";"GtsAdmonyVtas",#N/A,FALSE,"Otros Datos";"GtsDistr",#N/A,FALSE,"Otros Datos";"VentasyCostos",#N/A,FALSE,"Otros Datos";"Indices",#N/A,FALSE,"Otros Datos"}</definedName>
    <definedName name="wrn.Especial." hidden="1">{"BalanceAnual",#N/A,FALSE,"Balance Anual";"ER_Mensual",#N/A,FALSE,"Edo Res. Mens";"ER_Anual",#N/A,FALSE,"Edo Res. Anual";"Flujo_Mensual",#N/A,FALSE,"Flujo Mens";"Flujo_Anual",#N/A,FALSE,"Flujo Anual";"CtoVtas",#N/A,FALSE,"Otros Datos";"GtsAdmonyVtas",#N/A,FALSE,"Otros Datos";"GtsDistr",#N/A,FALSE,"Otros Datos";"VentasyCostos",#N/A,FALSE,"Otros Datos";"Indices",#N/A,FALSE,"Otros Datos"}</definedName>
    <definedName name="wrn.Estimated._.Tax._.Annualized._.Method." localSheetId="7" hidden="1">{#N/A,#N/A,FALSE,"Summary";#N/A,#N/A,FALSE,"Adj to Option C";#N/A,#N/A,FALSE,"Dividend Analysis";#N/A,#N/A,FALSE,"Reserve Analysis";#N/A,#N/A,FALSE,"Depreciation";#N/A,#N/A,FALSE,"Other Tax Adj"}</definedName>
    <definedName name="wrn.Estimated._.Tax._.Annualized._.Method." hidden="1">{#N/A,#N/A,FALSE,"Summary";#N/A,#N/A,FALSE,"Adj to Option C";#N/A,#N/A,FALSE,"Dividend Analysis";#N/A,#N/A,FALSE,"Reserve Analysis";#N/A,#N/A,FALSE,"Depreciation";#N/A,#N/A,FALSE,"Other Tax Adj"}</definedName>
    <definedName name="wrn.ETH." localSheetId="7" hidden="1">{"AnnMarg.",#N/A,FALSE,"ETHAN";"Q",#N/A,FALSE,"Qtrs."}</definedName>
    <definedName name="wrn.ETH." hidden="1">{"AnnMarg.",#N/A,FALSE,"ETHAN";"Q",#N/A,FALSE,"Qtrs."}</definedName>
    <definedName name="wrn.Europe._.Base." localSheetId="7" hidden="1">{"Eur Base Top",#N/A,FALSE,"Europe Base";"Eur Base Bottom",#N/A,FALSE,"Europe Base"}</definedName>
    <definedName name="wrn.Europe._.Base." hidden="1">{"Eur Base Top",#N/A,FALSE,"Europe Base";"Eur Base Bottom",#N/A,FALSE,"Europe Base"}</definedName>
    <definedName name="wrn.Europe._.Set." localSheetId="7" hidden="1">{"IS w Ratios",#N/A,FALSE,"Europe";"PF CF Europe",#N/A,FALSE,"Europe";"DCF Eur Matrix",#N/A,FALSE,"Europe"}</definedName>
    <definedName name="wrn.Europe._.Set." hidden="1">{"IS w Ratios",#N/A,FALSE,"Europe";"PF CF Europe",#N/A,FALSE,"Europe";"DCF Eur Matrix",#N/A,FALSE,"Europe"}</definedName>
    <definedName name="wrn.EVA._.Analysis." localSheetId="7" hidden="1">{"EVA Comparison",#N/A,FALSE,"EVA";"ORONA Break Down",#N/A,FALSE,"EVA";"99 - 00 ROIC Reconciliation",#N/A,FALSE,"EVA";"ROIC Reconciliation",#N/A,FALSE,"EVA";"WACC",#N/A,FALSE,"EVA";"APD NOPAT &amp; ROIC",#N/A,FALSE,"EVA";"EVA MSDW Method",#N/A,FALSE,"EVA";"EVA APD MEthod",#N/A,FALSE,"EVA";"Sum Diff",#N/A,FALSE,"EVA";"APD Method",#N/A,FALSE,"EVA";"1990-2000 Comp",#N/A,FALSE,"EVA"}</definedName>
    <definedName name="wrn.EVA._.Analysis." hidden="1">{"EVA Comparison",#N/A,FALSE,"EVA";"ORONA Break Down",#N/A,FALSE,"EVA";"99 - 00 ROIC Reconciliation",#N/A,FALSE,"EVA";"ROIC Reconciliation",#N/A,FALSE,"EVA";"WACC",#N/A,FALSE,"EVA";"APD NOPAT &amp; ROIC",#N/A,FALSE,"EVA";"EVA MSDW Method",#N/A,FALSE,"EVA";"EVA APD MEthod",#N/A,FALSE,"EVA";"Sum Diff",#N/A,FALSE,"EVA";"APD Method",#N/A,FALSE,"EVA";"1990-2000 Comp",#N/A,FALSE,"EVA"}</definedName>
    <definedName name="wrn.EVAs." localSheetId="7" hidden="1">{"EVA MSDW Method",#N/A,FALSE,"EVA";"EVA APD MEthod",#N/A,FALSE,"EVA"}</definedName>
    <definedName name="wrn.EVAs." hidden="1">{"EVA MSDW Method",#N/A,FALSE,"EVA";"EVA APD MEthod",#N/A,FALSE,"EVA"}</definedName>
    <definedName name="wrn.Eventplanner." localSheetId="7" hidden="1">{#N/A,#N/A,FALSE,"Zone (East)";#N/A,#N/A,FALSE,"Zone (South)";#N/A,#N/A,FALSE,"Zone (West)";#N/A,#N/A,FALSE,"National Account"}</definedName>
    <definedName name="wrn.Eventplanner." hidden="1">{#N/A,#N/A,FALSE,"Zone (East)";#N/A,#N/A,FALSE,"Zone (South)";#N/A,#N/A,FALSE,"Zone (West)";#N/A,#N/A,FALSE,"National Account"}</definedName>
    <definedName name="wrn.Executive._.Reports." localSheetId="7"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view._.Report." hidden="1">{#N/A,#N/A,FALSE,"Executive Review Sheet";#N/A,#N/A,FALSE,"Summary of Estimate Components";#N/A,#N/A,FALSE,"Summary of Allowances"}</definedName>
    <definedName name="wrn.Executive._.Summary." localSheetId="7" hidden="1">{#N/A,#N/A,TRUE,"Cover";#N/A,#N/A,TRUE,"ExecSum";#N/A,#N/A,TRUE,"Narrative";#N/A,#N/A,TRUE,"FS";#N/A,#N/A,TRUE,"Capex";#N/A,#N/A,TRUE,"FacBal";#N/A,#N/A,TRUE,"Sales";#N/A,#N/A,TRUE,"COGS";#N/A,#N/A,TRUE,"RM Inputs"}</definedName>
    <definedName name="wrn.Executive._.Summary." hidden="1">{#N/A,#N/A,TRUE,"Cover";#N/A,#N/A,TRUE,"ExecSum";#N/A,#N/A,TRUE,"Narrative";#N/A,#N/A,TRUE,"FS";#N/A,#N/A,TRUE,"Capex";#N/A,#N/A,TRUE,"FacBal";#N/A,#N/A,TRUE,"Sales";#N/A,#N/A,TRUE,"COGS";#N/A,#N/A,TRUE,"RM Inputs"}</definedName>
    <definedName name="wrn.Exhibits._.Clean." localSheetId="7" hidden="1">{"Exhibit 1",#N/A,FALSE,"MCMANEUS EXH 1";"Exhibit 5",#N/A,FALSE,"MCMANEUS EXH 5";"Exhibit 6",#N/A,FALSE,"MCMANEUS EXH 6";"Exhibit 7",#N/A,FALSE,"MCMANEUS EXH 7";"Exhibit 8",#N/A,FALSE,"MCMANEUS EXH 8";"Exhibit 9",#N/A,FALSE,"MCMANEUS EXH 9"}</definedName>
    <definedName name="wrn.Exhibits._.Clean." hidden="1">{"Exhibit 1",#N/A,FALSE,"MCMANEUS EXH 1";"Exhibit 5",#N/A,FALSE,"MCMANEUS EXH 5";"Exhibit 6",#N/A,FALSE,"MCMANEUS EXH 6";"Exhibit 7",#N/A,FALSE,"MCMANEUS EXH 7";"Exhibit 8",#N/A,FALSE,"MCMANEUS EXH 8";"Exhibit 9",#N/A,FALSE,"MCMANEUS EXH 9"}</definedName>
    <definedName name="wrn.Exp." localSheetId="7" hidden="1">{"Exp_qty",#N/A,FALSE,"Export";"Exp_sell",#N/A,FALSE,"Export";"Exp_misc",#N/A,FALSE,"Export"}</definedName>
    <definedName name="wrn.Exp." hidden="1">{"Exp_qty",#N/A,FALSE,"Export";"Exp_sell",#N/A,FALSE,"Export";"Exp_misc",#N/A,FALSE,"Export"}</definedName>
    <definedName name="wrn.ExpCompSet." localSheetId="7" hidden="1">{"ExpCompSet",#N/A,FALSE,"Export Comp. Sets"}</definedName>
    <definedName name="wrn.ExpCompSet." hidden="1">{"ExpCompSet",#N/A,FALSE,"Export Comp. Sets"}</definedName>
    <definedName name="wrn.EXPENSE." localSheetId="4" hidden="1">{#N/A,#N/A,FALSE,"EXPENSE"}</definedName>
    <definedName name="wrn.EXPENSE." localSheetId="5" hidden="1">{#N/A,#N/A,FALSE,"EXPENSE"}</definedName>
    <definedName name="wrn.EXPENSE." localSheetId="2" hidden="1">{#N/A,#N/A,FALSE,"EXPENSE"}</definedName>
    <definedName name="wrn.EXPENSE." hidden="1">{#N/A,#N/A,FALSE,"EXPENSE"}</definedName>
    <definedName name="wrn.Exports." localSheetId="7" hidden="1">{#N/A,#N/A,FALSE,"Exports";#N/A,#N/A,FALSE,"Carolans";#N/A,#N/A,FALSE,"Irish Mist";#N/A,#N/A,FALSE,"Tullamore Dew";#N/A,#N/A,FALSE,"Other Brands Exports";#N/A,#N/A,FALSE,"Frangelico";#N/A,#N/A,FALSE,"Mondoro";#N/A,#N/A,FALSE,"Aperol";#N/A,#N/A,FALSE,"Others Exports"}</definedName>
    <definedName name="wrn.Exports." hidden="1">{#N/A,#N/A,FALSE,"Exports";#N/A,#N/A,FALSE,"Carolans";#N/A,#N/A,FALSE,"Irish Mist";#N/A,#N/A,FALSE,"Tullamore Dew";#N/A,#N/A,FALSE,"Other Brands Exports";#N/A,#N/A,FALSE,"Frangelico";#N/A,#N/A,FALSE,"Mondoro";#N/A,#N/A,FALSE,"Aperol";#N/A,#N/A,FALSE,"Others Exports"}</definedName>
    <definedName name="wrn.External." localSheetId="7" hidden="1">{"External_Annual_Income",#N/A,FALSE,"External";"External_Quarterly_Income",#N/A,FALSE,"External"}</definedName>
    <definedName name="wrn.External." hidden="1">{"External_Annual_Income",#N/A,FALSE,"External";"External_Quarterly_Income",#N/A,FALSE,"External"}</definedName>
    <definedName name="wrn.Eye._.Drops." localSheetId="7" hidden="1">{#N/A,#N/A,FALSE,"EC Eye Drops Cover";#N/A,#N/A,FALSE,"EC Eye Drops Summary";#N/A,#N/A,FALSE,"EC Eye Drops Summ by Region";#N/A,#N/A,FALSE,"EC Eye Drops NPR&amp;Mgn by region";#N/A,#N/A,FALSE,"EC Eye Drops NPR&amp;ASP by Region";#N/A,#N/A,FALSE,"EC Eye Drops NPR &amp; Mgn Trends";#N/A,#N/A,FALSE,"EC Eye Drops Sales $ Trends";#N/A,#N/A,FALSE,"EC Eye Drops Sales Unit Trends";#N/A,#N/A,FALSE,"EC Eye Dro  Key Ctry Sales Comp";#N/A,#N/A,FALSE,"EC Eye D Key Ctry sales trends "}</definedName>
    <definedName name="wrn.Eye._.Drops." hidden="1">{#N/A,#N/A,FALSE,"EC Eye Drops Cover";#N/A,#N/A,FALSE,"EC Eye Drops Summary";#N/A,#N/A,FALSE,"EC Eye Drops Summ by Region";#N/A,#N/A,FALSE,"EC Eye Drops NPR&amp;Mgn by region";#N/A,#N/A,FALSE,"EC Eye Drops NPR&amp;ASP by Region";#N/A,#N/A,FALSE,"EC Eye Drops NPR &amp; Mgn Trends";#N/A,#N/A,FALSE,"EC Eye Drops Sales $ Trends";#N/A,#N/A,FALSE,"EC Eye Drops Sales Unit Trends";#N/A,#N/A,FALSE,"EC Eye Dro  Key Ctry Sales Comp";#N/A,#N/A,FALSE,"EC Eye D Key Ctry sales trends "}</definedName>
    <definedName name="wrn.faidbud1." localSheetId="7" hidden="1">{#N/A,#N/A,FALSE,"SLSBUD"}</definedName>
    <definedName name="wrn.faidbud1." hidden="1">{#N/A,#N/A,FALSE,"SLSBUD"}</definedName>
    <definedName name="wrn.faidbud2." localSheetId="7" hidden="1">{#N/A,#N/A,FALSE,"SLSBUD"}</definedName>
    <definedName name="wrn.faidbud2." hidden="1">{#N/A,#N/A,FALSE,"SLSBUD"}</definedName>
    <definedName name="wrn.Far._.East._.Set." localSheetId="7" hidden="1">{"IS FE with Ratios",#N/A,FALSE,"Far East";"PF CF Far East",#N/A,FALSE,"Far East";"DCF Far East Matrix",#N/A,FALSE,"Far East"}</definedName>
    <definedName name="wrn.Far._.East._.Set." hidden="1">{"IS FE with Ratios",#N/A,FALSE,"Far East";"PF CF Far East",#N/A,FALSE,"Far East";"DCF Far East Matrix",#N/A,FALSE,"Far East"}</definedName>
    <definedName name="wrn.fb." localSheetId="7" hidden="1">{"AnnMarg",#N/A,FALSE,"FALCON";"Q",#N/A,FALSE,"Qtrs."}</definedName>
    <definedName name="wrn.fb." hidden="1">{"AnnMarg",#N/A,FALSE,"FALCON";"Q",#N/A,FALSE,"Qtrs."}</definedName>
    <definedName name="wrn.FCB." localSheetId="7" hidden="1">{"FCB_ALL",#N/A,FALSE,"FCB"}</definedName>
    <definedName name="wrn.FCB." localSheetId="5" hidden="1">{"FCB_ALL",#N/A,FALSE,"FCB"}</definedName>
    <definedName name="wrn.FCB." localSheetId="2" hidden="1">{"FCB_ALL",#N/A,FALSE,"FCB"}</definedName>
    <definedName name="wrn.FCB." hidden="1">{"FCB_ALL",#N/A,FALSE,"FCB"}</definedName>
    <definedName name="wrn.fcb2" localSheetId="7" hidden="1">{"FCB_ALL",#N/A,FALSE,"FCB"}</definedName>
    <definedName name="wrn.fcb2" localSheetId="5" hidden="1">{"FCB_ALL",#N/A,FALSE,"FCB"}</definedName>
    <definedName name="wrn.fcb2" localSheetId="2" hidden="1">{"FCB_ALL",#N/A,FALSE,"FCB"}</definedName>
    <definedName name="wrn.fcb2" hidden="1">{"FCB_ALL",#N/A,FALSE,"FCB"}</definedName>
    <definedName name="wrn.Fcst._.by._.Mon." localSheetId="7" hidden="1">{"Fcst by Mon Full",#N/A,FALSE,"Tot PalmPalm";"Fcst by Mon Full",#N/A,FALSE,"Tot Device";"Fcst by Mon Full",#N/A,FALSE,"Platform";"Fcst by Mon Full",#N/A,FALSE,"Palm.Net";"Fcst by Mon Full",#N/A,FALSE,"Elim"}</definedName>
    <definedName name="wrn.Fcst._.by._.Mon." hidden="1">{"Fcst by Mon Full",#N/A,FALSE,"Tot PalmPalm";"Fcst by Mon Full",#N/A,FALSE,"Tot Device";"Fcst by Mon Full",#N/A,FALSE,"Platform";"Fcst by Mon Full",#N/A,FALSE,"Palm.Net";"Fcst by Mon Full",#N/A,FALSE,"Elim"}</definedName>
    <definedName name="wrn.Fcst._.by._.Qtr." localSheetId="7" hidden="1">{"Fcst by Qtr Full",#N/A,FALSE,"Tot PalmPalm";"Fcst by Qtr Full",#N/A,FALSE,"Tot Device";"Fcst by Qtr Full",#N/A,FALSE,"Platform";"Fcst by Qtr Full",#N/A,FALSE,"Palm.Net";"Fcst by Qtr Full",#N/A,FALSE,"Elim"}</definedName>
    <definedName name="wrn.Fcst._.by._.Qtr." hidden="1">{"Fcst by Qtr Full",#N/A,FALSE,"Tot PalmPalm";"Fcst by Qtr Full",#N/A,FALSE,"Tot Device";"Fcst by Qtr Full",#N/A,FALSE,"Platform";"Fcst by Qtr Full",#N/A,FALSE,"Palm.Net";"Fcst by Qtr Full",#N/A,FALSE,"Elim"}</definedName>
    <definedName name="wrn.FE._.Sensitivity." localSheetId="7" hidden="1">{"Far East Top",#N/A,FALSE,"FE Model";"Far East Mid",#N/A,FALSE,"FE Model";"Far East Base",#N/A,FALSE,"FE Model"}</definedName>
    <definedName name="wrn.FE._.Sensitivity." hidden="1">{"Far East Top",#N/A,FALSE,"FE Model";"Far East Mid",#N/A,FALSE,"FE Model";"Far East Base",#N/A,FALSE,"FE Model"}</definedName>
    <definedName name="wrn.Fed._.4797." localSheetId="7" hidden="1">{"Fed 4797",#N/A,FALSE,"4797"}</definedName>
    <definedName name="wrn.Fed._.4797." hidden="1">{"Fed 4797",#N/A,FALSE,"4797"}</definedName>
    <definedName name="wrn.FFM." localSheetId="7" hidden="1">{#N/A,#N/A,FALSE,"FFM"}</definedName>
    <definedName name="wrn.FFM." hidden="1">{#N/A,#N/A,FALSE,"FFM"}</definedName>
    <definedName name="wrn.filecopy."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1"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2"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3"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4"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4"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5"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5"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_1"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_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_2"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_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_3"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_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_4"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_4"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_5"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1_5"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ter." localSheetId="7"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nal._.Copy." localSheetId="7" hidden="1">{#N/A,#N/A,TRUE,"Assumptions";#N/A,#N/A,TRUE,"Financial  Statements";#N/A,#N/A,TRUE,"Unl. Free CF Valuation ";#N/A,#N/A,TRUE,"Funding Schedule";#N/A,#N/A,TRUE,"High Yield &amp; Equity Schedule"}</definedName>
    <definedName name="wrn.Final._.Copy." hidden="1">{#N/A,#N/A,TRUE,"Assumptions";#N/A,#N/A,TRUE,"Financial  Statements";#N/A,#N/A,TRUE,"Unl. Free CF Valuation ";#N/A,#N/A,TRUE,"Funding Schedule";#N/A,#N/A,TRUE,"High Yield &amp; Equity Schedule"}</definedName>
    <definedName name="wrn.Finance._.Only." localSheetId="7" hidden="1">{"Finance",#N/A,FALSE,"Detail Income Statements"}</definedName>
    <definedName name="wrn.Finance._.Only." hidden="1">{"Finance",#N/A,FALSE,"Detail Income Statements"}</definedName>
    <definedName name="wrn.Finance._.Only._1" localSheetId="7" hidden="1">{"Finance",#N/A,FALSE,"Detail Income Statements"}</definedName>
    <definedName name="wrn.Finance._.Only._1" hidden="1">{"Finance",#N/A,FALSE,"Detail Income Statements"}</definedName>
    <definedName name="wrn.Finance._.Only._2" localSheetId="7" hidden="1">{"Finance",#N/A,FALSE,"Detail Income Statements"}</definedName>
    <definedName name="wrn.Finance._.Only._2" hidden="1">{"Finance",#N/A,FALSE,"Detail Income Statements"}</definedName>
    <definedName name="wrn.Finance._.Only._3" localSheetId="7" hidden="1">{"Finance",#N/A,FALSE,"Detail Income Statements"}</definedName>
    <definedName name="wrn.Finance._.Only._3" hidden="1">{"Finance",#N/A,FALSE,"Detail Income Statements"}</definedName>
    <definedName name="wrn.Finance._.Only._4" localSheetId="7" hidden="1">{"Finance",#N/A,FALSE,"Detail Income Statements"}</definedName>
    <definedName name="wrn.Finance._.Only._4" hidden="1">{"Finance",#N/A,FALSE,"Detail Income Statements"}</definedName>
    <definedName name="wrn.Finance._.Only._5" localSheetId="7" hidden="1">{"Finance",#N/A,FALSE,"Detail Income Statements"}</definedName>
    <definedName name="wrn.Finance._.Only._5" hidden="1">{"Finance",#N/A,FALSE,"Detail Income Statements"}</definedName>
    <definedName name="wrn.Finance._.Plan." localSheetId="7" hidden="1">{"Switches-Page1",#N/A,FALSE,"SWITCHES";"Switches-Page 2",#N/A,FALSE,"SWITCHES";"Income Statement - FY96 - FY06",#N/A,FALSE,"APCI";"Cash Flow Statement",#N/A,FALSE,"APCI";"Balance Sheet FY95-FY06",#N/A,FALSE,"APCI";"Ratio Data",#N/A,FALSE,"APCI";"Ratios",#N/A,FALSE,"APCI";"Ratio Adjustments",#N/A,FALSE,"APCI"}</definedName>
    <definedName name="wrn.Finance._.Plan." hidden="1">{"Switches-Page1",#N/A,FALSE,"SWITCHES";"Switches-Page 2",#N/A,FALSE,"SWITCHES";"Income Statement - FY96 - FY06",#N/A,FALSE,"APCI";"Cash Flow Statement",#N/A,FALSE,"APCI";"Balance Sheet FY95-FY06",#N/A,FALSE,"APCI";"Ratio Data",#N/A,FALSE,"APCI";"Ratios",#N/A,FALSE,"APCI";"Ratio Adjustments",#N/A,FALSE,"APCI"}</definedName>
    <definedName name="wrn.Financial._.Output." localSheetId="7"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_.Reports." localSheetId="7" hidden="1">{#N/A,#N/A,FALSE,"Overview";#N/A,#N/A,FALSE,"santafe";#N/A,#N/A,FALSE,"noble";#N/A,#N/A,FALSE,"Combined Results";#N/A,#N/A,FALSE,"Earnings"}</definedName>
    <definedName name="wrn.Financial._.Reports." hidden="1">{#N/A,#N/A,FALSE,"Overview";#N/A,#N/A,FALSE,"santafe";#N/A,#N/A,FALSE,"noble";#N/A,#N/A,FALSE,"Combined Results";#N/A,#N/A,FALSE,"Earnings"}</definedName>
    <definedName name="wrn.Financial._.Review._.Book." localSheetId="7"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_.Review._.Book." hidden="1">{#N/A,#N/A,TRUE,"BWO_LLC+REPORT";#N/A,#N/A,TRUE,"NSL00MST+NSL Refy Income";#N/A,#N/A,TRUE,"BWO_LLC+Rep_12m";#N/A,#N/A,TRUE,"NSL00MST+NSL Refy 12 M";#N/A,#N/A,TRUE,"RetMMM00+Report";#N/A,#N/A,TRUE,"RET00mst+Total";#N/A,#N/A,TRUE,"Ret12Frd+Total";#N/A,#N/A,TRUE,"Admin";#N/A,#N/A,TRUE,"Boise";#N/A,#N/A,TRUE,"Brigham";#N/A,#N/A,TRUE,"Chubbuck";#N/A,#N/A,TRUE,"Draper";#N/A,#N/A,TRUE,"Harrisville";#N/A,#N/A,TRUE,"Idaho Falls";#N/A,#N/A,TRUE,"Layton";#N/A,#N/A,TRUE,"Logan";#N/A,#N/A,TRUE,"Ogden Wall";#N/A,#N/A,TRUE,"Wholesale+W Inc";#N/A,#N/A,TRUE,"Wholesale+W Inc 12m";#N/A,#N/A,TRUE,"SUP00mst+SUMMARY";#N/A,#N/A,TRUE,"SUP00mst+TWELVE";#N/A,#N/A,TRUE,"TRK00MST+Tran PL";#N/A,#N/A,TRUE,"TRK00MST+Tran PL 12 M";#N/A,#N/A,TRUE,"TRK00MST1+Tran PL";#N/A,#N/A,TRUE,"TRK00MST1+Tran PL 12 M";#N/A,#N/A,TRUE,"Support+Current";#N/A,#N/A,TRUE,"Support+12month";#N/A,#N/A,TRUE,"Admin2+Current";#N/A,#N/A,TRUE,"Admin2+12month";#N/A,#N/A,TRUE,"BWOabMST+Rep_12m";#N/A,#N/A,TRUE,"NSL00MST+CrtBdg";#N/A,#N/A,TRUE,"Rab12frd+Total";#N/A,#N/A,TRUE,"Rab12frd+Admin";#N/A,#N/A,TRUE,"Rab12frd+Boise";#N/A,#N/A,TRUE,"Rab12frd+Brigham";#N/A,#N/A,TRUE,"Rab12frd+Chubbuck";#N/A,#N/A,TRUE,"Rab12frd+Draper";#N/A,#N/A,TRUE,"Rab12frd+Harrisville";#N/A,#N/A,TRUE,"Rab12frd+Idaho Falls";#N/A,#N/A,TRUE,"Rab12frd+Layton";#N/A,#N/A,TRUE,"Rab12frd+Logan";#N/A,#N/A,TRUE,"Rab12frd+Ogden Wall";#N/A,#N/A,TRUE,"Wholesale+whole";#N/A,#N/A,TRUE,"SUP00mst+ActBud";#N/A,#N/A,TRUE,"Trkabmst+Tran PL 12 M";#N/A,#N/A,TRUE,"Support+Forecasted";#N/A,#N/A,TRUE,"Admin2+Forecasted";#N/A,#N/A,TRUE,"BuzzTrk+Summary";#N/A,#N/A,TRUE,"BuzzTrk+Rev_Mile"}</definedName>
    <definedName name="wrn.Financial._.Statements." localSheetId="7" hidden="1">{#N/A,#N/A,FALSE,"Income Statements";#N/A,#N/A,FALSE,"Balance Sheets";#N/A,#N/A,FALSE,"Cash Flow"}</definedName>
    <definedName name="wrn.Financial._.Statements." hidden="1">{#N/A,#N/A,FALSE,"Income Statements";#N/A,#N/A,FALSE,"Balance Sheets";#N/A,#N/A,FALSE,"Cash Flow"}</definedName>
    <definedName name="wrn.Financials." localSheetId="7" hidden="1">{#N/A,#N/A,FALSE,"Year";#N/A,#N/A,FALSE,"AC Fiscal Year";#N/A,#N/A,FALSE,"Financials By Line of Business";#N/A,#N/A,FALSE,"Line of Business Review";#N/A,#N/A,FALSE,"Activity Review";#N/A,#N/A,FALSE,"Financials By Custom Resource";#N/A,#N/A,FALSE,"Custom Resource Review"}</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Financials._.DCF." localSheetId="7" hidden="1">{"Standard",#N/A,FALSE,"Lab H Inc Stmt";"Standard",#N/A,FALSE,"Lab H Bal Sht";"Standard",#N/A,FALSE,"Lab H CFs";"Standard",#N/A,FALSE,"Lab P Inc Stmt";"Standard",#N/A,FALSE,"Lab P CFs Base";"Standard",#N/A,FALSE,"Lab DCF Base";"Standard",#N/A,FALSE,"DCF Sum"}</definedName>
    <definedName name="wrn.Financials._.DCF." hidden="1">{"Standard",#N/A,FALSE,"Lab H Inc Stmt";"Standard",#N/A,FALSE,"Lab H Bal Sht";"Standard",#N/A,FALSE,"Lab H CFs";"Standard",#N/A,FALSE,"Lab P Inc Stmt";"Standard",#N/A,FALSE,"Lab P CFs Base";"Standard",#N/A,FALSE,"Lab DCF Base";"Standard",#N/A,FALSE,"DCF Sum"}</definedName>
    <definedName name="wrn.Financials_long." localSheetId="7" hidden="1">{"IS",#N/A,FALSE,"Financials2 (Expanded)";"bsa",#N/A,FALSE,"Financials2 (Expanded)";"BS",#N/A,FALSE,"Financials2 (Expanded)";"CF",#N/A,FALSE,"Financials2 (Expanded)"}</definedName>
    <definedName name="wrn.Financials_long." hidden="1">{"IS",#N/A,FALSE,"Financials2 (Expanded)";"bsa",#N/A,FALSE,"Financials2 (Expanded)";"BS",#N/A,FALSE,"Financials2 (Expanded)";"CF",#N/A,FALSE,"Financials2 (Expanded)"}</definedName>
    <definedName name="wrn.Finane._.Plan." localSheetId="7" hidden="1">{"Switches-Page 1",#N/A,FALSE,"CAPEX Inputs incl. switches (1)";"Switches-Page 2",#N/A,FALSE,"CAPEX Inputs incl. switches (1)";"Income Statement 97-10",#N/A,FALSE,"APCI (6)";"Cash Flow Statement",#N/A,FALSE,"APCI (6)";"Balance Sheet 97-10",#N/A,FALSE,"APCI (6)";"Ratios",#N/A,FALSE,"APCI (6)";#N/A,#N/A,FALSE,"KEY DATA &amp; RATIOS";"KEY DATA &amp; RATIOS",#N/A,FALSE,"KEY DATA &amp; RATIOS"}</definedName>
    <definedName name="wrn.Finane._.Plan." hidden="1">{"Switches-Page 1",#N/A,FALSE,"CAPEX Inputs incl. switches (1)";"Switches-Page 2",#N/A,FALSE,"CAPEX Inputs incl. switches (1)";"Income Statement 97-10",#N/A,FALSE,"APCI (6)";"Cash Flow Statement",#N/A,FALSE,"APCI (6)";"Balance Sheet 97-10",#N/A,FALSE,"APCI (6)";"Ratios",#N/A,FALSE,"APCI (6)";#N/A,#N/A,FALSE,"KEY DATA &amp; RATIOS";"KEY DATA &amp; RATIOS",#N/A,FALSE,"KEY DATA &amp; RATIOS"}</definedName>
    <definedName name="wrn.finmodel." localSheetId="7" hidden="1">{#N/A,#N/A,FALSE,"Fin Model"}</definedName>
    <definedName name="wrn.finmodel." hidden="1">{#N/A,#N/A,FALSE,"Fin Model"}</definedName>
    <definedName name="wrn.first2." localSheetId="7" hidden="1">{#N/A,#N/A,FALSE,"sum-don";#N/A,#N/A,FALSE,"inc-don"}</definedName>
    <definedName name="wrn.first2." hidden="1">{#N/A,#N/A,FALSE,"sum-don";#N/A,#N/A,FALSE,"inc-don"}</definedName>
    <definedName name="wrn.first3." localSheetId="7" hidden="1">{#N/A,#N/A,FALSE,"Summary";#N/A,#N/A,FALSE,"proj1";#N/A,#N/A,FALSE,"proj2"}</definedName>
    <definedName name="wrn.first3." hidden="1">{#N/A,#N/A,FALSE,"Summary";#N/A,#N/A,FALSE,"proj1";#N/A,#N/A,FALSE,"proj2"}</definedName>
    <definedName name="wrn.first4." localSheetId="7" hidden="1">{#N/A,#N/A,FALSE,"Summary";#N/A,#N/A,FALSE,"proj1";#N/A,#N/A,FALSE,"proj2";#N/A,#N/A,FALSE,"DCF"}</definedName>
    <definedName name="wrn.first4." hidden="1">{#N/A,#N/A,FALSE,"Summary";#N/A,#N/A,FALSE,"proj1";#N/A,#N/A,FALSE,"proj2";#N/A,#N/A,FALSE,"DCF"}</definedName>
    <definedName name="wrn.Five._.Year._.Record." localSheetId="7" hidden="1">{"Five Year Record",#N/A,FALSE,"Front and Back"}</definedName>
    <definedName name="wrn.Five._.Year._.Record." hidden="1">{"Five Year Record",#N/A,FALSE,"Front and Back"}</definedName>
    <definedName name="wrn.Flash._.profit._.report." localSheetId="7" hidden="1">{#N/A,#N/A,FALSE,"FLA"}</definedName>
    <definedName name="wrn.Flash._.profit._.report." hidden="1">{#N/A,#N/A,FALSE,"FLA"}</definedName>
    <definedName name="wrn.Fleet." localSheetId="7" hidden="1">{"FleetDetailsNE",#N/A,FALSE,"NEForecast"}</definedName>
    <definedName name="wrn.Fleet." hidden="1">{"FleetDetailsNE",#N/A,FALSE,"NEForecast"}</definedName>
    <definedName name="wrn.forbud1." localSheetId="7" hidden="1">{#N/A,#N/A,FALSE,"SLSBUD"}</definedName>
    <definedName name="wrn.forbud1." hidden="1">{#N/A,#N/A,FALSE,"SLSBUD"}</definedName>
    <definedName name="wrn.forbud2." localSheetId="7" hidden="1">{#N/A,#N/A,FALSE,"SLSBUD"}</definedName>
    <definedName name="wrn.forbud2." hidden="1">{#N/A,#N/A,FALSE,"SLSBUD"}</definedName>
    <definedName name="wrn.Forecast._.for._.MOR._.purposes." localSheetId="7" hidden="1">{#N/A,#N/A,FALSE,"FCBP"}</definedName>
    <definedName name="wrn.Forecast._.for._.MOR._.purposes." hidden="1">{#N/A,#N/A,FALSE,"FCBP"}</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Q1." localSheetId="7"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7"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7"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7"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7"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7"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w_Schedules." localSheetId="7" hidden="1">{"Contents",#N/A,TRUE,"Contents";#N/A,#N/A,TRUE,"Forecast Changes";"Page 1",#N/A,TRUE,"Consolidating P&amp;L";"Page 2",#N/A,TRUE,"Summary";"Page 3",#N/A,TRUE,"FY96 VS. FY97";"Acq 96_97 Rollforward",#N/A,TRUE,"96v.97 Rollforward";"Page 4.1",#N/A,TRUE,"Consolidating P&amp;L Q1";"Page 4.2",#N/A,TRUE,"Consolidating P&amp;L Q2";"Page 4.3",#N/A,TRUE,"Consolidating P&amp;L Q3";"Page 4.4",#N/A,TRUE,"Consolidating P&amp;L Q4";"Page 5",#N/A,TRUE,"Detail Consolidation";"Page 6",#N/A,TRUE,"Detail Consolidation";"DS Tab",#N/A,TRUE,"Direct Sales";"MMD Tab",#N/A,TRUE,"MMD";"Brann Tab",#N/A,TRUE,"Brann";"MS Tab",#N/A,TRUE,"Marketing Services";"AMZ Tab",#N/A,TRUE,"AMZ";"Admin Tab",#N/A,TRUE,"Administration";"Sample Tab",#N/A,TRUE,"Sample";"Page 10",#N/A,TRUE,"Bounty"}</definedName>
    <definedName name="wrn.Forecast._.w_Schedules." hidden="1">{"Contents",#N/A,TRUE,"Contents";#N/A,#N/A,TRUE,"Forecast Changes";"Page 1",#N/A,TRUE,"Consolidating P&amp;L";"Page 2",#N/A,TRUE,"Summary";"Page 3",#N/A,TRUE,"FY96 VS. FY97";"Acq 96_97 Rollforward",#N/A,TRUE,"96v.97 Rollforward";"Page 4.1",#N/A,TRUE,"Consolidating P&amp;L Q1";"Page 4.2",#N/A,TRUE,"Consolidating P&amp;L Q2";"Page 4.3",#N/A,TRUE,"Consolidating P&amp;L Q3";"Page 4.4",#N/A,TRUE,"Consolidating P&amp;L Q4";"Page 5",#N/A,TRUE,"Detail Consolidation";"Page 6",#N/A,TRUE,"Detail Consolidation";"DS Tab",#N/A,TRUE,"Direct Sales";"MMD Tab",#N/A,TRUE,"MMD";"Brann Tab",#N/A,TRUE,"Brann";"MS Tab",#N/A,TRUE,"Marketing Services";"AMZ Tab",#N/A,TRUE,"AMZ";"Admin Tab",#N/A,TRUE,"Administration";"Sample Tab",#N/A,TRUE,"Sample";"Page 10",#N/A,TRUE,"Bounty"}</definedName>
    <definedName name="wrn.FOUR._.CASES." localSheetId="7" hidden="1">{"MODEL","ALL STOCK",FALSE,"CS First Boston Merger Model";"MODEL","ALL CASH",FALSE,"CS First Boston Merger Model";"MODEL","ALL CASH WITH EQUITY OFFERING",FALSE,"CS First Boston Merger Model";"MODEL","HALF CASH/HALF STOCK",FALSE,"CS First Boston Merger Model"}</definedName>
    <definedName name="wrn.FOUR._.CASES." hidden="1">{"MODEL","ALL STOCK",FALSE,"CS First Boston Merger Model";"MODEL","ALL CASH",FALSE,"CS First Boston Merger Model";"MODEL","ALL CASH WITH EQUITY OFFERING",FALSE,"CS First Boston Merger Model";"MODEL","HALF CASH/HALF STOCK",FALSE,"CS First Boston Merger Model"}</definedName>
    <definedName name="wrn.Friendly." localSheetId="7" hidden="1">{#N/A,#N/A,TRUE,"Julio";#N/A,#N/A,TRUE,"Agosto";#N/A,#N/A,TRUE,"BHCo";#N/A,#N/A,TRUE,"Abril";#N/A,#N/A,TRUE,"Pro Forma"}</definedName>
    <definedName name="wrn.Friendly." hidden="1">{#N/A,#N/A,TRUE,"Julio";#N/A,#N/A,TRUE,"Agosto";#N/A,#N/A,TRUE,"BHCo";#N/A,#N/A,TRUE,"Abril";#N/A,#N/A,TRUE,"Pro Forma"}</definedName>
    <definedName name="wrn.Front._.Page." localSheetId="7" hidden="1">{"Front Page",#N/A,FALSE,"Front and Back"}</definedName>
    <definedName name="wrn.Front._.Page." hidden="1">{"Front Page",#N/A,FALSE,"Front and Back"}</definedName>
    <definedName name="wrn.Fuel._.Cycle." hidden="1">{#N/A,#N/A,FALSE,"AltFuel"}</definedName>
    <definedName name="wrn.Full." localSheetId="7" hidden="1">{"Summary",#N/A,TRUE,"Sheet1";"Returns",#N/A,TRUE,"Sheet1";"IS",#N/A,TRUE,"Sheet1";"BS",#N/A,TRUE,"Sheet1";"CF",#N/A,TRUE,"Sheet1";"Cover6",#N/A,TRUE,"Sheet1";"WC7",#N/A,TRUE,"Sheet1";"Debt8",#N/A,TRUE,"Sheet1";"Tax9",#N/A,TRUE,"Sheet1"}</definedName>
    <definedName name="wrn.Full." localSheetId="5" hidden="1">{#N/A,#N/A,TRUE,"Summary";#N/A,#N/A,TRUE,"Sales";#N/A,#N/A,TRUE,"Production";#N/A,#N/A,TRUE,"Quality";#N/A,#N/A,TRUE,"Plant";#N/A,#N/A,TRUE,"Savings";#N/A,#N/A,TRUE,"Inc. Stmt.";#N/A,#N/A,TRUE,"Cash Flow";#N/A,#N/A,TRUE,"Deprec";#N/A,#N/A,TRUE,"Misc"}</definedName>
    <definedName name="wrn.Full." localSheetId="2" hidden="1">{#N/A,#N/A,TRUE,"Summary";#N/A,#N/A,TRUE,"Sales";#N/A,#N/A,TRUE,"Production";#N/A,#N/A,TRUE,"Quality";#N/A,#N/A,TRUE,"Plant";#N/A,#N/A,TRUE,"Savings";#N/A,#N/A,TRUE,"Inc. Stmt.";#N/A,#N/A,TRUE,"Cash Flow";#N/A,#N/A,TRUE,"Deprec";#N/A,#N/A,TRUE,"Misc"}</definedName>
    <definedName name="wrn.Full." hidden="1">{#N/A,#N/A,TRUE,"Summary";#N/A,#N/A,TRUE,"Sales";#N/A,#N/A,TRUE,"Production";#N/A,#N/A,TRUE,"Quality";#N/A,#N/A,TRUE,"Plant";#N/A,#N/A,TRUE,"Savings";#N/A,#N/A,TRUE,"Inc. Stmt.";#N/A,#N/A,TRUE,"Cash Flow";#N/A,#N/A,TRUE,"Deprec";#N/A,#N/A,TRUE,"Misc"}</definedName>
    <definedName name="wrn.Full._.Model." localSheetId="7" hidden="1">{#N/A,#N/A,FALSE,"Cov";#N/A,#N/A,FALSE,"sum";#N/A,#N/A,FALSE,"baladj";#N/A,#N/A,FALSE,"bs";#N/A,#N/A,FALSE,"is";#N/A,#N/A,FALSE,"pis";#N/A,#N/A,FALSE,"pis";#N/A,#N/A,FALSE,"cf";#N/A,#N/A,FALSE,"balhist";#N/A,#N/A,FALSE,"wc";#N/A,#N/A,FALSE,"ltd";#N/A,#N/A,FALSE,"cover";#N/A,#N/A,FALSE,"fa";#N/A,#N/A,FALSE,"tax";#N/A,#N/A,FALSE,"irr";#N/A,#N/A,FALSE,"in";#N/A,#N/A,FALSE,"DCF Cov";#N/A,#N/A,FALSE,"dcf"}</definedName>
    <definedName name="wrn.Full._.Model." hidden="1">{#N/A,#N/A,FALSE,"Cov";#N/A,#N/A,FALSE,"sum";#N/A,#N/A,FALSE,"baladj";#N/A,#N/A,FALSE,"bs";#N/A,#N/A,FALSE,"is";#N/A,#N/A,FALSE,"pis";#N/A,#N/A,FALSE,"pis";#N/A,#N/A,FALSE,"cf";#N/A,#N/A,FALSE,"balhist";#N/A,#N/A,FALSE,"wc";#N/A,#N/A,FALSE,"ltd";#N/A,#N/A,FALSE,"cover";#N/A,#N/A,FALSE,"fa";#N/A,#N/A,FALSE,"tax";#N/A,#N/A,FALSE,"irr";#N/A,#N/A,FALSE,"in";#N/A,#N/A,FALSE,"DCF Cov";#N/A,#N/A,FALSE,"dcf"}</definedName>
    <definedName name="wrn.Full._.Monty." localSheetId="7"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Package." localSheetId="7"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resentation." localSheetId="7"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Presentation." hidden="1">{#N/A,#N/A,FALSE,"SUMOPS";#N/A,#N/A,FALSE,"REVCAT";#N/A,#N/A,FALSE,"REV-SUM";#N/A,#N/A,FALSE,"REV-DETAIL";#N/A,#N/A,FALSE,"COS-DETAIL";#N/A,#N/A,FALSE,"PROJ VAR";#N/A,#N/A,FALSE,"C-EXP";#N/A,#N/A,FALSE,"3550";#N/A,#N/A,FALSE,"3551";#N/A,#N/A,FALSE,"3552";#N/A,#N/A,FALSE,"3553";#N/A,#N/A,FALSE,"3554";#N/A,#N/A,FALSE,"3555";#N/A,#N/A,FALSE,"3556";#N/A,#N/A,FALSE,"3557";#N/A,#N/A,FALSE,"3558";#N/A,#N/A,FALSE,"3559";#N/A,#N/A,FALSE,"3560";#N/A,#N/A,FALSE,"3561";#N/A,#N/A,FALSE,"3562";#N/A,#N/A,FALSE,"SUMOPSD";#N/A,#N/A,FALSE,"CASH FLOW"}</definedName>
    <definedName name="wrn.Full._.Report." localSheetId="7" hidden="1">{#N/A,#N/A,TRUE,"Income Statement";#N/A,#N/A,TRUE,"Gas Assumptions";#N/A,#N/A,TRUE,"DCF";#N/A,#N/A,TRUE,"Depreciation Matrix";#N/A,#N/A,TRUE,"Matrix";#N/A,#N/A,TRUE,"Matrix_Perpetuity"}</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without._.data." localSheetId="7"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Fincls." hidden="1">{#N/A,#N/A,TRUE,"Income Statement";#N/A,#N/A,TRUE,"Balance Sheet";#N/A,#N/A,TRUE,"Cash Flows";#N/A,#N/A,TRUE,"Ratios";#N/A,#N/A,TRUE,"Revenues";#N/A,#N/A,TRUE,"Asset Calcs";#N/A,#N/A,TRUE,"Assumptions";#N/A,#N/A,TRUE,"Valuation"}</definedName>
    <definedName name="wrn.Fullprint." localSheetId="7"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llprint."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Y01._.Actuals." localSheetId="7" hidden="1">{"FY01 Specials",#N/A,FALSE,"FY01  Actuals";"FY01 Actuals",#N/A,FALSE,"FY01  Actuals"}</definedName>
    <definedName name="wrn.FY01._.Actuals." hidden="1">{"FY01 Specials",#N/A,FALSE,"FY01  Actuals";"FY01 Actuals",#N/A,FALSE,"FY01  Actuals"}</definedName>
    <definedName name="wrn.FY97SBP." localSheetId="7" hidden="1">{#N/A,#N/A,FALSE,"FY97";#N/A,#N/A,FALSE,"FY98";#N/A,#N/A,FALSE,"FY99";#N/A,#N/A,FALSE,"FY00";#N/A,#N/A,FALSE,"FY01"}</definedName>
    <definedName name="wrn.FY97SBP." hidden="1">{#N/A,#N/A,FALSE,"FY97";#N/A,#N/A,FALSE,"FY98";#N/A,#N/A,FALSE,"FY99";#N/A,#N/A,FALSE,"FY00";#N/A,#N/A,FALSE,"FY01"}</definedName>
    <definedName name="wrn.GASCOND." localSheetId="7" hidden="1">{"GASCOND",#N/A,FALSE,"CONDENSATE";"CRUDECOND",#N/A,FALSE,"CONDENSATE";"TOTALCOND",#N/A,FALSE,"CONDENSATE"}</definedName>
    <definedName name="wrn.GASCOND." hidden="1">{"GASCOND",#N/A,FALSE,"CONDENSATE";"CRUDECOND",#N/A,FALSE,"CONDENSATE";"TOTALCOND",#N/A,FALSE,"CONDENSATE"}</definedName>
    <definedName name="wrn.GASODEM." localSheetId="7" hidden="1">{"monthly",#N/A,FALSE,"GASODEM";"qtr to yr",#N/A,FALSE,"GASODEM"}</definedName>
    <definedName name="wrn.GASODEM." hidden="1">{"monthly",#N/A,FALSE,"GASODEM";"qtr to yr",#N/A,FALSE,"GASODEM"}</definedName>
    <definedName name="wrn.gastos." localSheetId="7" hidden="1">{#N/A,#N/A,FALSE,"PERSONAL";#N/A,#N/A,FALSE,"explotación";#N/A,#N/A,FALSE,"generales"}</definedName>
    <definedName name="wrn.gastos." hidden="1">{#N/A,#N/A,FALSE,"PERSONAL";#N/A,#N/A,FALSE,"explotación";#N/A,#N/A,FALSE,"generales"}</definedName>
    <definedName name="wrn.GCIall." localSheetId="7" hidden="1">{"gcicash",#N/A,FALSE,"GCIINC";"gciinc",#N/A,FALSE,"GCIINC";"gciexclusa",#N/A,FALSE,"GCIINC";"usatdy",#N/A,FALSE,"GCIINC"}</definedName>
    <definedName name="wrn.GCIall." hidden="1">{"gcicash",#N/A,FALSE,"GCIINC";"gciinc",#N/A,FALSE,"GCIINC";"gciexclusa",#N/A,FALSE,"GCIINC";"usatdy",#N/A,FALSE,"GCIINC"}</definedName>
    <definedName name="wrn.General._.Information." hidden="1">{#N/A,#N/A,FALSE,"Input 2 - Sources of Funds"}</definedName>
    <definedName name="wrn.General._.OTC." localSheetId="7" hidden="1">{#N/A,#N/A,FALSE,"Title Page (3)";#N/A,#N/A,FALSE,"YTD - OTC";#N/A,#N/A,FALSE,"MTH - OTC"}</definedName>
    <definedName name="wrn.General._.OTC." hidden="1">{#N/A,#N/A,FALSE,"Title Page (3)";#N/A,#N/A,FALSE,"YTD - OTC";#N/A,#N/A,FALSE,"MTH - OTC"}</definedName>
    <definedName name="wrn.General._.Pharm." localSheetId="7" hidden="1">{#N/A,#N/A,FALSE,"Title Page (2)";#N/A,#N/A,FALSE,"YTD - Pharm";#N/A,#N/A,FALSE,"MTH - Pharm"}</definedName>
    <definedName name="wrn.General._.Pharm." hidden="1">{#N/A,#N/A,FALSE,"Title Page (2)";#N/A,#N/A,FALSE,"YTD - Pharm";#N/A,#N/A,FALSE,"MTH - Pharm"}</definedName>
    <definedName name="wrn.General._.Total." localSheetId="7" hidden="1">{#N/A,#N/A,FALSE,"Title Page (4)";#N/A,#N/A,FALSE,"YTD - Total";#N/A,#N/A,FALSE,"MTH - Total"}</definedName>
    <definedName name="wrn.General._.Total." hidden="1">{#N/A,#N/A,FALSE,"Title Page (4)";#N/A,#N/A,FALSE,"YTD - Total";#N/A,#N/A,FALSE,"MTH - Total"}</definedName>
    <definedName name="wrn.Geographic._.Trends." localSheetId="7" hidden="1">{"Geographic P1",#N/A,FALSE,"Division &amp; Geog"}</definedName>
    <definedName name="wrn.Geographic._.Trends." hidden="1">{"Geographic P1",#N/A,FALSE,"Division &amp; Geog"}</definedName>
    <definedName name="wrn.GIS." localSheetId="5" hidden="1">{#N/A,#N/A,FALSE,"GIS"}</definedName>
    <definedName name="wrn.GIS." localSheetId="2" hidden="1">{#N/A,#N/A,FALSE,"GIS"}</definedName>
    <definedName name="wrn.GIS." hidden="1">{#N/A,#N/A,FALSE,"GIS"}</definedName>
    <definedName name="wrn.GL._.154._.BALANCE." localSheetId="7" hidden="1">{#N/A,#N/A,FALSE,"BALANCE"}</definedName>
    <definedName name="wrn.GL._.154._.BALANCE." localSheetId="0" hidden="1">{#N/A,#N/A,FALSE,"BALANCE"}</definedName>
    <definedName name="wrn.GL._.154._.BALANCE." localSheetId="4" hidden="1">{#N/A,#N/A,FALSE,"BALANCE"}</definedName>
    <definedName name="wrn.GL._.154._.BALANCE." localSheetId="5" hidden="1">{#N/A,#N/A,FALSE,"BALANCE"}</definedName>
    <definedName name="wrn.GL._.154._.BALANCE." localSheetId="2" hidden="1">{#N/A,#N/A,FALSE,"BALANCE"}</definedName>
    <definedName name="wrn.GL._.154._.BALANCE." hidden="1">{#N/A,#N/A,FALSE,"BALANCE"}</definedName>
    <definedName name="wrn.GL154._.ISSUES." localSheetId="7" hidden="1">{#N/A,#N/A,FALSE,"ISSUES"}</definedName>
    <definedName name="wrn.GL154._.ISSUES." localSheetId="0" hidden="1">{#N/A,#N/A,FALSE,"ISSUES"}</definedName>
    <definedName name="wrn.GL154._.ISSUES." localSheetId="4" hidden="1">{#N/A,#N/A,FALSE,"ISSUES"}</definedName>
    <definedName name="wrn.GL154._.ISSUES." localSheetId="5" hidden="1">{#N/A,#N/A,FALSE,"ISSUES"}</definedName>
    <definedName name="wrn.GL154._.ISSUES." localSheetId="2" hidden="1">{#N/A,#N/A,FALSE,"ISSUES"}</definedName>
    <definedName name="wrn.GL154._.ISSUES." hidden="1">{#N/A,#N/A,FALSE,"ISSUES"}</definedName>
    <definedName name="wrn.GL154._.RECEIPTS." localSheetId="7" hidden="1">{#N/A,#N/A,FALSE,"RECEIPTS"}</definedName>
    <definedName name="wrn.GL154._.RECEIPTS." localSheetId="0" hidden="1">{#N/A,#N/A,FALSE,"RECEIPTS"}</definedName>
    <definedName name="wrn.GL154._.RECEIPTS." localSheetId="4" hidden="1">{#N/A,#N/A,FALSE,"RECEIPTS"}</definedName>
    <definedName name="wrn.GL154._.RECEIPTS." localSheetId="5" hidden="1">{#N/A,#N/A,FALSE,"RECEIPTS"}</definedName>
    <definedName name="wrn.GL154._.RECEIPTS." localSheetId="2" hidden="1">{#N/A,#N/A,FALSE,"RECEIPTS"}</definedName>
    <definedName name="wrn.GL154._.RECEIPTS." hidden="1">{#N/A,#N/A,FALSE,"RECEIPTS"}</definedName>
    <definedName name="wrn.GL154._.SALVAGE." localSheetId="7" hidden="1">{#N/A,#N/A,FALSE,"SALVAGE"}</definedName>
    <definedName name="wrn.GL154._.SALVAGE." localSheetId="0" hidden="1">{#N/A,#N/A,FALSE,"SALVAGE"}</definedName>
    <definedName name="wrn.GL154._.SALVAGE." localSheetId="4" hidden="1">{#N/A,#N/A,FALSE,"SALVAGE"}</definedName>
    <definedName name="wrn.GL154._.SALVAGE." localSheetId="5" hidden="1">{#N/A,#N/A,FALSE,"SALVAGE"}</definedName>
    <definedName name="wrn.GL154._.SALVAGE." localSheetId="2" hidden="1">{#N/A,#N/A,FALSE,"SALVAGE"}</definedName>
    <definedName name="wrn.GL154._.SALVAGE." hidden="1">{#N/A,#N/A,FALSE,"SALVAGE"}</definedName>
    <definedName name="wrn.GL154._.SYSTEM._.LEDGER._.REPORTS." localSheetId="7" hidden="1">{#N/A,#N/A,FALSE,"BALANCE";#N/A,#N/A,FALSE,"ISSUES";#N/A,#N/A,FALSE,"RECEIPTS";#N/A,#N/A,FALSE,"SALVAGE"}</definedName>
    <definedName name="wrn.GL154._.SYSTEM._.LEDGER._.REPORTS." localSheetId="0" hidden="1">{#N/A,#N/A,FALSE,"BALANCE";#N/A,#N/A,FALSE,"ISSUES";#N/A,#N/A,FALSE,"RECEIPTS";#N/A,#N/A,FALSE,"SALVAGE"}</definedName>
    <definedName name="wrn.GL154._.SYSTEM._.LEDGER._.REPORTS." localSheetId="4" hidden="1">{#N/A,#N/A,FALSE,"BALANCE";#N/A,#N/A,FALSE,"ISSUES";#N/A,#N/A,FALSE,"RECEIPTS";#N/A,#N/A,FALSE,"SALVAGE"}</definedName>
    <definedName name="wrn.GL154._.SYSTEM._.LEDGER._.REPORTS." localSheetId="5" hidden="1">{#N/A,#N/A,FALSE,"BALANCE";#N/A,#N/A,FALSE,"ISSUES";#N/A,#N/A,FALSE,"RECEIPTS";#N/A,#N/A,FALSE,"SALVAGE"}</definedName>
    <definedName name="wrn.GL154._.SYSTEM._.LEDGER._.REPORTS." localSheetId="2" hidden="1">{#N/A,#N/A,FALSE,"BALANCE";#N/A,#N/A,FALSE,"ISSUES";#N/A,#N/A,FALSE,"RECEIPTS";#N/A,#N/A,FALSE,"SALVAGE"}</definedName>
    <definedName name="wrn.GL154._.SYSTEM._.LEDGER._.REPORTS." hidden="1">{#N/A,#N/A,FALSE,"BALANCE";#N/A,#N/A,FALSE,"ISSUES";#N/A,#N/A,FALSE,"RECEIPTS";#N/A,#N/A,FALSE,"SALVAGE"}</definedName>
    <definedName name="wrn.GP." localSheetId="7" hidden="1">{#N/A,#N/A,FALSE,"TOT GP $";#N/A,#N/A,FALSE,"HWARE GP $";#N/A,#N/A,FALSE,"CONS GP $";#N/A,#N/A,FALSE,"TOTAL GP %";#N/A,#N/A,FALSE,"HWARE GP %";#N/A,#N/A,FALSE,"CONS GP % "}</definedName>
    <definedName name="wrn.GP." hidden="1">{#N/A,#N/A,FALSE,"TOT GP $";#N/A,#N/A,FALSE,"HWARE GP $";#N/A,#N/A,FALSE,"CONS GP $";#N/A,#N/A,FALSE,"TOTAL GP %";#N/A,#N/A,FALSE,"HWARE GP %";#N/A,#N/A,FALSE,"CONS GP % "}</definedName>
    <definedName name="wrn.GRAPHS." localSheetId="7" hidden="1">{#N/A,#N/A,FALSE,"ACQ_GRAPHS";#N/A,#N/A,FALSE,"T_1 GRAPHS";#N/A,#N/A,FALSE,"T_2 GRAPHS";#N/A,#N/A,FALSE,"COMB_GRAPHS"}</definedName>
    <definedName name="wrn.GRAPHS." hidden="1">{#N/A,#N/A,FALSE,"ACQ_GRAPHS";#N/A,#N/A,FALSE,"T_1 GRAPHS";#N/A,#N/A,FALSE,"T_2 GRAPHS";#N/A,#N/A,FALSE,"COMB_GRAPHS"}</definedName>
    <definedName name="wrn.gros." hidden="1">{#N/A,#N/A,FALSE,"Sch01";#N/A,#N/A,FALSE,"Sch02";#N/A,#N/A,FALSE,"Sch04";#N/A,#N/A,FALSE,"Sch05";#N/A,#N/A,FALSE,"Sch05a";#N/A,#N/A,FALSE,"Sch06";#N/A,#N/A,FALSE,"Sch07";#N/A,#N/A,FALSE,"Sch08";#N/A,#N/A,FALSE,"Sch09";#N/A,#N/A,FALSE,"Sch10";#N/A,#N/A,FALSE,"Sch11";#N/A,#N/A,FALSE,"Sch12";#N/A,#N/A,FALSE,"Sch-C";#N/A,#N/A,FALSE,"Sch-E"}</definedName>
    <definedName name="wrn.gteds." localSheetId="7" hidden="1">{#N/A,#N/A,FALSE,"Depr";#N/A,#N/A,FALSE,"Cost of Sales";#N/A,#N/A,FALSE,"Sell Exp";#N/A,#N/A,FALSE,"G &amp; A";#N/A,#N/A,FALSE,"Oper Exp";#N/A,#N/A,FALSE,"Net_Income";#N/A,#N/A,FALSE,"Revenue";#N/A,#N/A,FALSE,"Cash Flow";#N/A,#N/A,FALSE,"CashF_Act";#N/A,#N/A,FALSE,"Cap Exp";#N/A,#N/A,FALSE,"Op_Income";#N/A,#N/A,FALSE,"KPI";#N/A,#N/A,FALSE,"Investment";#N/A,#N/A,FALSE,"Inv_Act"}</definedName>
    <definedName name="wrn.gteds." hidden="1">{#N/A,#N/A,FALSE,"Depr";#N/A,#N/A,FALSE,"Cost of Sales";#N/A,#N/A,FALSE,"Sell Exp";#N/A,#N/A,FALSE,"G &amp; A";#N/A,#N/A,FALSE,"Oper Exp";#N/A,#N/A,FALSE,"Net_Income";#N/A,#N/A,FALSE,"Revenue";#N/A,#N/A,FALSE,"Cash Flow";#N/A,#N/A,FALSE,"CashF_Act";#N/A,#N/A,FALSE,"Cap Exp";#N/A,#N/A,FALSE,"Op_Income";#N/A,#N/A,FALSE,"KPI";#N/A,#N/A,FALSE,"Investment";#N/A,#N/A,FALSE,"Inv_Act"}</definedName>
    <definedName name="wrn.HAMMOND." localSheetId="7"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ndout." localSheetId="7" hidden="1">{#N/A,#N/A,FALSE,"income st";#N/A,#N/A,FALSE,"cash flow";#N/A,#N/A,FALSE,"bal sheet";#N/A,#N/A,FALSE,"inc. print";#N/A,#N/A,FALSE,"segments"}</definedName>
    <definedName name="wrn.handout." hidden="1">{#N/A,#N/A,FALSE,"income st";#N/A,#N/A,FALSE,"cash flow";#N/A,#N/A,FALSE,"bal sheet";#N/A,#N/A,FALSE,"inc. print";#N/A,#N/A,FALSE,"segments"}</definedName>
    <definedName name="wrn.HAUL." localSheetId="7" hidden="1">{"SURFACE HAUL",#N/A,FALSE,"Haul"}</definedName>
    <definedName name="wrn.HAUL." hidden="1">{"SURFACE HAUL",#N/A,FALSE,"Haul"}</definedName>
    <definedName name="wrn.Headcount\Backlog." localSheetId="7" hidden="1">{"Backlog and Headcount",#N/A,FALSE,"Actual"}</definedName>
    <definedName name="wrn.Headcount\Backlog." hidden="1">{"Backlog and Headcount",#N/A,FALSE,"Actual"}</definedName>
    <definedName name="wrn.HEAT." localSheetId="7" hidden="1">{#N/A,#N/A,FALSE,"Heat";#N/A,#N/A,FALSE,"DCF";#N/A,#N/A,FALSE,"LBO";#N/A,#N/A,FALSE,"A";#N/A,#N/A,FALSE,"C";#N/A,#N/A,FALSE,"impd";#N/A,#N/A,FALSE,"Accr-Dilu"}</definedName>
    <definedName name="wrn.HEAT." hidden="1">{#N/A,#N/A,FALSE,"Heat";#N/A,#N/A,FALSE,"DCF";#N/A,#N/A,FALSE,"LBO";#N/A,#N/A,FALSE,"A";#N/A,#N/A,FALSE,"C";#N/A,#N/A,FALSE,"impd";#N/A,#N/A,FALSE,"Accr-Dilu"}</definedName>
    <definedName name="wrn.heavy." localSheetId="7" hidden="1">{"heavy",#N/A,FALSE,"CNTRYTYPE"}</definedName>
    <definedName name="wrn.heavy." hidden="1">{"heavy",#N/A,FALSE,"CNTRYTYPE"}</definedName>
    <definedName name="wrn.HMO." localSheetId="7" hidden="1">{#N/A,#N/A,FALSE,"DOS YTD";#N/A,#N/A,FALSE,"UR YTD";#N/A,#N/A,FALSE,"23 DOS PacifiCare HMO";#N/A,#N/A,FALSE,"23 UR PacifiCare HMO";#N/A,#N/A,FALSE,"32 DOS HealthNet";#N/A,#N/A,FALSE,"32 UR HealthNet";#N/A,#N/A,FALSE,"68 DOS HN Seniority Plus";#N/A,#N/A,FALSE,"68 UR HN Seniority Plus";#N/A,#N/A,FALSE,"71 DOS CA Care";#N/A,#N/A,FALSE,"71 UR CA Care";#N/A,#N/A,FALSE,"80 DOS Sharp";#N/A,#N/A,FALSE,"80 UR Sharp";#N/A,#N/A,FALSE,"88 DOS CIGNA VEBA";#N/A,#N/A,FALSE,"88 UR CIGNA VEBA";#N/A,#N/A,FALSE,"93 DOS Aetna HMO";#N/A,#N/A,FALSE,"93 UR Aetna HMO";#N/A,#N/A,FALSE,"100 DOS ACN Health Plan";#N/A,#N/A,FALSE,"100 UR ACN Health Plan";#N/A,#N/A,FALSE,"101 DOS Aetna Senior Choice";#N/A,#N/A,FALSE,"101 UR Aetna Senior Choice";#N/A,#N/A,FALSE,"112 DOS PruCare of CA HMO";#N/A,#N/A,FALSE,"112 UR PruCare of CA HMO";#N/A,#N/A,FALSE,"115 DOS Kaiser No CA";#N/A,#N/A,FALSE,"115 UR Kaiser No CA";#N/A,#N/A,FALSE,"116 DOS Kaiser So CA";#N/A,#N/A,FALSE,"116 UR Kaiser So CA";#N/A,#N/A,FALSE,"117 DOS Blue Shield";#N/A,#N/A,FALSE,"117 UR Blue Shield";#N/A,#N/A,FALSE,"118 DOS HP of the Redwoods";#N/A,#N/A,FALSE,"118 UR HP of the Redwoods";#N/A,#N/A,FALSE,"120 DOS HPR Medi Prime";#N/A,#N/A,FALSE,"120 UR HPR Medi Prime";#N/A,#N/A,FALSE,"126 DOS Pru Sr Plan No CA";#N/A,#N/A,FALSE,"126 UR Pru Sr Plan No CA";#N/A,#N/A,FALSE,"127 DOS Pru Sr Plan So CA";#N/A,#N/A,FALSE,"127 UR Pru Sr Plan So CA";#N/A,#N/A,FALSE,"137 DOS Aetna MC II";#N/A,#N/A,FALSE,"137 UR Aetna MC II"}</definedName>
    <definedName name="wrn.HMO." hidden="1">{#N/A,#N/A,FALSE,"DOS YTD";#N/A,#N/A,FALSE,"UR YTD";#N/A,#N/A,FALSE,"23 DOS PacifiCare HMO";#N/A,#N/A,FALSE,"23 UR PacifiCare HMO";#N/A,#N/A,FALSE,"32 DOS HealthNet";#N/A,#N/A,FALSE,"32 UR HealthNet";#N/A,#N/A,FALSE,"68 DOS HN Seniority Plus";#N/A,#N/A,FALSE,"68 UR HN Seniority Plus";#N/A,#N/A,FALSE,"71 DOS CA Care";#N/A,#N/A,FALSE,"71 UR CA Care";#N/A,#N/A,FALSE,"80 DOS Sharp";#N/A,#N/A,FALSE,"80 UR Sharp";#N/A,#N/A,FALSE,"88 DOS CIGNA VEBA";#N/A,#N/A,FALSE,"88 UR CIGNA VEBA";#N/A,#N/A,FALSE,"93 DOS Aetna HMO";#N/A,#N/A,FALSE,"93 UR Aetna HMO";#N/A,#N/A,FALSE,"100 DOS ACN Health Plan";#N/A,#N/A,FALSE,"100 UR ACN Health Plan";#N/A,#N/A,FALSE,"101 DOS Aetna Senior Choice";#N/A,#N/A,FALSE,"101 UR Aetna Senior Choice";#N/A,#N/A,FALSE,"112 DOS PruCare of CA HMO";#N/A,#N/A,FALSE,"112 UR PruCare of CA HMO";#N/A,#N/A,FALSE,"115 DOS Kaiser No CA";#N/A,#N/A,FALSE,"115 UR Kaiser No CA";#N/A,#N/A,FALSE,"116 DOS Kaiser So CA";#N/A,#N/A,FALSE,"116 UR Kaiser So CA";#N/A,#N/A,FALSE,"117 DOS Blue Shield";#N/A,#N/A,FALSE,"117 UR Blue Shield";#N/A,#N/A,FALSE,"118 DOS HP of the Redwoods";#N/A,#N/A,FALSE,"118 UR HP of the Redwoods";#N/A,#N/A,FALSE,"120 DOS HPR Medi Prime";#N/A,#N/A,FALSE,"120 UR HPR Medi Prime";#N/A,#N/A,FALSE,"126 DOS Pru Sr Plan No CA";#N/A,#N/A,FALSE,"126 UR Pru Sr Plan No CA";#N/A,#N/A,FALSE,"127 DOS Pru Sr Plan So CA";#N/A,#N/A,FALSE,"127 UR Pru Sr Plan So CA";#N/A,#N/A,FALSE,"137 DOS Aetna MC II";#N/A,#N/A,FALSE,"137 UR Aetna MC II"}</definedName>
    <definedName name="wrn.HNZ." localSheetId="5" hidden="1">{#N/A,#N/A,FALSE,"HNZ"}</definedName>
    <definedName name="wrn.HNZ." localSheetId="2" hidden="1">{#N/A,#N/A,FALSE,"HNZ"}</definedName>
    <definedName name="wrn.HNZ." hidden="1">{#N/A,#N/A,FALSE,"HNZ"}</definedName>
    <definedName name="wrn.HOTLIST." localSheetId="7" hidden="1">{#N/A,#N/A,FALSE,"Hlist_sum";#N/A,#N/A,FALSE,"HotList"}</definedName>
    <definedName name="wrn.HOTLIST." hidden="1">{#N/A,#N/A,FALSE,"Hlist_sum";#N/A,#N/A,FALSE,"HotList"}</definedName>
    <definedName name="wrn.Hydraulic." localSheetId="7"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7"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mpairment._.Report." localSheetId="7" hidden="1">{#N/A,#N/A,TRUE,"Impair summary";#N/A,#N/A,TRUE,"Impair allocation";#N/A,#N/A,TRUE,"FA JE";#N/A,#N/A,TRUE,"GL FA balances";#N/A,#N/A,TRUE,"Aircraft";#N/A,#N/A,TRUE,"Appraisal";#N/A,#N/A,TRUE,"Expendables"}</definedName>
    <definedName name="wrn.Impairment._.Report." hidden="1">{#N/A,#N/A,TRUE,"Impair summary";#N/A,#N/A,TRUE,"Impair allocation";#N/A,#N/A,TRUE,"FA JE";#N/A,#N/A,TRUE,"GL FA balances";#N/A,#N/A,TRUE,"Aircraft";#N/A,#N/A,TRUE,"Appraisal";#N/A,#N/A,TRUE,"Expendables"}</definedName>
    <definedName name="wrn.Import._.figures." localSheetId="7" hidden="1">{"reports",#N/A,FALSE,"Balance Sheet"}</definedName>
    <definedName name="wrn.Import._.figures." hidden="1">{"reports",#N/A,FALSE,"Balance Sheet"}</definedName>
    <definedName name="wrn.Income." localSheetId="7" hidden="1">{"IncomeStatement",#N/A,FALSE,"Income Statement";"ProductCost",#N/A,FALSE,"Income Statement";"OperatingExpense",#N/A,FALSE,"Income Statement"}</definedName>
    <definedName name="wrn.Income." hidden="1">{"IncomeStatement",#N/A,FALSE,"Income Statement";"ProductCost",#N/A,FALSE,"Income Statement";"OperatingExpense",#N/A,FALSE,"Income Statement"}</definedName>
    <definedName name="wrn.Income._.Statement." localSheetId="7" hidden="1">{#N/A,#N/A,FALSE,"Report Print"}</definedName>
    <definedName name="wrn.INCOME._.STATEMENT." hidden="1">{"INCOME STATEMENT",#N/A,FALSE,"Income Statement"}</definedName>
    <definedName name="wrn.Incr.._.CF._.Statement." localSheetId="7" hidden="1">{"IncrCashPrintArea",#N/A,FALSE,"Incr_CF"}</definedName>
    <definedName name="wrn.Incr.._.CF._.Statement." hidden="1">{"IncrCashPrintArea",#N/A,FALSE,"Incr_CF"}</definedName>
    <definedName name="wrn.Incr.._.Profitability._.Indicators." localSheetId="7" hidden="1">{"IncrProfPrintArea",#N/A,FALSE,"Incr_Prof"}</definedName>
    <definedName name="wrn.Incr.._.Profitability._.Indicators." hidden="1">{"IncrProfPrintArea",#N/A,FALSE,"Incr_Prof"}</definedName>
    <definedName name="wrn.IncStatement._.15._.years." hidden="1">{#N/A,#N/A,FALSE,"FinStateUS"}</definedName>
    <definedName name="wrn.IncStatement._.6._.years." hidden="1">{"IncStatement 6 years",#N/A,FALSE,"FinStateUS"}</definedName>
    <definedName name="wrn.INDEPS." localSheetId="7" hidden="1">{"page1",#N/A,FALSE,"TIND_CC1";"page2",#N/A,FALSE,"TIND_CC1";"page3",#N/A,FALSE,"TIND_CC1";"page4",#N/A,FALSE,"TIND_CC1";"page5",#N/A,FALSE,"TIND_CC1"}</definedName>
    <definedName name="wrn.INDEPS." hidden="1">{"page1",#N/A,FALSE,"TIND_CC1";"page2",#N/A,FALSE,"TIND_CC1";"page3",#N/A,FALSE,"TIND_CC1";"page4",#N/A,FALSE,"TIND_CC1";"page5",#N/A,FALSE,"TIND_CC1"}</definedName>
    <definedName name="wrn.Indirects." hidden="1">{"Budget",#N/A,TRUE,"Criteria";"Summary",#N/A,TRUE,"Summary";"Detail",#N/A,TRUE,"Detail";"Staff",#N/A,TRUE,"Staffing";"Equip",#N/A,TRUE,"Equipment"}</definedName>
    <definedName name="wrn.Infectious._.Diseases." localSheetId="7" hidden="1">{#N/A,#N/A,FALSE,"Anti";#N/A,#N/A,FALSE,"Cefa";#N/A,#N/A,FALSE,"Ceph";#N/A,#N/A,FALSE,"Cefp";#N/A,#N/A,FALSE,"Cefe";#N/A,#N/A,FALSE,"Pens";#N/A,#N/A,FALSE,"Ampi";#N/A,#N/A,FALSE,"Amox";#N/A,#N/A,FALSE,"Isox";#N/A,#N/A,FALSE,"Aztr";#N/A,#N/A,FALSE,"Videx";#N/A,#N/A,FALSE,"Zerit"}</definedName>
    <definedName name="wrn.Infectious._.Diseases." hidden="1">{#N/A,#N/A,FALSE,"Anti";#N/A,#N/A,FALSE,"Cefa";#N/A,#N/A,FALSE,"Ceph";#N/A,#N/A,FALSE,"Cefp";#N/A,#N/A,FALSE,"Cefe";#N/A,#N/A,FALSE,"Pens";#N/A,#N/A,FALSE,"Ampi";#N/A,#N/A,FALSE,"Amox";#N/A,#N/A,FALSE,"Isox";#N/A,#N/A,FALSE,"Aztr";#N/A,#N/A,FALSE,"Videx";#N/A,#N/A,FALSE,"Zerit"}</definedName>
    <definedName name="wrn.ingreso." localSheetId="7" hidden="1">{#N/A,#N/A,FALSE,"voz corporativa";#N/A,#N/A,FALSE,"Transmisión de datos";#N/A,#N/A,FALSE,"Videoconferencia";#N/A,#N/A,FALSE,"Correo electrónico";#N/A,#N/A,FALSE,"Correo de voz";#N/A,#N/A,FALSE,"Megafax";#N/A,#N/A,FALSE,"Edi";#N/A,#N/A,FALSE,"Internet";#N/A,#N/A,FALSE,"VSAT";#N/A,#N/A,FALSE,"ing ult. milla"}</definedName>
    <definedName name="wrn.ingreso." hidden="1">{#N/A,#N/A,FALSE,"voz corporativa";#N/A,#N/A,FALSE,"Transmisión de datos";#N/A,#N/A,FALSE,"Videoconferencia";#N/A,#N/A,FALSE,"Correo electrónico";#N/A,#N/A,FALSE,"Correo de voz";#N/A,#N/A,FALSE,"Megafax";#N/A,#N/A,FALSE,"Edi";#N/A,#N/A,FALSE,"Internet";#N/A,#N/A,FALSE,"VSAT";#N/A,#N/A,FALSE,"ing ult. milla"}</definedName>
    <definedName name="wrn.ingresos." localSheetId="7"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Growths." localSheetId="7" hidden="1">{"Product Demands Input",#N/A,TRUE,"PRDEMPOR";"Annual Growth Rates",#N/A,TRUE,"PRDEMPOR"}</definedName>
    <definedName name="wrn.Input._.and._.Growths." hidden="1">{"Product Demands Input",#N/A,TRUE,"PRDEMPOR";"Annual Growth Rates",#N/A,TRUE,"PRDEMPOR"}</definedName>
    <definedName name="wrn.input._.and._.output." localSheetId="7"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INFO." hidden="1">{"Input",#N/A,FALSE,"INPUT"}</definedName>
    <definedName name="wrn.Inputs." hidden="1">{"Inputs 1","Base",FALSE,"INPUTS";"Inputs 2","Base",FALSE,"INPUTS";"Inputs 3","Base",FALSE,"INPUTS";"Inputs 4","Base",FALSE,"INPUTS";"Inputs 5","Base",FALSE,"INPUTS"}</definedName>
    <definedName name="wrn.Inputs._.and._.detail._.calculations." localSheetId="7" hidden="1">{#N/A,#N/A,TRUE,"Revenue &amp; Direct Expense";#N/A,#N/A,TRUE,"Indirect Expense";#N/A,#N/A,TRUE,"Assumptions";#N/A,#N/A,TRUE,"Headcount Inputs";#N/A,#N/A,TRUE,"Markets";#N/A,#N/A,TRUE,"Colocation";#N/A,#N/A,TRUE,"Demographics";#N/A,#N/A,TRUE,"ILEC Rates"}</definedName>
    <definedName name="wrn.Inputs._.and._.detail._.calculations." hidden="1">{#N/A,#N/A,TRUE,"Revenue &amp; Direct Expense";#N/A,#N/A,TRUE,"Indirect Expense";#N/A,#N/A,TRUE,"Assumptions";#N/A,#N/A,TRUE,"Headcount Inputs";#N/A,#N/A,TRUE,"Markets";#N/A,#N/A,TRUE,"Colocation";#N/A,#N/A,TRUE,"Demographics";#N/A,#N/A,TRUE,"ILEC Rates"}</definedName>
    <definedName name="wrn.INT." localSheetId="4" hidden="1">{#N/A,#N/A,FALSE,"EXPENSE"}</definedName>
    <definedName name="wrn.INT." localSheetId="5" hidden="1">{#N/A,#N/A,FALSE,"EXPENSE"}</definedName>
    <definedName name="wrn.INT." localSheetId="2" hidden="1">{#N/A,#N/A,FALSE,"EXPENSE"}</definedName>
    <definedName name="wrn.INT." hidden="1">{#N/A,#N/A,FALSE,"EXPENSE"}</definedName>
    <definedName name="wrn.intcobud1." localSheetId="7" hidden="1">{#N/A,#N/A,FALSE,"SLSBUD"}</definedName>
    <definedName name="wrn.intcobud1." hidden="1">{#N/A,#N/A,FALSE,"SLSBUD"}</definedName>
    <definedName name="wrn.intcobud2." localSheetId="7" hidden="1">{#N/A,#N/A,FALSE,"SLSBUD"}</definedName>
    <definedName name="wrn.intcobud2." hidden="1">{#N/A,#N/A,FALSE,"SLSBUD"}</definedName>
    <definedName name="wrn.INTEGRAL." localSheetId="7" hidden="1">{#N/A,#N/A,FALSE,"SUMMARY";#N/A,#N/A,FALSE,"PAGE 1";#N/A,#N/A,FALSE,"PAGE 2";#N/A,#N/A,FALSE,"PAGE 3";#N/A,#N/A,FALSE,"PAGE 4";#N/A,#N/A,FALSE,"PAGE 5";#N/A,#N/A,FALSE,"PAGE 6";#N/A,#N/A,FALSE,"PAGE 7";#N/A,#N/A,FALSE,"PAGE 8";#N/A,#N/A,FALSE,"PAGE 9";#N/A,#N/A,FALSE,"PAGE 10";#N/A,#N/A,FALSE,"PAGE 11";#N/A,#N/A,FALSE,"PAGE 12";#N/A,#N/A,FALSE,"PAGE 13";#N/A,#N/A,FALSE,"PAGE 14";#N/A,#N/A,FALSE,"PAGE 15";#N/A,#N/A,FALSE,"PAGE 16"}</definedName>
    <definedName name="wrn.INTEGRAL." hidden="1">{#N/A,#N/A,FALSE,"SUMMARY";#N/A,#N/A,FALSE,"PAGE 1";#N/A,#N/A,FALSE,"PAGE 2";#N/A,#N/A,FALSE,"PAGE 3";#N/A,#N/A,FALSE,"PAGE 4";#N/A,#N/A,FALSE,"PAGE 5";#N/A,#N/A,FALSE,"PAGE 6";#N/A,#N/A,FALSE,"PAGE 7";#N/A,#N/A,FALSE,"PAGE 8";#N/A,#N/A,FALSE,"PAGE 9";#N/A,#N/A,FALSE,"PAGE 10";#N/A,#N/A,FALSE,"PAGE 11";#N/A,#N/A,FALSE,"PAGE 12";#N/A,#N/A,FALSE,"PAGE 13";#N/A,#N/A,FALSE,"PAGE 14";#N/A,#N/A,FALSE,"PAGE 15";#N/A,#N/A,FALSE,"PAGE 16"}</definedName>
    <definedName name="wrn.INTEGRATEDS." localSheetId="7" hidden="1">{#N/A,#N/A,FALSE,"Sheet1"}</definedName>
    <definedName name="wrn.INTEGRATEDS." hidden="1">{#N/A,#N/A,FALSE,"Sheet1"}</definedName>
    <definedName name="wrn.INTERMEDIATES." localSheetId="7" hidden="1">{#N/A,#N/A,FALSE,"Sheet1"}</definedName>
    <definedName name="wrn.INTERMEDIATES." hidden="1">{#N/A,#N/A,FALSE,"Sheet1"}</definedName>
    <definedName name="wrn.Internal._.is." localSheetId="7" hidden="1">{"internal is",#N/A,FALSE,"Model"}</definedName>
    <definedName name="wrn.Internal._.is." hidden="1">{"internal is",#N/A,FALSE,"Model"}</definedName>
    <definedName name="wrn.Internal._.Report._.for._.Martha." localSheetId="7"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nternal._.Report._.for._.Martha."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nternational." localSheetId="7"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ernational._.Totals." localSheetId="7" hidden="1">{"International Total",#N/A,FALSE,"Sheet1";"Mexico (5)",#N/A,FALSE,"Sheet1";"Mexico (37)",#N/A,FALSE,"Sheet1";"Puerto Rico (10)",#N/A,FALSE,"Sheet1"}</definedName>
    <definedName name="wrn.International._.Totals." hidden="1">{"International Total",#N/A,FALSE,"Sheet1";"Mexico (5)",#N/A,FALSE,"Sheet1";"Mexico (37)",#N/A,FALSE,"Sheet1";"Puerto Rico (10)",#N/A,FALSE,"Sheet1"}</definedName>
    <definedName name="wrn.InterSystem." localSheetId="7" hidden="1">{"Purchases",#N/A,TRUE,"Sheet1";"Sales",#N/A,TRUE,"Sheet1"}</definedName>
    <definedName name="wrn.InterSystem." hidden="1">{"Purchases",#N/A,TRUE,"Sheet1";"Sales",#N/A,TRUE,"Sheet1"}</definedName>
    <definedName name="wrn.INTL._.GROUP." localSheetId="7" hidden="1">{"INTLGROUP",#N/A,FALSE,"INTL GROUP"}</definedName>
    <definedName name="wrn.INTL._.GROUP." hidden="1">{"INTLGROUP",#N/A,FALSE,"INTL GROUP"}</definedName>
    <definedName name="wrn.inventory." localSheetId="7"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nvestment._.Summary." localSheetId="7" hidden="1">{#N/A,#N/A,TRUE,"Summary";#N/A,#N/A,TRUE,"Financials";#N/A,#N/A,TRUE,"Assumptions";#N/A,#N/A,TRUE,"Pro Forma";#N/A,#N/A,TRUE,"Debt";#N/A,#N/A,TRUE,"Amortization";#N/A,#N/A,TRUE,"GG Returns"}</definedName>
    <definedName name="wrn.Investment._.Summary." hidden="1">{#N/A,#N/A,TRUE,"Summary";#N/A,#N/A,TRUE,"Financials";#N/A,#N/A,TRUE,"Assumptions";#N/A,#N/A,TRUE,"Pro Forma";#N/A,#N/A,TRUE,"Debt";#N/A,#N/A,TRUE,"Amortization";#N/A,#N/A,TRUE,"GG Returns"}</definedName>
    <definedName name="wrn.IPO._.Valuation." localSheetId="7" hidden="1">{"assumptions",#N/A,FALSE,"Scenario 1";"valuation",#N/A,FALSE,"Scenario 1"}</definedName>
    <definedName name="wrn.IPO._.Valuation." hidden="1">{"assumptions",#N/A,FALSE,"Scenario 1";"valuation",#N/A,FALSE,"Scenario 1"}</definedName>
    <definedName name="wrn.IPO._.Valuation.z" localSheetId="7" hidden="1">{"assumptions",#N/A,FALSE,"Scenario 1";"valuation",#N/A,FALSE,"Scenario 1"}</definedName>
    <definedName name="wrn.IPO._.Valuation.z" hidden="1">{"assumptions",#N/A,FALSE,"Scenario 1";"valuation",#N/A,FALSE,"Scenario 1"}</definedName>
    <definedName name="wrn.ipovalue." localSheetId="7" hidden="1">{#N/A,#N/A,FALSE,"puboff";#N/A,#N/A,FALSE,"valuation";#N/A,#N/A,FALSE,"finanalsis";#N/A,#N/A,FALSE,"split";#N/A,#N/A,FALSE,"ownership"}</definedName>
    <definedName name="wrn.ipovalue." hidden="1">{#N/A,#N/A,FALSE,"puboff";#N/A,#N/A,FALSE,"valuation";#N/A,#N/A,FALSE,"finanalsis";#N/A,#N/A,FALSE,"split";#N/A,#N/A,FALSE,"ownership"}</definedName>
    <definedName name="wrn.IRR." hidden="1">{"IRR Benefits",#N/A,FALSE,"IRR";"Tax Credits",#N/A,FALSE,"IRR"}</definedName>
    <definedName name="wrn.IRR._.CORP._.7." hidden="1">{"IRR",#N/A,FALSE,"Corp 7 IRR";"Input",#N/A,FALSE,"Corp 7 IRR"}</definedName>
    <definedName name="wrn.ISCG._.model." localSheetId="7"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Italy." localSheetId="7" hidden="1">{#N/A,#N/A,FALSE,"Italy";#N/A,#N/A,FALSE,"Aperol Italy";#N/A,#N/A,FALSE,"Aperol Soda Italy";#N/A,#N/A,FALSE,"Spumanti";#N/A,#N/A,FALSE,"Barbieri Liqueur Italy";#N/A,#N/A,FALSE,"Others Italy"}</definedName>
    <definedName name="wrn.Italy." hidden="1">{#N/A,#N/A,FALSE,"Italy";#N/A,#N/A,FALSE,"Aperol Italy";#N/A,#N/A,FALSE,"Aperol Soda Italy";#N/A,#N/A,FALSE,"Spumanti";#N/A,#N/A,FALSE,"Barbieri Liqueur Italy";#N/A,#N/A,FALSE,"Others Italy"}</definedName>
    <definedName name="wrn.JACCOLETTI." localSheetId="7" hidden="1">{"JACC 2",#N/A,FALSE,"Jaccoletti";"JACC 1",#N/A,FALSE,"Jaccoletti";"JACC 3",#N/A,FALSE,"Jaccoletti";"JACC 4",#N/A,FALSE,"Jaccoletti";"JACC 5",#N/A,FALSE,"Jaccoletti";"JACC 6",#N/A,FALSE,"Jaccoletti";"JACC 7",#N/A,FALSE,"Jaccoletti";"JACC 8",#N/A,FALSE,"Jaccoletti"}</definedName>
    <definedName name="wrn.JACCOLETTI." hidden="1">{"JACC 2",#N/A,FALSE,"Jaccoletti";"JACC 1",#N/A,FALSE,"Jaccoletti";"JACC 3",#N/A,FALSE,"Jaccoletti";"JACC 4",#N/A,FALSE,"Jaccoletti";"JACC 5",#N/A,FALSE,"Jaccoletti";"JACC 6",#N/A,FALSE,"Jaccoletti";"JACC 7",#N/A,FALSE,"Jaccoletti";"JACC 8",#N/A,FALSE,"Jaccoletti"}</definedName>
    <definedName name="wrn.JAN98." localSheetId="7" hidden="1">{"INTRON98",#N/A,FALSE,"REVCDLR";"SKB98",#N/A,FALSE,"REVCDLR";"merck98",#N/A,FALSE,"REVCDLR"}</definedName>
    <definedName name="wrn.JAN98." hidden="1">{"INTRON98",#N/A,FALSE,"REVCDLR";"SKB98",#N/A,FALSE,"REVCDLR";"merck98",#N/A,FALSE,"REVCDLR"}</definedName>
    <definedName name="wrn.JANI._.REBATES." localSheetId="7" hidden="1">{"TOTAL",#N/A,FALSE,"A";"FISCAL94",#N/A,FALSE,"A";"FISCAL95",#N/A,FALSE,"A";"FISCAL96",#N/A,FALSE,"A";"misc page",#N/A,FALSE,"A"}</definedName>
    <definedName name="wrn.JANI._.REBATES." hidden="1">{"TOTAL",#N/A,FALSE,"A";"FISCAL94",#N/A,FALSE,"A";"FISCAL95",#N/A,FALSE,"A";"FISCAL96",#N/A,FALSE,"A";"misc page",#N/A,FALSE,"A"}</definedName>
    <definedName name="wrn.JG._.FE._.Dollar." localSheetId="7" hidden="1">{"JG FE Top",#N/A,FALSE,"JG FE $";"JG FE Bottom",#N/A,FALSE,"JG FE $"}</definedName>
    <definedName name="wrn.JG._.FE._.Dollar." hidden="1">{"JG FE Top",#N/A,FALSE,"JG FE $";"JG FE Bottom",#N/A,FALSE,"JG FE $"}</definedName>
    <definedName name="wrn.JG._.FE._.Yen." localSheetId="7" hidden="1">{"JG FE Top",#N/A,FALSE,"JG FE ¥";"JG FE Bottom",#N/A,FALSE,"JG FE ¥"}</definedName>
    <definedName name="wrn.JG._.FE._.Yen." hidden="1">{"JG FE Top",#N/A,FALSE,"JG FE ¥";"JG FE Bottom",#N/A,FALSE,"JG FE ¥"}</definedName>
    <definedName name="wrn.JOURNAL._.ENTRIES." localSheetId="7" hidden="1">{#N/A,#N/A,FALSE,"JE1-1040";#N/A,#N/A,FALSE,"JE8-1126";#N/A,#N/A,FALSE,"JE8-1112";#N/A,#N/A,FALSE,"JE1-1039";#N/A,#N/A,FALSE,"JE1-1005";#N/A,#N/A,FALSE,"JE1-3005";#N/A,#N/A,FALSE,"JE1-1006";#N/A,#N/A,FALSE,"JE1-4006";#N/A,#N/A,FALSE,"JE1-1007";#N/A,#N/A,FALSE,"JE1-3007";#N/A,#N/A,FALSE,"JE8-1117";#N/A,#N/A,FALSE,"JE8-3100";#N/A,#N/A,FALSE,"JE1-1004";#N/A,#N/A,FALSE,"JE1-3004"}</definedName>
    <definedName name="wrn.JOURNAL._.ENTRIES." hidden="1">{#N/A,#N/A,FALSE,"JE1-1040";#N/A,#N/A,FALSE,"JE8-1126";#N/A,#N/A,FALSE,"JE8-1112";#N/A,#N/A,FALSE,"JE1-1039";#N/A,#N/A,FALSE,"JE1-1005";#N/A,#N/A,FALSE,"JE1-3005";#N/A,#N/A,FALSE,"JE1-1006";#N/A,#N/A,FALSE,"JE1-4006";#N/A,#N/A,FALSE,"JE1-1007";#N/A,#N/A,FALSE,"JE1-3007";#N/A,#N/A,FALSE,"JE8-1117";#N/A,#N/A,FALSE,"JE8-3100";#N/A,#N/A,FALSE,"JE1-1004";#N/A,#N/A,FALSE,"JE1-3004"}</definedName>
    <definedName name="wrn.JTSBudget." localSheetId="7" hidden="1">{#N/A,#N/A,TRUE,"Coverpage";#N/A,#N/A,TRUE,"Income Statement US$";#N/A,#N/A,TRUE,"US$ -Revenue by Month ";#N/A,#N/A,TRUE,"Fuel US$";#N/A,#N/A,TRUE,"US$ Operating Costs";#N/A,#N/A,TRUE,"US$ Other Costs";#N/A,#N/A,TRUE,"US$Cash Flow";#N/A,#N/A,TRUE,"Headcount";#N/A,#N/A,TRUE,"1999 IS"}</definedName>
    <definedName name="wrn.JTSBudget." hidden="1">{#N/A,#N/A,TRUE,"Coverpage";#N/A,#N/A,TRUE,"Income Statement US$";#N/A,#N/A,TRUE,"US$ -Revenue by Month ";#N/A,#N/A,TRUE,"Fuel US$";#N/A,#N/A,TRUE,"US$ Operating Costs";#N/A,#N/A,TRUE,"US$ Other Costs";#N/A,#N/A,TRUE,"US$Cash Flow";#N/A,#N/A,TRUE,"Headcount";#N/A,#N/A,TRUE,"1999 IS"}</definedName>
    <definedName name="wrn.JUNIORS." localSheetId="7" hidden="1">{#N/A,#N/A,FALSE,"Sheet1"}</definedName>
    <definedName name="wrn.JUNIORS." hidden="1">{#N/A,#N/A,FALSE,"Sheet1"}</definedName>
    <definedName name="wrn.Jury." localSheetId="7" hidden="1">{#N/A,#N/A,FALSE,"Year";#N/A,#N/A,FALSE,"AC Fiscal Year";#N/A,#N/A,FALSE,"Hourly Rate By Activity";#N/A,#N/A,FALSE,"Hourly Rate By Custom Resource";#N/A,#N/A,FALSE,"Sensitivity Analysis";#N/A,#N/A,FALSE,"Overall Staffing Review"}</definedName>
    <definedName name="wrn.Jury." hidden="1">{#N/A,#N/A,FALSE,"Year";#N/A,#N/A,FALSE,"AC Fiscal Year";#N/A,#N/A,FALSE,"Hourly Rate By Activity";#N/A,#N/A,FALSE,"Hourly Rate By Custom Resource";#N/A,#N/A,FALSE,"Sensitivity Analysis";#N/A,#N/A,FALSE,"Overall Staffing Review"}</definedName>
    <definedName name="wrn.Just._.Monthly." localSheetId="7" hidden="1">{#N/A,#N/A,FALSE,"Summary";#N/A,#N/A,FALSE,"Calendar";"Monthly",#N/A,FALSE,"Schedule"}</definedName>
    <definedName name="wrn.Just._.Monthly." hidden="1">{#N/A,#N/A,FALSE,"Summary";#N/A,#N/A,FALSE,"Calendar";"Monthly",#N/A,FALSE,"Schedule"}</definedName>
    <definedName name="wrn.K." localSheetId="5" hidden="1">{#N/A,#N/A,FALSE,"K"}</definedName>
    <definedName name="wrn.K." localSheetId="2" hidden="1">{#N/A,#N/A,FALSE,"K"}</definedName>
    <definedName name="wrn.K." hidden="1">{#N/A,#N/A,FALSE,"K"}</definedName>
    <definedName name="wrn.K3._.Annual." localSheetId="7" hidden="1">{"K3Cash",#N/A,FALSE,"Ann";"K3Income",#N/A,FALSE,"Ann";"K3Educ",#N/A,FALSE,"Ann";"K3media",#N/A,FALSE,"Ann";"K3Info",#N/A,FALSE,"Ann";"K3Valuation",#N/A,FALSE,"Ann"}</definedName>
    <definedName name="wrn.K3._.Annual." hidden="1">{"K3Cash",#N/A,FALSE,"Ann";"K3Income",#N/A,FALSE,"Ann";"K3Educ",#N/A,FALSE,"Ann";"K3media",#N/A,FALSE,"Ann";"K3Info",#N/A,FALSE,"Ann";"K3Valuation",#N/A,FALSE,"Ann"}</definedName>
    <definedName name="wrn.K3._.Quarterly." localSheetId="7" hidden="1">{"K3 first",#N/A,FALSE,"Qtr.";"K3 second",#N/A,FALSE,"Qtr.";"K3 Third",#N/A,FALSE,"Qtr.";"K3 Fourth",#N/A,FALSE,"Qtr.";"K3 Full",#N/A,FALSE,"Qtr."}</definedName>
    <definedName name="wrn.K3._.Quarterly." hidden="1">{"K3 first",#N/A,FALSE,"Qtr.";"K3 second",#N/A,FALSE,"Qtr.";"K3 Third",#N/A,FALSE,"Qtr.";"K3 Fourth",#N/A,FALSE,"Qtr.";"K3 Full",#N/A,FALSE,"Qtr."}</definedName>
    <definedName name="wrn.kathys." hidden="1">{"page1",#N/A,FALSE,"Cashflow";"page2",#N/A,FALSE,"Cashflow"}</definedName>
    <definedName name="wrn.kathys._1" hidden="1">{"page1",#N/A,FALSE,"Cashflow";"page2",#N/A,FALSE,"Cashflow"}</definedName>
    <definedName name="wrn.Kevin." localSheetId="7" hidden="1">{#N/A,#N/A,FALSE,"Sales";#N/A,#N/A,FALSE,"By Customer";#N/A,#N/A,FALSE,"P&amp;L";#N/A,#N/A,FALSE,"Expenses";#N/A,#N/A,FALSE,"BS"}</definedName>
    <definedName name="wrn.Kevin." hidden="1">{#N/A,#N/A,FALSE,"Sales";#N/A,#N/A,FALSE,"By Customer";#N/A,#N/A,FALSE,"P&amp;L";#N/A,#N/A,FALSE,"Expenses";#N/A,#N/A,FALSE,"BS"}</definedName>
    <definedName name="wrn.Key._.Messages." localSheetId="7" hidden="1">{"mad0291 - Personal View",#N/A,FALSE,"FEG";#N/A,#N/A,FALSE,"Carolinas";#N/A,#N/A,FALSE,"OH-KY";#N/A,#N/A,FALSE,"Indiana";#N/A,#N/A,FALSE,"Other Retail";#N/A,#N/A,FALSE,"Other "}</definedName>
    <definedName name="wrn.Key._.Messages." hidden="1">{"mad0291 - Personal View",#N/A,FALSE,"FEG";#N/A,#N/A,FALSE,"Carolinas";#N/A,#N/A,FALSE,"OH-KY";#N/A,#N/A,FALSE,"Indiana";#N/A,#N/A,FALSE,"Other Retail";#N/A,#N/A,FALSE,"Other "}</definedName>
    <definedName name="wrn.KeyCorp._.Summary." localSheetId="4" hidden="1">{#N/A,#N/A,FALSE,"Mike"}</definedName>
    <definedName name="wrn.KeyCorp._.Summary." localSheetId="5" hidden="1">{#N/A,#N/A,FALSE,"Mike"}</definedName>
    <definedName name="wrn.KeyCorp._.Summary." localSheetId="2" hidden="1">{#N/A,#N/A,FALSE,"Mike"}</definedName>
    <definedName name="wrn.KeyCorp._.Summary." hidden="1">{#N/A,#N/A,FALSE,"Mike"}</definedName>
    <definedName name="wrn.kriall." localSheetId="7" hidden="1">{"kricash",#N/A,FALSE,"INC";"kriinc",#N/A,FALSE,"INC";"krimiami",#N/A,FALSE,"INC";"kriother",#N/A,FALSE,"INC";"kripapers",#N/A,FALSE,"INC"}</definedName>
    <definedName name="wrn.kriall." hidden="1">{"kricash",#N/A,FALSE,"INC";"kriinc",#N/A,FALSE,"INC";"krimiami",#N/A,FALSE,"INC";"kriother",#N/A,FALSE,"INC";"kripapers",#N/A,FALSE,"INC"}</definedName>
    <definedName name="wrn.latbud1." localSheetId="7" hidden="1">{#N/A,#N/A,FALSE,"SLSBUD"}</definedName>
    <definedName name="wrn.latbud1." hidden="1">{#N/A,#N/A,FALSE,"SLSBUD"}</definedName>
    <definedName name="wrn.latbud2." localSheetId="7" hidden="1">{#N/A,#N/A,FALSE,"SLSBUD"}</definedName>
    <definedName name="wrn.latbud2." hidden="1">{#N/A,#N/A,FALSE,"SLSBUD"}</definedName>
    <definedName name="wrn.lbo." localSheetId="7" hidden="1">{"a",#N/A,FALSE,"LBO - 100%, No Sales";"aa",#N/A,FALSE,"LBO - 100%, No Sales";"aaa",#N/A,FALSE,"LBO - 100%, No Sales";"aaaa",#N/A,FALSE,"LBO - 100%, No Sales";"aaaaa",#N/A,FALSE,"LBO - 100%, No Sales";"aaaaaa",#N/A,FALSE,"LBO - 100%, No Sales";"aaaaaaa",#N/A,FALSE,"LBO - 100%, No Sales";"aaaaaaaa",#N/A,FALSE,"LBO - 100%, No Sales"}</definedName>
    <definedName name="wrn.lbo." hidden="1">{"a",#N/A,FALSE,"LBO - 100%, No Sales";"aa",#N/A,FALSE,"LBO - 100%, No Sales";"aaa",#N/A,FALSE,"LBO - 100%, No Sales";"aaaa",#N/A,FALSE,"LBO - 100%, No Sales";"aaaaa",#N/A,FALSE,"LBO - 100%, No Sales";"aaaaaa",#N/A,FALSE,"LBO - 100%, No Sales";"aaaaaaa",#N/A,FALSE,"LBO - 100%, No Sales";"aaaaaaaa",#N/A,FALSE,"LBO - 100%, No Sales"}</definedName>
    <definedName name="wrn.LBO._.Summary." localSheetId="7" hidden="1">{"LBO Summary",#N/A,FALSE,"Summary"}</definedName>
    <definedName name="wrn.LBO._.Summary." hidden="1">{"LBO Summary",#N/A,FALSE,"Summary"}</definedName>
    <definedName name="wrn.lbo2." localSheetId="7" hidden="1">{"a",#N/A,FALSE,"LBO - 100%, Sells FSM in 1999";"aa",#N/A,FALSE,"LBO - 100%, Sells FSM in 1999";"aaa",#N/A,FALSE,"LBO - 100%, Sells FSM in 1999";"aaaa",#N/A,FALSE,"LBO - 100%, Sells FSM in 1999";"aaaaa",#N/A,FALSE,"LBO - 100%, Sells FSM in 1999";"aaaaaa",#N/A,FALSE,"LBO - 100%, Sells FSM in 1999";"aaaaaaa",#N/A,FALSE,"LBO - 100%, Sells FSM in 1999"}</definedName>
    <definedName name="wrn.lbo2." hidden="1">{"a",#N/A,FALSE,"LBO - 100%, Sells FSM in 1999";"aa",#N/A,FALSE,"LBO - 100%, Sells FSM in 1999";"aaa",#N/A,FALSE,"LBO - 100%, Sells FSM in 1999";"aaaa",#N/A,FALSE,"LBO - 100%, Sells FSM in 1999";"aaaaa",#N/A,FALSE,"LBO - 100%, Sells FSM in 1999";"aaaaaa",#N/A,FALSE,"LBO - 100%, Sells FSM in 1999";"aaaaaaa",#N/A,FALSE,"LBO - 100%, Sells FSM in 1999"}</definedName>
    <definedName name="wrn.lbo3." localSheetId="7" hidden="1">{"a",#N/A,FALSE,"LBO - 100%, Sell C,CT 98......";"aa",#N/A,FALSE,"LBO - 100%, Sell C,CT 98......";"aaa",#N/A,FALSE,"LBO - 100%, Sell C,CT 98......";"aaaa",#N/A,FALSE,"LBO - 100%, Sell C,CT 98......";"aaaaa",#N/A,FALSE,"LBO - 100%, Sell C,CT 98......";"aaaaaa",#N/A,FALSE,"LBO - 100%, Sell C,CT 98......"}</definedName>
    <definedName name="wrn.lbo3." hidden="1">{"a",#N/A,FALSE,"LBO - 100%, Sell C,CT 98......";"aa",#N/A,FALSE,"LBO - 100%, Sell C,CT 98......";"aaa",#N/A,FALSE,"LBO - 100%, Sell C,CT 98......";"aaaa",#N/A,FALSE,"LBO - 100%, Sell C,CT 98......";"aaaaa",#N/A,FALSE,"LBO - 100%, Sell C,CT 98......";"aaaaaa",#N/A,FALSE,"LBO - 100%, Sell C,CT 98......"}</definedName>
    <definedName name="wrn.LE." localSheetId="7" hidden="1">{#N/A,#N/A,FALSE,"Topline";#N/A,#N/A,FALSE,"LE Sum'99";#N/A,#N/A,FALSE,"Demand Growth"}</definedName>
    <definedName name="wrn.LE." hidden="1">{#N/A,#N/A,FALSE,"Topline";#N/A,#N/A,FALSE,"LE Sum'99";#N/A,#N/A,FALSE,"Demand Growth"}</definedName>
    <definedName name="wrn.Legal3Yr." hidden="1">{"B&amp;C-Legal3Yr",#N/A,FALSE,"Budget &amp; CashFlow Forecast";"Rev-Legal3Yr",#N/A,FALSE,"Revenue.COR";"Mktg-Legal3Yr",#N/A,FALSE,"Online-Offline Marketing";"Capex-Legal",#N/A,FALSE,"Capital Expenditures";"Intangibles",#N/A,FALSE,"Intangibles";"Financing",#N/A,FALSE,"Financing";"Costs-Legal3Yr",#N/A,FALSE,"Summary Standard Costs by Dept.";"Exec-Legal",#N/A,FALSE,"Executive";"BizDev-Legal",#N/A,FALSE,"Bus Dev";"Fin&amp;Adm-Legal",#N/A,FALSE,"Finance and Admin";"MktgDept-Legal",#N/A,FALSE,"Marketing";"Eng-Legal",#N/A,FALSE,"Engineering";"Ops-Legal",#N/A,FALSE,"Operation";"Travel-Legal3Yr",#N/A,FALSE,"Travel";"Europe-Legal3Yr",#N/A,FALSE,"Europe Summary"}</definedName>
    <definedName name="wrn.LEM." localSheetId="5" hidden="1">{#N/A,#N/A,TRUE,"Summary";#N/A,#N/A,TRUE,"Sales";#N/A,#N/A,TRUE,"Inc. Stmt.";#N/A,#N/A,TRUE,"Cash Flow"}</definedName>
    <definedName name="wrn.LEM." localSheetId="2" hidden="1">{#N/A,#N/A,TRUE,"Summary";#N/A,#N/A,TRUE,"Sales";#N/A,#N/A,TRUE,"Inc. Stmt.";#N/A,#N/A,TRUE,"Cash Flow"}</definedName>
    <definedName name="wrn.LEM." hidden="1">{#N/A,#N/A,TRUE,"Summary";#N/A,#N/A,TRUE,"Sales";#N/A,#N/A,TRUE,"Inc. Stmt.";#N/A,#N/A,TRUE,"Cash Flow"}</definedName>
    <definedName name="wrn.Letter._.Quarterly." hidden="1">{"B&amp;C-Letter3YrQ",#N/A,FALSE,"Budget &amp; CashFlow Forecast";"Rev-Letter3YrQ",#N/A,FALSE,"Revenue.COR";"Mktg-Letter3YrQ",#N/A,FALSE,"Online-Offline Marketing";"Costs-Letter3YrQ",#N/A,FALSE,"Summary Standard Costs by Dept.";"Travel-Letter3YrQ",#N/A,FALSE,"Travel";"Europe-Letter3YrQ",#N/A,FALSE,"Europe Summary"}</definedName>
    <definedName name="wrn.Letter._.Total._.Yearly." hidden="1">{"B&amp;C-Letter1Yr",#N/A,FALSE,"Budget &amp; CashFlow Forecast";"B&amp;C-LetterYr2",#N/A,FALSE,"Budget &amp; CashFlow Forecast";"B&amp;C-LetterYr3",#N/A,FALSE,"Budget &amp; CashFlow Forecast";"Rev-LetterYr1",#N/A,FALSE,"Revenue.COR";"Rev-LetterYr2",#N/A,FALSE,"Revenue.COR";"Rev-LetterYr3",#N/A,FALSE,"Revenue.COR";"Mktg-LetterYr1",#N/A,FALSE,"Online-Offline Marketing";"Mktg-LetterYr2",#N/A,FALSE,"Online-Offline Marketing";"Mktg-LetterYr3",#N/A,FALSE,"Online-Offline Marketing";"Costs-LetterYr1",#N/A,FALSE,"Summary Standard Costs by Dept.";"Costs-LetterYr2",#N/A,FALSE,"Summary Standard Costs by Dept.";"Costs-LetterYr3",#N/A,FALSE,"Summary Standard Costs by Dept.";"Travel-LetterYr1",#N/A,FALSE,"Travel";"Travel-LetterYr2",#N/A,FALSE,"Travel";"Travel-LetterYr3",#N/A,FALSE,"Travel"}</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evel._.4." localSheetId="7" hidden="1">{#N/A,#N/A,FALSE,"Income";#N/A,#N/A,FALSE,"EPS";#N/A,#N/A,FALSE,"Quarterly";#N/A,#N/A,FALSE,"CashFlow";#N/A,#N/A,FALSE,"Regional Income";#N/A,#N/A,FALSE,"Dividend";#N/A,#N/A,FALSE,"Return On Equity";#N/A,#N/A,FALSE,"Financials &amp; Ratios";#N/A,#N/A,FALSE,"Reconciliation";#N/A,#N/A,FALSE,"Volume";#N/A,#N/A,FALSE,"Inventory"}</definedName>
    <definedName name="wrn.Level._.4." hidden="1">{#N/A,#N/A,FALSE,"Income";#N/A,#N/A,FALSE,"EPS";#N/A,#N/A,FALSE,"Quarterly";#N/A,#N/A,FALSE,"CashFlow";#N/A,#N/A,FALSE,"Regional Income";#N/A,#N/A,FALSE,"Dividend";#N/A,#N/A,FALSE,"Return On Equity";#N/A,#N/A,FALSE,"Financials &amp; Ratios";#N/A,#N/A,FALSE,"Reconciliation";#N/A,#N/A,FALSE,"Volume";#N/A,#N/A,FALSE,"Inventory"}</definedName>
    <definedName name="wrn.Liability\Equity._.Summary." localSheetId="7" hidden="1">{"Liabilities",#N/A,FALSE,"Actual"}</definedName>
    <definedName name="wrn.Liability\Equity._.Summary." hidden="1">{"Liabilities",#N/A,FALSE,"Actual"}</definedName>
    <definedName name="wrn.light._.sour." localSheetId="7" hidden="1">{"light sour",#N/A,FALSE,"CNTRYTYPE"}</definedName>
    <definedName name="wrn.light._.sour." hidden="1">{"light sour",#N/A,FALSE,"CNTRYTYPE"}</definedName>
    <definedName name="wrn.Line._.Efficiency." localSheetId="7" hidden="1">{"Line Efficiency",#N/A,FALSE,"Benchmarking"}</definedName>
    <definedName name="wrn.Line._.Efficiency." hidden="1">{"Line Efficiency",#N/A,FALSE,"Benchmarking"}</definedName>
    <definedName name="wrn.M1._.Schedules." localSheetId="7" hidden="1">{#N/A,#N/A,FALSE,"MASTER M-1 SUMMARY";#N/A,#N/A,FALSE,"STILLWATER M-1 SUMMARY";#N/A,#N/A,FALSE,"DRESSER M-1 SUMMARY";#N/A,#N/A,FALSE,"LAKEWOOD M-1 SUMMARY";#N/A,#N/A,FALSE,"WHEAT RIDGE M-1 SUMMARY";#N/A,#N/A,FALSE,"AUSTIN M-1 SUMMARY";#N/A,#N/A,FALSE,"CORPORATE M-1 SUMMARY"}</definedName>
    <definedName name="wrn.M1._.Schedules." hidden="1">{#N/A,#N/A,FALSE,"MASTER M-1 SUMMARY";#N/A,#N/A,FALSE,"STILLWATER M-1 SUMMARY";#N/A,#N/A,FALSE,"DRESSER M-1 SUMMARY";#N/A,#N/A,FALSE,"LAKEWOOD M-1 SUMMARY";#N/A,#N/A,FALSE,"WHEAT RIDGE M-1 SUMMARY";#N/A,#N/A,FALSE,"AUSTIN M-1 SUMMARY";#N/A,#N/A,FALSE,"CORPORATE M-1 SUMMARY"}</definedName>
    <definedName name="wrn.M1._.Schedules._1" localSheetId="7" hidden="1">{#N/A,#N/A,FALSE,"MASTER M-1 SUMMARY";#N/A,#N/A,FALSE,"STILLWATER M-1 SUMMARY";#N/A,#N/A,FALSE,"DRESSER M-1 SUMMARY";#N/A,#N/A,FALSE,"LAKEWOOD M-1 SUMMARY";#N/A,#N/A,FALSE,"WHEAT RIDGE M-1 SUMMARY";#N/A,#N/A,FALSE,"AUSTIN M-1 SUMMARY";#N/A,#N/A,FALSE,"CORPORATE M-1 SUMMARY"}</definedName>
    <definedName name="wrn.M1._.Schedules._1" hidden="1">{#N/A,#N/A,FALSE,"MASTER M-1 SUMMARY";#N/A,#N/A,FALSE,"STILLWATER M-1 SUMMARY";#N/A,#N/A,FALSE,"DRESSER M-1 SUMMARY";#N/A,#N/A,FALSE,"LAKEWOOD M-1 SUMMARY";#N/A,#N/A,FALSE,"WHEAT RIDGE M-1 SUMMARY";#N/A,#N/A,FALSE,"AUSTIN M-1 SUMMARY";#N/A,#N/A,FALSE,"CORPORATE M-1 SUMMARY"}</definedName>
    <definedName name="wrn.M1._.Schedules._2" localSheetId="7" hidden="1">{#N/A,#N/A,FALSE,"MASTER M-1 SUMMARY";#N/A,#N/A,FALSE,"STILLWATER M-1 SUMMARY";#N/A,#N/A,FALSE,"DRESSER M-1 SUMMARY";#N/A,#N/A,FALSE,"LAKEWOOD M-1 SUMMARY";#N/A,#N/A,FALSE,"WHEAT RIDGE M-1 SUMMARY";#N/A,#N/A,FALSE,"AUSTIN M-1 SUMMARY";#N/A,#N/A,FALSE,"CORPORATE M-1 SUMMARY"}</definedName>
    <definedName name="wrn.M1._.Schedules._2" hidden="1">{#N/A,#N/A,FALSE,"MASTER M-1 SUMMARY";#N/A,#N/A,FALSE,"STILLWATER M-1 SUMMARY";#N/A,#N/A,FALSE,"DRESSER M-1 SUMMARY";#N/A,#N/A,FALSE,"LAKEWOOD M-1 SUMMARY";#N/A,#N/A,FALSE,"WHEAT RIDGE M-1 SUMMARY";#N/A,#N/A,FALSE,"AUSTIN M-1 SUMMARY";#N/A,#N/A,FALSE,"CORPORATE M-1 SUMMARY"}</definedName>
    <definedName name="wrn.M1._.Schedules._3" localSheetId="7" hidden="1">{#N/A,#N/A,FALSE,"MASTER M-1 SUMMARY";#N/A,#N/A,FALSE,"STILLWATER M-1 SUMMARY";#N/A,#N/A,FALSE,"DRESSER M-1 SUMMARY";#N/A,#N/A,FALSE,"LAKEWOOD M-1 SUMMARY";#N/A,#N/A,FALSE,"WHEAT RIDGE M-1 SUMMARY";#N/A,#N/A,FALSE,"AUSTIN M-1 SUMMARY";#N/A,#N/A,FALSE,"CORPORATE M-1 SUMMARY"}</definedName>
    <definedName name="wrn.M1._.Schedules._3" hidden="1">{#N/A,#N/A,FALSE,"MASTER M-1 SUMMARY";#N/A,#N/A,FALSE,"STILLWATER M-1 SUMMARY";#N/A,#N/A,FALSE,"DRESSER M-1 SUMMARY";#N/A,#N/A,FALSE,"LAKEWOOD M-1 SUMMARY";#N/A,#N/A,FALSE,"WHEAT RIDGE M-1 SUMMARY";#N/A,#N/A,FALSE,"AUSTIN M-1 SUMMARY";#N/A,#N/A,FALSE,"CORPORATE M-1 SUMMARY"}</definedName>
    <definedName name="wrn.M1._.Schedules._4" localSheetId="7" hidden="1">{#N/A,#N/A,FALSE,"MASTER M-1 SUMMARY";#N/A,#N/A,FALSE,"STILLWATER M-1 SUMMARY";#N/A,#N/A,FALSE,"DRESSER M-1 SUMMARY";#N/A,#N/A,FALSE,"LAKEWOOD M-1 SUMMARY";#N/A,#N/A,FALSE,"WHEAT RIDGE M-1 SUMMARY";#N/A,#N/A,FALSE,"AUSTIN M-1 SUMMARY";#N/A,#N/A,FALSE,"CORPORATE M-1 SUMMARY"}</definedName>
    <definedName name="wrn.M1._.Schedules._4" hidden="1">{#N/A,#N/A,FALSE,"MASTER M-1 SUMMARY";#N/A,#N/A,FALSE,"STILLWATER M-1 SUMMARY";#N/A,#N/A,FALSE,"DRESSER M-1 SUMMARY";#N/A,#N/A,FALSE,"LAKEWOOD M-1 SUMMARY";#N/A,#N/A,FALSE,"WHEAT RIDGE M-1 SUMMARY";#N/A,#N/A,FALSE,"AUSTIN M-1 SUMMARY";#N/A,#N/A,FALSE,"CORPORATE M-1 SUMMARY"}</definedName>
    <definedName name="wrn.M1._.Schedules._5" localSheetId="7" hidden="1">{#N/A,#N/A,FALSE,"MASTER M-1 SUMMARY";#N/A,#N/A,FALSE,"STILLWATER M-1 SUMMARY";#N/A,#N/A,FALSE,"DRESSER M-1 SUMMARY";#N/A,#N/A,FALSE,"LAKEWOOD M-1 SUMMARY";#N/A,#N/A,FALSE,"WHEAT RIDGE M-1 SUMMARY";#N/A,#N/A,FALSE,"AUSTIN M-1 SUMMARY";#N/A,#N/A,FALSE,"CORPORATE M-1 SUMMARY"}</definedName>
    <definedName name="wrn.M1._.Schedules._5" hidden="1">{#N/A,#N/A,FALSE,"MASTER M-1 SUMMARY";#N/A,#N/A,FALSE,"STILLWATER M-1 SUMMARY";#N/A,#N/A,FALSE,"DRESSER M-1 SUMMARY";#N/A,#N/A,FALSE,"LAKEWOOD M-1 SUMMARY";#N/A,#N/A,FALSE,"WHEAT RIDGE M-1 SUMMARY";#N/A,#N/A,FALSE,"AUSTIN M-1 SUMMARY";#N/A,#N/A,FALSE,"CORPORATE M-1 SUMMARY"}</definedName>
    <definedName name="wrn.Macro._.Table." localSheetId="7" hidden="1">{"Macro Table",#N/A,FALSE,"Range Name Locations"}</definedName>
    <definedName name="wrn.Macro._.Table." hidden="1">{"Macro Table",#N/A,FALSE,"Range Name Locations"}</definedName>
    <definedName name="wrn.magilla." localSheetId="7" hidden="1">{"hughes",#N/A,FALSE,"Hughes";"hughes2",#N/A,FALSE,"Hughes (2)";"ray",#N/A,FALSE,"Raytheon";"trw",#N/A,FALSE,"TRW";"texas",#N/A,FALSE,"Texas Inst.";"rockwell",#N/A,FALSE,"Rockwell";"loral",#N/A,FALSE,"Loral";"nothrop",#N/A,FALSE,"Northrop";"boeing",#N/A,FALSE,"Boeing"}</definedName>
    <definedName name="wrn.magilla." hidden="1">{"hughes",#N/A,FALSE,"Hughes";"hughes2",#N/A,FALSE,"Hughes (2)";"ray",#N/A,FALSE,"Raytheon";"trw",#N/A,FALSE,"TRW";"texas",#N/A,FALSE,"Texas Inst.";"rockwell",#N/A,FALSE,"Rockwell";"loral",#N/A,FALSE,"Loral";"nothrop",#N/A,FALSE,"Northrop";"boeing",#N/A,FALSE,"Boeing"}</definedName>
    <definedName name="wrn.MAIN." localSheetId="7" hidden="1">{"Key Indices",#N/A,FALSE,"Key Indices";"CF Traditional Format",#N/A,FALSE,"CF Format";"Direct CF Format",#N/A,FALSE,"Direct CF";"Summary",#N/A,FALSE,"FORMS";"CF SUMMARY",#N/A,FALSE,"CF Summary";"Balance Sheet",#N/A,FALSE,"FORMS";"YTD CASH FLOW",#N/A,FALSE,"FORMS";"CF CURRENT MONTH",#N/A,FALSE,"FORMS"}</definedName>
    <definedName name="wrn.MAIN." hidden="1">{"Key Indices",#N/A,FALSE,"Key Indices";"CF Traditional Format",#N/A,FALSE,"CF Format";"Direct CF Format",#N/A,FALSE,"Direct CF";"Summary",#N/A,FALSE,"FORMS";"CF SUMMARY",#N/A,FALSE,"CF Summary";"Balance Sheet",#N/A,FALSE,"FORMS";"YTD CASH FLOW",#N/A,FALSE,"FORMS";"CF CURRENT MONTH",#N/A,FALSE,"FORMS"}</definedName>
    <definedName name="wrn.Maine." localSheetId="7" hidden="1">{"Assumptions",#N/A,TRUE,"Assumptions";"Income",#N/A,TRUE,"Income";"Balance",#N/A,TRUE,"Balance"}</definedName>
    <definedName name="wrn.Maine." hidden="1">{"Assumptions",#N/A,TRUE,"Assumptions";"Income",#N/A,TRUE,"Income";"Balance",#N/A,TRUE,"Balance"}</definedName>
    <definedName name="wrn.Maine2." localSheetId="7"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NING." localSheetId="7" hidden="1">{"MANNING 1",#N/A,FALSE,"Manning";"MANNING 2",#N/A,FALSE,"Manning";"MANNING 3",#N/A,FALSE,"Manning"}</definedName>
    <definedName name="wrn.MANNING." hidden="1">{"MANNING 1",#N/A,FALSE,"Manning";"MANNING 2",#N/A,FALSE,"Manning";"MANNING 3",#N/A,FALSE,"Manning"}</definedName>
    <definedName name="wrn.Manufacturing._.Only." localSheetId="7" hidden="1">{"Manufacturing",#N/A,FALSE,"Detail Income Statements"}</definedName>
    <definedName name="wrn.Manufacturing._.Only." hidden="1">{"Manufacturing",#N/A,FALSE,"Detail Income Statements"}</definedName>
    <definedName name="wrn.Manufacturing._.Only._1" localSheetId="7" hidden="1">{"Manufacturing",#N/A,FALSE,"Detail Income Statements"}</definedName>
    <definedName name="wrn.Manufacturing._.Only._1" hidden="1">{"Manufacturing",#N/A,FALSE,"Detail Income Statements"}</definedName>
    <definedName name="wrn.Manufacturing._.Only._2" localSheetId="7" hidden="1">{"Manufacturing",#N/A,FALSE,"Detail Income Statements"}</definedName>
    <definedName name="wrn.Manufacturing._.Only._2" hidden="1">{"Manufacturing",#N/A,FALSE,"Detail Income Statements"}</definedName>
    <definedName name="wrn.Manufacturing._.Only._3" localSheetId="7" hidden="1">{"Manufacturing",#N/A,FALSE,"Detail Income Statements"}</definedName>
    <definedName name="wrn.Manufacturing._.Only._3" hidden="1">{"Manufacturing",#N/A,FALSE,"Detail Income Statements"}</definedName>
    <definedName name="wrn.Manufacturing._.Only._4" localSheetId="7" hidden="1">{"Manufacturing",#N/A,FALSE,"Detail Income Statements"}</definedName>
    <definedName name="wrn.Manufacturing._.Only._4" hidden="1">{"Manufacturing",#N/A,FALSE,"Detail Income Statements"}</definedName>
    <definedName name="wrn.Manufacturing._.Only._5" localSheetId="7" hidden="1">{"Manufacturing",#N/A,FALSE,"Detail Income Statements"}</definedName>
    <definedName name="wrn.Manufacturing._.Only._5" hidden="1">{"Manufacturing",#N/A,FALSE,"Detail Income Statements"}</definedName>
    <definedName name="wrn.MARK." localSheetId="7" hidden="1">{#N/A,#N/A,FALSE,"PAYROLL BREAKDOWN";#N/A,#N/A,FALSE,"PRODUCTION SUMMARY";#N/A,#N/A,FALSE,"PROD ACTUAL TO BUDGET";#N/A,#N/A,FALSE,"WET END BREAKDOWN";#N/A,#N/A,FALSE,"FISH DIST.";#N/A,#N/A,FALSE,"SARD ANALYSIS ";#N/A,#N/A,FALSE,"SNACK ANALYSIS";#N/A,#N/A,FALSE,"RD FISH TO CANNERY";#N/A,#N/A,FALSE,"FRESH STEAKS";#N/A,#N/A,FALSE,"FROZEN STEAKS";#N/A,#N/A,FALSE,"SALMON FOOD &amp; BAIT";#N/A,#N/A,FALSE,"COLD STORAGE";#N/A,#N/A,FALSE,"LABELLING";#N/A,#N/A,FALSE,"OIL KLS";#N/A,#N/A,FALSE,"WA OIL";#N/A,#N/A,FALSE,"OIL FPEO ST";#N/A,#N/A,FALSE,"OIL FPEO ST FROZEN";#N/A,#N/A,FALSE,"OIL FPEO AL";#N/A,#N/A,FALSE,"SW FPEO ST";#N/A,#N/A,FALSE,"LEMON SARD";#N/A,#N/A,FALSE,"FROZEN TOM STEEL";#N/A,#N/A,FALSE,"MUST SPRATS";#N/A,#N/A,FALSE,"DEEP CAN KLS";#N/A,#N/A,FALSE,"OIL STKS";#N/A,#N/A,FALSE,"MUST STKS";#N/A,#N/A,FALSE,"LHS STKS";#N/A,#N/A,FALSE,"REG OVALS";#N/A,#N/A,FALSE,"REG SNACKS"}</definedName>
    <definedName name="wrn.MARK." hidden="1">{#N/A,#N/A,FALSE,"PAYROLL BREAKDOWN";#N/A,#N/A,FALSE,"PRODUCTION SUMMARY";#N/A,#N/A,FALSE,"PROD ACTUAL TO BUDGET";#N/A,#N/A,FALSE,"WET END BREAKDOWN";#N/A,#N/A,FALSE,"FISH DIST.";#N/A,#N/A,FALSE,"SARD ANALYSIS ";#N/A,#N/A,FALSE,"SNACK ANALYSIS";#N/A,#N/A,FALSE,"RD FISH TO CANNERY";#N/A,#N/A,FALSE,"FRESH STEAKS";#N/A,#N/A,FALSE,"FROZEN STEAKS";#N/A,#N/A,FALSE,"SALMON FOOD &amp; BAIT";#N/A,#N/A,FALSE,"COLD STORAGE";#N/A,#N/A,FALSE,"LABELLING";#N/A,#N/A,FALSE,"OIL KLS";#N/A,#N/A,FALSE,"WA OIL";#N/A,#N/A,FALSE,"OIL FPEO ST";#N/A,#N/A,FALSE,"OIL FPEO ST FROZEN";#N/A,#N/A,FALSE,"OIL FPEO AL";#N/A,#N/A,FALSE,"SW FPEO ST";#N/A,#N/A,FALSE,"LEMON SARD";#N/A,#N/A,FALSE,"FROZEN TOM STEEL";#N/A,#N/A,FALSE,"MUST SPRATS";#N/A,#N/A,FALSE,"DEEP CAN KLS";#N/A,#N/A,FALSE,"OIL STKS";#N/A,#N/A,FALSE,"MUST STKS";#N/A,#N/A,FALSE,"LHS STKS";#N/A,#N/A,FALSE,"REG OVALS";#N/A,#N/A,FALSE,"REG SNACKS"}</definedName>
    <definedName name="wrn.market._.share." localSheetId="7"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ING." hidden="1">{#N/A,#N/A,FALSE,"MARKETING I";#N/A,#N/A,FALSE,"MARKETING II";#N/A,#N/A,FALSE,"MARKETING III"}</definedName>
    <definedName name="wrn.Mason._.Deliverables." hidden="1">{#N/A,#N/A,FALSE,"Data &amp; Key Results";#N/A,#N/A,FALSE,"Summary Template";#N/A,#N/A,FALSE,"Budget";#N/A,#N/A,FALSE,"Present Value Comparison";#N/A,#N/A,FALSE,"Cashflow";#N/A,#N/A,FALSE,"Income";#N/A,#N/A,FALSE,"Inputs"}</definedName>
    <definedName name="wrn.Master_Income." localSheetId="7" hidden="1">{"Annual_Income",#N/A,FALSE,"Master Model";"Quarterly_Income",#N/A,FALSE,"Master Model"}</definedName>
    <definedName name="wrn.Master_Income." hidden="1">{"Annual_Income",#N/A,FALSE,"Master Model";"Quarterly_Income",#N/A,FALSE,"Master Model"}</definedName>
    <definedName name="wrn.MCCRK." localSheetId="5" hidden="1">{#N/A,#N/A,FALSE,"MCCRK"}</definedName>
    <definedName name="wrn.MCCRK." localSheetId="2" hidden="1">{#N/A,#N/A,FALSE,"MCCRK"}</definedName>
    <definedName name="wrn.MCCRK." hidden="1">{#N/A,#N/A,FALSE,"MCCRK"}</definedName>
    <definedName name="wrn.Memorandum." localSheetId="7" hidden="1">{#N/A,#N/A,TRUE,"Book Annual";#N/A,#N/A,TRUE,"Tax Annual";#N/A,#N/A,TRUE,"Valuation";#N/A,#N/A,TRUE,"Assumptions"}</definedName>
    <definedName name="wrn.Memorandum." hidden="1">{#N/A,#N/A,TRUE,"Book Annual";#N/A,#N/A,TRUE,"Tax Annual";#N/A,#N/A,TRUE,"Valuation";#N/A,#N/A,TRUE,"Assumptions"}</definedName>
    <definedName name="wrn.merge." localSheetId="7" hidden="1">{#N/A,#N/A,FALSE,"IPO";#N/A,#N/A,FALSE,"DCF";#N/A,#N/A,FALSE,"LBO";#N/A,#N/A,FALSE,"MULT_VAL";#N/A,#N/A,FALSE,"Status Quo";#N/A,#N/A,FALSE,"Recap"}</definedName>
    <definedName name="wrn.merge." hidden="1">{#N/A,#N/A,FALSE,"IPO";#N/A,#N/A,FALSE,"DCF";#N/A,#N/A,FALSE,"LBO";#N/A,#N/A,FALSE,"MULT_VAL";#N/A,#N/A,FALSE,"Status Quo";#N/A,#N/A,FALSE,"Recap"}</definedName>
    <definedName name="wrn.merger." localSheetId="7" hidden="1">{"inputs",#N/A,FALSE,"Inputs";"stock",#N/A,FALSE,"Stock_pur";"pool",#N/A,FALSE,"Pooling";"debt",#N/A,FALSE,"Debt_pur";"blend",#N/A,FALSE,"50_50"}</definedName>
    <definedName name="wrn.merger." hidden="1">{"inputs",#N/A,FALSE,"Inputs";"stock",#N/A,FALSE,"Stock_pur";"pool",#N/A,FALSE,"Pooling";"debt",#N/A,FALSE,"Debt_pur";"blend",#N/A,FALSE,"50_50"}</definedName>
    <definedName name="wrn.merger._.BS._.print." localSheetId="7" hidden="1">{"merger2",#N/A,FALSE,"merger"}</definedName>
    <definedName name="wrn.merger._.BS._.print." hidden="1">{"merger2",#N/A,FALSE,"merger"}</definedName>
    <definedName name="wrn.MERGER._.PLANS." localSheetId="7" hidden="1">{"Assumptions1",#N/A,FALSE,"Assumptions";"MergerPlans1","20yearamort",FALSE,"MergerPlans";"MergerPlans1","40yearamort",FALSE,"MergerPlans";"MergerPlans2",#N/A,FALSE,"MergerPlans";"inputs",#N/A,FALSE,"MergerPlans"}</definedName>
    <definedName name="wrn.MERGER._.PLANS." hidden="1">{"Assumptions1",#N/A,FALSE,"Assumptions";"MergerPlans1","20yearamort",FALSE,"MergerPlans";"MergerPlans1","40yearamort",FALSE,"MergerPlans";"MergerPlans2",#N/A,FALSE,"MergerPlans";"inputs",#N/A,FALSE,"MergerPlans"}</definedName>
    <definedName name="wrn.mexbud1." localSheetId="7" hidden="1">{#N/A,#N/A,FALSE,"SLSBUD"}</definedName>
    <definedName name="wrn.mexbud1." hidden="1">{#N/A,#N/A,FALSE,"SLSBUD"}</definedName>
    <definedName name="wrn.mexbud2." localSheetId="7" hidden="1">{#N/A,#N/A,FALSE,"SLSBUD"}</definedName>
    <definedName name="wrn.mexbud2." hidden="1">{#N/A,#N/A,FALSE,"SLSBUD"}</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localSheetId="7" hidden="1">{"mhpcash",#N/A,FALSE,"MHPNEWX";"mhpinc",#N/A,FALSE,"MHPNEWX";"mhptax",#N/A,FALSE,"MHPNEWX";"mhpbroad",#N/A,FALSE,"MHPNEWX";"mhpeduc",#N/A,FALSE,"MHPNEWX";"mhpfin",#N/A,FALSE,"MHPNEWX";"mhpinfo",#N/A,FALSE,"MHPNEWX"}</definedName>
    <definedName name="wrn.mhpall." hidden="1">{"mhpcash",#N/A,FALSE,"MHPNEWX";"mhpinc",#N/A,FALSE,"MHPNEWX";"mhptax",#N/A,FALSE,"MHPNEWX";"mhpbroad",#N/A,FALSE,"MHPNEWX";"mhpeduc",#N/A,FALSE,"MHPNEWX";"mhpfin",#N/A,FALSE,"MHPNEWX";"mhpinfo",#N/A,FALSE,"MHPNEWX"}</definedName>
    <definedName name="wrn.MILL." localSheetId="7" hidden="1">{"MLM 1",#N/A,FALSE,"Mill";"MLM 2",#N/A,FALSE,"Mill";"MLM 3",#N/A,FALSE,"Mill";"MLM 4",#N/A,FALSE,"Mill";"MLM 5",#N/A,FALSE,"Mill";"MLM 6",#N/A,FALSE,"Mill";"MLM 7",#N/A,FALSE,"Mill";"MLM 8",#N/A,FALSE,"Mill";"MLM 9",#N/A,FALSE,"Mill";"MLM 10",#N/A,FALSE,"Mill";"MLM 11",#N/A,FALSE,"Mill"}</definedName>
    <definedName name="wrn.MILL." hidden="1">{"MLM 1",#N/A,FALSE,"Mill";"MLM 2",#N/A,FALSE,"Mill";"MLM 3",#N/A,FALSE,"Mill";"MLM 4",#N/A,FALSE,"Mill";"MLM 5",#N/A,FALSE,"Mill";"MLM 6",#N/A,FALSE,"Mill";"MLM 7",#N/A,FALSE,"Mill";"MLM 8",#N/A,FALSE,"Mill";"MLM 9",#N/A,FALSE,"Mill";"MLM 10",#N/A,FALSE,"Mill";"MLM 11",#N/A,FALSE,"Mill"}</definedName>
    <definedName name="wrn.MiniSum." hidden="1">{#N/A,#N/A,TRUE,"Facility-Input";#N/A,#N/A,TRUE,"Graphs";#N/A,#N/A,TRUE,"TOTAL"}</definedName>
    <definedName name="wrn.MINRENT." hidden="1">{"MINRENT2",#N/A,FALSE,"SCHEDULE B"}</definedName>
    <definedName name="wrn.MLP." localSheetId="7" hidden="1">{#N/A,#N/A,FALSE,"Oppsumm DnB";#N/A,#N/A,FALSE,"Oppsumm BKD";#N/A,#N/A,FALSE,"Oppsumm KKD";#N/A,#N/A,FALSE,"Gen forutsetn";#N/A,#N/A,FALSE,"Strategisk alt.-Elektronisk";#N/A,#N/A,FALSE,"Kjøp av skillemynt";#N/A,#N/A,FALSE,"Salg av skillemynt";#N/A,#N/A,FALSE,"Sjekk andre bankers kunder";#N/A,#N/A,FALSE,"Innløsning av anvisning";#N/A,#N/A,FALSE,"Giro med kvittering";#N/A,#N/A,FALSE,"Giro uten kvittering";#N/A,#N/A,FALSE,"Uttak skranke";#N/A,#N/A,FALSE,"Innskudd skranke";#N/A,#N/A,FALSE,"Åpne punkter"}</definedName>
    <definedName name="wrn.MLP." hidden="1">{#N/A,#N/A,FALSE,"Oppsumm DnB";#N/A,#N/A,FALSE,"Oppsumm BKD";#N/A,#N/A,FALSE,"Oppsumm KKD";#N/A,#N/A,FALSE,"Gen forutsetn";#N/A,#N/A,FALSE,"Strategisk alt.-Elektronisk";#N/A,#N/A,FALSE,"Kjøp av skillemynt";#N/A,#N/A,FALSE,"Salg av skillemynt";#N/A,#N/A,FALSE,"Sjekk andre bankers kunder";#N/A,#N/A,FALSE,"Innløsning av anvisning";#N/A,#N/A,FALSE,"Giro med kvittering";#N/A,#N/A,FALSE,"Giro uten kvittering";#N/A,#N/A,FALSE,"Uttak skranke";#N/A,#N/A,FALSE,"Innskudd skranke";#N/A,#N/A,FALSE,"Åpne punkter"}</definedName>
    <definedName name="wrn.MLP._.scenarier." localSheetId="7" hidden="1">{#N/A,#N/A,FALSE,"Scen Kjøp sk.mynt 1";#N/A,#N/A,FALSE,"Scen-Salg sk-mynt 1";#N/A,#N/A,FALSE,"Scenario-Sjekk andre banker";#N/A,#N/A,FALSE,"Scenario - innløsning";#N/A,#N/A,FALSE,"Scenario -Giro_m_kvittering";#N/A,#N/A,FALSE,"Scenario-Giro_u_kvitt";#N/A,#N/A,FALSE,"Scenario - uttak skranke";#N/A,#N/A,FALSE,"Scenario - bedriftsinnskudd"}</definedName>
    <definedName name="wrn.MLP._.scenarier." hidden="1">{#N/A,#N/A,FALSE,"Scen Kjøp sk.mynt 1";#N/A,#N/A,FALSE,"Scen-Salg sk-mynt 1";#N/A,#N/A,FALSE,"Scenario-Sjekk andre banker";#N/A,#N/A,FALSE,"Scenario - innløsning";#N/A,#N/A,FALSE,"Scenario -Giro_m_kvittering";#N/A,#N/A,FALSE,"Scenario-Giro_u_kvitt";#N/A,#N/A,FALSE,"Scenario - uttak skranke";#N/A,#N/A,FALSE,"Scenario - bedriftsinnskudd"}</definedName>
    <definedName name="wrn.MMERINO." localSheetId="7" hidden="1">{"MMERINO",#N/A,FALSE,"1) Income Statement (2)"}</definedName>
    <definedName name="wrn.MMERINO." hidden="1">{"MMERINO",#N/A,FALSE,"1) Income Statement (2)"}</definedName>
    <definedName name="wrn.Model." localSheetId="7" hidden="1">{"Quarterly (Earnings model )",#N/A,FALSE,"Earnings model ";"Annual (Earnings model )",#N/A,FALSE,"Earnings model "}</definedName>
    <definedName name="wrn.model." hidden="1">{"page1",#N/A,FALSE,"GIRLBO";"page2",#N/A,FALSE,"GIRLBO";"page3",#N/A,FALSE,"GIRLBO";"page4",#N/A,FALSE,"GIRLBO";"page5",#N/A,FALSE,"GIRLBO"}</definedName>
    <definedName name="wrn.Model._.Level._.3." localSheetId="7" hidden="1">{"Income (All hidden)",#N/A,FALSE,"Income";"EPS (All Hidden)",#N/A,FALSE,"EPS";"EPS (All Hidden)",#N/A,FALSE,"CashFlow";"Quarterly (Last, Current and Next)",#N/A,FALSE,"Quarterly"}</definedName>
    <definedName name="wrn.Model._.Level._.3." hidden="1">{"Income (All hidden)",#N/A,FALSE,"Income";"EPS (All Hidden)",#N/A,FALSE,"EPS";"EPS (All Hidden)",#N/A,FALSE,"CashFlow";"Quarterly (Last, Current and Next)",#N/A,FALSE,"Quarterly"}</definedName>
    <definedName name="wrn.MODELS." localSheetId="7"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DELS." hidden="1">{"QTR1",#N/A,FALSE,"WLA";"QTR2",#N/A,FALSE,"WLA";"QTRSALES1",#N/A,FALSE,"QTRSALES";"QTRSALES2",#N/A,FALSE,"QTRSALES";"QTRSALES3",#N/A,FALSE,"QTRSALES";"ANNSALES1",#N/A,FALSE,"ANNSALES";"ANNSALES2",#N/A,FALSE,"ANNSALES";"ANNSALES3",#N/A,FALSE,"ANNSALES";"SEGSMARGIN",#N/A,FALSE,"SEGS-MARGIN";"CASHFLOW",#N/A,FALSE,"CASHFLOW";"NEWPRODS",#N/A,FALSE,"NEWPRODS"}</definedName>
    <definedName name="wrn.Monthly._.CF._.Analysis." localSheetId="7" hidden="1">{"Balance sheet",#N/A,TRUE,"FORMS";"YTD Cashflow",#N/A,TRUE,"FORMS";"Current Month CF",#N/A,TRUE,"FORMS";"Summary",#N/A,TRUE,"FORMS";"Traditional CF",#N/A,TRUE,"CF Format";"CM CF Comp",#N/A,TRUE,"CM CF COMP";"Receivables",#N/A,TRUE,"Receivables";"Inventory",#N/A,TRUE,"Inventory"}</definedName>
    <definedName name="wrn.Monthly._.CF._.Analysis." hidden="1">{"Balance sheet",#N/A,TRUE,"FORMS";"YTD Cashflow",#N/A,TRUE,"FORMS";"Current Month CF",#N/A,TRUE,"FORMS";"Summary",#N/A,TRUE,"FORMS";"Traditional CF",#N/A,TRUE,"CF Format";"CM CF Comp",#N/A,TRUE,"CM CF COMP";"Receivables",#N/A,TRUE,"Receivables";"Inventory",#N/A,TRUE,"Inventory"}</definedName>
    <definedName name="wrn.MONTHLY._.PROFITABILITY._.REPORT._1" localSheetId="7" hidden="1">{#N/A,#N/A,FALSE,"REPORTS";#N/A,#N/A,FALSE,"PROD-SUM";#N/A,#N/A,FALSE,"PROD-CUST";#N/A,#N/A,FALSE,"PROD-GRADE";#N/A,#N/A,FALSE,"CUST-MILL";#N/A,#N/A,FALSE,"CUST-PROD";#N/A,#N/A,FALSE,"CUST-PROD-LITE";#N/A,#N/A,FALSE,"CUSTOMER-TOP";#N/A,#N/A,FALSE,"CUST-PROD-WIDE";#N/A,#N/A,FALSE,"CUSTOMER";#N/A,#N/A,FALSE,"CUSTOMER-PROFILE"}</definedName>
    <definedName name="wrn.MONTHLY._.PROFITABILITY._.REPORT._1" hidden="1">{#N/A,#N/A,FALSE,"REPORTS";#N/A,#N/A,FALSE,"PROD-SUM";#N/A,#N/A,FALSE,"PROD-CUST";#N/A,#N/A,FALSE,"PROD-GRADE";#N/A,#N/A,FALSE,"CUST-MILL";#N/A,#N/A,FALSE,"CUST-PROD";#N/A,#N/A,FALSE,"CUST-PROD-LITE";#N/A,#N/A,FALSE,"CUSTOMER-TOP";#N/A,#N/A,FALSE,"CUST-PROD-WIDE";#N/A,#N/A,FALSE,"CUSTOMER";#N/A,#N/A,FALSE,"CUSTOMER-PROFILE"}</definedName>
    <definedName name="wrn.MONTHLY._.PROFITABILITY._.REPORT._1_1" localSheetId="7" hidden="1">{#N/A,#N/A,FALSE,"REPORTS";#N/A,#N/A,FALSE,"PROD-SUM";#N/A,#N/A,FALSE,"PROD-CUST";#N/A,#N/A,FALSE,"PROD-GRADE";#N/A,#N/A,FALSE,"CUST-MILL";#N/A,#N/A,FALSE,"CUST-PROD";#N/A,#N/A,FALSE,"CUST-PROD-LITE";#N/A,#N/A,FALSE,"CUSTOMER-TOP";#N/A,#N/A,FALSE,"CUST-PROD-WIDE";#N/A,#N/A,FALSE,"CUSTOMER";#N/A,#N/A,FALSE,"CUSTOMER-PROFILE"}</definedName>
    <definedName name="wrn.MONTHLY._.PROFITABILITY._.REPORT._1_1" hidden="1">{#N/A,#N/A,FALSE,"REPORTS";#N/A,#N/A,FALSE,"PROD-SUM";#N/A,#N/A,FALSE,"PROD-CUST";#N/A,#N/A,FALSE,"PROD-GRADE";#N/A,#N/A,FALSE,"CUST-MILL";#N/A,#N/A,FALSE,"CUST-PROD";#N/A,#N/A,FALSE,"CUST-PROD-LITE";#N/A,#N/A,FALSE,"CUSTOMER-TOP";#N/A,#N/A,FALSE,"CUST-PROD-WIDE";#N/A,#N/A,FALSE,"CUSTOMER";#N/A,#N/A,FALSE,"CUSTOMER-PROFILE"}</definedName>
    <definedName name="wrn.MONTHLY._.PROFITABILITY._.REPORT._1_2" localSheetId="7" hidden="1">{#N/A,#N/A,FALSE,"REPORTS";#N/A,#N/A,FALSE,"PROD-SUM";#N/A,#N/A,FALSE,"PROD-CUST";#N/A,#N/A,FALSE,"PROD-GRADE";#N/A,#N/A,FALSE,"CUST-MILL";#N/A,#N/A,FALSE,"CUST-PROD";#N/A,#N/A,FALSE,"CUST-PROD-LITE";#N/A,#N/A,FALSE,"CUSTOMER-TOP";#N/A,#N/A,FALSE,"CUST-PROD-WIDE";#N/A,#N/A,FALSE,"CUSTOMER";#N/A,#N/A,FALSE,"CUSTOMER-PROFILE"}</definedName>
    <definedName name="wrn.MONTHLY._.PROFITABILITY._.REPORT._1_2" hidden="1">{#N/A,#N/A,FALSE,"REPORTS";#N/A,#N/A,FALSE,"PROD-SUM";#N/A,#N/A,FALSE,"PROD-CUST";#N/A,#N/A,FALSE,"PROD-GRADE";#N/A,#N/A,FALSE,"CUST-MILL";#N/A,#N/A,FALSE,"CUST-PROD";#N/A,#N/A,FALSE,"CUST-PROD-LITE";#N/A,#N/A,FALSE,"CUSTOMER-TOP";#N/A,#N/A,FALSE,"CUST-PROD-WIDE";#N/A,#N/A,FALSE,"CUSTOMER";#N/A,#N/A,FALSE,"CUSTOMER-PROFILE"}</definedName>
    <definedName name="wrn.MONTHLY._.PROFITABILITY._.REPORT._1_3" localSheetId="7" hidden="1">{#N/A,#N/A,FALSE,"REPORTS";#N/A,#N/A,FALSE,"PROD-SUM";#N/A,#N/A,FALSE,"PROD-CUST";#N/A,#N/A,FALSE,"PROD-GRADE";#N/A,#N/A,FALSE,"CUST-MILL";#N/A,#N/A,FALSE,"CUST-PROD";#N/A,#N/A,FALSE,"CUST-PROD-LITE";#N/A,#N/A,FALSE,"CUSTOMER-TOP";#N/A,#N/A,FALSE,"CUST-PROD-WIDE";#N/A,#N/A,FALSE,"CUSTOMER";#N/A,#N/A,FALSE,"CUSTOMER-PROFILE"}</definedName>
    <definedName name="wrn.MONTHLY._.PROFITABILITY._.REPORT._1_3" hidden="1">{#N/A,#N/A,FALSE,"REPORTS";#N/A,#N/A,FALSE,"PROD-SUM";#N/A,#N/A,FALSE,"PROD-CUST";#N/A,#N/A,FALSE,"PROD-GRADE";#N/A,#N/A,FALSE,"CUST-MILL";#N/A,#N/A,FALSE,"CUST-PROD";#N/A,#N/A,FALSE,"CUST-PROD-LITE";#N/A,#N/A,FALSE,"CUSTOMER-TOP";#N/A,#N/A,FALSE,"CUST-PROD-WIDE";#N/A,#N/A,FALSE,"CUSTOMER";#N/A,#N/A,FALSE,"CUSTOMER-PROFILE"}</definedName>
    <definedName name="wrn.MONTHLY._.PROFITABILITY._.REPORT._3" localSheetId="7" hidden="1">{#N/A,#N/A,FALSE,"REPORTS";#N/A,#N/A,FALSE,"PROD-SUM";#N/A,#N/A,FALSE,"PROD-CUST";#N/A,#N/A,FALSE,"PROD-GRADE";#N/A,#N/A,FALSE,"CUST-MILL";#N/A,#N/A,FALSE,"CUST-PROD";#N/A,#N/A,FALSE,"CUST-PROD-LITE";#N/A,#N/A,FALSE,"CUSTOMER-TOP";#N/A,#N/A,FALSE,"CUST-PROD-WIDE";#N/A,#N/A,FALSE,"CUSTOMER";#N/A,#N/A,FALSE,"CUSTOMER-PROFILE"}</definedName>
    <definedName name="wrn.MONTHLY._.PROFITABILITY._.REPORT._3" hidden="1">{#N/A,#N/A,FALSE,"REPORTS";#N/A,#N/A,FALSE,"PROD-SUM";#N/A,#N/A,FALSE,"PROD-CUST";#N/A,#N/A,FALSE,"PROD-GRADE";#N/A,#N/A,FALSE,"CUST-MILL";#N/A,#N/A,FALSE,"CUST-PROD";#N/A,#N/A,FALSE,"CUST-PROD-LITE";#N/A,#N/A,FALSE,"CUSTOMER-TOP";#N/A,#N/A,FALSE,"CUST-PROD-WIDE";#N/A,#N/A,FALSE,"CUSTOMER";#N/A,#N/A,FALSE,"CUSTOMER-PROFILE"}</definedName>
    <definedName name="wrn.MONTHLY._.PROFITABILITY._.REPORT._4" localSheetId="7" hidden="1">{#N/A,#N/A,FALSE,"REPORTS";#N/A,#N/A,FALSE,"PROD-SUM";#N/A,#N/A,FALSE,"PROD-CUST";#N/A,#N/A,FALSE,"PROD-GRADE";#N/A,#N/A,FALSE,"CUST-MILL";#N/A,#N/A,FALSE,"CUST-PROD";#N/A,#N/A,FALSE,"CUST-PROD-LITE";#N/A,#N/A,FALSE,"CUSTOMER-TOP";#N/A,#N/A,FALSE,"CUST-PROD-WIDE";#N/A,#N/A,FALSE,"CUSTOMER";#N/A,#N/A,FALSE,"CUSTOMER-PROFILE"}</definedName>
    <definedName name="wrn.MONTHLY._.PROFITABILITY._.REPORT._4" hidden="1">{#N/A,#N/A,FALSE,"REPORTS";#N/A,#N/A,FALSE,"PROD-SUM";#N/A,#N/A,FALSE,"PROD-CUST";#N/A,#N/A,FALSE,"PROD-GRADE";#N/A,#N/A,FALSE,"CUST-MILL";#N/A,#N/A,FALSE,"CUST-PROD";#N/A,#N/A,FALSE,"CUST-PROD-LITE";#N/A,#N/A,FALSE,"CUSTOMER-TOP";#N/A,#N/A,FALSE,"CUST-PROD-WIDE";#N/A,#N/A,FALSE,"CUSTOMER";#N/A,#N/A,FALSE,"CUSTOMER-PROFILE"}</definedName>
    <definedName name="wrn.MONTHLY._.PROFITABILITY._.REPORT._5" localSheetId="7" hidden="1">{#N/A,#N/A,FALSE,"REPORTS";#N/A,#N/A,FALSE,"PROD-SUM";#N/A,#N/A,FALSE,"PROD-CUST";#N/A,#N/A,FALSE,"PROD-GRADE";#N/A,#N/A,FALSE,"CUST-MILL";#N/A,#N/A,FALSE,"CUST-PROD";#N/A,#N/A,FALSE,"CUST-PROD-LITE";#N/A,#N/A,FALSE,"CUSTOMER-TOP";#N/A,#N/A,FALSE,"CUST-PROD-WIDE";#N/A,#N/A,FALSE,"CUSTOMER";#N/A,#N/A,FALSE,"CUSTOMER-PROFILE"}</definedName>
    <definedName name="wrn.MONTHLY._.PROFITABILITY._.REPORT._5" hidden="1">{#N/A,#N/A,FALSE,"REPORTS";#N/A,#N/A,FALSE,"PROD-SUM";#N/A,#N/A,FALSE,"PROD-CUST";#N/A,#N/A,FALSE,"PROD-GRADE";#N/A,#N/A,FALSE,"CUST-MILL";#N/A,#N/A,FALSE,"CUST-PROD";#N/A,#N/A,FALSE,"CUST-PROD-LITE";#N/A,#N/A,FALSE,"CUSTOMER-TOP";#N/A,#N/A,FALSE,"CUST-PROD-WIDE";#N/A,#N/A,FALSE,"CUSTOMER";#N/A,#N/A,FALSE,"CUSTOMER-PROFILE"}</definedName>
    <definedName name="wrn.Monthly._.reconciliation." localSheetId="7" hidden="1">{#N/A,#N/A,FALSE,"REC"}</definedName>
    <definedName name="wrn.Monthly._.reconciliation." hidden="1">{#N/A,#N/A,FALSE,"REC"}</definedName>
    <definedName name="wrn.Monthly._.Report." localSheetId="7" hidden="1">{"Mwh Monthly Analysis",#N/A,FALSE,"Mwh Analysis";"Burn Monthly Analysis",#N/A,FALSE,"Burned Analysis"}</definedName>
    <definedName name="wrn.Monthly._.Report." localSheetId="0" hidden="1">{"Mwh Monthly Analysis",#N/A,FALSE,"Mwh Analysis";"Burn Monthly Analysis",#N/A,FALSE,"Burned Analysis"}</definedName>
    <definedName name="wrn.Monthly._.Report." localSheetId="4" hidden="1">{"Mwh Monthly Analysis",#N/A,FALSE,"Mwh Analysis";"Burn Monthly Analysis",#N/A,FALSE,"Burned Analysis"}</definedName>
    <definedName name="wrn.Monthly._.Report." localSheetId="5" hidden="1">{"Mwh Monthly Analysis",#N/A,FALSE,"Mwh Analysis";"Burn Monthly Analysis",#N/A,FALSE,"Burned Analysis"}</definedName>
    <definedName name="wrn.Monthly._.Report." localSheetId="2" hidden="1">{"Mwh Monthly Analysis",#N/A,FALSE,"Mwh Analysis";"Burn Monthly Analysis",#N/A,FALSE,"Burned Analysis"}</definedName>
    <definedName name="wrn.Monthly._.Report." hidden="1">{"Mwh Monthly Analysis",#N/A,FALSE,"Mwh Analysis";"Burn Monthly Analysis",#N/A,FALSE,"Burned Analysis"}</definedName>
    <definedName name="wrn.Monthly_synergies." localSheetId="7" hidden="1">{#N/A,#N/A,FALSE,"cover1";#N/A,#N/A,FALSE,"Summary";"Quarterly",#N/A,FALSE,"Detail";"Monthly Actuals",#N/A,FALSE,"Detail";"tar 1998",#N/A,FALSE,"Detail";"SC WCOM only 1998",#N/A,FALSE,"SC-Non-merger";#N/A,#N/A,FALSE,"Stacey august nonmerger";"Summary",#N/A,FALSE,"Tail Circuits";"Summary",#N/A,FALSE,"SATELLITE";"Summary",#N/A,FALSE,"Lease conversions";"Summary",#N/A,FALSE,"UUNET "}</definedName>
    <definedName name="wrn.Monthly_synergies." hidden="1">{#N/A,#N/A,FALSE,"cover1";#N/A,#N/A,FALSE,"Summary";"Quarterly",#N/A,FALSE,"Detail";"Monthly Actuals",#N/A,FALSE,"Detail";"tar 1998",#N/A,FALSE,"Detail";"SC WCOM only 1998",#N/A,FALSE,"SC-Non-merger";#N/A,#N/A,FALSE,"Stacey august nonmerger";"Summary",#N/A,FALSE,"Tail Circuits";"Summary",#N/A,FALSE,"SATELLITE";"Summary",#N/A,FALSE,"Lease conversions";"Summary",#N/A,FALSE,"UUNET "}</definedName>
    <definedName name="wrn.MORs." localSheetId="7" hidden="1">{#N/A,#N/A,FALSE,"MOR";#N/A,#N/A,FALSE,"MOR"}</definedName>
    <definedName name="wrn.MORs." hidden="1">{#N/A,#N/A,FALSE,"MOR";#N/A,#N/A,FALSE,"MOR"}</definedName>
    <definedName name="wrn.MTD._.Cashflow." localSheetId="7" hidden="1">{"mtd_cshflo",#N/A,FALSE,"IFE";"mtd_cshflo",#N/A,FALSE,"SER";"mtd_cshflo",#N/A,FALSE,"PTC";"mtd_cshflo",#N/A,FALSE,"DEL";"mtd_cshflo",#N/A,FALSE,"NORD";"mtd_cshflo",#N/A,FALSE,"ACRX";"mtd_cshflo",#N/A,FALSE,"INV";"mtd_cshflo",#N/A,FALSE,"TVS";"mtd_cshflo",#N/A,FALSE,"FEEL";"mtd_cshflo",#N/A,FALSE,"CORP";"mtd_cshflo",#N/A,FALSE,"CONS"}</definedName>
    <definedName name="wrn.MTD._.Cashflow." hidden="1">{"mtd_cshflo",#N/A,FALSE,"IFE";"mtd_cshflo",#N/A,FALSE,"SER";"mtd_cshflo",#N/A,FALSE,"PTC";"mtd_cshflo",#N/A,FALSE,"DEL";"mtd_cshflo",#N/A,FALSE,"NORD";"mtd_cshflo",#N/A,FALSE,"ACRX";"mtd_cshflo",#N/A,FALSE,"INV";"mtd_cshflo",#N/A,FALSE,"TVS";"mtd_cshflo",#N/A,FALSE,"FEEL";"mtd_cshflo",#N/A,FALSE,"CORP";"mtd_cshflo",#N/A,FALSE,"CONS"}</definedName>
    <definedName name="wrn.MTD._.Income." localSheetId="7" hidden="1">{"mtd_income",#N/A,FALSE,"IFE";"mtd_income",#N/A,FALSE,"SER";"mtd_income",#N/A,FALSE,"PTC";"mtd_income",#N/A,FALSE,"DEL";"mtd_income",#N/A,FALSE,"NORD";"mtd_income",#N/A,FALSE,"ACRX";"mtd_income",#N/A,FALSE,"INV";"mtd_income",#N/A,FALSE,"TVS";"mtd_income",#N/A,FALSE,"FEEL";"mtd_income",#N/A,FALSE,"CORP";"mtd_income",#N/A,FALSE,"CONS"}</definedName>
    <definedName name="wrn.MTD._.Income." hidden="1">{"mtd_income",#N/A,FALSE,"IFE";"mtd_income",#N/A,FALSE,"SER";"mtd_income",#N/A,FALSE,"PTC";"mtd_income",#N/A,FALSE,"DEL";"mtd_income",#N/A,FALSE,"NORD";"mtd_income",#N/A,FALSE,"ACRX";"mtd_income",#N/A,FALSE,"INV";"mtd_income",#N/A,FALSE,"TVS";"mtd_income",#N/A,FALSE,"FEEL";"mtd_income",#N/A,FALSE,"CORP";"mtd_income",#N/A,FALSE,"CONS"}</definedName>
    <definedName name="wrn.MTD._.Income._.Summary." localSheetId="7" hidden="1">{"MTD Income Summary",#N/A,FALSE,"Actual"}</definedName>
    <definedName name="wrn.MTD._.Income._.Summary." hidden="1">{"MTD Income Summary",#N/A,FALSE,"Actual"}</definedName>
    <definedName name="wrn.N.O.L.." localSheetId="7" hidden="1">{#N/A,#N/A,FALSE,"91NOLCB";#N/A,#N/A,FALSE,"92NOLCB";#N/A,#N/A,FALSE,"93NOLCB"}</definedName>
    <definedName name="wrn.N.O.L.." hidden="1">{#N/A,#N/A,FALSE,"91NOLCB";#N/A,#N/A,FALSE,"92NOLCB";#N/A,#N/A,FALSE,"93NOLCB"}</definedName>
    <definedName name="wrn.NA." localSheetId="5" hidden="1">{#N/A,#N/A,FALSE,"NA"}</definedName>
    <definedName name="wrn.NA." localSheetId="2" hidden="1">{#N/A,#N/A,FALSE,"NA"}</definedName>
    <definedName name="wrn.NA." hidden="1">{#N/A,#N/A,FALSE,"NA"}</definedName>
    <definedName name="wrn.NA._.Model._.T._.and._.B." localSheetId="7" hidden="1">{"NA Top",#N/A,FALSE,"NA Model";"NA Bottom",#N/A,FALSE,"NA Model"}</definedName>
    <definedName name="wrn.NA._.Model._.T._.and._.B." hidden="1">{"NA Top",#N/A,FALSE,"NA Model";"NA Bottom",#N/A,FALSE,"NA Model"}</definedName>
    <definedName name="wrn.NA_ULV._.Tand._.B." localSheetId="7" hidden="1">{"NA Top",#N/A,FALSE,"NA-ULV";"NA Bottom",#N/A,FALSE,"NA-ULV"}</definedName>
    <definedName name="wrn.NA_ULV._.Tand._.B." hidden="1">{"NA Top",#N/A,FALSE,"NA-ULV";"NA Bottom",#N/A,FALSE,"NA-ULV"}</definedName>
    <definedName name="wrn.NCDSM." localSheetId="7" hidden="1">{"NC DSM",#N/A,FALSE,"SCHEDULE A; NC"}</definedName>
    <definedName name="wrn.NCDSM." hidden="1">{"NC DSM",#N/A,FALSE,"SCHEDULE A; NC"}</definedName>
    <definedName name="wrn.ND._.Schedules._.Clean." localSheetId="7"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et._.Sales._.Only." localSheetId="7" hidden="1">{"Net Sales",#N/A,FALSE,"Detail Income Statements"}</definedName>
    <definedName name="wrn.Net._.Sales._.Only." hidden="1">{"Net Sales",#N/A,FALSE,"Detail Income Statements"}</definedName>
    <definedName name="wrn.Net._.Sales._.Only._1" localSheetId="7" hidden="1">{"Net Sales",#N/A,FALSE,"Detail Income Statements"}</definedName>
    <definedName name="wrn.Net._.Sales._.Only._1" hidden="1">{"Net Sales",#N/A,FALSE,"Detail Income Statements"}</definedName>
    <definedName name="wrn.Net._.Sales._.Only._2" localSheetId="7" hidden="1">{"Net Sales",#N/A,FALSE,"Detail Income Statements"}</definedName>
    <definedName name="wrn.Net._.Sales._.Only._2" hidden="1">{"Net Sales",#N/A,FALSE,"Detail Income Statements"}</definedName>
    <definedName name="wrn.Net._.Sales._.Only._3" localSheetId="7" hidden="1">{"Net Sales",#N/A,FALSE,"Detail Income Statements"}</definedName>
    <definedName name="wrn.Net._.Sales._.Only._3" hidden="1">{"Net Sales",#N/A,FALSE,"Detail Income Statements"}</definedName>
    <definedName name="wrn.Net._.Sales._.Only._4" localSheetId="7" hidden="1">{"Net Sales",#N/A,FALSE,"Detail Income Statements"}</definedName>
    <definedName name="wrn.Net._.Sales._.Only._4" hidden="1">{"Net Sales",#N/A,FALSE,"Detail Income Statements"}</definedName>
    <definedName name="wrn.Net._.Sales._.Only._5" localSheetId="7" hidden="1">{"Net Sales",#N/A,FALSE,"Detail Income Statements"}</definedName>
    <definedName name="wrn.Net._.Sales._.Only._5" hidden="1">{"Net Sales",#N/A,FALSE,"Detail Income Statements"}</definedName>
    <definedName name="wrn.NETWORK." localSheetId="7" hidden="1">{#N/A,#N/A,FALSE,"KPI_PG1";#N/A,#N/A,FALSE,"KPI_PG2";#N/A,#N/A,FALSE,"Rev_by_Type";#N/A,#N/A,FALSE,"CF_ACT";#N/A,#N/A,FALSE,"INV_ACT";#N/A,#N/A,FALSE,"Region";#N/A,#N/A,FALSE,"region2"}</definedName>
    <definedName name="wrn.NETWORK." hidden="1">{#N/A,#N/A,FALSE,"KPI_PG1";#N/A,#N/A,FALSE,"KPI_PG2";#N/A,#N/A,FALSE,"Rev_by_Type";#N/A,#N/A,FALSE,"CF_ACT";#N/A,#N/A,FALSE,"INV_ACT";#N/A,#N/A,FALSE,"Region";#N/A,#N/A,FALSE,"region2"}</definedName>
    <definedName name="wrn.Neurocrine._.1995._.Dept.._.Budgets." localSheetId="7" hidden="1">{#N/A,#N/A,TRUE,"Consolidated";#N/A,#N/A,TRUE,"Consolidating";#N/A,#N/A,TRUE,"Corp. Admin";#N/A,#N/A,TRUE,"R&amp;D Admin.";#N/A,#N/A,TRUE,"Immunology";#N/A,#N/A,TRUE,"Neuroscience";#N/A,#N/A,TRUE,"Molec. Bio.";#N/A,#N/A,TRUE,"Peptide Chem.";#N/A,#N/A,TRUE,"Med. Chem.";#N/A,#N/A,TRUE,"Development"}</definedName>
    <definedName name="wrn.Neurocrine._.1995._.Dept.._.Budgets." hidden="1">{#N/A,#N/A,TRUE,"Consolidated";#N/A,#N/A,TRUE,"Consolidating";#N/A,#N/A,TRUE,"Corp. Admin";#N/A,#N/A,TRUE,"R&amp;D Admin.";#N/A,#N/A,TRUE,"Immunology";#N/A,#N/A,TRUE,"Neuroscience";#N/A,#N/A,TRUE,"Molec. Bio.";#N/A,#N/A,TRUE,"Peptide Chem.";#N/A,#N/A,TRUE,"Med. Chem.";#N/A,#N/A,TRUE,"Development"}</definedName>
    <definedName name="wrn.NEW." localSheetId="7" hidden="1">{"Total P&amp;L",#N/A,FALSE,"P&amp;LTECH";"SUMPIPELINE",#N/A,FALSE,"P&amp;LTECH";"REVENUE",#N/A,FALSE,"P&amp;LTECH";"r&amp;d",#N/A,FALSE,"P&amp;LTECH"}</definedName>
    <definedName name="wrn.NEW." hidden="1">{"Total P&amp;L",#N/A,FALSE,"P&amp;LTECH";"SUMPIPELINE",#N/A,FALSE,"P&amp;LTECH";"REVENUE",#N/A,FALSE,"P&amp;LTECH";"r&amp;d",#N/A,FALSE,"P&amp;LTECH"}</definedName>
    <definedName name="wrn.New._.business." localSheetId="7"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wrn.New._.business." hidden="1">{#N/A,#N/A,FALSE,"Pg 1";#N/A,#N/A,FALSE,"Pg 2";#N/A,#N/A,FALSE,"Pg 3N";#N/A,#N/A,FALSE,"AR MIS";#N/A,#N/A,FALSE,"AR con";#N/A,#N/A,FALSE,"AR sum";#N/A,#N/A,FALSE,"AR Inelig";#N/A,#N/A,FALSE,"AR dil";#N/A,#N/A,FALSE,"AR CM";#N/A,#N/A,FALSE,"AR ship";#N/A,#N/A,FALSE,"AR ver";#N/A,#N/A,FALSE,"AR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detail";#N/A,#N/A,FALSE,"Reports"}</definedName>
    <definedName name="wrn.new._.print."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wrn.new._.print."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wrn.new._.report." hidden="1">{#N/A,#N/A,FALSE,"PROJECT BUDET";#N/A,#N/A,FALSE,"page 8";#N/A,#N/A,FALSE,"page 9";"page 1",#N/A,FALSE,"page 11,12,13,14";"page 2",#N/A,FALSE,"page 11,12,13,14";"page 3",#N/A,FALSE,"page 11,12,13,14";"page 4",#N/A,FALSE,"page 11,12,13,14";#N/A,#N/A,FALSE,"page 10";#N/A,#N/A,FALSE,"PAGE 18 &amp; 19";"PAGE15",#N/A,FALSE,"page 15,16,17";"PAGE16",#N/A,FALSE,"page 15,16,17";"PAGE17",#N/A,FALSE,"page 15,16,17";"PAGE18",#N/A,FALSE,"page 15,16,17";#N/A,#N/A,FALSE,"page 20";#N/A,#N/A,FALSE,"page 21";#N/A,#N/A,FALSE,"page 22";#N/A,#N/A,FALSE,"page 23";#N/A,#N/A,FALSE,"page 24";#N/A,#N/A,FALSE,"page 25";#N/A,#N/A,FALSE,"page 26";#N/A,#N/A,FALSE,"page 27";#N/A,#N/A,FALSE,"page 28";#N/A,#N/A,FALSE,"page 29";#N/A,#N/A,FALSE,"page 30";#N/A,#N/A,FALSE,"page 31"}</definedName>
    <definedName name="wrn.new01.Print"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wrn.new01.Print"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wrn.newest." localSheetId="7" hidden="1">{#N/A,#N/A,TRUE,"TS";#N/A,#N/A,TRUE,"Combo";#N/A,#N/A,TRUE,"FAIR";#N/A,#N/A,TRUE,"RBC";#N/A,#N/A,TRUE,"xxxx"}</definedName>
    <definedName name="wrn.newest." hidden="1">{#N/A,#N/A,TRUE,"TS";#N/A,#N/A,TRUE,"Combo";#N/A,#N/A,TRUE,"FAIR";#N/A,#N/A,TRUE,"RBC";#N/A,#N/A,TRUE,"xxxx"}</definedName>
    <definedName name="wrn.Nico." localSheetId="7" hidden="1">{#N/A,#N/A,TRUE,"Cover";#N/A,#N/A,TRUE,"Transaction Summary";#N/A,#N/A,TRUE,"Earnings Impact";#N/A,#N/A,TRUE,"accretion dilution"}</definedName>
    <definedName name="wrn.Nico." hidden="1">{#N/A,#N/A,TRUE,"Cover";#N/A,#N/A,TRUE,"Transaction Summary";#N/A,#N/A,TRUE,"Earnings Impact";#N/A,#N/A,TRUE,"accretion dilution"}</definedName>
    <definedName name="wrn.NON." localSheetId="7" hidden="1">{#N/A,#N/A,FALSE,"Sheet1"}</definedName>
    <definedName name="wrn.NON." hidden="1">{#N/A,#N/A,FALSE,"Sheet1"}</definedName>
    <definedName name="wrn.NON._.CASH." localSheetId="7" hidden="1">{"NON CASH 1",#N/A,FALSE,"Non Cash";"NON CASH 2",#N/A,FALSE,"Non Cash";"NON CASH 3",#N/A,FALSE,"Non Cash";"NON CASH 4",#N/A,FALSE,"Non Cash";"NON CASH 5",#N/A,FALSE,"Non Cash";"NON CASH 6",#N/A,FALSE,"Non Cash";"NON CASH 7",#N/A,FALSE,"Non Cash"}</definedName>
    <definedName name="wrn.NON._.CASH." hidden="1">{"NON CASH 1",#N/A,FALSE,"Non Cash";"NON CASH 2",#N/A,FALSE,"Non Cash";"NON CASH 3",#N/A,FALSE,"Non Cash";"NON CASH 4",#N/A,FALSE,"Non Cash";"NON CASH 5",#N/A,FALSE,"Non Cash";"NON CASH 6",#N/A,FALSE,"Non Cash";"NON CASH 7",#N/A,FALSE,"Non Cash"}</definedName>
    <definedName name="wrn.North._.America._.Set." localSheetId="7" hidden="1">{"NA Is w Ratios",#N/A,FALSE,"North America";"PF CFlow NA",#N/A,FALSE,"North America";"NA DCF Matrix",#N/A,FALSE,"North America"}</definedName>
    <definedName name="wrn.North._.America._.Set." hidden="1">{"NA Is w Ratios",#N/A,FALSE,"North America";"PF CFlow NA",#N/A,FALSE,"North America";"NA DCF Matrix",#N/A,FALSE,"North America"}</definedName>
    <definedName name="wrn.nytaann." localSheetId="7" hidden="1">{"nytacash",#N/A,FALSE,"GLOBEINC";"nytainc",#N/A,FALSE,"GLOBEINC";"nytanyt",#N/A,FALSE,"GLOBEINC";"nytareg",#N/A,FALSE,"GLOBEINC";"nytaglobe",#N/A,FALSE,"GLOBEINC";"nytapprttl",#N/A,FALSE,"GLOBEINC"}</definedName>
    <definedName name="wrn.nytaann." hidden="1">{"nytacash",#N/A,FALSE,"GLOBEINC";"nytainc",#N/A,FALSE,"GLOBEINC";"nytanyt",#N/A,FALSE,"GLOBEINC";"nytareg",#N/A,FALSE,"GLOBEINC";"nytaglobe",#N/A,FALSE,"GLOBEINC";"nytapprttl",#N/A,FALSE,"GLOBEINC"}</definedName>
    <definedName name="wrn.Ocala" localSheetId="7" hidden="1">{#N/A,#N/A,TRUE,"Inv - Alac";#N/A,#N/A,TRUE,"Nuclear Fuel";#N/A,#N/A,TRUE,"Nuclear Invoice";#N/A,#N/A,TRUE,"Sch A - Alachua";#N/A,#N/A,TRUE,"Gen Replace Cap";#N/A,#N/A,TRUE,"SCHED C - Alachua"}</definedName>
    <definedName name="wrn.Ocala" localSheetId="4" hidden="1">{#N/A,#N/A,TRUE,"Inv - Alac";#N/A,#N/A,TRUE,"Nuclear Fuel";#N/A,#N/A,TRUE,"Nuclear Invoice";#N/A,#N/A,TRUE,"Sch A - Alachua";#N/A,#N/A,TRUE,"Gen Replace Cap";#N/A,#N/A,TRUE,"SCHED C - Alachua"}</definedName>
    <definedName name="wrn.Ocala" localSheetId="5" hidden="1">{#N/A,#N/A,TRUE,"Inv - Alac";#N/A,#N/A,TRUE,"Nuclear Fuel";#N/A,#N/A,TRUE,"Nuclear Invoice";#N/A,#N/A,TRUE,"Sch A - Alachua";#N/A,#N/A,TRUE,"Gen Replace Cap";#N/A,#N/A,TRUE,"SCHED C - Alachua"}</definedName>
    <definedName name="wrn.Ocala" localSheetId="2" hidden="1">{#N/A,#N/A,TRUE,"Inv - Alac";#N/A,#N/A,TRUE,"Nuclear Fuel";#N/A,#N/A,TRUE,"Nuclear Invoice";#N/A,#N/A,TRUE,"Sch A - Alachua";#N/A,#N/A,TRUE,"Gen Replace Cap";#N/A,#N/A,TRUE,"SCHED C - Alachua"}</definedName>
    <definedName name="wrn.Ocala" hidden="1">{#N/A,#N/A,TRUE,"Inv - Alac";#N/A,#N/A,TRUE,"Nuclear Fuel";#N/A,#N/A,TRUE,"Nuclear Invoice";#N/A,#N/A,TRUE,"Sch A - Alachua";#N/A,#N/A,TRUE,"Gen Replace Cap";#N/A,#N/A,TRUE,"SCHED C - Alachua"}</definedName>
    <definedName name="wrn.ODB." hidden="1">{"ODB",#N/A,FALSE,"Hold Scenario"}</definedName>
    <definedName name="wrn.Ofcr._.Comp._.Stmt._.4." localSheetId="7" hidden="1">{"Ofcr Comp Stmt 4",#N/A,FALSE,"Ofcr Comp"}</definedName>
    <definedName name="wrn.Ofcr._.Comp._.Stmt._.4." hidden="1">{"Ofcr Comp Stmt 4",#N/A,FALSE,"Ofcr Comp"}</definedName>
    <definedName name="wrn.Ofcr._.Comp._.WP." localSheetId="7" hidden="1">{"Ofcr Comp WP",#N/A,FALSE,"Ofcr Comp"}</definedName>
    <definedName name="wrn.Ofcr._.Comp._.WP." hidden="1">{"Ofcr Comp WP",#N/A,FALSE,"Ofcr Comp"}</definedName>
    <definedName name="wrn.Officers._.Letter." localSheetId="7" hidden="1">{#N/A,#N/A,FALSE,"ROFFLTR"}</definedName>
    <definedName name="wrn.Officers._.Letter." hidden="1">{#N/A,#N/A,FALSE,"ROFFLTR"}</definedName>
    <definedName name="wrn.Olk._.by._.Qtr." localSheetId="7" hidden="1">{"Olk by Qtr Full",#N/A,FALSE,"Tot PalmPalm";"Olk by Qtr Full",#N/A,FALSE,"Tot Device";"Olk by Qtr Full",#N/A,FALSE,"Platform";"Olk by Qtr Full",#N/A,FALSE,"Palm.Net";"Olk by Qtr Full",#N/A,FALSE,"Elim"}</definedName>
    <definedName name="wrn.Olk._.by._.Qtr." hidden="1">{"Olk by Qtr Full",#N/A,FALSE,"Tot PalmPalm";"Olk by Qtr Full",#N/A,FALSE,"Tot Device";"Olk by Qtr Full",#N/A,FALSE,"Platform";"Olk by Qtr Full",#N/A,FALSE,"Palm.Net";"Olk by Qtr Full",#N/A,FALSE,"Elim"}</definedName>
    <definedName name="wrn.Oncogene._.Tracking._.Report." localSheetId="7" hidden="1">{#N/A,#N/A,FALSE,"Oncogene"}</definedName>
    <definedName name="wrn.Oncogene._.Tracking._.Report." hidden="1">{#N/A,#N/A,FALSE,"Oncogene"}</definedName>
    <definedName name="wrn.Oncology." localSheetId="7" hidden="1">{#N/A,#N/A,FALSE,"Onco";#N/A,#N/A,FALSE,"Taxol";#N/A,#N/A,FALSE,"UFT";#N/A,#N/A,FALSE,"Carb"}</definedName>
    <definedName name="wrn.Oncology." hidden="1">{#N/A,#N/A,FALSE,"Onco";#N/A,#N/A,FALSE,"Taxol";#N/A,#N/A,FALSE,"UFT";#N/A,#N/A,FALSE,"Carb"}</definedName>
    <definedName name="wrn.one." localSheetId="7" hidden="1">{"page1",#N/A,FALSE,"A";"page2",#N/A,FALSE,"A"}</definedName>
    <definedName name="wrn.one." hidden="1">{"page1",#N/A,FALSE,"A";"page2",#N/A,FALSE,"A"}</definedName>
    <definedName name="wrn.one._.case." localSheetId="7" hidden="1">{"pro forma financials",#N/A,FALSE,"pf parent";"pro forma credit",#N/A,FALSE,"pf parent";"pro forma financials",#N/A,FALSE,"pro forma";"pro forma credit",#N/A,FALSE,"pro forma";"avp",#N/A,FALSE,"AVP"}</definedName>
    <definedName name="wrn.one._.case." hidden="1">{"pro forma financials",#N/A,FALSE,"pf parent";"pro forma credit",#N/A,FALSE,"pf parent";"pro forma financials",#N/A,FALSE,"pro forma";"pro forma credit",#N/A,FALSE,"pro forma";"avp",#N/A,FALSE,"AVP"}</definedName>
    <definedName name="wrn.Operating._.Only." localSheetId="7" hidden="1">{"Operating",#N/A,FALSE,"Detail Income Statements"}</definedName>
    <definedName name="wrn.Operating._.Only." hidden="1">{"Operating",#N/A,FALSE,"Detail Income Statements"}</definedName>
    <definedName name="wrn.Operating._.Only._1" localSheetId="7" hidden="1">{"Operating",#N/A,FALSE,"Detail Income Statements"}</definedName>
    <definedName name="wrn.Operating._.Only._1" hidden="1">{"Operating",#N/A,FALSE,"Detail Income Statements"}</definedName>
    <definedName name="wrn.Operating._.Only._2" localSheetId="7" hidden="1">{"Operating",#N/A,FALSE,"Detail Income Statements"}</definedName>
    <definedName name="wrn.Operating._.Only._2" hidden="1">{"Operating",#N/A,FALSE,"Detail Income Statements"}</definedName>
    <definedName name="wrn.Operating._.Only._3" localSheetId="7" hidden="1">{"Operating",#N/A,FALSE,"Detail Income Statements"}</definedName>
    <definedName name="wrn.Operating._.Only._3" hidden="1">{"Operating",#N/A,FALSE,"Detail Income Statements"}</definedName>
    <definedName name="wrn.Operating._.Only._4" localSheetId="7" hidden="1">{"Operating",#N/A,FALSE,"Detail Income Statements"}</definedName>
    <definedName name="wrn.Operating._.Only._4" hidden="1">{"Operating",#N/A,FALSE,"Detail Income Statements"}</definedName>
    <definedName name="wrn.Operating._.Only._5" localSheetId="7" hidden="1">{"Operating",#N/A,FALSE,"Detail Income Statements"}</definedName>
    <definedName name="wrn.Operating._.Only._5" hidden="1">{"Operating",#N/A,FALSE,"Detail Income Statements"}</definedName>
    <definedName name="wrn.Opportunity._.Assessment." localSheetId="7" hidden="1">{#N/A,#N/A,TRUE,"Summary";#N/A,#N/A,TRUE,"Assumptions";#N/A,#N/A,TRUE,"Comparison";#N/A,#N/A,TRUE,"Financials";#N/A,#N/A,TRUE,"Plan v. Act"}</definedName>
    <definedName name="wrn.Opportunity._.Assessment." hidden="1">{#N/A,#N/A,TRUE,"Summary";#N/A,#N/A,TRUE,"Assumptions";#N/A,#N/A,TRUE,"Comparison";#N/A,#N/A,TRUE,"Financials";#N/A,#N/A,TRUE,"Plan v. Act"}</definedName>
    <definedName name="wrn.ops._.costs." hidden="1">{"page1",#N/A,FALSE,"APCI Operations Detail  ";"page2",#N/A,FALSE,"APCI Operations Detail  ";"page3",#N/A,FALSE,"APCI Operations Detail  ";"page4",#N/A,FALSE,"APCI Operations Detail  "}</definedName>
    <definedName name="wrn.ORR._.BOOK." localSheetId="7" hidden="1">{#N/A,#N/A,FALSE,"KPI";#N/A,#N/A,FALSE,"Revenue";#N/A,#N/A,FALSE,"Op_Income";#N/A,#N/A,FALSE,"Net_Income";#N/A,#N/A,FALSE,"Cap Exp";#N/A,#N/A,FALSE,"Cash Flow";#N/A,#N/A,FALSE,"CashF_Act";#N/A,#N/A,FALSE,"Investment";#N/A,#N/A,FALSE,"Inv_Act"}</definedName>
    <definedName name="wrn.ORR._.BOOK." hidden="1">{#N/A,#N/A,FALSE,"KPI";#N/A,#N/A,FALSE,"Revenue";#N/A,#N/A,FALSE,"Op_Income";#N/A,#N/A,FALSE,"Net_Income";#N/A,#N/A,FALSE,"Cap Exp";#N/A,#N/A,FALSE,"Cash Flow";#N/A,#N/A,FALSE,"CashF_Act";#N/A,#N/A,FALSE,"Investment";#N/A,#N/A,FALSE,"Inv_Act"}</definedName>
    <definedName name="wrn.OTC._.Market._.Report." localSheetId="7" hidden="1">{#N/A,#N/A,FALSE,"Sales Graph";#N/A,#N/A,FALSE,"BUC Graph";#N/A,#N/A,FALSE,"P&amp;L - YTD"}</definedName>
    <definedName name="wrn.OTC._.Market._.Report." hidden="1">{#N/A,#N/A,FALSE,"Sales Graph";#N/A,#N/A,FALSE,"BUC Graph";#N/A,#N/A,FALSE,"P&amp;L - YTD"}</definedName>
    <definedName name="wrn.Other._.Pharm." localSheetId="7" hidden="1">{#N/A,#N/A,FALSE,"Other";#N/A,#N/A,FALSE,"Ace";#N/A,#N/A,FALSE,"Derm"}</definedName>
    <definedName name="wrn.Other._.Pharm." hidden="1">{#N/A,#N/A,FALSE,"Other";#N/A,#N/A,FALSE,"Ace";#N/A,#N/A,FALSE,"Derm"}</definedName>
    <definedName name="wrn.Others." localSheetId="7" hidden="1">{#N/A,#N/A,FALSE,"PAYROLL BREAKDOWN";#N/A,#N/A,FALSE,"PRODUCTION SUMMARY";#N/A,#N/A,FALSE,"PROD ACTUAL TO BUDGET";#N/A,#N/A,FALSE,"WET END BREAKDOWN";#N/A,#N/A,FALSE,"WASTE";#N/A,#N/A,FALSE,"FISH DIST.";#N/A,#N/A,FALSE,"SARD ANALYSIS ";#N/A,#N/A,FALSE,"SNACK ANALYSIS";#N/A,#N/A,FALSE,"RD FISH TO CANNERY";#N/A,#N/A,FALSE,"SALMON FOOD &amp; BAIT";#N/A,#N/A,FALSE,"COLD STORAGE";#N/A,#N/A,FALSE,"LABELLING";#N/A,#N/A,FALSE,"WA SW";#N/A,#N/A,FALSE,"WA OIL";#N/A,#N/A,FALSE,"MUST SPRATS";#N/A,#N/A,FALSE,"DEEP CAN KLS";#N/A,#N/A,FALSE,"REG OVALS";#N/A,#N/A,FALSE,"REG SNACKS";#N/A,#N/A,FALSE,"A TO B SUMMARY"}</definedName>
    <definedName name="wrn.Others." hidden="1">{#N/A,#N/A,FALSE,"PAYROLL BREAKDOWN";#N/A,#N/A,FALSE,"PRODUCTION SUMMARY";#N/A,#N/A,FALSE,"PROD ACTUAL TO BUDGET";#N/A,#N/A,FALSE,"WET END BREAKDOWN";#N/A,#N/A,FALSE,"WASTE";#N/A,#N/A,FALSE,"FISH DIST.";#N/A,#N/A,FALSE,"SARD ANALYSIS ";#N/A,#N/A,FALSE,"SNACK ANALYSIS";#N/A,#N/A,FALSE,"RD FISH TO CANNERY";#N/A,#N/A,FALSE,"SALMON FOOD &amp; BAIT";#N/A,#N/A,FALSE,"COLD STORAGE";#N/A,#N/A,FALSE,"LABELLING";#N/A,#N/A,FALSE,"WA SW";#N/A,#N/A,FALSE,"WA OIL";#N/A,#N/A,FALSE,"MUST SPRATS";#N/A,#N/A,FALSE,"DEEP CAN KLS";#N/A,#N/A,FALSE,"REG OVALS";#N/A,#N/A,FALSE,"REG SNACKS";#N/A,#N/A,FALSE,"A TO B SUMMARY"}</definedName>
    <definedName name="wrn.OUTLOOK._.BOOK." localSheetId="7" hidden="1">{#N/A,#N/A,FALSE,"COVER";#N/A,#N/A,FALSE,"CONTENTS";#N/A,#N/A,FALSE,"1";#N/A,#N/A,FALSE,"2";#N/A,#N/A,FALSE,"2-A";#N/A,#N/A,FALSE,"2-B";#N/A,#N/A,FALSE,"3";#N/A,#N/A,FALSE,"3-A";#N/A,#N/A,FALSE,"4";#N/A,#N/A,FALSE,"4-A";#N/A,#N/A,FALSE,"5";#N/A,#N/A,FALSE,"5-A";#N/A,#N/A,FALSE,"6";#N/A,#N/A,FALSE,"6-A";#N/A,#N/A,FALSE,"7";#N/A,#N/A,FALSE,"7-A";#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32-A";#N/A,#N/A,FALSE,"33"}</definedName>
    <definedName name="wrn.OUTLOOK._.BOOK." hidden="1">{#N/A,#N/A,FALSE,"COVER";#N/A,#N/A,FALSE,"CONTENTS";#N/A,#N/A,FALSE,"1";#N/A,#N/A,FALSE,"2";#N/A,#N/A,FALSE,"2-A";#N/A,#N/A,FALSE,"2-B";#N/A,#N/A,FALSE,"3";#N/A,#N/A,FALSE,"3-A";#N/A,#N/A,FALSE,"4";#N/A,#N/A,FALSE,"4-A";#N/A,#N/A,FALSE,"5";#N/A,#N/A,FALSE,"5-A";#N/A,#N/A,FALSE,"6";#N/A,#N/A,FALSE,"6-A";#N/A,#N/A,FALSE,"7";#N/A,#N/A,FALSE,"7-A";#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32-A";#N/A,#N/A,FALSE,"33"}</definedName>
    <definedName name="wrn.OUTPUT." localSheetId="7" hidden="1">{"DCF","UPSIDE CASE",FALSE,"Sheet1";"DCF","BASE CASE",FALSE,"Sheet1";"DCF","DOWNSIDE CASE",FALSE,"Sheet1"}</definedName>
    <definedName name="wrn.Output." hidden="1">{"calspreads",#N/A,FALSE,"Sheet1";"curves",#N/A,FALSE,"Sheet1";"libor",#N/A,FALSE,"Sheet1"}</definedName>
    <definedName name="wrn.OVD." localSheetId="7" hidden="1">{#N/A,#N/A,FALSE,"OVD Cover";#N/A,#N/A,FALSE,"OVD Summary";#N/A,#N/A,FALSE,"OVD Summ by Region";#N/A,#N/A,FALSE,"OVD Sales &amp; Mgn by region";#N/A,#N/A,FALSE,"OVD Sales &amp; ASP by Region";#N/A,#N/A,FALSE,"OVD Sales &amp; Mgn Trends";#N/A,#N/A,FALSE,"OVD Sales $ Trends";#N/A,#N/A,FALSE,"OVD Sales Unit Trends";#N/A,#N/A,FALSE,"OVD Key Ctry NPR Comp";#N/A,#N/A,FALSE,"OVD Key Ctry NPR trends "}</definedName>
    <definedName name="wrn.OVD." hidden="1">{#N/A,#N/A,FALSE,"OVD Cover";#N/A,#N/A,FALSE,"OVD Summary";#N/A,#N/A,FALSE,"OVD Summ by Region";#N/A,#N/A,FALSE,"OVD Sales &amp; Mgn by region";#N/A,#N/A,FALSE,"OVD Sales &amp; ASP by Region";#N/A,#N/A,FALSE,"OVD Sales &amp; Mgn Trends";#N/A,#N/A,FALSE,"OVD Sales $ Trends";#N/A,#N/A,FALSE,"OVD Sales Unit Trends";#N/A,#N/A,FALSE,"OVD Key Ctry NPR Comp";#N/A,#N/A,FALSE,"OVD Key Ctry NPR trends "}</definedName>
    <definedName name="wrn.Overview._.Reports." localSheetId="7" hidden="1">{#N/A,#N/A,FALSE,"DCF Values";#N/A,#N/A,FALSE,"Overview";#N/A,#N/A,FALSE,"Earnings";#N/A,#N/A,FALSE,"StockMarketValues";#N/A,#N/A,FALSE,"Asset Values";#N/A,#N/A,FALSE,"Accretion EPS";#N/A,#N/A,FALSE,"Accretion CFPS";#N/A,#N/A,FALSE,"santafe";#N/A,#N/A,FALSE,"noble";#N/A,#N/A,FALSE,"Combined Results"}</definedName>
    <definedName name="wrn.Overview._.Reports." hidden="1">{#N/A,#N/A,FALSE,"DCF Values";#N/A,#N/A,FALSE,"Overview";#N/A,#N/A,FALSE,"Earnings";#N/A,#N/A,FALSE,"StockMarketValues";#N/A,#N/A,FALSE,"Asset Values";#N/A,#N/A,FALSE,"Accretion EPS";#N/A,#N/A,FALSE,"Accretion CFPS";#N/A,#N/A,FALSE,"santafe";#N/A,#N/A,FALSE,"noble";#N/A,#N/A,FALSE,"Combined Results"}</definedName>
    <definedName name="wrn.p" localSheetId="7" hidden="1">{#N/A,#N/A,FALSE,"1";#N/A,#N/A,FALSE,"2";#N/A,#N/A,FALSE,"16 - 17";#N/A,#N/A,FALSE,"18 - 19";#N/A,#N/A,FALSE,"26";#N/A,#N/A,FALSE,"27";#N/A,#N/A,FALSE,"28"}</definedName>
    <definedName name="wrn.p" hidden="1">{#N/A,#N/A,FALSE,"1";#N/A,#N/A,FALSE,"2";#N/A,#N/A,FALSE,"16 - 17";#N/A,#N/A,FALSE,"18 - 19";#N/A,#N/A,FALSE,"26";#N/A,#N/A,FALSE,"27";#N/A,#N/A,FALSE,"28"}</definedName>
    <definedName name="wrn.p._.450._.spending._.rpt." localSheetId="7" hidden="1">{"P450 spd rpt",#N/A,FALSE,"NIH P450"}</definedName>
    <definedName name="wrn.p._.450._.spending._.rpt." hidden="1">{"P450 spd rpt",#N/A,FALSE,"NIH P450"}</definedName>
    <definedName name="wrn.P_and_L." localSheetId="7" hidden="1">{#N/A,#N/A,FALSE,"RMS Base (allocated)";#N/A,#N/A,FALSE,"Humana";#N/A,#N/A,FALSE,"NJRM";#N/A,#N/A,FALSE,"GSNS";#N/A,#N/A,FALSE,"Total"}</definedName>
    <definedName name="wrn.P_and_L." hidden="1">{#N/A,#N/A,FALSE,"RMS Base (allocated)";#N/A,#N/A,FALSE,"Humana";#N/A,#N/A,FALSE,"NJRM";#N/A,#N/A,FALSE,"GSNS";#N/A,#N/A,FALSE,"Total"}</definedName>
    <definedName name="wrn.P450._.Monthly._.Variance." localSheetId="7" hidden="1">{"P450 Monthly Variance",#N/A,FALSE,"NIH P450"}</definedName>
    <definedName name="wrn.P450._.Monthly._.Variance." hidden="1">{"P450 Monthly Variance",#N/A,FALSE,"NIH P450"}</definedName>
    <definedName name="wrn.Package." localSheetId="7" hidden="1">{#N/A,#N/A,TRUE,"Recommendation";#N/A,#N/A,TRUE,"Scenarios";#N/A,#N/A,TRUE,"Tax Adjusted WACC";#N/A,#N/A,TRUE,"Summary";#N/A,#N/A,TRUE,"Industrial";#N/A,#N/A,TRUE,"Apodaca &amp; Escobedo";#N/A,#N/A,TRUE,"Guadalupe";#N/A,#N/A,TRUE,"Santa Catarina";#N/A,#N/A,TRUE,"Debt Valuation"}</definedName>
    <definedName name="wrn.Package." hidden="1">{#N/A,#N/A,TRUE,"Recommendation";#N/A,#N/A,TRUE,"Scenarios";#N/A,#N/A,TRUE,"Tax Adjusted WACC";#N/A,#N/A,TRUE,"Summary";#N/A,#N/A,TRUE,"Industrial";#N/A,#N/A,TRUE,"Apodaca &amp; Escobedo";#N/A,#N/A,TRUE,"Guadalupe";#N/A,#N/A,TRUE,"Santa Catarina";#N/A,#N/A,TRUE,"Debt Valuation"}</definedName>
    <definedName name="wrn.Package2" localSheetId="7"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acker._.1." localSheetId="7"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e._.1." localSheetId="7" hidden="1">{"Page 1",#N/A,FALSE,"Sheet1";"Page 2",#N/A,FALSE,"Sheet1"}</definedName>
    <definedName name="wrn.Page._.1." hidden="1">{"Page 1",#N/A,FALSE,"Sheet1";"Page 2",#N/A,FALSE,"Sheet1"}</definedName>
    <definedName name="wrn.Page._.2." localSheetId="7" hidden="1">{#N/A,#N/A,FALSE,"Summary"}</definedName>
    <definedName name="wrn.Page._.2." hidden="1">{#N/A,#N/A,FALSE,"Summary"}</definedName>
    <definedName name="wrn.Page._.3a." localSheetId="7" hidden="1">{#N/A,#N/A,FALSE,"Consolidating P&amp;L Q1"}</definedName>
    <definedName name="wrn.Page._.3a." hidden="1">{#N/A,#N/A,FALSE,"Consolidating P&amp;L Q1"}</definedName>
    <definedName name="wrn.Page._.3b." localSheetId="7" hidden="1">{#N/A,#N/A,FALSE,"Consolidating P&amp;L Q2"}</definedName>
    <definedName name="wrn.Page._.3b." hidden="1">{#N/A,#N/A,FALSE,"Consolidating P&amp;L Q2"}</definedName>
    <definedName name="wrn.Page._.3c." localSheetId="7" hidden="1">{#N/A,#N/A,FALSE,"Consolidating P&amp;L Q3"}</definedName>
    <definedName name="wrn.Page._.3c." hidden="1">{#N/A,#N/A,FALSE,"Consolidating P&amp;L Q3"}</definedName>
    <definedName name="wrn.Page._.3d." localSheetId="7" hidden="1">{#N/A,#N/A,FALSE,"Consolidating P&amp;L Q4"}</definedName>
    <definedName name="wrn.Page._.3d." hidden="1">{#N/A,#N/A,FALSE,"Consolidating P&amp;L Q4"}</definedName>
    <definedName name="wrn.Page._.4." localSheetId="7" hidden="1">{#N/A,#N/A,FALSE,"Detail Consolidation"}</definedName>
    <definedName name="wrn.Page._.4." hidden="1">{#N/A,#N/A,FALSE,"Detail Consolidation"}</definedName>
    <definedName name="wrn.Page._.5." localSheetId="7" hidden="1">{#N/A,#N/A,FALSE,"Detail Consolidation"}</definedName>
    <definedName name="wrn.Page._.5." hidden="1">{#N/A,#N/A,FALSE,"Detail Consolidation"}</definedName>
    <definedName name="wrn.Page._.6." localSheetId="7" hidden="1">{#N/A,#N/A,FALSE,"Direct Sales"}</definedName>
    <definedName name="wrn.Page._.6." hidden="1">{#N/A,#N/A,FALSE,"Direct Sales"}</definedName>
    <definedName name="wrn.Page._.7." localSheetId="7" hidden="1">{#N/A,#N/A,FALSE,"MMD"}</definedName>
    <definedName name="wrn.Page._.7." hidden="1">{#N/A,#N/A,FALSE,"MMD"}</definedName>
    <definedName name="wrn.Page._.8." localSheetId="7" hidden="1">{#N/A,#N/A,FALSE,"Brann"}</definedName>
    <definedName name="wrn.Page._.8." hidden="1">{#N/A,#N/A,FALSE,"Brann"}</definedName>
    <definedName name="wrn.Page._.9." localSheetId="7" hidden="1">{#N/A,#N/A,FALSE,"Marketing Services"}</definedName>
    <definedName name="wrn.Page._.9." hidden="1">{#N/A,#N/A,FALSE,"Marketing Services"}</definedName>
    <definedName name="wrn.Page._.9._.10." localSheetId="7" hidden="1">{#N/A,#N/A,FALSE,"AMZ"}</definedName>
    <definedName name="wrn.Page._.9._.10." hidden="1">{#N/A,#N/A,FALSE,"AMZ"}</definedName>
    <definedName name="wrn.Page._.9._.11." localSheetId="7" hidden="1">{#N/A,#N/A,FALSE,"Administration"}</definedName>
    <definedName name="wrn.Page._.9._.11." hidden="1">{#N/A,#N/A,FALSE,"Administration"}</definedName>
    <definedName name="wrn.Page._.9._.12." localSheetId="7" hidden="1">{#N/A,#N/A,FALSE,"Detail Consolidation"}</definedName>
    <definedName name="wrn.Page._.9._.12." hidden="1">{#N/A,#N/A,FALSE,"Detail Consolidation"}</definedName>
    <definedName name="wrn.Page._.9._.13." localSheetId="7" hidden="1">{#N/A,#N/A,FALSE,"Division Summary"}</definedName>
    <definedName name="wrn.Page._.9._.13." hidden="1">{#N/A,#N/A,FALSE,"Division Summary"}</definedName>
    <definedName name="wrn.Page._.9._.14." localSheetId="7" hidden="1">{#N/A,#N/A,FALSE,"Trend Graphs"}</definedName>
    <definedName name="wrn.Page._.9._.14." hidden="1">{#N/A,#N/A,FALSE,"Trend Graphs"}</definedName>
    <definedName name="wrn.Page._.B00._.blank._.page." localSheetId="7" hidden="1">{#N/A,#N/A,FALSE,"Check-Figure Variances"}</definedName>
    <definedName name="wrn.Page._.B00._.blank._.page." hidden="1">{#N/A,#N/A,FALSE,"Check-Figure Variances"}</definedName>
    <definedName name="wrn.Page._.B01." localSheetId="7" hidden="1">{#N/A,#N/A,FALSE,"BWO_LLC+REPORT"}</definedName>
    <definedName name="wrn.Page._.B01." hidden="1">{#N/A,#N/A,FALSE,"BWO_LLC+REPORT"}</definedName>
    <definedName name="wrn.Page._.B02." localSheetId="7" hidden="1">{#N/A,#N/A,FALSE,"BWO_LLC+Rep_12m"}</definedName>
    <definedName name="wrn.Page._.B02." hidden="1">{#N/A,#N/A,FALSE,"BWO_LLC+Rep_12m"}</definedName>
    <definedName name="wrn.Page._.B04." localSheetId="7" hidden="1">{#N/A,#N/A,FALSE,"NSL00MST+NSL Refy Income"}</definedName>
    <definedName name="wrn.Page._.B04." hidden="1">{#N/A,#N/A,FALSE,"NSL00MST+NSL Refy Income"}</definedName>
    <definedName name="wrn.Page._.B06." localSheetId="7" hidden="1">{#N/A,#N/A,FALSE,"NSL00MST+NSL Refy 12 M"}</definedName>
    <definedName name="wrn.Page._.B06." hidden="1">{#N/A,#N/A,FALSE,"NSL00MST+NSL Refy 12 M"}</definedName>
    <definedName name="wrn.Page._.B12." localSheetId="7" hidden="1">{#N/A,#N/A,FALSE,"RetMMM00+Report"}</definedName>
    <definedName name="wrn.Page._.B12." hidden="1">{#N/A,#N/A,FALSE,"RetMMM00+Report"}</definedName>
    <definedName name="wrn.Page._.B13." localSheetId="7" hidden="1">{#N/A,#N/A,FALSE,"RET00mst+Total"}</definedName>
    <definedName name="wrn.Page._.B13." hidden="1">{#N/A,#N/A,FALSE,"RET00mst+Total"}</definedName>
    <definedName name="wrn.Page._.B14." localSheetId="7" hidden="1">{#N/A,#N/A,FALSE,"Ret12Frd+Total"}</definedName>
    <definedName name="wrn.Page._.B14." hidden="1">{#N/A,#N/A,FALSE,"Ret12Frd+Total"}</definedName>
    <definedName name="wrn.Page._.B16." localSheetId="7" hidden="1">{#N/A,#N/A,FALSE,"Admin";#N/A,#N/A,FALSE,"Boise";#N/A,#N/A,FALSE,"Brigham";#N/A,#N/A,FALSE,"Chubbuck";#N/A,#N/A,FALSE,"Draper";#N/A,#N/A,FALSE,"Harrisville";#N/A,#N/A,FALSE,"Idaho Falls";#N/A,#N/A,FALSE,"Layton";#N/A,#N/A,FALSE,"Logan";#N/A,#N/A,FALSE,"Ogden Wall"}</definedName>
    <definedName name="wrn.Page._.B16." hidden="1">{#N/A,#N/A,FALSE,"Admin";#N/A,#N/A,FALSE,"Boise";#N/A,#N/A,FALSE,"Brigham";#N/A,#N/A,FALSE,"Chubbuck";#N/A,#N/A,FALSE,"Draper";#N/A,#N/A,FALSE,"Harrisville";#N/A,#N/A,FALSE,"Idaho Falls";#N/A,#N/A,FALSE,"Layton";#N/A,#N/A,FALSE,"Logan";#N/A,#N/A,FALSE,"Ogden Wall"}</definedName>
    <definedName name="wrn.Page._.B26." localSheetId="7" hidden="1">{#N/A,#N/A,FALSE,"Wholesale+W Inc"}</definedName>
    <definedName name="wrn.Page._.B26." hidden="1">{#N/A,#N/A,FALSE,"Wholesale+W Inc"}</definedName>
    <definedName name="wrn.Page._.B28." localSheetId="7" hidden="1">{#N/A,#N/A,FALSE,"Wholesale+W Inc 12m"}</definedName>
    <definedName name="wrn.Page._.B28." hidden="1">{#N/A,#N/A,FALSE,"Wholesale+W Inc 12m"}</definedName>
    <definedName name="wrn.Page._.B29._.blank._.page." localSheetId="7" hidden="1">{#N/A,#N/A,FALSE,"Check-Figure Variances"}</definedName>
    <definedName name="wrn.Page._.B29._.blank._.page." hidden="1">{#N/A,#N/A,FALSE,"Check-Figure Variances"}</definedName>
    <definedName name="wrn.Page._.B30." localSheetId="7" hidden="1">{#N/A,#N/A,FALSE,"SUP00mst+SUMMARY"}</definedName>
    <definedName name="wrn.Page._.B30." hidden="1">{#N/A,#N/A,FALSE,"SUP00mst+SUMMARY"}</definedName>
    <definedName name="wrn.Page._.B31." localSheetId="7" hidden="1">{#N/A,#N/A,FALSE,"SUP00mst+TWELVE"}</definedName>
    <definedName name="wrn.Page._.B31." hidden="1">{#N/A,#N/A,FALSE,"SUP00mst+TWELVE"}</definedName>
    <definedName name="wrn.Page._.B32._.blank._.page." localSheetId="7" hidden="1">{#N/A,#N/A,FALSE,"Check-Figure Variances"}</definedName>
    <definedName name="wrn.Page._.B32._.blank._.page." hidden="1">{#N/A,#N/A,FALSE,"Check-Figure Variances"}</definedName>
    <definedName name="wrn.Page._.B33." localSheetId="7" hidden="1">{#N/A,#N/A,FALSE,"TRK00MST1+Tran PL"}</definedName>
    <definedName name="wrn.Page._.B33." hidden="1">{#N/A,#N/A,FALSE,"TRK00MST1+Tran PL"}</definedName>
    <definedName name="wrn.Page._.B34." localSheetId="7" hidden="1">{#N/A,#N/A,FALSE,"TRK00MST+Tran PL 12 M"}</definedName>
    <definedName name="wrn.Page._.B34." hidden="1">{#N/A,#N/A,FALSE,"TRK00MST+Tran PL 12 M"}</definedName>
    <definedName name="wrn.Page._.B35._.blank._.page." localSheetId="7" hidden="1">{#N/A,#N/A,FALSE,"Check-Figure Variances"}</definedName>
    <definedName name="wrn.Page._.B35._.blank._.page." hidden="1">{#N/A,#N/A,FALSE,"Check-Figure Variances"}</definedName>
    <definedName name="wrn.Page._.B36." localSheetId="7" hidden="1">{#N/A,#N/A,FALSE,"TRK00MST1+Tran PL"}</definedName>
    <definedName name="wrn.Page._.B36." hidden="1">{#N/A,#N/A,FALSE,"TRK00MST1+Tran PL"}</definedName>
    <definedName name="wrn.Page._.B37." localSheetId="7" hidden="1">{#N/A,#N/A,FALSE,"TRK00MST1+Tran PL 12 M"}</definedName>
    <definedName name="wrn.Page._.B37." hidden="1">{#N/A,#N/A,FALSE,"TRK00MST1+Tran PL 12 M"}</definedName>
    <definedName name="wrn.Page._.B38._.blank._.page." localSheetId="7" hidden="1">{#N/A,#N/A,FALSE,"Check-Figure Variances"}</definedName>
    <definedName name="wrn.Page._.B38._.blank._.page." hidden="1">{#N/A,#N/A,FALSE,"Check-Figure Variances"}</definedName>
    <definedName name="wrn.Page._.B39." localSheetId="7" hidden="1">{#N/A,#N/A,FALSE,"Support+Current"}</definedName>
    <definedName name="wrn.Page._.B39." hidden="1">{#N/A,#N/A,FALSE,"Support+Current"}</definedName>
    <definedName name="wrn.Page._.B40." localSheetId="7" hidden="1">{#N/A,#N/A,FALSE,"Support+12month"}</definedName>
    <definedName name="wrn.Page._.B40." hidden="1">{#N/A,#N/A,FALSE,"Support+12month"}</definedName>
    <definedName name="wrn.Page._.B41._.blank._.page." localSheetId="7" hidden="1">{#N/A,#N/A,FALSE,"Check-Figure Variances"}</definedName>
    <definedName name="wrn.Page._.B41._.blank._.page." hidden="1">{#N/A,#N/A,FALSE,"Check-Figure Variances"}</definedName>
    <definedName name="wrn.Page._.B42." localSheetId="7" hidden="1">{#N/A,#N/A,FALSE,"Admin2+Current"}</definedName>
    <definedName name="wrn.Page._.B42." hidden="1">{#N/A,#N/A,FALSE,"Admin2+Current"}</definedName>
    <definedName name="wrn.Page._.B43." localSheetId="7" hidden="1">{#N/A,#N/A,FALSE,"Admin2+12month"}</definedName>
    <definedName name="wrn.Page._.B43." hidden="1">{#N/A,#N/A,FALSE,"Admin2+12month"}</definedName>
    <definedName name="wrn.Page._.B45." localSheetId="7" hidden="1">{#N/A,#N/A,FALSE,"BWOabMST+Rep_12m"}</definedName>
    <definedName name="wrn.Page._.B45." hidden="1">{#N/A,#N/A,FALSE,"BWOabMST+Rep_12m"}</definedName>
    <definedName name="wrn.Page._.B47." localSheetId="7" hidden="1">{#N/A,#N/A,FALSE,"NSL00MST+CrtBdg"}</definedName>
    <definedName name="wrn.Page._.B47." hidden="1">{#N/A,#N/A,FALSE,"NSL00MST+CrtBdg"}</definedName>
    <definedName name="wrn.Page._.B53." localSheetId="7"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53." hidden="1">{#N/A,#N/A,FALSE,"Rab12frd+Total";#N/A,#N/A,FALSE,"Rab12frd+Admin";#N/A,#N/A,FALSE,"Rab12frd+Boise";#N/A,#N/A,FALSE,"Rab12frd+Brigham";#N/A,#N/A,FALSE,"Rab12frd+Chubbuck";#N/A,#N/A,FALSE,"Rab12frd+Draper";#N/A,#N/A,FALSE,"Rab12frd+Harrisville";#N/A,#N/A,FALSE,"Rab12frd+Idaho Falls";#N/A,#N/A,FALSE,"Rab12frd+Layton";#N/A,#N/A,FALSE,"Rab12frd+Logan";#N/A,#N/A,FALSE,"Rab12frd+Ogden Wall"}</definedName>
    <definedName name="wrn.Page._.B75." localSheetId="7" hidden="1">{#N/A,#N/A,FALSE,"Wholesale+whole"}</definedName>
    <definedName name="wrn.Page._.B75." hidden="1">{#N/A,#N/A,FALSE,"Wholesale+whole"}</definedName>
    <definedName name="wrn.Page._.B77." localSheetId="7" hidden="1">{#N/A,#N/A,FALSE,"SUP00mst+ActBud"}</definedName>
    <definedName name="wrn.Page._.B77." hidden="1">{#N/A,#N/A,FALSE,"SUP00mst+ActBud"}</definedName>
    <definedName name="wrn.Page._.B79." localSheetId="7" hidden="1">{#N/A,#N/A,FALSE,"Trkabmst+Tran PL 12 M"}</definedName>
    <definedName name="wrn.Page._.B79." hidden="1">{#N/A,#N/A,FALSE,"Trkabmst+Tran PL 12 M"}</definedName>
    <definedName name="wrn.Page._.B81." localSheetId="7" hidden="1">{#N/A,#N/A,FALSE,"Support+Forecasted"}</definedName>
    <definedName name="wrn.Page._.B81." hidden="1">{#N/A,#N/A,FALSE,"Support+Forecasted"}</definedName>
    <definedName name="wrn.Page._.B83." localSheetId="7" hidden="1">{#N/A,#N/A,FALSE,"Admin2+Forecasted"}</definedName>
    <definedName name="wrn.Page._.B83." hidden="1">{#N/A,#N/A,FALSE,"Admin2+Forecasted"}</definedName>
    <definedName name="wrn.Page._.B85." localSheetId="7" hidden="1">{#N/A,#N/A,FALSE,"BuzzTrk+Summary"}</definedName>
    <definedName name="wrn.Page._.B85." hidden="1">{#N/A,#N/A,FALSE,"BuzzTrk+Summary"}</definedName>
    <definedName name="wrn.Page._.B86." localSheetId="7" hidden="1">{#N/A,#N/A,FALSE,"BuzzTrk+Rev_Mile"}</definedName>
    <definedName name="wrn.Page._.B86." hidden="1">{#N/A,#N/A,FALSE,"BuzzTrk+Rev_Mile"}</definedName>
    <definedName name="wrn.Paging._.Compco." localSheetId="7" hidden="1">{"financials",#N/A,TRUE,"6_30_96";"footnotes",#N/A,TRUE,"6_30_96";"valuation",#N/A,TRUE,"6_30_96"}</definedName>
    <definedName name="wrn.Paging._.Compco." hidden="1">{"financials",#N/A,TRUE,"6_30_96";"footnotes",#N/A,TRUE,"6_30_96";"valuation",#N/A,TRUE,"6_30_96"}</definedName>
    <definedName name="wrn.PartialFncls." hidden="1">{#N/A,#N/A,FALSE,"Income Statement";#N/A,#N/A,FALSE,"Balance Sheet";#N/A,#N/A,FALSE,"Cash Flows";#N/A,#N/A,FALSE,"Ratios"}</definedName>
    <definedName name="wrn.PARTNERS._.CAPITAL._.STMT." hidden="1">{"PARTNERS CAPITAL STMT",#N/A,FALSE,"Partners Capital"}</definedName>
    <definedName name="wrn.pcldebud1." localSheetId="7" hidden="1">{#N/A,#N/A,FALSE,"SLSBUD"}</definedName>
    <definedName name="wrn.pcldebud1." hidden="1">{#N/A,#N/A,FALSE,"SLSBUD"}</definedName>
    <definedName name="wrn.PERCENTAGE._.RENT." hidden="1">{"PERCENTAGE RENT",#N/A,TRUE,"SCHEDULE B"}</definedName>
    <definedName name="wrn.Period._.And._.YTD." localSheetId="7" hidden="1">{#N/A,#N/A,FALSE,"SLM - REGION - YTD";#N/A,#N/A,FALSE,"SLM - REGION - PERIOD";#N/A,#N/A,FALSE,"TUNA - REGION - YTD";#N/A,#N/A,FALSE,"TUNA - REGION - PERIOD";#N/A,#N/A,FALSE,"S&amp;H - REGION - YTD";#N/A,#N/A,FALSE,"S&amp;H - REGION - PERIOD";#N/A,#N/A,FALSE,"SPECIALTIES";#N/A,#N/A,FALSE,"TL SEAFOOD";#N/A,#N/A,FALSE,"Ret Price"}</definedName>
    <definedName name="wrn.Period._.And._.YTD." hidden="1">{#N/A,#N/A,FALSE,"SLM - REGION - YTD";#N/A,#N/A,FALSE,"SLM - REGION - PERIOD";#N/A,#N/A,FALSE,"TUNA - REGION - YTD";#N/A,#N/A,FALSE,"TUNA - REGION - PERIOD";#N/A,#N/A,FALSE,"S&amp;H - REGION - YTD";#N/A,#N/A,FALSE,"S&amp;H - REGION - PERIOD";#N/A,#N/A,FALSE,"SPECIALTIES";#N/A,#N/A,FALSE,"TL SEAFOOD";#N/A,#N/A,FALSE,"Ret Price"}</definedName>
    <definedName name="wrn.Phaco." localSheetId="7" hidden="1">{#N/A,#N/A,FALSE,"Phaco Cover";#N/A,#N/A,FALSE,"Phaco Summary";#N/A,#N/A,FALSE,"Phaco Summ by Region";#N/A,#N/A,FALSE,"Phaco Sales &amp; Mgn by region";#N/A,#N/A,FALSE,"Phaco Sales &amp; ASP by Region";#N/A,#N/A,FALSE,"Phaco Sales &amp; Mgn Trends";#N/A,#N/A,FALSE,"Phaco Sales $ Trends";#N/A,#N/A,FALSE,"Phaco Sales Unit Trends";#N/A,#N/A,FALSE,"Phaco placements";#N/A,#N/A,FALSE,"Phaco Key Ctry NPR Comp";#N/A,#N/A,FALSE,"Phaco Key Ctry NPR trends ";#N/A,#N/A,FALSE,"Phaco Sales Detail"}</definedName>
    <definedName name="wrn.Phaco." hidden="1">{#N/A,#N/A,FALSE,"Phaco Cover";#N/A,#N/A,FALSE,"Phaco Summary";#N/A,#N/A,FALSE,"Phaco Summ by Region";#N/A,#N/A,FALSE,"Phaco Sales &amp; Mgn by region";#N/A,#N/A,FALSE,"Phaco Sales &amp; ASP by Region";#N/A,#N/A,FALSE,"Phaco Sales &amp; Mgn Trends";#N/A,#N/A,FALSE,"Phaco Sales $ Trends";#N/A,#N/A,FALSE,"Phaco Sales Unit Trends";#N/A,#N/A,FALSE,"Phaco placements";#N/A,#N/A,FALSE,"Phaco Key Ctry NPR Comp";#N/A,#N/A,FALSE,"Phaco Key Ctry NPR trends ";#N/A,#N/A,FALSE,"Phaco Sales Detail"}</definedName>
    <definedName name="wrn.Pharm._.Market._.Report." localSheetId="7" hidden="1">{#N/A,#N/A,FALSE,"Sales Graph";#N/A,#N/A,FALSE,"PSBM";#N/A,#N/A,FALSE,"BUC Graph";#N/A,#N/A,FALSE,"P&amp;L - YTD"}</definedName>
    <definedName name="wrn.Pharm._.Market._.Report." hidden="1">{#N/A,#N/A,FALSE,"Sales Graph";#N/A,#N/A,FALSE,"PSBM";#N/A,#N/A,FALSE,"BUC Graph";#N/A,#N/A,FALSE,"P&amp;L - YTD"}</definedName>
    <definedName name="wrn.Pharmaceuticals." localSheetId="7"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L." localSheetId="7" hidden="1">{"20 Years",#N/A,FALSE,"P&amp;Ls";"2001",#N/A,FALSE,"P&amp;Ls"}</definedName>
    <definedName name="wrn.pl." hidden="1">{#N/A,#N/A,FALSE,"Exhibits 5-7"}</definedName>
    <definedName name="wrn.PL1._.print." localSheetId="7" hidden="1">{"PL11",#N/A,FALSE,"input"}</definedName>
    <definedName name="wrn.PL1._.print." hidden="1">{"PL11",#N/A,FALSE,"input"}</definedName>
    <definedName name="wrn.pl2." hidden="1">{#N/A,#N/A,FALSE,"Exhibits 5-7"}</definedName>
    <definedName name="wrn.PLAN." localSheetId="7" hidden="1">{"AZO Inter BS",#N/A,FALSE,"Sheet1";"AZO Mexico BS",#N/A,FALSE,"Sheet1";"AZO PR BS",#N/A,FALSE,"Sheet1"}</definedName>
    <definedName name="wrn.PLAN." hidden="1">{"AZO Inter BS",#N/A,FALSE,"Sheet1";"AZO Mexico BS",#N/A,FALSE,"Sheet1";"AZO PR BS",#N/A,FALSE,"Sheet1"}</definedName>
    <definedName name="wrn.PORTFOLIO." localSheetId="4" hidden="1">{#N/A,#N/A,FALSE,"TOTAL";#N/A,#N/A,FALSE,"SERIES l";#N/A,#N/A,FALSE,"1993A";#N/A,#N/A,FALSE,"1994A";#N/A,#N/A,FALSE,"SERIES ll";#N/A,#N/A,FALSE,"1995A";#N/A,#N/A,FALSE,"1995B";#N/A,#N/A,FALSE,"1996A";#N/A,#N/A,FALSE,"SERIES lll";#N/A,#N/A,FALSE,"1996lllA-R";#N/A,#N/A,FALSE,"1996lllCD"}</definedName>
    <definedName name="wrn.PORTFOLIO." localSheetId="5" hidden="1">{#N/A,#N/A,FALSE,"TOTAL";#N/A,#N/A,FALSE,"SERIES l";#N/A,#N/A,FALSE,"1993A";#N/A,#N/A,FALSE,"1994A";#N/A,#N/A,FALSE,"SERIES ll";#N/A,#N/A,FALSE,"1995A";#N/A,#N/A,FALSE,"1995B";#N/A,#N/A,FALSE,"1996A";#N/A,#N/A,FALSE,"SERIES lll";#N/A,#N/A,FALSE,"1996lllA-R";#N/A,#N/A,FALSE,"1996lllCD"}</definedName>
    <definedName name="wrn.PORTFOLIO." localSheetId="2" hidden="1">{#N/A,#N/A,FALSE,"TOTAL";#N/A,#N/A,FALSE,"SERIES l";#N/A,#N/A,FALSE,"1993A";#N/A,#N/A,FALSE,"1994A";#N/A,#N/A,FALSE,"SERIES ll";#N/A,#N/A,FALSE,"1995A";#N/A,#N/A,FALSE,"1995B";#N/A,#N/A,FALSE,"1996A";#N/A,#N/A,FALSE,"SERIES lll";#N/A,#N/A,FALSE,"1996lllA-R";#N/A,#N/A,FALSE,"1996lllCD"}</definedName>
    <definedName name="wrn.PORTFOLIO." hidden="1">{#N/A,#N/A,FALSE,"TOTAL";#N/A,#N/A,FALSE,"SERIES l";#N/A,#N/A,FALSE,"1993A";#N/A,#N/A,FALSE,"1994A";#N/A,#N/A,FALSE,"SERIES ll";#N/A,#N/A,FALSE,"1995A";#N/A,#N/A,FALSE,"1995B";#N/A,#N/A,FALSE,"1996A";#N/A,#N/A,FALSE,"SERIES lll";#N/A,#N/A,FALSE,"1996lllA-R";#N/A,#N/A,FALSE,"1996lllCD"}</definedName>
    <definedName name="wrn.Portrait._.letter._.is." localSheetId="7" hidden="1">{"portrait letter is",#N/A,FALSE,"Model"}</definedName>
    <definedName name="wrn.Portrait._.letter._.is." hidden="1">{"portrait letter is",#N/A,FALSE,"Model"}</definedName>
    <definedName name="wrn.ppp" localSheetId="7" hidden="1">{#N/A,#N/A,FALSE,"1";#N/A,#N/A,FALSE,"2";#N/A,#N/A,FALSE,"16 - 17";#N/A,#N/A,FALSE,"18 - 19";#N/A,#N/A,FALSE,"26";#N/A,#N/A,FALSE,"27";#N/A,#N/A,FALSE,"28"}</definedName>
    <definedName name="wrn.ppp" hidden="1">{#N/A,#N/A,FALSE,"1";#N/A,#N/A,FALSE,"2";#N/A,#N/A,FALSE,"16 - 17";#N/A,#N/A,FALSE,"18 - 19";#N/A,#N/A,FALSE,"26";#N/A,#N/A,FALSE,"27";#N/A,#N/A,FALSE,"28"}</definedName>
    <definedName name="wrn.PREMDISC." localSheetId="4" hidden="1">{#N/A,#N/A,FALSE,"EXPENSE"}</definedName>
    <definedName name="wrn.PREMDISC." localSheetId="5" hidden="1">{#N/A,#N/A,FALSE,"EXPENSE"}</definedName>
    <definedName name="wrn.PREMDISC." localSheetId="2" hidden="1">{#N/A,#N/A,FALSE,"EXPENSE"}</definedName>
    <definedName name="wrn.PREMDISC." hidden="1">{#N/A,#N/A,FALSE,"EXPENSE"}</definedName>
    <definedName name="wrn.PRES_OUT." hidden="1">{"page1",#N/A,FALSE,"PRESENTATION";"page2",#N/A,FALSE,"PRESENTATION";#N/A,#N/A,FALSE,"Valuation Summary"}</definedName>
    <definedName name="wrn.PrimeCo." localSheetId="7" hidden="1">{"print 1",#N/A,FALSE,"PrimeCo PCS";"print 2",#N/A,FALSE,"PrimeCo PCS";"valuation",#N/A,FALSE,"PrimeCo PCS"}</definedName>
    <definedName name="wrn.PrimeCo." hidden="1">{"print 1",#N/A,FALSE,"PrimeCo PCS";"print 2",#N/A,FALSE,"PrimeCo PCS";"valuation",#N/A,FALSE,"PrimeCo PCS"}</definedName>
    <definedName name="wrn.prin2._.all." localSheetId="7" hidden="1">{#N/A,#N/A,FALSE,"Pharm";#N/A,#N/A,FALSE,"WWCM"}</definedName>
    <definedName name="wrn.prin2._.all." hidden="1">{#N/A,#N/A,FALSE,"Pharm";#N/A,#N/A,FALSE,"WWCM"}</definedName>
    <definedName name="wrn.prin3" localSheetId="7" hidden="1">{#N/A,#N/A,FALSE,"Pharm";#N/A,#N/A,FALSE,"WWCM"}</definedName>
    <definedName name="wrn.prin3" hidden="1">{#N/A,#N/A,FALSE,"Pharm";#N/A,#N/A,FALSE,"WWCM"}</definedName>
    <definedName name="wrn.print" localSheetId="7" hidden="1">{#N/A,#N/A,FALSE,"Pharm";#N/A,#N/A,FALSE,"WWCM"}</definedName>
    <definedName name="wrn.print" hidden="1">{"page1",#N/A,FALSE,"PROFORMA";"page2",#N/A,FALSE,"PROFORMA";"page3",#N/A,FALSE,"PROFORMA";"page4",#N/A,FALSE,"PROFORMA";"page5",#N/A,FALSE,"PROFORMA";"page6",#N/A,FALSE,"PROFORMA";"page7",#N/A,FALSE,"PROFORMA";"page8",#N/A,FALSE,"PROFORMA"}</definedName>
    <definedName name="wrn.print." localSheetId="7" hidden="1">{#N/A,#N/A,FALSE,"FCF Corporate Services";#N/A,#N/A,FALSE,"FCF Assum Corporate Services";#N/A,#N/A,FALSE,"DCF Corp. Services Sensitivity";#N/A,#N/A,FALSE,"AVP Corporate Services";"FCF in percent",#N/A,FALSE,"FCF Corporate Services"}</definedName>
    <definedName name="wrn.print." localSheetId="4" hidden="1">{"print1",#N/A,FALSE;"print2",#N/A,FALSE;"print3",#N/A,FALSE}</definedName>
    <definedName name="wrn.print." localSheetId="5" hidden="1">{"print1",#N/A,FALSE;"print2",#N/A,FALSE;"print3",#N/A,FALSE}</definedName>
    <definedName name="wrn.print." localSheetId="2" hidden="1">{"print1",#N/A,FALSE;"print2",#N/A,FALSE;"print3",#N/A,FALSE}</definedName>
    <definedName name="wrn.print." hidden="1">{"print1",#N/A,FALSE;"print2",#N/A,FALSE;"print3",#N/A,FALSE}</definedName>
    <definedName name="wrn.Print._.1_8."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ALL." localSheetId="7" hidden="1">{#N/A,#N/A,FALSE,"Pharm";#N/A,#N/A,FALSE,"WWCM"}</definedName>
    <definedName name="wrn.PRINT._.ALL." hidden="1">{#N/A,#N/A,FALSE,"Pharm";#N/A,#N/A,FALSE,"WWCM"}</definedName>
    <definedName name="wrn.Print._.All._.Dist._.Letters." localSheetId="7" hidden="1">{#N/A,#N/A,FALSE,"Applesauce";#N/A,#N/A,FALSE,"Apricots";#N/A,#N/A,FALSE,"Cherries";#N/A,#N/A,FALSE,"Cocktail";#N/A,#N/A,FALSE,"YC Peach";#N/A,#N/A,FALSE,"Spiced Peach";#N/A,#N/A,FALSE,"Freestones";#N/A,#N/A,FALSE,"Pears";#N/A,#N/A,FALSE,"Plums";#N/A,#N/A,FALSE,"Prunes";#N/A,#N/A,FALSE,"Grapes";#N/A,#N/A,FALSE,"Cups"}</definedName>
    <definedName name="wrn.Print._.All._.Dist._.Letters." hidden="1">{#N/A,#N/A,FALSE,"Applesauce";#N/A,#N/A,FALSE,"Apricots";#N/A,#N/A,FALSE,"Cherries";#N/A,#N/A,FALSE,"Cocktail";#N/A,#N/A,FALSE,"YC Peach";#N/A,#N/A,FALSE,"Spiced Peach";#N/A,#N/A,FALSE,"Freestones";#N/A,#N/A,FALSE,"Pears";#N/A,#N/A,FALSE,"Plums";#N/A,#N/A,FALSE,"Prunes";#N/A,#N/A,FALSE,"Grapes";#N/A,#N/A,FALSE,"Cups"}</definedName>
    <definedName name="wrn.Print._.All._.Output." localSheetId="7"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Pages." localSheetId="7"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sheets." localSheetId="7" hidden="1">{"summary1",#N/A,FALSE,"Summary of Values";"developed valuation",#N/A,FALSE,"Valuation Analysis";"inprocess valuation",#N/A,FALSE,"Valuation Analysis";"trademark1",#N/A,FALSE,"Trademark(s) and Trade Name(s)";"developed income statement",#N/A,FALSE,"Abbreviated Income Statement";"inprocess income statement",#N/A,FALSE,"Abbreviated Income Statement";"revenue detail 1",#N/A,FALSE,"Revenue Detail";"revenue detail 2",#N/A,FALSE,"Revenue Detail";"revenue detail 3",#N/A,FALSE,"Revenue Detail";"revenue detail 4",#N/A,FALSE,"Revenue Detail";"contributory1",#N/A,FALSE,"Contributory Assets Detail";"contributory2",#N/A,FALSE,"Contributory Assets Detail";"weighted average returns",#N/A,FALSE,"WACC and WARA";"fixed asset detail",#N/A,FALSE,"Fixed Asset Detail";"customer base",#N/A,FALSE,"customer_base";"customer base perf estimates",#N/A,FALSE,"customer_base"}</definedName>
    <definedName name="wrn.print._.all._.sheets." hidden="1">{"summary1",#N/A,FALSE,"Summary of Values";"developed valuation",#N/A,FALSE,"Valuation Analysis";"inprocess valuation",#N/A,FALSE,"Valuation Analysis";"trademark1",#N/A,FALSE,"Trademark(s) and Trade Name(s)";"developed income statement",#N/A,FALSE,"Abbreviated Income Statement";"inprocess income statement",#N/A,FALSE,"Abbreviated Income Statement";"revenue detail 1",#N/A,FALSE,"Revenue Detail";"revenue detail 2",#N/A,FALSE,"Revenue Detail";"revenue detail 3",#N/A,FALSE,"Revenue Detail";"revenue detail 4",#N/A,FALSE,"Revenue Detail";"contributory1",#N/A,FALSE,"Contributory Assets Detail";"contributory2",#N/A,FALSE,"Contributory Assets Detail";"weighted average returns",#N/A,FALSE,"WACC and WARA";"fixed asset detail",#N/A,FALSE,"Fixed Asset Detail";"customer base",#N/A,FALSE,"customer_base";"customer base perf estimates",#N/A,FALSE,"customer_base"}</definedName>
    <definedName name="wrn.PRINT._.ALL.2" localSheetId="7" hidden="1">{#N/A,#N/A,FALSE,"Pharm";#N/A,#N/A,FALSE,"WWCM"}</definedName>
    <definedName name="wrn.PRINT._.ALL.2" hidden="1">{#N/A,#N/A,FALSE,"Pharm";#N/A,#N/A,FALSE,"WWCM"}</definedName>
    <definedName name="wrn.print._.all2" localSheetId="7" hidden="1">{#N/A,#N/A,FALSE,"Pharm";#N/A,#N/A,FALSE,"WWCM"}</definedName>
    <definedName name="wrn.print._.all2" hidden="1">{#N/A,#N/A,FALSE,"Pharm";#N/A,#N/A,FALSE,"WWCM"}</definedName>
    <definedName name="wrn.Print._.Europe._.TandB." localSheetId="7" hidden="1">{"Print Top",#N/A,FALSE,"Europe Model";"Print Bottom",#N/A,FALSE,"Europe Model"}</definedName>
    <definedName name="wrn.Print._.Europe._.TandB." hidden="1">{"Print Top",#N/A,FALSE,"Europe Model";"Print Bottom",#N/A,FALSE,"Europe Model"}</definedName>
    <definedName name="wrn.Print._.FE._.T._.and._.B." localSheetId="7" hidden="1">{"Far East Top",#N/A,FALSE,"FE Model";"Far East Bottom",#N/A,FALSE,"FE Model"}</definedName>
    <definedName name="wrn.Print._.FE._.T._.and._.B." hidden="1">{"Far East Top",#N/A,FALSE,"FE Model";"Far East Bottom",#N/A,FALSE,"FE Model"}</definedName>
    <definedName name="wrn.Print._.Full._.Format." hidden="1">{#N/A,#N/A,FALSE,"Assumptions";"Model",#N/A,FALSE,"MDU";#N/A,#N/A,FALSE,"Notes"}</definedName>
    <definedName name="wrn.print._.graphs." localSheetId="7"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2"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{"Five Year",#N/A,FALSE,"Summary (2)";"Month 1 and Years",#N/A,FALSE,"Cash Budget"}</definedName>
    <definedName name="wrn.Print._.Out._.1." hidden="1">{"Five Year",#N/A,FALSE,"Summary (2)";"Month 1 and Years",#N/A,FALSE,"Cash Budget"}</definedName>
    <definedName name="wrn.Print._.Pages." localSheetId="7" hidden="1">{#N/A,#N/A,FALSE,"Page 1";#N/A,#N/A,FALSE,"Page 2";#N/A,#N/A,FALSE,"Page 3";#N/A,#N/A,FALSE,"Page 4";#N/A,#N/A,FALSE,"Page 5"}</definedName>
    <definedName name="wrn.Print._.Pages." hidden="1">{#N/A,#N/A,FALSE,"Page 1";#N/A,#N/A,FALSE,"Page 2";#N/A,#N/A,FALSE,"Page 3";#N/A,#N/A,FALSE,"Page 4";#N/A,#N/A,FALSE,"Page 5"}</definedName>
    <definedName name="wrn.print._.parent._.cases." localSheetId="7" hidden="1">{"scenario summary",#N/A,FALSE,"pf parent";"pro forma financials","low price low cash",FALSE,"pf parent";"pro forma credit","low price low cash",FALSE,"pf parent";"pro forma financials","low price med cash",FALSE,"pf parent";"pro forma credit","low price med cash",FALSE,"pf parent";"pro forma financials","low price high cash",FALSE,"pf parent";"pro forma credit","low price high cash",FALSE,"pf parent";"pro forma financials","high price low cash",FALSE,"pf parent";"pro forma credit","high price low cash",FALSE,"pf parent";"pro forma financials","high price med cash",FALSE,"pf parent";"pro forma credit","high price med cash",FALSE,"pf parent";"pro forma financials","high price high cash",FALSE,"pf parent";"pro forma credit","high price high cash",FALSE,"pf parent"}</definedName>
    <definedName name="wrn.print._.parent._.cases." hidden="1">{"scenario summary",#N/A,FALSE,"pf parent";"pro forma financials","low price low cash",FALSE,"pf parent";"pro forma credit","low price low cash",FALSE,"pf parent";"pro forma financials","low price med cash",FALSE,"pf parent";"pro forma credit","low price med cash",FALSE,"pf parent";"pro forma financials","low price high cash",FALSE,"pf parent";"pro forma credit","low price high cash",FALSE,"pf parent";"pro forma financials","high price low cash",FALSE,"pf parent";"pro forma credit","high price low cash",FALSE,"pf parent";"pro forma financials","high price med cash",FALSE,"pf parent";"pro forma credit","high price med cash",FALSE,"pf parent";"pro forma financials","high price high cash",FALSE,"pf parent";"pro forma credit","high price high cash",FALSE,"pf parent"}</definedName>
    <definedName name="wrn.Print._.PNL._.Download." hidden="1">{"PNLProjDL",#N/A,FALSE,"PROJCO";"PNLParDL",#N/A,FALSE,"Parent"}</definedName>
    <definedName name="wrn.print._.raw._.data._.entry." localSheetId="7" hidden="1">{"inputs raw data",#N/A,TRUE,"INPUT"}</definedName>
    <definedName name="wrn.print._.raw._.data._.entry." localSheetId="5" hidden="1">{"inputs raw data",#N/A,TRUE,"INPUT"}</definedName>
    <definedName name="wrn.print._.raw._.data._.entry." localSheetId="2" hidden="1">{"inputs raw data",#N/A,TRUE,"INPUT"}</definedName>
    <definedName name="wrn.print._.raw._.data._.entry." hidden="1">{"inputs raw data",#N/A,TRUE,"INPUT"}</definedName>
    <definedName name="wrn.Print._.Report." localSheetId="7"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Report."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standalone." localSheetId="7" hidden="1">{"standalone1",#N/A,FALSE,"DCFBase";"standalone2",#N/A,FALSE,"DCFBase"}</definedName>
    <definedName name="wrn.print._.standalone." hidden="1">{"standalone1",#N/A,FALSE,"DCFBase";"standalone2",#N/A,FALSE,"DCFBase"}</definedName>
    <definedName name="wrn.print._.standalone.2" localSheetId="7" hidden="1">{"standalone1",#N/A,FALSE,"DCFBase";"standalone2",#N/A,FALSE,"DCFBase"}</definedName>
    <definedName name="wrn.print._.standalone.2" hidden="1">{"standalone1",#N/A,FALSE,"DCFBase";"standalone2",#N/A,FALSE,"DCFBase"}</definedName>
    <definedName name="wrn.print._.summary._.sheets." localSheetId="7" hidden="1">{"summary1",#N/A,TRUE,"Comps";"summary2",#N/A,TRUE,"Comps";"summary3",#N/A,TRUE,"Comps"}</definedName>
    <definedName name="wrn.print._.summary._.sheets." localSheetId="5" hidden="1">{"summary1",#N/A,TRUE,"Comps";"summary2",#N/A,TRUE,"Comps";"summary3",#N/A,TRUE,"Comps"}</definedName>
    <definedName name="wrn.print._.summary._.sheets." localSheetId="2" hidden="1">{"summary1",#N/A,TRUE,"Comps";"summary2",#N/A,TRUE,"Comps";"summary3",#N/A,TRUE,"Comps"}</definedName>
    <definedName name="wrn.print._.summary._.sheets." hidden="1">{"summary1",#N/A,TRUE,"Comps";"summary2",#N/A,TRUE,"Comps";"summary3",#N/A,TRUE,"Comps"}</definedName>
    <definedName name="wrn.print._.summary._.sheets.2" localSheetId="5" hidden="1">{"summary1",#N/A,TRUE,"Comps";"summary2",#N/A,TRUE,"Comps";"summary3",#N/A,TRUE,"Comps"}</definedName>
    <definedName name="wrn.print._.summary._.sheets.2" localSheetId="2" hidden="1">{"summary1",#N/A,TRUE,"Comps";"summary2",#N/A,TRUE,"Comps";"summary3",#N/A,TRUE,"Comps"}</definedName>
    <definedName name="wrn.print._.summary._.sheets.2" hidden="1">{"summary1",#N/A,TRUE,"Comps";"summary2",#N/A,TRUE,"Comps";"summary3",#N/A,TRUE,"Comps"}</definedName>
    <definedName name="wrn.print._.ulster._.cases." localSheetId="7" hidden="1">{"scenario summary",#N/A,FALSE,"pro forma";"pro forma financials","low price low cash",FALSE,"pro forma";"pro forma credit","low price low cash",FALSE,"pro forma";"pro forma financials","low price med cash",FALSE,"pro forma";"pro forma credit","low price med cash",FALSE,"pro forma";"pro forma financials","low price high cash",FALSE,"pro forma";"pro forma credit","low price high cash",FALSE,"pro forma";"pro forma financials","high price low cash",FALSE,"pro forma";"pro forma credit","high price low cash",FALSE,"pro forma";"pro forma financials","high price med cash",FALSE,"pro forma";"pro forma credit","high price med cash",FALSE,"pro forma";"pro forma financials","high price high cash",FALSE,"pro forma";"pro forma credit","high price high cash",FALSE,"pro forma"}</definedName>
    <definedName name="wrn.print._.ulster._.cases." hidden="1">{"scenario summary",#N/A,FALSE,"pro forma";"pro forma financials","low price low cash",FALSE,"pro forma";"pro forma credit","low price low cash",FALSE,"pro forma";"pro forma financials","low price med cash",FALSE,"pro forma";"pro forma credit","low price med cash",FALSE,"pro forma";"pro forma financials","low price high cash",FALSE,"pro forma";"pro forma credit","low price high cash",FALSE,"pro forma";"pro forma financials","high price low cash",FALSE,"pro forma";"pro forma credit","high price low cash",FALSE,"pro forma";"pro forma financials","high price med cash",FALSE,"pro forma";"pro forma credit","high price med cash",FALSE,"pro forma";"pro forma financials","high price high cash",FALSE,"pro forma";"pro forma credit","high price high cash",FALSE,"pro forma"}</definedName>
    <definedName name="wrn.PRINT._.WHOLE._.LOT." localSheetId="7" hidden="1">{"35ECN INPUT SHEET",#N/A,FALSE,"35ECN";"35ECN OUTPUT SHEET",#N/A,FALSE,"35ECN";"16ECN INPUT SHEET",#N/A,FALSE,"16ECN ";"16ECN OUTPUT SHEET",#N/A,FALSE,"16ECN ";"OTHER ECN SHEET",#N/A,FALSE,"Other ECN";"SPU ECN INPUT SHEET",#N/A,FALSE,"ECN SPU";"SPU ECN OUTPUT SHEET",#N/A,FALSE,"ECN SPU";"SPU ECP INPUT SHEET",#N/A,FALSE,"ECP SPU";"SPU ECP OUTPUT SHEET",#N/A,FALSE,"ECP SPU";"SPU DISTRIBUTION INPUT SHEET",#N/A,FALSE,"Dist Prod SPU";"SPU DISTRIBUTION OUTPUT SHEET",#N/A,FALSE,"Dist Prod SPU"}</definedName>
    <definedName name="wrn.PRINT._.WHOLE._.LOT." hidden="1">{"35ECN INPUT SHEET",#N/A,FALSE,"35ECN";"35ECN OUTPUT SHEET",#N/A,FALSE,"35ECN";"16ECN INPUT SHEET",#N/A,FALSE,"16ECN ";"16ECN OUTPUT SHEET",#N/A,FALSE,"16ECN ";"OTHER ECN SHEET",#N/A,FALSE,"Other ECN";"SPU ECN INPUT SHEET",#N/A,FALSE,"ECN SPU";"SPU ECN OUTPUT SHEET",#N/A,FALSE,"ECN SPU";"SPU ECP INPUT SHEET",#N/A,FALSE,"ECP SPU";"SPU ECP OUTPUT SHEET",#N/A,FALSE,"ECP SPU";"SPU DISTRIBUTION INPUT SHEET",#N/A,FALSE,"Dist Prod SPU";"SPU DISTRIBUTION OUTPUT SHEET",#N/A,FALSE,"Dist Prod SPU"}</definedName>
    <definedName name="wrn.print._all1." localSheetId="7" hidden="1">{#N/A,#N/A,FALSE,"Pharm";#N/A,#N/A,FALSE,"WWCM"}</definedName>
    <definedName name="wrn.print._all1." hidden="1">{#N/A,#N/A,FALSE,"Pharm";#N/A,#N/A,FALSE,"WWCM"}</definedName>
    <definedName name="wrn.Print_All." localSheetId="7" hidden="1">{#N/A,#N/A,FALSE,"Full year analysis - CLIENTCOPY";#N/A,#N/A,FALSE,"Cash flow - CLIENT COPY"}</definedName>
    <definedName name="wrn.Print_All." hidden="1">{#N/A,#N/A,FALSE,"Full year analysis - CLIENTCOPY";#N/A,#N/A,FALSE,"Cash flow - CLIENT COPY"}</definedName>
    <definedName name="wrn.Print_Buyer." localSheetId="7"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2"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CSC." localSheetId="7" hidden="1">{"CSC_1",#N/A,FALSE,"CSC Outputs";"CSC_2",#N/A,FALSE,"CSC Outputs"}</definedName>
    <definedName name="wrn.Print_CSC." hidden="1">{"CSC_1",#N/A,FALSE,"CSC Outputs";"CSC_2",#N/A,FALSE,"CSC Outputs"}</definedName>
    <definedName name="wrn.Print_CSC.2" localSheetId="7" hidden="1">{"CSC_1",#N/A,FALSE,"CSC Outputs";"CSC_2",#N/A,FALSE,"CSC Outputs"}</definedName>
    <definedName name="wrn.Print_CSC.2" hidden="1">{"CSC_1",#N/A,FALSE,"CSC Outputs";"CSC_2",#N/A,FALSE,"CSC Outputs"}</definedName>
    <definedName name="wrn.Print_CSC2" localSheetId="7" hidden="1">{"CSC_1",#N/A,FALSE,"CSC Outputs";"CSC_2",#N/A,FALSE,"CSC Outputs"}</definedName>
    <definedName name="wrn.Print_CSC2" hidden="1">{"CSC_1",#N/A,FALSE,"CSC Outputs";"CSC_2",#N/A,FALSE,"CSC Outputs"}</definedName>
    <definedName name="wrn.Print_Earnings_template." hidden="1">{"by_month",#N/A,TRUE,"template";"destec_month",#N/A,TRUE,"template";"by_quarter",#N/A,TRUE,"template";"destec_quarter",#N/A,TRUE,"template";"by_year",#N/A,TRUE,"template";"destec_annual",#N/A,TRUE,"template"}</definedName>
    <definedName name="wrn.Print_Inputs." localSheetId="7" hidden="1">{"Inputs_1",#N/A,FALSE,"Inputs";"Inputs_2",#N/A,FALSE,"Inputs";"Inputs_3",#N/A,FALSE,"Inputs";"Inputs_4",#N/A,FALSE,"Inputs"}</definedName>
    <definedName name="wrn.Print_Inputs." hidden="1">{"Inputs_1",#N/A,FALSE,"Inputs";"Inputs_2",#N/A,FALSE,"Inputs";"Inputs_3",#N/A,FALSE,"Inputs";"Inputs_4",#N/A,FALSE,"Inputs"}</definedName>
    <definedName name="wrn.Print_Macro." localSheetId="7" hidden="1">{"Inputs",#N/A,TRUE,"Inputs";"Rockies",#N/A,TRUE,"Rockies";"Southern",#N/A,TRUE,"Southern";"Cascades",#N/A,TRUE,"Cascades";"Land_Sales",#N/A,TRUE,"LandSales";"Lumber_NW",#N/A,TRUE,"Lumber NW";"Plywood",#N/A,TRUE,"Plywood";"MDF",#N/A,TRUE,"MDF";"Chips",#N/A,TRUE,"Chips";"Lumber_South",#N/A,TRUE,"Lumber South";"Plywood_South",#N/A,TRUE,"Plywood South";"Consol",#N/A,TRUE,"Consol"}</definedName>
    <definedName name="wrn.Print_Macro." hidden="1">{"Inputs",#N/A,TRUE,"Inputs";"Rockies",#N/A,TRUE,"Rockies";"Southern",#N/A,TRUE,"Southern";"Cascades",#N/A,TRUE,"Cascades";"Land_Sales",#N/A,TRUE,"LandSales";"Lumber_NW",#N/A,TRUE,"Lumber NW";"Plywood",#N/A,TRUE,"Plywood";"MDF",#N/A,TRUE,"MDF";"Chips",#N/A,TRUE,"Chips";"Lumber_South",#N/A,TRUE,"Lumber South";"Plywood_South",#N/A,TRUE,"Plywood South";"Consol",#N/A,TRUE,"Consol"}</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iance." hidden="1">{"var_report",#N/A,FALSE,"template"}</definedName>
    <definedName name="wrn.Print_Variance_Page." hidden="1">{"variance_page",#N/A,FALSE,"template"}</definedName>
    <definedName name="wrn.Print1." localSheetId="7" hidden="1">{"Title",#N/A,FALSE,"Title";"Info",#N/A,FALSE,"Title";"Contents",#N/A,FALSE,"Title";"Sec.1",#N/A,FALSE,"Title";"Output1",#N/A,FALSE,"Output";"Sec.2",#N/A,FALSE,"Title";"Graph1",#N/A,FALSE,"Output";"Graph2",#N/A,FALSE,"Output";"Sec.3",#N/A,FALSE,"Title";"Gap1",#N/A,FALSE,"Output";"Sec.4",#N/A,FALSE,"Title";"Model_all",#N/A,FALSE,"Autostrade S.p.A."}</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1.3" localSheetId="7" hidden="1">{"Title",#N/A,FALSE,"Title";"Info",#N/A,FALSE,"Title";"Contents",#N/A,FALSE,"Title";"Sec.1",#N/A,FALSE,"Title";"Output1",#N/A,FALSE,"Output";"Sec.2",#N/A,FALSE,"Title";"Graph1",#N/A,FALSE,"Output";"Graph2",#N/A,FALSE,"Output";"Sec.3",#N/A,FALSE,"Title";"Gap1",#N/A,FALSE,"Output";"Sec.4",#N/A,FALSE,"Title";"Model_all",#N/A,FALSE,"Autostrade S.p.A."}</definedName>
    <definedName name="wrn.print1.3" hidden="1">{"Title",#N/A,FALSE,"Title";"Info",#N/A,FALSE,"Title";"Contents",#N/A,FALSE,"Title";"Sec.1",#N/A,FALSE,"Title";"Output1",#N/A,FALSE,"Output";"Sec.2",#N/A,FALSE,"Title";"Graph1",#N/A,FALSE,"Output";"Graph2",#N/A,FALSE,"Output";"Sec.3",#N/A,FALSE,"Title";"Gap1",#N/A,FALSE,"Output";"Sec.4",#N/A,FALSE,"Title";"Model_all",#N/A,FALSE,"Autostrade S.p.A."}</definedName>
    <definedName name="wrn.print2" localSheetId="7" hidden="1">{#N/A,#N/A,FALSE,"Pharm";#N/A,#N/A,FALSE,"WWCM"}</definedName>
    <definedName name="wrn.print2" hidden="1">{#N/A,#N/A,FALSE,"Pharm";#N/A,#N/A,FALSE,"WWCM"}</definedName>
    <definedName name="wrn.printall." localSheetId="7" hidden="1">{"output","fiftysix",FALSE,"mergerplans";"inputs",#N/A,FALSE,"mergerplans";"output","sixtyfive",FALSE,"mergerplans";"output","seventy",FALSE,"mergerplans"}</definedName>
    <definedName name="wrn.PrintAll." hidden="1">{"PA1",#N/A,FALSE,"BORDMW";"pa2",#N/A,FALSE,"BORDMW";"PA3",#N/A,FALSE,"BORDMW";"PA4",#N/A,FALSE,"BORDMW"}</definedName>
    <definedName name="wrn.PrintExhibits." localSheetId="7" hidden="1">{"EXHSPortrait1",#N/A,FALSE,"EXHIBITS";"EXHSLandscape",#N/A,FALSE,"EXHIBITS";"EXHSPortrait2",#N/A,FALSE,"EXHIBITS";"EXHSPortrait3",#N/A,FALSE,"EXHIBITS";"EXHSPortrait4",#N/A,FALSE,"EXHIBITS"}</definedName>
    <definedName name="wrn.PrintExhibits." hidden="1">{"EXHSPortrait1",#N/A,FALSE,"EXHIBITS";"EXHSLandscape",#N/A,FALSE,"EXHIBITS";"EXHSPortrait2",#N/A,FALSE,"EXHIBITS";"EXHSPortrait3",#N/A,FALSE,"EXHIBITS";"EXHSPortrait4",#N/A,FALSE,"EXHIBITS"}</definedName>
    <definedName name="wrn.Printout." localSheetId="7" hidden="1">{"page1",#N/A,FALSE,"Casual RLE";"page2",#N/A,FALSE,"Casual RLE"}</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localSheetId="7" hidden="1">{"nytasecond",#N/A,FALSE,"NYTQTRS";"nytafirst",#N/A,FALSE,"NYTQTRS";"nytathird",#N/A,FALSE,"NYTQTRS";"nytafourth",#N/A,FALSE,"NYTQTRS";"nytafull",#N/A,FALSE,"NYTQTRS"}</definedName>
    <definedName name="wrn.printqtr." hidden="1">{"nytasecond",#N/A,FALSE,"NYTQTRS";"nytafirst",#N/A,FALSE,"NYTQTRS";"nytathird",#N/A,FALSE,"NYTQTRS";"nytafourth",#N/A,FALSE,"NYTQTRS";"nytafull",#N/A,FALSE,"NYTQTRS"}</definedName>
    <definedName name="wrn.PRODTABLES." localSheetId="7"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TABLES." hidden="1">{"GAS1",#N/A,FALSE,"LTSUPDEM";"GAS2",#N/A,FALSE,"LTSUPDEM";"RFG1",#N/A,FALSE,"LTSUPDEM";"RFG2",#N/A,FALSE,"LTSUPDEM";"OXY1",#N/A,FALSE,"LTSUPDEM";"OXY2",#N/A,FALSE,"LTSUPDEM";"OTHERGAS1",#N/A,FALSE,"LTSUPDEM";"OTHERGAS2",#N/A,FALSE,"LTSUPDEM";"JETKERO1",#N/A,FALSE,"LTSUPDEM";"JETKERO2",#N/A,FALSE,"LTSUPDEM";"JETNAPH1",#N/A,FALSE,"LTSUPDEM";"JETNAPH2",#N/A,FALSE,"LTSUPDEM";"DIESEL1",#N/A,FALSE,"LTSUPDEM";"DIESEL2",#N/A,FALSE,"LTSUPDEM";"LSDIESEL1",#N/A,FALSE,"LTSUPDEM";"LSDIESEL2",#N/A,FALSE,"LTSUPDEM";"STDDIESEL1",#N/A,FALSE,"LTSUPDEM";"STDDIESEL2",#N/A,FALSE,"LTSUPDEM";"RESID1",#N/A,FALSE,"LTSUPDEM";"RESID2",#N/A,FALSE,"LTSUPDEM";"AVGAS1",#N/A,FALSE,"LTSUPDEM";"AVGAS2",#N/A,FALSE,"LTSUPDEM";"ASPHALT1",#N/A,FALSE,"LTSUPDEM";"ASPHALT2",#N/A,FALSE,"LTSUPDEM";"COKE1",#N/A,FALSE,"LTSUPDEM";"COKE2",#N/A,FALSE,"LTSUPDEM"}</definedName>
    <definedName name="wrn.PRODUCT._.GROUP." localSheetId="7" hidden="1">{"PRODUCTGROUP",#N/A,FALSE,"PRODUCT GROUP"}</definedName>
    <definedName name="wrn.PRODUCT._.GROUP." hidden="1">{"PRODUCTGROUP",#N/A,FALSE,"PRODUCT GROUP"}</definedName>
    <definedName name="wrn.Production._.Plan." localSheetId="7" hidden="1">{#N/A,#N/A,TRUE,"Summary";#N/A,#N/A,TRUE,"Calendar";"Weekly",#N/A,TRUE,"Schedule";"Monthly",#N/A,TRUE,"Schedule"}</definedName>
    <definedName name="wrn.Production._.Plan." hidden="1">{#N/A,#N/A,TRUE,"Summary";#N/A,#N/A,TRUE,"Calendar";"Weekly",#N/A,TRUE,"Schedule";"Monthly",#N/A,TRUE,"Schedule"}</definedName>
    <definedName name="wrn.products" localSheetId="7" hidden="1">{#N/A,#N/A,FALSE,"1";#N/A,#N/A,FALSE,"2";#N/A,#N/A,FALSE,"16 - 17";#N/A,#N/A,FALSE,"18 - 19";#N/A,#N/A,FALSE,"26";#N/A,#N/A,FALSE,"27";#N/A,#N/A,FALSE,"28"}</definedName>
    <definedName name="wrn.products" hidden="1">{#N/A,#N/A,FALSE,"1";#N/A,#N/A,FALSE,"2";#N/A,#N/A,FALSE,"16 - 17";#N/A,#N/A,FALSE,"18 - 19";#N/A,#N/A,FALSE,"26";#N/A,#N/A,FALSE,"27";#N/A,#N/A,FALSE,"28"}</definedName>
    <definedName name="wrn.Products." localSheetId="7" hidden="1">{#N/A,#N/A,FALSE,"1";#N/A,#N/A,FALSE,"2";#N/A,#N/A,FALSE,"16 - 17";#N/A,#N/A,FALSE,"18 - 19";#N/A,#N/A,FALSE,"26";#N/A,#N/A,FALSE,"27";#N/A,#N/A,FALSE,"28"}</definedName>
    <definedName name="wrn.Products." hidden="1">{#N/A,#N/A,FALSE,"1";#N/A,#N/A,FALSE,"2";#N/A,#N/A,FALSE,"16 - 17";#N/A,#N/A,FALSE,"18 - 19";#N/A,#N/A,FALSE,"26";#N/A,#N/A,FALSE,"27";#N/A,#N/A,FALSE,"28"}</definedName>
    <definedName name="wrn.Profile._.and._.Basis." hidden="1">{#N/A,#N/A,FALSE,"Project Profile";#N/A,#N/A,FALSE,"Basis of Estimate"}</definedName>
    <definedName name="wrn.profit._.p" localSheetId="7" hidden="1">{"profit",#N/A,FALSE,"Aerospace";"profit",#N/A,FALSE,"Engines";"profit",#N/A,FALSE,"AES";"profit",#N/A,FALSE,"ES";"profit",#N/A,FALSE,"CAS";"profit",#N/A,FALSE,"ATSC";"profit",#N/A,FALSE,"FMT";"profit",#N/A,FALSE,"Aero Other";"profit",#N/A,FALSE,"Judgement"}</definedName>
    <definedName name="wrn.profit._.p" hidden="1">{"profit",#N/A,FALSE,"Aerospace";"profit",#N/A,FALSE,"Engines";"profit",#N/A,FALSE,"AES";"profit",#N/A,FALSE,"ES";"profit",#N/A,FALSE,"CAS";"profit",#N/A,FALSE,"ATSC";"profit",#N/A,FALSE,"FMT";"profit",#N/A,FALSE,"Aero Other";"profit",#N/A,FALSE,"Judgement"}</definedName>
    <definedName name="wrn.Profit._.Summary." localSheetId="7" hidden="1">{#N/A,#N/A,FALSE,"PS"}</definedName>
    <definedName name="wrn.Profit._.Summary." hidden="1">{#N/A,#N/A,FALSE,"PS"}</definedName>
    <definedName name="wrn.Profit._.V._.LY." localSheetId="7" hidden="1">{"profit",#N/A,FALSE,"Aerospace";"profit",#N/A,FALSE,"Engines";"profit",#N/A,FALSE,"AES";"profit",#N/A,FALSE,"ES";"profit",#N/A,FALSE,"CAS";"profit",#N/A,FALSE,"ATSC";"profit",#N/A,FALSE,"FMT";"profit",#N/A,FALSE,"Aero Other";"profit",#N/A,FALSE,"Judgement"}</definedName>
    <definedName name="wrn.Profit._.V._.LY." hidden="1">{"profit",#N/A,FALSE,"Aerospace";"profit",#N/A,FALSE,"Engines";"profit",#N/A,FALSE,"AES";"profit",#N/A,FALSE,"ES";"profit",#N/A,FALSE,"CAS";"profit",#N/A,FALSE,"ATSC";"profit",#N/A,FALSE,"FMT";"profit",#N/A,FALSE,"Aero Other";"profit",#N/A,FALSE,"Judgement"}</definedName>
    <definedName name="wrn.Profit._.V._.Prior._.Fcst.." localSheetId="7"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hidden="1">{"profit",#N/A,FALSE,"Aero V prior";"profit",#N/A,FALSE,"Eng V Prior";"profit",#N/A,FALSE,"AES V Prior";"profit",#N/A,FALSE,"ES V Prior";"profit",#N/A,FALSE,"CAS V Prior";"profit",#N/A,FALSE,"ATSC V Prior";"profit",#N/A,FALSE,"FMT V Prior";"profit",#N/A,FALSE,"Aero Other V Prior";"profit",#N/A,FALSE,"Judge V Prior"}</definedName>
    <definedName name="wrn.Profitability._.Indicators." localSheetId="7" hidden="1">{"ProfPrintArea",#N/A,FALSE,"Prof (c)"}</definedName>
    <definedName name="wrn.Profitability._.Indicators." hidden="1">{"ProfPrintArea",#N/A,FALSE,"Prof (c)"}</definedName>
    <definedName name="wrn.Profitability._.Indicators._.Base._.Case." localSheetId="7" hidden="1">{"ProfPrintArea",#N/A,FALSE,"Prof (c)"}</definedName>
    <definedName name="wrn.Profitability._.Indicators._.Base._.Case." hidden="1">{"ProfPrintArea",#N/A,FALSE,"Prof (c)"}</definedName>
    <definedName name="wrn.Project._.A." localSheetId="7" hidden="1">{"Proj Econ Summary",#N/A,FALSE,"Project A";"Income Statement",#N/A,FALSE,"Project A";"Cash Flow Statement",#N/A,FALSE,"Project A";"Balance Sheet",#N/A,FALSE,"Project A";"Scenario Summary (Proj A)",#N/A,FALSE,"Scenario Summary"}</definedName>
    <definedName name="wrn.Project._.A."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r" localSheetId="7" hidden="1">{#N/A,#N/A,FALSE,"Pharm";#N/A,#N/A,FALSE,"WWCM"}</definedName>
    <definedName name="wrn.pror" hidden="1">{#N/A,#N/A,FALSE,"Pharm";#N/A,#N/A,FALSE,"WWCM"}</definedName>
    <definedName name="wrn.Pulp." localSheetId="7" hidden="1">{"Pulp Production",#N/A,FALSE,"Pulp";"Pulp Earnings",#N/A,FALSE,"Pulp"}</definedName>
    <definedName name="wrn.Pulp." hidden="1">{"Pulp Production",#N/A,FALSE,"Pulp";"Pulp Earnings",#N/A,FALSE,"Pulp"}</definedName>
    <definedName name="wrn.Pump." localSheetId="7"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purchase._.order." localSheetId="7" hidden="1">{#N/A,#N/A,FALSE,"Front";#N/A,#N/A,FALSE,"Back"}</definedName>
    <definedName name="wrn.purchase._.order." hidden="1">{#N/A,#N/A,FALSE,"Front";#N/A,#N/A,FALSE,"Back"}</definedName>
    <definedName name="wrn.PY_Sum." localSheetId="4" hidden="1">{"PY_SumDol",#N/A,TRUE,"Revenue";"PY_SumPct",#N/A,TRUE,"Revenue"}</definedName>
    <definedName name="wrn.PY_Sum." localSheetId="5" hidden="1">{"PY_SumDol",#N/A,TRUE,"Revenue";"PY_SumPct",#N/A,TRUE,"Revenue"}</definedName>
    <definedName name="wrn.PY_Sum." localSheetId="2" hidden="1">{"PY_SumDol",#N/A,TRUE,"Revenue";"PY_SumPct",#N/A,TRUE,"Revenue"}</definedName>
    <definedName name="wrn.PY_Sum." hidden="1">{"PY_SumDol",#N/A,TRUE,"Revenue";"PY_SumPct",#N/A,TRUE,"Revenue"}</definedName>
    <definedName name="wrn.Q_Statistics_NME." localSheetId="7" hidden="1">{"Q_Statistics_NME",#N/A,FALSE,"NME"}</definedName>
    <definedName name="wrn.Q_Statistics_NME." hidden="1">{"Q_Statistics_NME",#N/A,FALSE,"NME"}</definedName>
    <definedName name="wrn.Q1." localSheetId="7" hidden="1">{"Q.1",#N/A,FALSE,"EARNRL";"Q.1",#N/A,FALSE,"tie_out"}</definedName>
    <definedName name="wrn.Q1." hidden="1">{"Q.1",#N/A,FALSE,"EARNRL";"Q.1",#N/A,FALSE,"tie_out"}</definedName>
    <definedName name="wrn.Q2." localSheetId="7" hidden="1">{"Q.2",#N/A,FALSE,"EARNRL";"Q.2",#N/A,FALSE,"tie_out"}</definedName>
    <definedName name="wrn.Q2." hidden="1">{"Q.2",#N/A,FALSE,"EARNRL";"Q.2",#N/A,FALSE,"tie_out"}</definedName>
    <definedName name="wrn.Q3" localSheetId="7" hidden="1">{"Q.2",#N/A,FALSE,"EARNRL";"Q.2",#N/A,FALSE,"tie_out"}</definedName>
    <definedName name="wrn.Q3" hidden="1">{"Q.2",#N/A,FALSE,"EARNRL";"Q.2",#N/A,FALSE,"tie_out"}</definedName>
    <definedName name="wrn.Q3." localSheetId="7" hidden="1">{"Q.3",#N/A,FALSE,"EARNRL";"Q.3",#N/A,FALSE,"tie_out"}</definedName>
    <definedName name="wrn.Q3." hidden="1">{"Q.3",#N/A,FALSE,"EARNRL";"Q.3",#N/A,FALSE,"tie_out"}</definedName>
    <definedName name="wrn.Q4." localSheetId="7" hidden="1">{"Q.4",#N/A,FALSE,"EARNRL";"Q.4",#N/A,FALSE,"tie_out"}</definedName>
    <definedName name="wrn.Q4." hidden="1">{"Q.4",#N/A,FALSE,"EARNRL";"Q.4",#N/A,FALSE,"tie_out"}</definedName>
    <definedName name="wrn.QTD._.Cashflow." localSheetId="7" hidden="1">{"qtd_cashflo",#N/A,FALSE,"IFE";"qtd_cashflo",#N/A,FALSE,"SER";"qtd_cashflo",#N/A,FALSE,"PTC";"qtd_cashflo",#N/A,FALSE,"DEL";"qtd_cashflo",#N/A,FALSE,"NORD";"qtd_cashflo",#N/A,FALSE,"ACRX";"qtd_cashflo",#N/A,FALSE,"INV";"qtd_cashflo",#N/A,FALSE,"TVS";"qtd_cashflo",#N/A,FALSE,"FEEL";"qtd_cashflo",#N/A,FALSE,"CORP";"qtd_cashflo",#N/A,FALSE,"CONS"}</definedName>
    <definedName name="wrn.QTD._.Cashflow." hidden="1">{"qtd_cashflo",#N/A,FALSE,"IFE";"qtd_cashflo",#N/A,FALSE,"SER";"qtd_cashflo",#N/A,FALSE,"PTC";"qtd_cashflo",#N/A,FALSE,"DEL";"qtd_cashflo",#N/A,FALSE,"NORD";"qtd_cashflo",#N/A,FALSE,"ACRX";"qtd_cashflo",#N/A,FALSE,"INV";"qtd_cashflo",#N/A,FALSE,"TVS";"qtd_cashflo",#N/A,FALSE,"FEEL";"qtd_cashflo",#N/A,FALSE,"CORP";"qtd_cashflo",#N/A,FALSE,"CONS"}</definedName>
    <definedName name="wrn.QTD._.Income." localSheetId="7" hidden="1">{"qtd_income",#N/A,FALSE,"IFE";"qtd_income",#N/A,FALSE,"SER";"qtd_income",#N/A,FALSE,"PTC";"qtd_income",#N/A,FALSE,"DEL";"qtd_income",#N/A,FALSE,"NORD";"qtd_income",#N/A,FALSE,"ACRX";"qtd_income",#N/A,FALSE,"INV";"qtd_income",#N/A,FALSE,"TVS";"qtd_income",#N/A,FALSE,"FEEL";"qtd_income",#N/A,FALSE,"CORP";"qtd_income",#N/A,FALSE,"CONS"}</definedName>
    <definedName name="wrn.QTD._.Income." hidden="1">{"qtd_income",#N/A,FALSE,"IFE";"qtd_income",#N/A,FALSE,"SER";"qtd_income",#N/A,FALSE,"PTC";"qtd_income",#N/A,FALSE,"DEL";"qtd_income",#N/A,FALSE,"NORD";"qtd_income",#N/A,FALSE,"ACRX";"qtd_income",#N/A,FALSE,"INV";"qtd_income",#N/A,FALSE,"TVS";"qtd_income",#N/A,FALSE,"FEEL";"qtd_income",#N/A,FALSE,"CORP";"qtd_income",#N/A,FALSE,"CONS"}</definedName>
    <definedName name="wrn.QTD._.Income._.Summary." localSheetId="7" hidden="1">{"QTD Income Summary",#N/A,FALSE,"Actual"}</definedName>
    <definedName name="wrn.QTD._.Income._.Summary." hidden="1">{"QTD Income Summary",#N/A,FALSE,"Actual"}</definedName>
    <definedName name="wrn.Qtr._.Op._.Q1." localSheetId="7"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2." localSheetId="7"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3." localSheetId="7"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4." localSheetId="7"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2a." localSheetId="7" hidden="1">{"Qtr Op Mgd Q2",#N/A,FALSE,"Qtr-Op (Mng)";"Qtr Op Rpt Q2",#N/A,FALSE,"Qtr-Op (Rpt)";"Operating Vs Reported",#N/A,FALSE,"Rpt-Op Inc"}</definedName>
    <definedName name="wrn.Qtr._.Op._Q2a." hidden="1">{"Qtr Op Mgd Q2",#N/A,FALSE,"Qtr-Op (Mng)";"Qtr Op Rpt Q2",#N/A,FALSE,"Qtr-Op (Rpt)";"Operating Vs Reported",#N/A,FALSE,"Rpt-Op Inc"}</definedName>
    <definedName name="wrn.Qtr_.Op._.Q4." localSheetId="7" hidden="1">{"Qtr Op Mgd Q3",#N/A,FALSE,"Qtr-Op (Mng)";"Qtr Op Rpt Q4",#N/A,FALSE,"Qtr-Op (Rpt)";"Operating Vs Reported",#N/A,FALSE,"Rpt-Op Inc"}</definedName>
    <definedName name="wrn.Qtr_.Op._.Q4." hidden="1">{"Qtr Op Mgd Q3",#N/A,FALSE,"Qtr-Op (Mng)";"Qtr Op Rpt Q4",#N/A,FALSE,"Qtr-Op (Rpt)";"Operating Vs Reported",#N/A,FALSE,"Rpt-Op Inc"}</definedName>
    <definedName name="wrn.Quality._.Overview." localSheetId="7" hidden="1">{#N/A,#N/A,FALSE,"summary";#N/A,#N/A,FALSE,"Input"}</definedName>
    <definedName name="wrn.Quality._.Overview." hidden="1">{#N/A,#N/A,FALSE,"summary";#N/A,#N/A,FALSE,"Input"}</definedName>
    <definedName name="wrn.Quarterly." localSheetId="7" hidden="1">{"Payroll Qtr 94",#N/A,FALSE,"Personnel Expenses";"Payroll Qtr 95",#N/A,FALSE,"Personnel Expenses";"Payroll Qtr 96",#N/A,FALSE,"Personnel Expenses";"Relo Qtr 95",#N/A,FALSE,"Personnel Expenses";"Relo Qtr 96",#N/A,FALSE,"Personnel Expenses";"Statistics Qtr 94",#N/A,FALSE,"Personnel Expenses";"Statistics Qtr 95",#N/A,FALSE,"Personnel Expenses";"Statistics Qtr 96",#N/A,FALSE,"Personnel Expenses";"Summary Qtr 94",#N/A,FALSE,"Personnel Expenses";"Summary Qtr 95",#N/A,FALSE,"Personnel Expenses";"Summary Qtr 96",#N/A,FALSE,"Personnel Expenses"}</definedName>
    <definedName name="wrn.Quarterly." hidden="1">{"Payroll Qtr 94",#N/A,FALSE,"Personnel Expenses";"Payroll Qtr 95",#N/A,FALSE,"Personnel Expenses";"Payroll Qtr 96",#N/A,FALSE,"Personnel Expenses";"Relo Qtr 95",#N/A,FALSE,"Personnel Expenses";"Relo Qtr 96",#N/A,FALSE,"Personnel Expenses";"Statistics Qtr 94",#N/A,FALSE,"Personnel Expenses";"Statistics Qtr 95",#N/A,FALSE,"Personnel Expenses";"Statistics Qtr 96",#N/A,FALSE,"Personnel Expenses";"Summary Qtr 94",#N/A,FALSE,"Personnel Expenses";"Summary Qtr 95",#N/A,FALSE,"Personnel Expenses";"Summary Qtr 96",#N/A,FALSE,"Personnel Expenses"}</definedName>
    <definedName name="wrn.Quarterly._.Actuals." localSheetId="7" hidden="1">{"IS Quarterly Actuals",#N/A,FALSE,"QTR IS";"CF Quarterly Actuals",#N/A,FALSE,"QTR CF";"BS Quarterly Actuals",#N/A,FALSE,"QTR BS"}</definedName>
    <definedName name="wrn.Quarterly._.Actuals." hidden="1">{"IS Quarterly Actuals",#N/A,FALSE,"QTR IS";"CF Quarterly Actuals",#N/A,FALSE,"QTR CF";"BS Quarterly Actuals",#N/A,FALSE,"QTR BS"}</definedName>
    <definedName name="wrn.Quarterly._.reconciliation." localSheetId="7" hidden="1">{#N/A,#N/A,FALSE,"REC"}</definedName>
    <definedName name="wrn.Quarterly._.reconciliation." hidden="1">{#N/A,#N/A,FALSE,"REC"}</definedName>
    <definedName name="wrn.Quarterly_AMI." localSheetId="7" hidden="1">{"Quarterly_AMI",#N/A,FALSE,"AMI"}</definedName>
    <definedName name="wrn.Quarterly_AMI." hidden="1">{"Quarterly_AMI",#N/A,FALSE,"AMI"}</definedName>
    <definedName name="wrn.Quarterly_NME." localSheetId="7" hidden="1">{"Quarterly_NME",#N/A,FALSE,"NME"}</definedName>
    <definedName name="wrn.Quarterly_NME." hidden="1">{"Quarterly_NME",#N/A,FALSE,"NME"}</definedName>
    <definedName name="wrn.Quarterly_THC." localSheetId="7" hidden="1">{"Quarterly_THC",#N/A,FALSE,"Tenet"}</definedName>
    <definedName name="wrn.Quarterly_THC." hidden="1">{"Quarterly_THC",#N/A,FALSE,"Tenet"}</definedName>
    <definedName name="wrn.QUICK." localSheetId="7" hidden="1">{"new base",#N/A,FALSE,"BP wo sections";"investment w/o areas",#N/A,FALSE,"BP wo sections";"total w/o areas",#N/A,FALSE,"BP wo sections"}</definedName>
    <definedName name="wrn.QUICK." hidden="1">{"new base",#N/A,FALSE,"BP wo sections";"investment w/o areas",#N/A,FALSE,"BP wo sections";"total w/o areas",#N/A,FALSE,"BP wo sections"}</definedName>
    <definedName name="wrn.quick01." localSheetId="7" hidden="1">{"new base",#N/A,FALSE,"BP wo sections";"investment w/o areas",#N/A,FALSE,"BP wo sections";"total w/o areas",#N/A,FALSE,"BP wo sections"}</definedName>
    <definedName name="wrn.quick01." hidden="1">{"new base",#N/A,FALSE,"BP wo sections";"investment w/o areas",#N/A,FALSE,"BP wo sections";"total w/o areas",#N/A,FALSE,"BP wo sections"}</definedName>
    <definedName name="wrn.R_D._.Tax._.Services." localSheetId="7" hidden="1">{#N/A,#N/A,FALSE,"R&amp;D Quick Calc";#N/A,#N/A,FALSE,"DOE Fee Schedule"}</definedName>
    <definedName name="wrn.R_D._.Tax._.Services." hidden="1">{#N/A,#N/A,FALSE,"R&amp;D Quick Calc";#N/A,#N/A,FALSE,"DOE Fee Schedule"}</definedName>
    <definedName name="wrn.Range._.Table." localSheetId="7" hidden="1">{"Range Table",#N/A,FALSE,"Range Name Locations"}</definedName>
    <definedName name="wrn.Range._.Table." hidden="1">{"Range Table",#N/A,FALSE,"Range Name Locations"}</definedName>
    <definedName name="wrn.Range1" localSheetId="7" hidden="1">{"Range Table",#N/A,FALSE,"Range Name Locations"}</definedName>
    <definedName name="wrn.Range1" hidden="1">{"Range Table",#N/A,FALSE,"Range Name Locations"}</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R." localSheetId="7" hidden="1">{"RAR Financial Highlights",#N/A,FALSE,"RA Slides";"RAR Income Statement",#N/A,FALSE,"RA IS";"RAR Balance Sheet",#N/A,FALSE,"RA BS";"RAR CF Statement",#N/A,FALSE,"RA CF";"RAR Comps",#N/A,FALSE,"RA Comp"}</definedName>
    <definedName name="wrn.RAR." hidden="1">{"RAR Financial Highlights",#N/A,FALSE,"RA Slides";"RAR Income Statement",#N/A,FALSE,"RA IS";"RAR Balance Sheet",#N/A,FALSE,"RA BS";"RAR CF Statement",#N/A,FALSE,"RA CF";"RAR Comps",#N/A,FALSE,"RA Comp"}</definedName>
    <definedName name="wrn.Rate._.Reports." localSheetId="7" hidden="1">{#N/A,#N/A,FALSE,"Monthly Rate By Activity";#N/A,#N/A,FALSE,"Hourly Rate By Activity";#N/A,#N/A,FALSE,"Monthly Rate By Custom Resource";#N/A,#N/A,FALSE,"Hourly Rate By Custom Resource"}</definedName>
    <definedName name="wrn.Rate._.Reports." hidden="1">{#N/A,#N/A,FALSE,"Monthly Rate By Activity";#N/A,#N/A,FALSE,"Hourly Rate By Activity";#N/A,#N/A,FALSE,"Monthly Rate By Custom Resource";#N/A,#N/A,FALSE,"Hourly Rate By Custom Resource"}</definedName>
    <definedName name="wrn.Rate._.Tables." localSheetId="7" hidden="1">{"RS Table",#N/A,FALSE,"Electric Unbundled";"ORH Table",#N/A,FALSE,"Electric Unbundled";"TD Table",#N/A,FALSE,"Electric Unbundled";"GSFL Table",#N/A,FALSE,"Electric Unbundled";"EH Table",#N/A,FALSE,"Electric Unbundled";"DS Table",#N/A,FALSE,"Electric Unbundled";"DP Table",#N/A,FALSE,"Electric Unbundled";"DM Table",#N/A,FALSE,"Electric Unbundled";"TS Table",#N/A,FALSE,"Electric Unbundled"}</definedName>
    <definedName name="wrn.Rate._.Tables." hidden="1">{"RS Table",#N/A,FALSE,"Electric Unbundled";"ORH Table",#N/A,FALSE,"Electric Unbundled";"TD Table",#N/A,FALSE,"Electric Unbundled";"GSFL Table",#N/A,FALSE,"Electric Unbundled";"EH Table",#N/A,FALSE,"Electric Unbundled";"DS Table",#N/A,FALSE,"Electric Unbundled";"DP Table",#N/A,FALSE,"Electric Unbundled";"DM Table",#N/A,FALSE,"Electric Unbundled";"TS Table",#N/A,FALSE,"Electric Unbundled"}</definedName>
    <definedName name="wrn.Rate._.Tables1." localSheetId="7" hidden="1">{"RS Table",#N/A,FALSE,"Electric Unbundled";"ORH Table",#N/A,FALSE,"Electric Unbundled";"TD Table",#N/A,FALSE,"Electric Unbundled";"GSFL Table",#N/A,FALSE,"Electric Unbundled";"EH Table",#N/A,FALSE,"Electric Unbundled";"DS Table",#N/A,FALSE,"Electric Unbundled";"DP Table",#N/A,FALSE,"Electric Unbundled";"DM Table",#N/A,FALSE,"Electric Unbundled";"TS Table",#N/A,FALSE,"Electric Unbundled"}</definedName>
    <definedName name="wrn.Rate._.Tables1." hidden="1">{"RS Table",#N/A,FALSE,"Electric Unbundled";"ORH Table",#N/A,FALSE,"Electric Unbundled";"TD Table",#N/A,FALSE,"Electric Unbundled";"GSFL Table",#N/A,FALSE,"Electric Unbundled";"EH Table",#N/A,FALSE,"Electric Unbundled";"DS Table",#N/A,FALSE,"Electric Unbundled";"DP Table",#N/A,FALSE,"Electric Unbundled";"DM Table",#N/A,FALSE,"Electric Unbundled";"TS Table",#N/A,FALSE,"Electric Unbundled"}</definedName>
    <definedName name="wrn.RATES." hidden="1">{"RATES",#N/A,FALSE,"RECOVERY RATES";"CONTRIBUTIONS",#N/A,FALSE,"RECOVERY RATES";"GLA CATEGORY SUMMARY",#N/A,FALSE,"RECOVERY RATES"}</definedName>
    <definedName name="wrn.ratios._.only." localSheetId="7" hidden="1">{"ratios2",#N/A,FALSE,"Ratios"}</definedName>
    <definedName name="wrn.ratios._.only." hidden="1">{"ratios2",#N/A,FALSE,"Ratios"}</definedName>
    <definedName name="wrn.Receipt._.Stats." localSheetId="7"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d_take." hidden="1">{"red_take_pg1",#N/A,FALSE,"reduced_take";"red_take_pg2",#N/A,FALSE,"reduced_take";"red_take_pg3",#N/A,FALSE,"reduced_take";"red_take_pg4",#N/A,FALSE,"reduced_take";"red_take_pg5",#N/A,FALSE,"reduced_take";"red_take_pg6",#N/A,FALSE,"reduced_take"}</definedName>
    <definedName name="wrn.REFINERY." localSheetId="7" hidden="1">{"Padd I to III",#N/A,FALSE,"REFINERY";"Padd IV to US",#N/A,FALSE,"REFINERY";"Crude Balance I",#N/A,FALSE,"REFINERY";"Crude Balance II",#N/A,FALSE,"REFINERY"}</definedName>
    <definedName name="wrn.REFINERY." hidden="1">{"Padd I to III",#N/A,FALSE,"REFINERY";"Padd IV to US",#N/A,FALSE,"REFINERY";"Crude Balance I",#N/A,FALSE,"REFINERY";"Crude Balance II",#N/A,FALSE,"REFINERY"}</definedName>
    <definedName name="wrn.Reforcast._.Print." hidden="1">{#N/A,#N/A,FALSE,"RF Inc Stmt";#N/A,#N/A,FALSE,"RF-IS-1";#N/A,#N/A,FALSE,"RF-IS-2"}</definedName>
    <definedName name="wrn.Reforecast." hidden="1">{#N/A,#N/A,FALSE,"Assumptions";#N/A,#N/A,FALSE,"Reforecast";#N/A,#N/A,FALSE,"Inc Stmt";#N/A,#N/A,FALSE,"Stats";#N/A,#N/A,FALSE,"Existing Business";#N/A,#N/A,FALSE,"New Business";#N/A,#N/A,FALSE,"Labor";#N/A,#N/A,FALSE,"Vehicles";#N/A,#N/A,FALSE,"Facilities";#N/A,#N/A,FALSE,"Indirect Costs";#N/A,#N/A,FALSE,"Capital";#N/A,#N/A,FALSE,"CABR Form";#N/A,#N/A,FALSE,"Corp Costs";#N/A,#N/A,FALSE,"RF Actuals";#N/A,#N/A,FALSE,"Original Plan"}</definedName>
    <definedName name="wrn.Refractive._.IOLs." localSheetId="7" hidden="1">{#N/A,#N/A,FALSE,"Refr IOL Cover";#N/A,#N/A,FALSE,"Refr IOL  Summary";#N/A,#N/A,FALSE,"Refr IOL Summ by Region";#N/A,#N/A,FALSE,"Refr IOL Sales &amp; Mgn by region";#N/A,#N/A,FALSE,"Refr IOL Sales &amp; ASP by Region";#N/A,#N/A,FALSE,"Refr IOL Sales &amp; Mgn Trends";#N/A,#N/A,FALSE,"Refr IOL Sales $ Trends";#N/A,#N/A,FALSE,"Refr IOL Sales Unit Trends";#N/A,#N/A,FALSE,"Refr IOL Key Ctry NPR Comp";#N/A,#N/A,FALSE,"Refr IOL Key Ctry NPR trends "}</definedName>
    <definedName name="wrn.Refractive._.IOLs." hidden="1">{#N/A,#N/A,FALSE,"Refr IOL Cover";#N/A,#N/A,FALSE,"Refr IOL  Summary";#N/A,#N/A,FALSE,"Refr IOL Summ by Region";#N/A,#N/A,FALSE,"Refr IOL Sales &amp; Mgn by region";#N/A,#N/A,FALSE,"Refr IOL Sales &amp; ASP by Region";#N/A,#N/A,FALSE,"Refr IOL Sales &amp; Mgn Trends";#N/A,#N/A,FALSE,"Refr IOL Sales $ Trends";#N/A,#N/A,FALSE,"Refr IOL Sales Unit Trends";#N/A,#N/A,FALSE,"Refr IOL Key Ctry NPR Comp";#N/A,#N/A,FALSE,"Refr IOL Key Ctry NPR trends "}</definedName>
    <definedName name="wrn.region." localSheetId="7" hidden="1">{"Region",#N/A,FALSE,"CNTRYTYPE"}</definedName>
    <definedName name="wrn.region." hidden="1">{"Region",#N/A,FALSE,"CNTRYTYPE"}</definedName>
    <definedName name="wrn.RELEVANTSHEETS." localSheetId="7" hidden="1">{#N/A,#N/A,FALSE,"AD_Purch";#N/A,#N/A,FALSE,"Projections";#N/A,#N/A,FALSE,"DCF";#N/A,#N/A,FALSE,"Mkt Val"}</definedName>
    <definedName name="wrn.RELEVANTSHEETS." hidden="1">{#N/A,#N/A,FALSE,"AD_Purch";#N/A,#N/A,FALSE,"Projections";#N/A,#N/A,FALSE,"DCF";#N/A,#N/A,FALSE,"Mkt Val"}</definedName>
    <definedName name="wrn.report"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wrn.report." localSheetId="7" hidden="1">{"report",#N/A,FALSE,"dataBase"}</definedName>
    <definedName name="wrn.Report."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wrn.REPORT._.FOR._.CCA." hidden="1">{"CCA",#N/A,FALSE,"INPUT";"Pricing","CCA",FALSE,"Pricing";"Rent","CCA",FALSE,"Rent,Exp";"Fund Flow",#N/A,FALSE,"Fund Flow"}</definedName>
    <definedName name="wrn.REPORT._.FOR._.FA." hidden="1">{"Report for FA","FA",FALSE,"Benefits"}</definedName>
    <definedName name="wrn.REPORT._.FOR._.LUS." hidden="1">{#N/A,#N/A,FALSE,"LeaseData";"Rent",#N/A,FALSE,"Rent,Exp"}</definedName>
    <definedName name="wrn.report._.set._.with._.311." localSheetId="7" hidden="1">{"summary report",#N/A,FALSE,"SUMMARY REPORT";"salary model ytd",#N/A,FALSE,"SALARY MODEL - YTD";"salary model mtd",#N/A,FALSE,"SALARY MODEL - MTD";"detail 311",#N/A,FALSE,"311 ACTUAL"}</definedName>
    <definedName name="wrn.report._.set._.with._.311." hidden="1">{"summary report",#N/A,FALSE,"SUMMARY REPORT";"salary model ytd",#N/A,FALSE,"SALARY MODEL - YTD";"salary model mtd",#N/A,FALSE,"SALARY MODEL - MTD";"detail 311",#N/A,FALSE,"311 ACTUAL"}</definedName>
    <definedName name="wrn.report._.set._.without._.311." localSheetId="7" hidden="1">{"summary report",#N/A,FALSE,"SUMMARY REPORT";"salary model ytd",#N/A,FALSE,"SALARY MODEL - YTD";"salary model mtd",#N/A,FALSE,"SALARY MODEL - MTD"}</definedName>
    <definedName name="wrn.report._.set._.without._.311." hidden="1">{"summary report",#N/A,FALSE,"SUMMARY REPORT";"salary model ytd",#N/A,FALSE,"SALARY MODEL - YTD";"salary model mtd",#N/A,FALSE,"SALARY MODEL - MTD"}</definedName>
    <definedName name="wrn.report.xls." localSheetId="7" hidden="1">{#N/A,#N/A,FALSE,"30000,30100,30110";#N/A,#N/A,FALSE,"30130,30600,30730";#N/A,#N/A,FALSE,"30921,40100,40101";#N/A,#N/A,FALSE,"40200,40400,40700";#N/A,#N/A,FALSE,"40701,40800,41021";#N/A,#N/A,FALSE,"43200,43210,43220";#N/A,#N/A,FALSE,"43230,43240,43300";#N/A,#N/A,FALSE,"43320,43430,43440";#N/A,#N/A,FALSE,"43470,43560,43570";#N/A,#N/A,FALSE,"43630,43721,43761";#N/A,#N/A,FALSE,"43780,43800,43810";#N/A,#N/A,FALSE,"43960,43970,44200";#N/A,#N/A,FALSE,"44270,44340,44360";#N/A,#N/A,FALSE,"44430,44440,44480";#N/A,#N/A,FALSE,"44520,44530,44550";#N/A,#N/A,FALSE,"44803,44833,44987"}</definedName>
    <definedName name="wrn.report.xls." hidden="1">{#N/A,#N/A,FALSE,"30000,30100,30110";#N/A,#N/A,FALSE,"30130,30600,30730";#N/A,#N/A,FALSE,"30921,40100,40101";#N/A,#N/A,FALSE,"40200,40400,40700";#N/A,#N/A,FALSE,"40701,40800,41021";#N/A,#N/A,FALSE,"43200,43210,43220";#N/A,#N/A,FALSE,"43230,43240,43300";#N/A,#N/A,FALSE,"43320,43430,43440";#N/A,#N/A,FALSE,"43470,43560,43570";#N/A,#N/A,FALSE,"43630,43721,43761";#N/A,#N/A,FALSE,"43780,43800,43810";#N/A,#N/A,FALSE,"43960,43970,44200";#N/A,#N/A,FALSE,"44270,44340,44360";#N/A,#N/A,FALSE,"44430,44440,44480";#N/A,#N/A,FALSE,"44520,44530,44550";#N/A,#N/A,FALSE,"44803,44833,44987"}</definedName>
    <definedName name="wrn.Report_Page." localSheetId="7" hidden="1">{"Annual_Income",#N/A,FALSE,"Report Page";"Balance_Cash_Flow",#N/A,FALSE,"Report Page";"Quarterly_Income",#N/A,FALSE,"Report Page"}</definedName>
    <definedName name="wrn.Report_Page." hidden="1">{"Annual_Income",#N/A,FALSE,"Report Page";"Balance_Cash_Flow",#N/A,FALSE,"Report Page";"Quarterly_Income",#N/A,FALSE,"Report Page"}</definedName>
    <definedName name="wrn.report1" localSheetId="7" hidden="1">{"Title",#N/A,TRUE,"Title";"Content",#N/A,TRUE,"Title";"Section1",#N/A,TRUE,"Title";"Output1",#N/A,TRUE,"Output";"Section2",#N/A,TRUE,"Title";"Graph1",#N/A,TRUE,"Output";"Section3",#N/A,TRUE,"Title";"Graph2",#N/A,TRUE,"Output";"Section4",#N/A,TRUE,"Title";"Gap1",#N/A,TRUE,"Output";"Section5",#N/A,TRUE,"Title";"Model_all",#N/A,TRUE,"Autostrade S.p.A."}</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7" hidden="1">{#N/A,#N/A,TRUE,"SUMMARY";#N/A,#N/A,TRUE,"Calendar";#N/A,#N/A,TRUE,"PRODUCTION PLAN"}</definedName>
    <definedName name="wrn.Report1." hidden="1">{#N/A,#N/A,FALSE,"IS";#N/A,#N/A,FALSE,"BS";#N/A,#N/A,FALSE,"CF";#N/A,#N/A,FALSE,"CE";#N/A,#N/A,FALSE,"Depr";#N/A,#N/A,FALSE,"APAL"}</definedName>
    <definedName name="wrn.Reports2." localSheetId="7" hidden="1">{"NI2",#N/A,FALSE,"Sum - Exp";"Revenue2",#N/A,FALSE,"Sum - Exp";"Headcount2",#N/A,FALSE,"Sum - Exp";"Pipeline2",#N/A,FALSE,"Sum - Exp";"expenses",#N/A,FALSE,"Sum - Exp"}</definedName>
    <definedName name="wrn.Reports2." hidden="1">{"NI2",#N/A,FALSE,"Sum - Exp";"Revenue2",#N/A,FALSE,"Sum - Exp";"Headcount2",#N/A,FALSE,"Sum - Exp";"Pipeline2",#N/A,FALSE,"Sum - Exp";"expenses",#N/A,FALSE,"Sum - Exp"}</definedName>
    <definedName name="wrn.Rev._.0." hidden="1">{"Rev 0 Normal",#N/A,FALSE,"FNM Plan-Rev 0";"Rev 0 Pricing",#N/A,FALSE,"FNM Plan-Rev 0"}</definedName>
    <definedName name="wrn.Rev._.Alloc." localSheetId="7"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 localSheetId="7" hidden="1">{#N/A,#N/A,FALSE,"3 Year Plan";#N/A,#N/A,FALSE,"3 Year Plan"}</definedName>
    <definedName name="wrn.Revenue." hidden="1">{#N/A,#N/A,FALSE,"3 Year Plan";#N/A,#N/A,FALSE,"3 Year Plan"}</definedName>
    <definedName name="wrn.revenue._.detail." localSheetId="7"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Tracking._.Summary." localSheetId="7" hidden="1">{"Tracking Revenue",#N/A,FALSE,"(NU)Tracking Summary"}</definedName>
    <definedName name="wrn.RevenueTracking._.Summary." hidden="1">{"Tracking Revenue",#N/A,FALSE,"(NU)Tracking Summary"}</definedName>
    <definedName name="wrn.review." localSheetId="7" hidden="1">{"review",#N/A,FALSE,"FACTSHT"}</definedName>
    <definedName name="wrn.review." hidden="1">{"review",#N/A,FALSE,"FACTSHT"}</definedName>
    <definedName name="wrn.Review._.all." localSheetId="7" hidden="1">{#N/A,#N/A,FALSE,"Pg 1";#N/A,#N/A,FALSE,"Pg 2";#N/A,#N/A,FALSE,"Pg 3R";#N/A,#N/A,FALSE,"AR MIS";#N/A,#N/A,FALSE,"AR con";#N/A,#N/A,FALSE,"AR sum";#N/A,#N/A,FALSE,"AR Inelig";#N/A,#N/A,FALSE,"AR dil";#N/A,#N/A,FALSE,"AR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definedName>
    <definedName name="wrn.Review._.all." hidden="1">{#N/A,#N/A,FALSE,"Pg 1";#N/A,#N/A,FALSE,"Pg 2";#N/A,#N/A,FALSE,"Pg 3R";#N/A,#N/A,FALSE,"AR MIS";#N/A,#N/A,FALSE,"AR con";#N/A,#N/A,FALSE,"AR sum";#N/A,#N/A,FALSE,"AR Inelig";#N/A,#N/A,FALSE,"AR dil";#N/A,#N/A,FALSE,"AR CM";#N/A,#N/A,FALSE,"AR ship";#N/A,#N/A,FALSE,"AR ver";#N/A,#N/A,FALSE,"AR miscel";#N/A,#N/A,FALSE,"AR rec";#N/A,#N/A,FALSE,"Inv sum";#N/A,#N/A,FALSE,"Inv NP";#N/A,#N/A,FALSE,"Inv MIS";#N/A,#N/A,FALSE,"Inv con";#N/A,#N/A,FALSE,"Inv cnt";#N/A,#N/A,FALSE,"Inv cst";#N/A,#N/A,FALSE,"Inv Sell thru";#N/A,#N/A,FALSE,"AP";#N/A,#N/A,FALSE,"APactivity";#N/A,#N/A,FALSE,"NPLease";#N/A,#N/A,FALSE,"FA Ins";#N/A,#N/A,FALSE,"Cash";#N/A,#N/A,FALSE,"Taxes";#N/A,#N/A,FALSE,"Trend";#N/A,#N/A,FALSE,"Fin stmt";#N/A,#N/A,FALSE,"BS detail"}</definedName>
    <definedName name="wrn.review1." localSheetId="7" hidden="1">{"review",#N/A,FALSE,"FACTSHT"}</definedName>
    <definedName name="wrn.review1." hidden="1">{"review",#N/A,FALSE,"FACTSHT"}</definedName>
    <definedName name="wrn.Rewetters." localSheetId="7" hidden="1">{#N/A,#N/A,FALSE,"EC Rewetters Cover";#N/A,#N/A,FALSE,"EC Rewetters Summary";#N/A,#N/A,FALSE,"EC Rewetters Summ by Region";#N/A,#N/A,FALSE,"EC Rewett Sales &amp; Mgn by region";#N/A,#N/A,FALSE,"EC Rewett Sales &amp; ASP by Region";#N/A,#N/A,FALSE,"EC Rewetters Sales &amp; Mgn Trends";#N/A,#N/A,FALSE,"EC Rewetters Sales $ Trends";#N/A,#N/A,FALSE,"EC Rewetters Sales Unit Trends";#N/A,#N/A,FALSE,"EC Rewetter Key Ctry Sales Comp";#N/A,#N/A,FALSE,"EC Rewet Key Ctry sales trends "}</definedName>
    <definedName name="wrn.Rewetters." hidden="1">{#N/A,#N/A,FALSE,"EC Rewetters Cover";#N/A,#N/A,FALSE,"EC Rewetters Summary";#N/A,#N/A,FALSE,"EC Rewetters Summ by Region";#N/A,#N/A,FALSE,"EC Rewett Sales &amp; Mgn by region";#N/A,#N/A,FALSE,"EC Rewett Sales &amp; ASP by Region";#N/A,#N/A,FALSE,"EC Rewetters Sales &amp; Mgn Trends";#N/A,#N/A,FALSE,"EC Rewetters Sales $ Trends";#N/A,#N/A,FALSE,"EC Rewetters Sales Unit Trends";#N/A,#N/A,FALSE,"EC Rewetter Key Ctry Sales Comp";#N/A,#N/A,FALSE,"EC Rewet Key Ctry sales trends "}</definedName>
    <definedName name="wrn.Rippert." localSheetId="7" hidden="1">{#N/A,#N/A,FALSE,"Year";#N/A,#N/A,FALSE,"AC Fiscal Year";#N/A,#N/A,FALSE,"Hourly Rate By Activity";#N/A,#N/A,FALSE,"Hourly Rate By Custom Resource";#N/A,#N/A,FALSE,"Line of Business Review";#N/A,#N/A,FALSE,"Assumptions";#N/A,#N/A,FALSE,"Sensitivity Analysis";#N/A,#N/A,FALSE,"Overall Staffing Review"}</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Risk._.Reserves." localSheetId="7" hidden="1">{#N/A,#N/A,TRUE,"Reserves";#N/A,#N/A,TRUE,"Graphs"}</definedName>
    <definedName name="wrn.Risk._.Reserves." hidden="1">{#N/A,#N/A,TRUE,"Reserves";#N/A,#N/A,TRUE,"Graphs"}</definedName>
    <definedName name="wrn.RMD._.Overview._.Report." localSheetId="7" hidden="1">{#N/A,#N/A,TRUE,"BudgetHighlights";#N/A,#N/A,TRUE,"RegionComparison";#N/A,#N/A,TRUE,"Line of Business"}</definedName>
    <definedName name="wrn.RMD._.Overview._.Report." hidden="1">{#N/A,#N/A,TRUE,"BudgetHighlights";#N/A,#N/A,TRUE,"RegionComparison";#N/A,#N/A,TRUE,"Line of Business"}</definedName>
    <definedName name="wrn.RollDetail." hidden="1">{"BookBal",#N/A,FALSE,"Roll-1";"DailyChange",#N/A,FALSE,"Roll-1";"Schedules",#N/A,FALSE,"Roll-1"}</definedName>
    <definedName name="wrn.rolldetail2" hidden="1">{"BookBal",#N/A,FALSE,"Roll-1";"DailyChange",#N/A,FALSE,"Roll-1";"Schedules",#N/A,FALSE,"Roll-1"}</definedName>
    <definedName name="WRN.ROLLDETAIL3." hidden="1">{"BookBal",#N/A,FALSE,"Roll-1";"DailyChange",#N/A,FALSE,"Roll-1";"Schedules",#N/A,FALSE,"Roll-1"}</definedName>
    <definedName name="wrn.rollup." hidden="1">{"page1",#N/A,FALSE,"rollup"}</definedName>
    <definedName name="wrn.RONA." localSheetId="7" hidden="1">{"Rona 12 Month",#N/A,FALSE,"FORMS";"NFA",#N/A,FALSE,"FORMS"}</definedName>
    <definedName name="wrn.RONA." hidden="1">{"Rona 12 Month",#N/A,FALSE,"FORMS";"NFA",#N/A,FALSE,"FORMS"}</definedName>
    <definedName name="wrn.royalty." localSheetId="7" hidden="1">{"intron",#N/A,FALSE,"REVCDLR";"merck",#N/A,FALSE,"REVCDLR";"skb",#N/A,FALSE,"REVCDLR"}</definedName>
    <definedName name="wrn.royalty." hidden="1">{"intron",#N/A,FALSE,"REVCDLR";"merck",#N/A,FALSE,"REVCDLR";"skb",#N/A,FALSE,"REVCDLR"}</definedName>
    <definedName name="wrn.royalty._.plan._.1998." localSheetId="7" hidden="1">{"LICENSEE SALES",#N/A,FALSE,"LICENSEE8_13_97";"Sales and royalties",#N/A,FALSE,"LICENSEE8_13_97";"sales summary",#N/A,FALSE,"LICENSEE8_13_97";"royalty plan",#N/A,FALSE,"8_14_97lrp"}</definedName>
    <definedName name="wrn.royalty._.plan._.1998." hidden="1">{"LICENSEE SALES",#N/A,FALSE,"LICENSEE8_13_97";"Sales and royalties",#N/A,FALSE,"LICENSEE8_13_97";"sales summary",#N/A,FALSE,"LICENSEE8_13_97";"royalty plan",#N/A,FALSE,"8_14_97lrp"}</definedName>
    <definedName name="wrn.RR._.book." localSheetId="7" hidden="1">{"DCF1",#N/A,TRUE,"CC";"DCF2",#N/A,TRUE,"CC";"DCF3",#N/A,TRUE,"CC";#N/A,#N/A,TRUE,"LBO Analysis";"CC_overview",#N/A,TRUE,"CC";"RR_summary",#N/A,TRUE,"RR";"Contribution",#N/A,TRUE,"Contribution CC-RR";"CPE_merger_plan",#N/A,TRUE,"CC Merger Plan (CP&amp;E)";#N/A,#N/A,TRUE,"Break-Up";#N/A,#N/A,TRUE,"CC Merger Plan"}</definedName>
    <definedName name="wrn.RR._.book." hidden="1">{"DCF1",#N/A,TRUE,"CC";"DCF2",#N/A,TRUE,"CC";"DCF3",#N/A,TRUE,"CC";#N/A,#N/A,TRUE,"LBO Analysis";"CC_overview",#N/A,TRUE,"CC";"RR_summary",#N/A,TRUE,"RR";"Contribution",#N/A,TRUE,"Contribution CC-RR";"CPE_merger_plan",#N/A,TRUE,"CC Merger Plan (CP&amp;E)";#N/A,#N/A,TRUE,"Break-Up";#N/A,#N/A,TRUE,"CC Merger Plan"}</definedName>
    <definedName name="wrn.RRPROJECT." localSheetId="7"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PROJECT." hidden="1">{"MT1",#N/A,FALSE,"RA_SL";"MT2",#N/A,FALSE,"RA_SL";"MT3",#N/A,FALSE,"RA_SL";"MT4",#N/A,FALSE,"RA_SL";"MT5",#N/A,FALSE,"RA_SL";"MT7",#N/A,FALSE,"RA_SL";"MT16",#N/A,FALSE,"RA_SL";"MT17",#N/A,FALSE,"RA_SL";"MT18",#N/A,FALSE,"RA_SL";"MT19",#N/A,FALSE,"RA_SL";"MT20",#N/A,FALSE,"RA_SL";"MT21",#N/A,FALSE,"RA_SL";"MT22",#N/A,FALSE,"RA_SL";"MT23",#N/A,FALSE,"RA_SL";"MT24",#N/A,FALSE,"RA_SL";"MT25",#N/A,FALSE,"RA_SL";"MT26",#N/A,FALSE,"RA_SL";"MT27",#N/A,FALSE,"RA_SL";"MT28",#N/A,FALSE,"RA_SL";"MT29",#N/A,FALSE,"RA_SL"}</definedName>
    <definedName name="wrn.RRSUMMARY." localSheetId="7" hidden="1">{"RRSUMMARY",#N/A,FALSE,"RA_SL"}</definedName>
    <definedName name="wrn.RRSUMMARY." hidden="1">{"RRSUMMARY",#N/A,FALSE,"RA_SL"}</definedName>
    <definedName name="wrn.RustyPresentation." hidden="1">{#N/A,#N/A,TRUE,"TransCore Summary";#N/A,#N/A,TRUE,"TransCore IS";#N/A,#N/A,TRUE,"TransCore Balance";#N/A,#N/A,TRUE,"TransCore Backlog";#N/A,#N/A,TRUE,"Syntonic IS";#N/A,#N/A,TRUE,"Syntonic Bal";#N/A,#N/A,TRUE,"Systems IS";#N/A,#N/A,TRUE,"Systems Bal"}</definedName>
    <definedName name="wrn.sales." localSheetId="7" hidden="1">{"sales",#N/A,FALSE,"Sales";"sales existing",#N/A,FALSE,"Sales";"sales rd1",#N/A,FALSE,"Sales";"sales rd2",#N/A,FALSE,"Sales"}</definedName>
    <definedName name="wrn.sales." hidden="1">{"sales",#N/A,FALSE,"Sales";"sales existing",#N/A,FALSE,"Sales";"sales rd1",#N/A,FALSE,"Sales";"sales rd2",#N/A,FALSE,"Sales"}</definedName>
    <definedName name="wrn.SAMPLE." localSheetId="7" hidden="1">{#N/A,#N/A,TRUE,"Crude";#N/A,#N/A,TRUE,"Products"}</definedName>
    <definedName name="wrn.SAMPLE." hidden="1">{#N/A,#N/A,TRUE,"Crude";#N/A,#N/A,TRUE,"Products"}</definedName>
    <definedName name="wrn.Sapolsky._.Tracking._.Report." localSheetId="7" hidden="1">{"sapolskytracking",#N/A,FALSE,"Sapolsky"}</definedName>
    <definedName name="wrn.Sapolsky._.Tracking._.Report." hidden="1">{"sapolskytracking",#N/A,FALSE,"Sapolsky"}</definedName>
    <definedName name="wrn.SATELLITES." localSheetId="7" hidden="1">{"SATT 1_2",#N/A,FALSE,"Satellite Pits";"SATT 1",#N/A,FALSE,"Satellite Pits";"SATT 2",#N/A,FALSE,"Satellite Pits";"SATT 3",#N/A,FALSE,"Satellite Pits";"SATT 4",#N/A,FALSE,"Satellite Pits";"SATT 5",#N/A,FALSE,"Satellite Pits";"SATT 6",#N/A,FALSE,"Satellite Pits";"SATT 7",#N/A,FALSE,"Satellite Pits"}</definedName>
    <definedName name="wrn.SATELLITES." hidden="1">{"SATT 1_2",#N/A,FALSE,"Satellite Pits";"SATT 1",#N/A,FALSE,"Satellite Pits";"SATT 2",#N/A,FALSE,"Satellite Pits";"SATT 3",#N/A,FALSE,"Satellite Pits";"SATT 4",#N/A,FALSE,"Satellite Pits";"SATT 5",#N/A,FALSE,"Satellite Pits";"SATT 6",#N/A,FALSE,"Satellite Pits";"SATT 7",#N/A,FALSE,"Satellite Pits"}</definedName>
    <definedName name="wrn.SBU._.Overview." localSheetId="7" hidden="1">{#N/A,#N/A,FALSE,"SBU Overview";#N/A,#N/A,FALSE,"Consolidating Schedule";#N/A,#N/A,FALSE,"Sales trend graph";#N/A,#N/A,FALSE,"Std Margin trend graph";#N/A,#N/A,FALSE,"QTD Variance Analysis";#N/A,#N/A,FALSE,"YTD Variance Analysis";#N/A,#N/A,FALSE,"QTD Detailed P&amp;L";#N/A,#N/A,FALSE,"YTD Detailed P&amp;L";#N/A,#N/A,FALSE,"Region P&amp;L";#N/A,#N/A,FALSE,"Consol Sales &amp; Margin";#N/A,#N/A,FALSE,"Sales &amp; Mgn Mix";#N/A,#N/A,FALSE,"Key Sales &amp; Margin by Region";#N/A,#N/A,FALSE,"KeyProd Sales";#N/A,#N/A,FALSE,"Sales Trends";#N/A,#N/A,FALSE,"Key Ctry Sales Comp";#N/A,#N/A,FALSE,"Key Ctry sales trends ";#N/A,#N/A,FALSE,"Sales,PSM pie chart";#N/A,#N/A,FALSE," PSM Detail"}</definedName>
    <definedName name="wrn.SBU._.Overview." hidden="1">{#N/A,#N/A,FALSE,"SBU Overview";#N/A,#N/A,FALSE,"Consolidating Schedule";#N/A,#N/A,FALSE,"Sales trend graph";#N/A,#N/A,FALSE,"Std Margin trend graph";#N/A,#N/A,FALSE,"QTD Variance Analysis";#N/A,#N/A,FALSE,"YTD Variance Analysis";#N/A,#N/A,FALSE,"QTD Detailed P&amp;L";#N/A,#N/A,FALSE,"YTD Detailed P&amp;L";#N/A,#N/A,FALSE,"Region P&amp;L";#N/A,#N/A,FALSE,"Consol Sales &amp; Margin";#N/A,#N/A,FALSE,"Sales &amp; Mgn Mix";#N/A,#N/A,FALSE,"Key Sales &amp; Margin by Region";#N/A,#N/A,FALSE,"KeyProd Sales";#N/A,#N/A,FALSE,"Sales Trends";#N/A,#N/A,FALSE,"Key Ctry Sales Comp";#N/A,#N/A,FALSE,"Key Ctry sales trends ";#N/A,#N/A,FALSE,"Sales,PSM pie chart";#N/A,#N/A,FALSE," PSM Detail"}</definedName>
    <definedName name="wrn.SCDSM." localSheetId="7" hidden="1">{"SC DSM",#N/A,FALSE,"SCHEDULE A; SC"}</definedName>
    <definedName name="wrn.SCDSM." hidden="1">{"SC DSM",#N/A,FALSE,"SCHEDULE A; SC"}</definedName>
    <definedName name="wrn.Scenario._.Summary." localSheetId="7" hidden="1">{#N/A,#N/A,TRUE,"Summary";#N/A,"1",TRUE,"Summary";#N/A,"2",TRUE,"Summary";#N/A,"3",TRUE,"Summary";#N/A,"4",TRUE,"Summary";#N/A,"5",TRUE,"Summary";#N/A,"6",TRUE,"Summary";#N/A,"7",TRUE,"Summary";#N/A,"8",TRUE,"Summary";#N/A,"9",TRUE,"Summary";#N/A,"10",TRUE,"Summary";#N/A,"11",TRUE,"Summary"}</definedName>
    <definedName name="wrn.Scenario._.Summary." hidden="1">{#N/A,#N/A,TRUE,"Summary";#N/A,"1",TRUE,"Summary";#N/A,"2",TRUE,"Summary";#N/A,"3",TRUE,"Summary";#N/A,"4",TRUE,"Summary";#N/A,"5",TRUE,"Summary";#N/A,"6",TRUE,"Summary";#N/A,"7",TRUE,"Summary";#N/A,"8",TRUE,"Summary";#N/A,"9",TRUE,"Summary";#N/A,"10",TRUE,"Summary";#N/A,"11",TRUE,"Summary"}</definedName>
    <definedName name="wrn.SCHAs." hidden="1">{"ACCOUNTING COPY",#N/A,FALSE,"SCHEDULE A";"FINANCE COPY",#N/A,FALSE,"SCHEDULE A";"P.L. COPY",#N/A,FALSE,"SCHEDULE A"}</definedName>
    <definedName name="wrn.Schedule._.2c." localSheetId="7" hidden="1">{"Schedule 2c",#N/A,FALSE,"SCHEDULE2c"}</definedName>
    <definedName name="wrn.Schedule._.2c." hidden="1">{"Schedule 2c",#N/A,FALSE,"SCHEDULE2c"}</definedName>
    <definedName name="wrn.SCHEDULE._.H." hidden="1">{"ACCOUNT DETAIL",#N/A,FALSE,"SCHEDULE E";"ACCOUNT DETAIL",#N/A,FALSE,"SCHEDULE G";"ACCOUNT DETAIL",#N/A,FALSE,"SCHEDULE H";"ACCOUNT DETAIL",#N/A,FALSE,"SCHEDULE I"}</definedName>
    <definedName name="wrn.scheduleA." hidden="1">{"scheduleA",#N/A,FALSE,"CTT_CLO"}</definedName>
    <definedName name="wrn.scheduleB." hidden="1">{"scheduleB",#N/A,FALSE,"CTT_CLO"}</definedName>
    <definedName name="wrn.scheduleEF." hidden="1">{"scheduleEF",#N/A,FALSE,"CTT_CLO"}</definedName>
    <definedName name="wrn.scheduleF." hidden="1">{"scheduleF",#N/A,FALSE,"CTT_CLO"}</definedName>
    <definedName name="wrn.Schedules." localSheetId="7" hidden="1">{#N/A,#N/A,FALSE,"Sch. 1";#N/A,#N/A,FALSE,"Sch. 2";#N/A,#N/A,FALSE,"Sch. 3";#N/A,#N/A,FALSE,"Sch. 4";#N/A,#N/A,FALSE,"Sch. 5";#N/A,#N/A,FALSE,"Sch 6.";#N/A,#N/A,FALSE,"Sch. 7";#N/A,#N/A,FALSE,"Sch. 8";#N/A,#N/A,FALSE,"Sch. 9";#N/A,#N/A,FALSE,"Sch. 10";#N/A,#N/A,FALSE,"Sch. 13"}</definedName>
    <definedName name="wrn.Schedules." hidden="1">{#N/A,#N/A,FALSE,"Sch. 1";#N/A,#N/A,FALSE,"Sch. 2";#N/A,#N/A,FALSE,"Sch. 3";#N/A,#N/A,FALSE,"Sch. 4";#N/A,#N/A,FALSE,"Sch. 5";#N/A,#N/A,FALSE,"Sch 6.";#N/A,#N/A,FALSE,"Sch. 7";#N/A,#N/A,FALSE,"Sch. 8";#N/A,#N/A,FALSE,"Sch. 9";#N/A,#N/A,FALSE,"Sch. 10";#N/A,#N/A,FALSE,"Sch. 13"}</definedName>
    <definedName name="wrn.SCHEDULES._.ABC." hidden="1">{#N/A,#N/A,FALSE,"SCHEDULE A";"MINIMUM RENT",#N/A,FALSE,"SCHEDULES B &amp; C";"PERCENTAGE RENT",#N/A,FALSE,"SCHEDULES B &amp; C"}</definedName>
    <definedName name="wrn.SchM." localSheetId="7" hidden="1">{"SchMpg1",#N/A,FALSE,"TR Sch M";"SchMpg2",#N/A,FALSE,"TR Sch M"}</definedName>
    <definedName name="wrn.SchM." hidden="1">{"SchMpg1",#N/A,FALSE,"TR Sch M";"SchMpg2",#N/A,FALSE,"TR Sch M"}</definedName>
    <definedName name="wrn.SD1" localSheetId="7" hidden="1">{#N/A,#N/A,FALSE,"F96AOP3";#N/A,#N/A,FALSE,"summary"}</definedName>
    <definedName name="wrn.SD1" hidden="1">{#N/A,#N/A,FALSE,"F96AOP3";#N/A,#N/A,FALSE,"summary"}</definedName>
    <definedName name="wrn.SDAAR012." localSheetId="7" hidden="1">{#N/A,#N/A,FALSE,"F96AOP3";#N/A,#N/A,FALSE,"summary"}</definedName>
    <definedName name="wrn.SDAAR012." hidden="1">{#N/A,#N/A,FALSE,"F96AOP3";#N/A,#N/A,FALSE,"summary"}</definedName>
    <definedName name="wrn.sdaar013" localSheetId="7" hidden="1">{#N/A,#N/A,FALSE,"F96AOP3";#N/A,#N/A,FALSE,"summary"}</definedName>
    <definedName name="wrn.sdaar013" hidden="1">{#N/A,#N/A,FALSE,"F96AOP3";#N/A,#N/A,FALSE,"summary"}</definedName>
    <definedName name="wrn.Segment._.1." localSheetId="7" hidden="1">{#N/A,#N/A,TRUE,"Segment 1"}</definedName>
    <definedName name="wrn.Segment._.1." hidden="1">{#N/A,#N/A,TRUE,"Segment 1"}</definedName>
    <definedName name="wrn.Segment._.2." localSheetId="7" hidden="1">{#N/A,#N/A,TRUE,"Segment 2"}</definedName>
    <definedName name="wrn.Segment._.2." hidden="1">{#N/A,#N/A,TRUE,"Segment 2"}</definedName>
    <definedName name="wrn.Segment._.3." localSheetId="7" hidden="1">{#N/A,#N/A,TRUE,"Segment 3"}</definedName>
    <definedName name="wrn.Segment._.3." hidden="1">{#N/A,#N/A,TRUE,"Segment 3"}</definedName>
    <definedName name="wrn.Segment._.4." localSheetId="7" hidden="1">{#N/A,#N/A,TRUE,"Segment 4"}</definedName>
    <definedName name="wrn.Segment._.4." hidden="1">{#N/A,#N/A,TRUE,"Segment 4"}</definedName>
    <definedName name="wrn.Segment._.5." localSheetId="7" hidden="1">{#N/A,#N/A,TRUE,"Segment 5"}</definedName>
    <definedName name="wrn.Segment._.5." hidden="1">{#N/A,#N/A,TRUE,"Segment 5"}</definedName>
    <definedName name="wrn.segment._.EPS." localSheetId="7" hidden="1">{"segment_EPS",#N/A,FALSE,"TXTCOMPS"}</definedName>
    <definedName name="wrn.segment._.EPS." hidden="1">{"segment_EPS",#N/A,FALSE,"TXTCOMPS"}</definedName>
    <definedName name="wrn.Selling._.Only." localSheetId="7" hidden="1">{"Selling",#N/A,FALSE,"Detail Income Statements"}</definedName>
    <definedName name="wrn.Selling._.Only." hidden="1">{"Selling",#N/A,FALSE,"Detail Income Statements"}</definedName>
    <definedName name="wrn.Selling._.Only._1" localSheetId="7" hidden="1">{"Selling",#N/A,FALSE,"Detail Income Statements"}</definedName>
    <definedName name="wrn.Selling._.Only._1" hidden="1">{"Selling",#N/A,FALSE,"Detail Income Statements"}</definedName>
    <definedName name="wrn.Selling._.Only._2" localSheetId="7" hidden="1">{"Selling",#N/A,FALSE,"Detail Income Statements"}</definedName>
    <definedName name="wrn.Selling._.Only._2" hidden="1">{"Selling",#N/A,FALSE,"Detail Income Statements"}</definedName>
    <definedName name="wrn.Selling._.Only._3" localSheetId="7" hidden="1">{"Selling",#N/A,FALSE,"Detail Income Statements"}</definedName>
    <definedName name="wrn.Selling._.Only._3" hidden="1">{"Selling",#N/A,FALSE,"Detail Income Statements"}</definedName>
    <definedName name="wrn.Selling._.Only._4" localSheetId="7" hidden="1">{"Selling",#N/A,FALSE,"Detail Income Statements"}</definedName>
    <definedName name="wrn.Selling._.Only._4" hidden="1">{"Selling",#N/A,FALSE,"Detail Income Statements"}</definedName>
    <definedName name="wrn.Selling._.Only._5" localSheetId="7" hidden="1">{"Selling",#N/A,FALSE,"Detail Income Statements"}</definedName>
    <definedName name="wrn.Selling._.Only._5" hidden="1">{"Selling",#N/A,FALSE,"Detail Income Statements"}</definedName>
    <definedName name="wrn.SENIORS." localSheetId="7" hidden="1">{#N/A,#N/A,FALSE,"Sheet1"}</definedName>
    <definedName name="wrn.SENIORS." hidden="1">{#N/A,#N/A,FALSE,"Sheet1"}</definedName>
    <definedName name="wrn.SGPMODELS." localSheetId="7" hidden="1">{"QTRINC1",#N/A,FALSE,"SGPNEW";"QTRINC2",#N/A,FALSE,"SGPNEW";"USSALES1",#N/A,FALSE,"SGPNEW";"USSALES2",#N/A,FALSE,"SGPNEW";"INTLSALES1",#N/A,FALSE,"SGPNEW";"INTLSALES2",#N/A,FALSE,"SGPNEW";"WWSALES1",#N/A,FALSE,"SGPNEW";"WWSALES2",#N/A,FALSE,"SGPNEW";"NEWPRODS",#N/A,FALSE,"SGPNEW";"CASHFLOW",#N/A,FALSE,"SGPNEW"}</definedName>
    <definedName name="wrn.SGPMODELS." hidden="1">{"QTRINC1",#N/A,FALSE,"SGPNEW";"QTRINC2",#N/A,FALSE,"SGPNEW";"USSALES1",#N/A,FALSE,"SGPNEW";"USSALES2",#N/A,FALSE,"SGPNEW";"INTLSALES1",#N/A,FALSE,"SGPNEW";"INTLSALES2",#N/A,FALSE,"SGPNEW";"WWSALES1",#N/A,FALSE,"SGPNEW";"WWSALES2",#N/A,FALSE,"SGPNEW";"NEWPRODS",#N/A,FALSE,"SGPNEW";"CASHFLOW",#N/A,FALSE,"SGPNEW"}</definedName>
    <definedName name="wrn.SHORT." localSheetId="7" hidden="1">{"CREDIT STATISTICS",#N/A,FALSE,"STATS";"CF_AND_IS",#N/A,FALSE,"PLAN";"BALSHEET",#N/A,FALSE,"BALANCE SHEET"}</definedName>
    <definedName name="wrn.SHORT." hidden="1">{"CREDIT STATISTICS",#N/A,FALSE,"STATS";"CF_AND_IS",#N/A,FALSE,"PLAN";"BALSHEET",#N/A,FALSE,"BALANCE SHEET"}</definedName>
    <definedName name="wrn.Shunts." localSheetId="7" hidden="1">{#N/A,#N/A,FALSE,"Shunts Cover";#N/A,#N/A,FALSE,"Shunts Summary";#N/A,#N/A,FALSE,"Shunts Summ by Region";#N/A,#N/A,FALSE,"Shunts Sales &amp; Mgn by region";#N/A,#N/A,FALSE,"Shunts Sales &amp; Mgn Trends";#N/A,#N/A,FALSE,"Shunts Key Ctry NPR Comp";#N/A,#N/A,FALSE,"Shunts Key Ctry NPR trends "}</definedName>
    <definedName name="wrn.Shunts." hidden="1">{#N/A,#N/A,FALSE,"Shunts Cover";#N/A,#N/A,FALSE,"Shunts Summary";#N/A,#N/A,FALSE,"Shunts Summ by Region";#N/A,#N/A,FALSE,"Shunts Sales &amp; Mgn by region";#N/A,#N/A,FALSE,"Shunts Sales &amp; Mgn Trends";#N/A,#N/A,FALSE,"Shunts Key Ctry NPR Comp";#N/A,#N/A,FALSE,"Shunts Key Ctry NPR trends "}</definedName>
    <definedName name="wrn.sim2resolve" localSheetId="7" hidden="1">{#N/A,#N/A,FALSE,"SIM95"}</definedName>
    <definedName name="wrn.sim2resolve" hidden="1">{#N/A,#N/A,FALSE,"SIM95"}</definedName>
    <definedName name="wrn.SIM95." localSheetId="7" hidden="1">{#N/A,#N/A,FALSE,"SIM95"}</definedName>
    <definedName name="wrn.SIM95." hidden="1">{#N/A,#N/A,FALSE,"SIM95"}</definedName>
    <definedName name="wrn.sim953" localSheetId="7" hidden="1">{#N/A,#N/A,FALSE,"SIM95"}</definedName>
    <definedName name="wrn.sim953" hidden="1">{#N/A,#N/A,FALSE,"SIM95"}</definedName>
    <definedName name="wrn.sim954" localSheetId="7" hidden="1">{#N/A,#N/A,FALSE,"SIM95"}</definedName>
    <definedName name="wrn.sim954" hidden="1">{#N/A,#N/A,FALSE,"SIM95"}</definedName>
    <definedName name="wrn.simresolve" localSheetId="7" hidden="1">{#N/A,#N/A,FALSE,"SIM95"}</definedName>
    <definedName name="wrn.simresolve" hidden="1">{#N/A,#N/A,FALSE,"SIM95"}</definedName>
    <definedName name="wrn.single._.case." localSheetId="7" hidden="1">{"Pro Forma Financials",#N/A,FALSE,"pro forma";"Credit Analysis",#N/A,FALSE,"pro forma";"avp",#N/A,FALSE,"avp jon"}</definedName>
    <definedName name="wrn.single._.case." hidden="1">{"Pro Forma Financials",#N/A,FALSE,"pro forma";"Credit Analysis",#N/A,FALSE,"pro forma";"avp",#N/A,FALSE,"avp jon"}</definedName>
    <definedName name="wrn.Site._.Summary." localSheetId="7" hidden="1">{"Summary 1",#N/A,FALSE,"Summary"}</definedName>
    <definedName name="wrn.Site._.Summary." hidden="1">{"Summary 1",#N/A,FALSE,"Summary"}</definedName>
    <definedName name="wrn.SKSCS1." localSheetId="7"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KSCS1.2" localSheetId="7" hidden="1">{#N/A,#N/A,FALSE,"Antony Financials";#N/A,#N/A,FALSE,"Cowboy Financials";#N/A,#N/A,FALSE,"Combined";#N/A,#N/A,FALSE,"Valuematrix";#N/A,#N/A,FALSE,"DCFAntony";#N/A,#N/A,FALSE,"DCFCowboy";#N/A,#N/A,FALSE,"DCFCombined"}</definedName>
    <definedName name="wrn.SKSCS1.2" hidden="1">{#N/A,#N/A,FALSE,"Antony Financials";#N/A,#N/A,FALSE,"Cowboy Financials";#N/A,#N/A,FALSE,"Combined";#N/A,#N/A,FALSE,"Valuematrix";#N/A,#N/A,FALSE,"DCFAntony";#N/A,#N/A,FALSE,"DCFCowboy";#N/A,#N/A,FALSE,"DCFCombined"}</definedName>
    <definedName name="wrn.slides." localSheetId="7" hidden="1">{"skb PM",#N/A,FALSE,"SKB&amp;MERCK (HepB vaccine)"}</definedName>
    <definedName name="wrn.slides." hidden="1">{"skb PM",#N/A,FALSE,"SKB&amp;MERCK (HepB vaccine)"}</definedName>
    <definedName name="wrn.Snapshot." hidden="1">{#N/A,#N/A,TRUE,"Facility-Input";#N/A,#N/A,TRUE,"Graphs"}</definedName>
    <definedName name="wrn.Soft._.Drinks." localSheetId="7" hidden="1">{#N/A,#N/A,FALSE,"Soft Drinks";#N/A,#N/A,FALSE,"Club Soft";#N/A,#N/A,FALSE,"Club Mixers";#N/A,#N/A,FALSE,"TK";#N/A,#N/A,FALSE,"Cidona";#N/A,#N/A,FALSE,"Britvic";#N/A,#N/A,FALSE,"Mi Wadi";#N/A,#N/A,FALSE,"Pepsi";#N/A,#N/A,FALSE,"7UP";#N/A,#N/A,FALSE,"Schweppes";#N/A,#N/A,FALSE,"Wholesale";#N/A,#N/A,FALSE,"Other Soft Drinks"}</definedName>
    <definedName name="wrn.Soft._.Drinks." hidden="1">{#N/A,#N/A,FALSE,"Soft Drinks";#N/A,#N/A,FALSE,"Club Soft";#N/A,#N/A,FALSE,"Club Mixers";#N/A,#N/A,FALSE,"TK";#N/A,#N/A,FALSE,"Cidona";#N/A,#N/A,FALSE,"Britvic";#N/A,#N/A,FALSE,"Mi Wadi";#N/A,#N/A,FALSE,"Pepsi";#N/A,#N/A,FALSE,"7UP";#N/A,#N/A,FALSE,"Schweppes";#N/A,#N/A,FALSE,"Wholesale";#N/A,#N/A,FALSE,"Other Soft Drinks"}</definedName>
    <definedName name="wrn.sony11.09." hidden="1">{#N/A,#N/A,FALSE,"cover sheet";#N/A,#N/A,FALSE,"page 1";#N/A,#N/A,FALSE,"page 2";#N/A,#N/A,FALSE,"page 3";"page4a",#N/A,FALSE,"page 4";"page 5",#N/A,FALSE,"page 5 &amp; 6";"page 6",#N/A,FALSE,"page 5 &amp; 6";#N/A,#N/A,FALSE,"page 7";#N/A,#N/A,FALSE,"page 8";#N/A,#N/A,FALSE,"SCH15 RENT UP LOSS";#N/A,#N/A,FALSE,"page 9";#N/A,#N/A,FALSE,"SCH15 RENT UP LOSS";"prorent",#N/A,FALSE,"SCH 15 RENTAL ASSUMPTIONS";"rentblda",#N/A,FALSE,"SHEET 21 BLD A RENT UP";"rentb1",#N/A,FALSE,"SHEET 22 BLD B-1 RENT UP";"rentb2",#N/A,FALSE,"SHEET 23 BLD B-2 APARTMENT";"rentbldc",#N/A,FALSE,"SHEET 24 OFFICE BLDG C";"rentbldd",#N/A,FALSE,"SHEET 25 BLDG D";"rentblde1",#N/A,FALSE,"SHEET 26 BLDG E-1";"rentblde2",#N/A,FALSE,"SHEET 26 BLDG E-2";"rentbldgf",#N/A,FALSE,"SHEET 27 BLDG F";"rentbg",#N/A,FALSE,"B-GRADE CINEMA &amp; PARKING"}</definedName>
    <definedName name="wrn.Spending._.Reports." localSheetId="7" hidden="1">{"ATP Spending Report",#N/A,FALSE,"ATP";"Gestec spd rpt",#N/A,FALSE,"Gestec";"UCSD spending RPT",#N/A,FALSE,"UCSD";"Sapolsky Spending Rpt",#N/A,FALSE,"Sapolsky";"Oncogene Spnding Rpt",#N/A,FALSE,"Oncogene Ph. 2";"P450 spd rpt",#N/A,FALSE,"NIH P450";"hiv 2 SPD RPT",#N/A,FALSE,"HIV Phase 2";"Mito Spd Rpt",#N/A,FALSE,"Mitochondrial";"ORD Spd Rpt",#N/A,FALSE,"ORD"}</definedName>
    <definedName name="wrn.Spending._.Reports." hidden="1">{"ATP Spending Report",#N/A,FALSE,"ATP";"Gestec spd rpt",#N/A,FALSE,"Gestec";"UCSD spending RPT",#N/A,FALSE,"UCSD";"Sapolsky Spending Rpt",#N/A,FALSE,"Sapolsky";"Oncogene Spnding Rpt",#N/A,FALSE,"Oncogene Ph. 2";"P450 spd rpt",#N/A,FALSE,"NIH P450";"hiv 2 SPD RPT",#N/A,FALSE,"HIV Phase 2";"Mito Spd Rpt",#N/A,FALSE,"Mitochondrial";"ORD Spd Rpt",#N/A,FALSE,"ORD"}</definedName>
    <definedName name="wrn.sspall." localSheetId="7" hidden="1">{"sspcash",#N/A,FALSE,"EWSINCX";"sspinc",#N/A,FALSE,"EWSINCX";"ssptax",#N/A,FALSE,"EWSINCX";"ssppub",#N/A,FALSE,"EWSINCX";"sspperchgetc",#N/A,FALSE,"EWSINCX";"sspevan",#N/A,FALSE,"EWSINCX";"sspbroad",#N/A,FALSE,"EWSINCX";"sspbroadcont",#N/A,FALSE,"EWSINCX";"sspcable",#N/A,FALSE,"EWSINCX";"sspent",#N/A,FALSE,"EWSINCX"}</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taffing." localSheetId="7" hidden="1">{#N/A,#N/A,FALSE,"Assessment";#N/A,#N/A,FALSE,"Staffing";#N/A,#N/A,FALSE,"Hires";#N/A,#N/A,FALSE,"Assumptions"}</definedName>
    <definedName name="wrn.Staffing." hidden="1">{#N/A,#N/A,FALSE,"Assessment";#N/A,#N/A,FALSE,"Staffing";#N/A,#N/A,FALSE,"Hires";#N/A,#N/A,FALSE,"Assumptions"}</definedName>
    <definedName name="wrn.Staffing._.Inputs." localSheetId="7" hidden="1">{#N/A,#N/A,FALSE,"Overall Staffing Review";#N/A,#N/A,FALSE,"Detailed Resource Mix Review";#N/A,#N/A,FALSE,"Detailed Pyramid Review";#N/A,#N/A,FALSE,"Hours By Activity";#N/A,#N/A,FALSE,"Hours By Custom Resource"}</definedName>
    <definedName name="wrn.Staffing._.Inputs." hidden="1">{#N/A,#N/A,FALSE,"Overall Staffing Review";#N/A,#N/A,FALSE,"Detailed Resource Mix Review";#N/A,#N/A,FALSE,"Detailed Pyramid Review";#N/A,#N/A,FALSE,"Hours By Activity";#N/A,#N/A,FALSE,"Hours By Custom Resource"}</definedName>
    <definedName name="wrn.Staffing1" localSheetId="7" hidden="1">{#N/A,#N/A,FALSE,"Assessment";#N/A,#N/A,FALSE,"Staffing";#N/A,#N/A,FALSE,"Hires";#N/A,#N/A,FALSE,"Assumptions"}</definedName>
    <definedName name="wrn.Staffing1" hidden="1">{#N/A,#N/A,FALSE,"Assessment";#N/A,#N/A,FALSE,"Staffing";#N/A,#N/A,FALSE,"Hires";#N/A,#N/A,FALSE,"Assumptions"}</definedName>
    <definedName name="wrn.STAMFORD." localSheetId="7" hidden="1">{#N/A,#N/A,FALSE,"KPI";#N/A,#N/A,FALSE,"CashF_Act";#N/A,#N/A,FALSE,"Inv_Act"}</definedName>
    <definedName name="wrn.STAMFORD." hidden="1">{#N/A,#N/A,FALSE,"KPI";#N/A,#N/A,FALSE,"CashF_Act";#N/A,#N/A,FALSE,"Inv_Act"}</definedName>
    <definedName name="wrn.STAMPA_BD." localSheetId="7" hidden="1">{#N/A,#N/A,FALSE,"TOTAL";#N/A,#N/A,FALSE,"FND";#N/A,#N/A,FALSE,"FSD";#N/A,#N/A,FALSE,"OND";#N/A,#N/A,FALSE,"WTD";#N/A,#N/A,FALSE,"MND";#N/A,#N/A,FALSE,"MSD";#N/A,#N/A,FALSE,"MPD";#N/A,#N/A,FALSE,"ISD";#N/A,#N/A,FALSE,"ESD";#N/A,#N/A,FALSE,"OTH";#N/A,#N/A,FALSE,"PSD";#N/A,#N/A,FALSE,"ELIM";#N/A,#N/A,FALSE,"CHART_YTD";#N/A,#N/A,FALSE,"CHART_MONTH"}</definedName>
    <definedName name="wrn.STAMPA_BD." hidden="1">{#N/A,#N/A,FALSE,"TOTAL";#N/A,#N/A,FALSE,"FND";#N/A,#N/A,FALSE,"FSD";#N/A,#N/A,FALSE,"OND";#N/A,#N/A,FALSE,"WTD";#N/A,#N/A,FALSE,"MND";#N/A,#N/A,FALSE,"MSD";#N/A,#N/A,FALSE,"MPD";#N/A,#N/A,FALSE,"ISD";#N/A,#N/A,FALSE,"ESD";#N/A,#N/A,FALSE,"OTH";#N/A,#N/A,FALSE,"PSD";#N/A,#N/A,FALSE,"ELIM";#N/A,#N/A,FALSE,"CHART_YTD";#N/A,#N/A,FALSE,"CHART_MONTH"}</definedName>
    <definedName name="wrn.STAND_ALONE_BOTH." localSheetId="7" hidden="1">{"FCB_ALL",#N/A,FALSE,"FCB";"GREY_ALL",#N/A,FALSE,"GREY"}</definedName>
    <definedName name="wrn.STAND_ALONE_BOTH." localSheetId="5" hidden="1">{"FCB_ALL",#N/A,FALSE,"FCB";"GREY_ALL",#N/A,FALSE,"GREY"}</definedName>
    <definedName name="wrn.STAND_ALONE_BOTH." localSheetId="2" hidden="1">{"FCB_ALL",#N/A,FALSE,"FCB";"GREY_ALL",#N/A,FALSE,"GREY"}</definedName>
    <definedName name="wrn.STAND_ALONE_BOTH." hidden="1">{"FCB_ALL",#N/A,FALSE,"FCB";"GREY_ALL",#N/A,FALSE,"GREY"}</definedName>
    <definedName name="wrn.Standard." localSheetId="7" hidden="1">{"Financials",#N/A,FALSE,"Financials";"AVP",#N/A,FALSE,"AVP";"DCF",#N/A,FALSE,"DCF";"CSC",#N/A,FALSE,"CSC";"Deal_Comp",#N/A,FALSE,"DealComp"}</definedName>
    <definedName name="wrn.Standard." hidden="1">{"Financials",#N/A,FALSE,"Financials";"AVP",#N/A,FALSE,"AVP";"DCF",#N/A,FALSE,"DCF";"CSC",#N/A,FALSE,"CSC";"Deal_Comp",#N/A,FALSE,"DealComp"}</definedName>
    <definedName name="wrn.Statements." localSheetId="7"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z" localSheetId="7" hidden="1">{"Co1statements",#N/A,FALSE,"Cmpy1";"Co2statement",#N/A,FALSE,"Cmpy2";"co1pm",#N/A,FALSE,"Co1PM";"co2PM",#N/A,FALSE,"Co2PM";"value",#N/A,FALSE,"value";"opco",#N/A,FALSE,"NewSparkle";"adjusts",#N/A,FALSE,"Adjustments"}</definedName>
    <definedName name="wrn.Statements.z" hidden="1">{"Co1statements",#N/A,FALSE,"Cmpy1";"Co2statement",#N/A,FALSE,"Cmpy2";"co1pm",#N/A,FALSE,"Co1PM";"co2PM",#N/A,FALSE,"Co2PM";"value",#N/A,FALSE,"value";"opco",#N/A,FALSE,"NewSparkle";"adjusts",#N/A,FALSE,"Adjustments"}</definedName>
    <definedName name="wrn.Statistics_NME." localSheetId="7" hidden="1">{"Statistics_NME",#N/A,FALSE,"NME"}</definedName>
    <definedName name="wrn.Statistics_NME." hidden="1">{"Statistics_NME",#N/A,FALSE,"NME"}</definedName>
    <definedName name="wrn.Statistics_THC." localSheetId="7" hidden="1">{"Statistics_THC",#N/A,FALSE,"Tenet"}</definedName>
    <definedName name="wrn.Statistics_THC." hidden="1">{"Statistics_THC",#N/A,FALSE,"Tenet"}</definedName>
    <definedName name="wrn.STETSON." localSheetId="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4"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5"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ve._.Package." localSheetId="4"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teve._.Package." localSheetId="5"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teve._.Package." localSheetId="2"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teve._.Package." hidden="1">{#N/A,#N/A,TRUE,"Inv - ALL";#N/A,#N/A,TRUE,"Nuclear Fuel";#N/A,#N/A,TRUE,"Nuclear Invoice";#N/A,#N/A,TRUE,"Sch A - All Participants";#N/A,#N/A,TRUE,"SCHED C All Part";#N/A,#N/A,TRUE,"Gen Replace Cap";#N/A,#N/A,TRUE,"Final Budget";#N/A,#N/A,TRUE,"Mat &amp; Sup Inventory";#N/A,#N/A,TRUE,"SCHED D";#N/A,#N/A,TRUE,"Common Facilities";#N/A,#N/A,TRUE,"External Facilities";#N/A,#N/A,TRUE,"SCHEDULE E";#N/A,#N/A,TRUE,"SCH E - O&amp;M Adjust to Cash";#N/A,#N/A,TRUE,"Nuclear O&amp;M Expenses";#N/A,#N/A,TRUE,"Nuclear O&amp;M Outage Exp";#N/A,#N/A,TRUE,"SCHEDULE 1B";#N/A,#N/A,TRUE,"A&amp;G PT and Ben";#N/A,#N/A,TRUE,"CR3 Tax and Benefits ";#N/A,#N/A,TRUE,"Florida A&amp;G Expense";#N/A,#N/A,TRUE,"Inv - Alac";#N/A,#N/A,TRUE,"Inv - Bush";#N/A,#N/A,TRUE,"Inv - Gaine";#N/A,#N/A,TRUE,"Inv - Kiss";#N/A,#N/A,TRUE,"Inv - Lee";#N/A,#N/A,TRUE,"Inv - NSB";#N/A,#N/A,TRUE,"Inv - Ocala";#N/A,#N/A,TRUE,"Inv - Orlando";#N/A,#N/A,TRUE,"Inv - Seminole"}</definedName>
    <definedName name="wrn.STMT._.OF._.CASH._.FLOWS." hidden="1">{"STMT OF CASH FLOWS",#N/A,FALSE,"Cash Flows Indirect"}</definedName>
    <definedName name="wrn.Stock._.List." localSheetId="7" hidden="1">{#N/A,#N/A,FALSE,"ST"}</definedName>
    <definedName name="wrn.Stock._.List." hidden="1">{#N/A,#N/A,FALSE,"ST"}</definedName>
    <definedName name="wrn.Structure_Comparison_Analysis." localSheetId="7" hidden="1">{"Structure_Charts",#N/A,FALSE,"Conversion";"Structure_Nums",#N/A,FALSE,"Conversion";"Structure_DCF",#N/A,FALSE,"Conversion"}</definedName>
    <definedName name="wrn.Structure_Comparison_Analysis." hidden="1">{"Structure_Charts",#N/A,FALSE,"Conversion";"Structure_Nums",#N/A,FALSE,"Conversion";"Structure_DCF",#N/A,FALSE,"Conversion"}</definedName>
    <definedName name="wrn.SUBREGION." localSheetId="7" hidden="1">{"SUBREGION",#N/A,FALSE,"CNTRYTYPE"}</definedName>
    <definedName name="wrn.SUBREGION." hidden="1">{"SUBREGION",#N/A,FALSE,"CNTRYTYPE"}</definedName>
    <definedName name="wrn.sum._.ops." localSheetId="7" hidden="1">{"schedule",#N/A,FALSE,"Sum Op's";"input area",#N/A,FALSE,"Sum Op's"}</definedName>
    <definedName name="wrn.sum._.ops." hidden="1">{"schedule",#N/A,FALSE,"Sum Op's";"input area",#N/A,FALSE,"Sum Op's"}</definedName>
    <definedName name="wrn.sum1." localSheetId="7" hidden="1">{"Summary","1",FALSE,"Summary"}</definedName>
    <definedName name="wrn.sum1." hidden="1">{"Summary","1",FALSE,"Summary"}</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7" hidden="1">{#N/A,#N/A,FALSE,"Summary";#N/A,#N/A,FALSE,"CF";#N/A,#N/A,FALSE,"P&amp;L";"summary",#N/A,FALSE,"Returns";#N/A,#N/A,FALSE,"BS";"summary",#N/A,FALSE,"Analysis";#N/A,#N/A,FALSE,"Assumptions"}</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and._.eps." localSheetId="7" hidden="1">{"summary",#N/A,FALSE,"Summary";#N/A,#N/A,FALSE,"Purchase EPS @ 70% debt";#N/A,#N/A,FALSE,"Pooling EPS"}</definedName>
    <definedName name="wrn.summary._.and._.eps." hidden="1">{"summary",#N/A,FALSE,"Summary";#N/A,#N/A,FALSE,"Purchase EPS @ 70% debt";#N/A,#N/A,FALSE,"Pooling EPS"}</definedName>
    <definedName name="wrn.summary._.is." localSheetId="7" hidden="1">{"historical p and l",#N/A,FALSE,"Summary IS";"projected summ p and l",#N/A,FALSE,"Summary IS"}</definedName>
    <definedName name="wrn.summary._.is." hidden="1">{"historical p and l",#N/A,FALSE,"Summary IS";"projected summ p and l",#N/A,FALSE,"Summary IS"}</definedName>
    <definedName name="wrn.Summary._.Output." localSheetId="7" hidden="1">{#N/A,#N/A,FALSE,"Title";#N/A,#N/A,FALSE,"Inputs";#N/A,#N/A,FALSE,"Impact"}</definedName>
    <definedName name="wrn.Summary._.Output." hidden="1">{#N/A,#N/A,FALSE,"Title";#N/A,#N/A,FALSE,"Inputs";#N/A,#N/A,FALSE,"Impact"}</definedName>
    <definedName name="wrn.Summary._.Presentation." localSheetId="7" hidden="1">{#N/A,#N/A,FALSE,"Financial Statements";#N/A,#N/A,FALSE,"MM FA &amp; Multiples";#N/A,#N/A,FALSE,"Preliminary Valuation";#N/A,#N/A,FALSE,"WACC"}</definedName>
    <definedName name="wrn.Summary._.Presentation." hidden="1">{#N/A,#N/A,FALSE,"Financial Statements";#N/A,#N/A,FALSE,"MM FA &amp; Multiples";#N/A,#N/A,FALSE,"Preliminary Valuation";#N/A,#N/A,FALSE,"WACC"}</definedName>
    <definedName name="wrn.Summary._.Projections." localSheetId="7" hidden="1">{#N/A,#N/A,FALSE,"Summary - Forte";#N/A,#N/A,FALSE,"Summary - ITT"}</definedName>
    <definedName name="wrn.Summary._.Projections." hidden="1">{#N/A,#N/A,FALSE,"Summary - Forte";#N/A,#N/A,FALSE,"Summary - ITT"}</definedName>
    <definedName name="wrn.Summary._.Report." localSheetId="7" hidden="1">{"Mwh Summary",#N/A,FALSE,"Mwh Analysis";"Burn Summary",#N/A,FALSE,"Burned Analysis";"Summary 2008",#N/A,FALSE,"Summary 2008"}</definedName>
    <definedName name="wrn.Summary._.Report." localSheetId="0" hidden="1">{"Mwh Summary",#N/A,FALSE,"Mwh Analysis";"Burn Summary",#N/A,FALSE,"Burned Analysis";"Summary 2008",#N/A,FALSE,"Summary 2008"}</definedName>
    <definedName name="wrn.Summary._.Report." localSheetId="4" hidden="1">{"Mwh Summary",#N/A,FALSE,"Mwh Analysis";"Burn Summary",#N/A,FALSE,"Burned Analysis";"Summary 2008",#N/A,FALSE,"Summary 2008"}</definedName>
    <definedName name="wrn.Summary._.Report." localSheetId="5" hidden="1">{"Mwh Summary",#N/A,FALSE,"Mwh Analysis";"Burn Summary",#N/A,FALSE,"Burned Analysis";"Summary 2008",#N/A,FALSE,"Summary 2008"}</definedName>
    <definedName name="wrn.Summary._.Report." localSheetId="2" hidden="1">{"Mwh Summary",#N/A,FALSE,"Mwh Analysis";"Burn Summary",#N/A,FALSE,"Burned Analysis";"Summary 2008",#N/A,FALSE,"Summary 2008"}</definedName>
    <definedName name="wrn.Summary._.Report." hidden="1">{"Mwh Summary",#N/A,FALSE,"Mwh Analysis";"Burn Summary",#N/A,FALSE,"Burned Analysis";"Summary 2008",#N/A,FALSE,"Summary 2008"}</definedName>
    <definedName name="wrn.Summary._.Report._.by._.Month." localSheetId="7" hidden="1">{#N/A,#N/A,TRUE,"Cover Page";#N/A,#N/A,TRUE,"Summary Stats Month";#N/A,#N/A,TRUE,"Balance Sheet Month";#N/A,#N/A,TRUE,"Cash Flow Month";#N/A,#N/A,TRUE,"Income Statement Month";#N/A,#N/A,TRUE,"CAPEX Month";#N/A,#N/A,TRUE,"Headcount Summary Month";#N/A,#N/A,TRUE,"Assumptions"}</definedName>
    <definedName name="wrn.Summary._.Report._.by._.Month." hidden="1">{#N/A,#N/A,TRUE,"Cover Page";#N/A,#N/A,TRUE,"Summary Stats Month";#N/A,#N/A,TRUE,"Balance Sheet Month";#N/A,#N/A,TRUE,"Cash Flow Month";#N/A,#N/A,TRUE,"Income Statement Month";#N/A,#N/A,TRUE,"CAPEX Month";#N/A,#N/A,TRUE,"Headcount Summary Month";#N/A,#N/A,TRUE,"Assumptions"}</definedName>
    <definedName name="wrn.Summary._.Report._.by._.Year." localSheetId="7" hidden="1">{#N/A,#N/A,TRUE,"Cover Page";#N/A,#N/A,TRUE,"Summary Stats Annual";#N/A,#N/A,TRUE,"Balance Sheet Annual";#N/A,#N/A,TRUE,"Cash Flow Annual";#N/A,#N/A,TRUE,"Income Statement Annual";#N/A,#N/A,TRUE,"CAPEX Annual";#N/A,#N/A,TRUE,"Assumptions"}</definedName>
    <definedName name="wrn.Summary._.Report._.by._.Year." hidden="1">{#N/A,#N/A,TRUE,"Cover Page";#N/A,#N/A,TRUE,"Summary Stats Annual";#N/A,#N/A,TRUE,"Balance Sheet Annual";#N/A,#N/A,TRUE,"Cash Flow Annual";#N/A,#N/A,TRUE,"Income Statement Annual";#N/A,#N/A,TRUE,"CAPEX Annual";#N/A,#N/A,TRUE,"Assumptions"}</definedName>
    <definedName name="wrn.summary._.schedules." localSheetId="7" hidden="1">{"summary1",#N/A,FALSE,"Summary of Values";"summary2",#N/A,FALSE,"Summary of Values"}</definedName>
    <definedName name="wrn.summary._.schedules." hidden="1">{"summary1",#N/A,FALSE,"Summary of Values";"summary2",#N/A,FALSE,"Summary of Values"}</definedName>
    <definedName name="wrn.SummaryPgs." localSheetId="7"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SummaryPgs.2" localSheetId="7" hidden="1">{#N/A,#N/A,FALSE,"CreditStat";#N/A,#N/A,FALSE,"SPbrkup";#N/A,#N/A,FALSE,"MerSPsyn";#N/A,#N/A,FALSE,"MerSPwKCsyn";#N/A,#N/A,FALSE,"MerSPwKCsyn (2)";#N/A,#N/A,FALSE,"CreditStat (2)"}</definedName>
    <definedName name="wrn.SummaryPgs.2" hidden="1">{#N/A,#N/A,FALSE,"CreditStat";#N/A,#N/A,FALSE,"SPbrkup";#N/A,#N/A,FALSE,"MerSPsyn";#N/A,#N/A,FALSE,"MerSPwKCsyn";#N/A,#N/A,FALSE,"MerSPwKCsyn (2)";#N/A,#N/A,FALSE,"CreditStat (2)"}</definedName>
    <definedName name="wrn.SummaryPgs2." localSheetId="7" hidden="1">{#N/A,#N/A,FALSE,"CreditStat";#N/A,#N/A,FALSE,"SPbrkup";#N/A,#N/A,FALSE,"MerSPsyn";#N/A,#N/A,FALSE,"MerSPwKCsyn";#N/A,#N/A,FALSE,"MerSPwKCsyn (2)";#N/A,#N/A,FALSE,"CreditStat (2)"}</definedName>
    <definedName name="wrn.SummaryPgs2." hidden="1">{#N/A,#N/A,FALSE,"CreditStat";#N/A,#N/A,FALSE,"SPbrkup";#N/A,#N/A,FALSE,"MerSPsyn";#N/A,#N/A,FALSE,"MerSPwKCsyn";#N/A,#N/A,FALSE,"MerSPwKCsyn (2)";#N/A,#N/A,FALSE,"CreditStat (2)"}</definedName>
    <definedName name="wrn.summbud2." localSheetId="7" hidden="1">{#N/A,#N/A,FALSE,"SLSBUD"}</definedName>
    <definedName name="wrn.summbud2." hidden="1">{#N/A,#N/A,FALSE,"SLSBUD"}</definedName>
    <definedName name="wrn.summbud4." localSheetId="7" hidden="1">{#N/A,#N/A,FALSE,"SLSBUD";#N/A,#N/A,FALSE,"SLSBUD"}</definedName>
    <definedName name="wrn.summbud4." hidden="1">{#N/A,#N/A,FALSE,"SLSBUD";#N/A,#N/A,FALSE,"SLSBUD"}</definedName>
    <definedName name="wrn.Supplemental._.Information." localSheetId="7" hidden="1">{#N/A,#N/A,FALSE,"Assumptions";#N/A,#N/A,FALSE,"DNP Expense Summary";#N/A,#N/A,FALSE,"Sensitivity Analysis"}</definedName>
    <definedName name="wrn.Supplemental._.Information." hidden="1">{#N/A,#N/A,FALSE,"Assumptions";#N/A,#N/A,FALSE,"DNP Expense Summary";#N/A,#N/A,FALSE,"Sensitivity Analysis"}</definedName>
    <definedName name="wrn.sweet." localSheetId="7" hidden="1">{"sweet",#N/A,FALSE,"CNTRYTYPE"}</definedName>
    <definedName name="wrn.sweet." hidden="1">{"sweet",#N/A,FALSE,"CNTRYTYPE"}</definedName>
    <definedName name="wrn.Sykes." localSheetId="7" hidden="1">{"rockwell2",#N/A,FALSE,"Rockwell";"trw2",#N/A,FALSE,"TRW";"texas2",#N/A,FALSE,"Texas Inst.";"loral2",#N/A,FALSE,"Loral";"nothrop2",#N/A,FALSE,"Northrop";"boeing2",#N/A,FALSE,"Boeing";"raytheon2",#N/A,FALSE,"Raytheon";"hughesbuy",#N/A,FALSE,"Hughes (2)";"huhes2",#N/A,FALSE,"Hughes";"trw2",#N/A,FALSE,"Orbital";"trw2",#N/A,FALSE,"General Dynamics";"trw2",#N/A,FALSE,"ITT";"boeingbuy2",#N/A,FALSE,"BoeingBuy";"trw2",#N/A,FALSE,"Litton";"trw2",#N/A,FALSE,"Westinghouse"}</definedName>
    <definedName name="wrn.Sykes." hidden="1">{"rockwell2",#N/A,FALSE,"Rockwell";"trw2",#N/A,FALSE,"TRW";"texas2",#N/A,FALSE,"Texas Inst.";"loral2",#N/A,FALSE,"Loral";"nothrop2",#N/A,FALSE,"Northrop";"boeing2",#N/A,FALSE,"Boeing";"raytheon2",#N/A,FALSE,"Raytheon";"hughesbuy",#N/A,FALSE,"Hughes (2)";"huhes2",#N/A,FALSE,"Hughes";"trw2",#N/A,FALSE,"Orbital";"trw2",#N/A,FALSE,"General Dynamics";"trw2",#N/A,FALSE,"ITT";"boeingbuy2",#N/A,FALSE,"BoeingBuy";"trw2",#N/A,FALSE,"Litton";"trw2",#N/A,FALSE,"Westinghouse"}</definedName>
    <definedName name="wrn.Synergies." localSheetId="7" hidden="1">{"Synergies",#N/A,TRUE,"Product Summary";"Existing Products Contracted Synergies",#N/A,TRUE,"Product Roll1";"Existing Products Contracted Synergies 3",#N/A,TRUE,"Product Roll1";"Existing Products Contracted Synergies 2",#N/A,TRUE,"Product Roll1";"New Products Contracted Synergies",#N/A,TRUE,"Product Roll2";"New Products Not Contracted Synergies 2",#N/A,TRUE,"Product Roll3";"New Products Not Contracted Synergies",#N/A,TRUE,"Product Roll3";"New Products Not Contracted Synergies 3",#N/A,TRUE,"Product Roll3"}</definedName>
    <definedName name="wrn.Synergies." hidden="1">{"Synergies",#N/A,TRUE,"Product Summary";"Existing Products Contracted Synergies",#N/A,TRUE,"Product Roll1";"Existing Products Contracted Synergies 3",#N/A,TRUE,"Product Roll1";"Existing Products Contracted Synergies 2",#N/A,TRUE,"Product Roll1";"New Products Contracted Synergies",#N/A,TRUE,"Product Roll2";"New Products Not Contracted Synergies 2",#N/A,TRUE,"Product Roll3";"New Products Not Contracted Synergies",#N/A,TRUE,"Product Roll3";"New Products Not Contracted Synergies 3",#N/A,TRUE,"Product Roll3"}</definedName>
    <definedName name="wrn.SYNERGIES_Merger_1999." localSheetId="7" hidden="1">{#N/A,#N/A,TRUE,"Merger Synergies";#N/A,#N/A,TRUE,"bob-merger-aug";#N/A,#N/A,TRUE,"iomexico";#N/A,#N/A,TRUE,"stacey august merger";#N/A,#N/A,TRUE,"Stacey1999";"Summary",#N/A,TRUE,"Tail Circuits";"Summary",#N/A,TRUE,"SATELLITE"}</definedName>
    <definedName name="wrn.SYNERGIES_Merger_1999." hidden="1">{#N/A,#N/A,TRUE,"Merger Synergies";#N/A,#N/A,TRUE,"bob-merger-aug";#N/A,#N/A,TRUE,"iomexico";#N/A,#N/A,TRUE,"stacey august merger";#N/A,#N/A,TRUE,"Stacey1999";"Summary",#N/A,TRUE,"Tail Circuits";"Summary",#N/A,TRUE,"SATELLITE"}</definedName>
    <definedName name="wrn.Tables." localSheetId="7" hidden="1">{"table II 1",#N/A,FALSE,"Tables";"table II 2",#N/A,FALSE,"Tables";"table III 3",#N/A,FALSE,"Tables"}</definedName>
    <definedName name="wrn.Tables." hidden="1">{"table II 1",#N/A,FALSE,"Tables";"table II 2",#N/A,FALSE,"Tables";"table III 3",#N/A,FALSE,"Tables"}</definedName>
    <definedName name="wrn.TARGET._.DCF." localSheetId="7"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_.Financial._.Statements." localSheetId="7" hidden="1">{"Target Income Statement",#N/A,FALSE,"Target";"Target Balance Sheet",#N/A,FALSE,"Target";"Target Cash Flow",#N/A,FALSE,"Target"}</definedName>
    <definedName name="wrn.Target._.Financial._.Statements." hidden="1">{"Target Income Statement",#N/A,FALSE,"Target";"Target Balance Sheet",#N/A,FALSE,"Target";"Target Cash Flow",#N/A,FALSE,"Target"}</definedName>
    <definedName name="wrn.Tariff._.Analysis." localSheetId="7"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7"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x._.Table." localSheetId="7" hidden="1">{"Tax Table",#N/A,FALSE,"Electric Unbundled"}</definedName>
    <definedName name="wrn.Tax._.Table." hidden="1">{"Tax Table",#N/A,FALSE,"Electric Unbundled"}</definedName>
    <definedName name="wrn.taxes." hidden="1">{"taxes",#N/A,FALSE,"CTT_CLO"}</definedName>
    <definedName name="wrn.TB._.ALL._.ACCTS." hidden="1">{"BALANCE SHEET ACCTS",#N/A,TRUE,"Working Trial Balance";"INCOME STMT ACCTS",#N/A,TRUE,"Working Trial Balance"}</definedName>
    <definedName name="wrn.TB._.BALANCE._.SHEET." hidden="1">{"BALANCE SHEET ACCTS",#N/A,FALSE,"Working Trial Balance"}</definedName>
    <definedName name="wrn.TB._.EXPLANATIONS." hidden="1">{"EXPLANATIONS",#N/A,FALSE,"Working Trial Balance"}</definedName>
    <definedName name="wrn.TB._.INCOME._.STMT." hidden="1">{"INCOME STMT ACCTS",#N/A,FALSE,"Working Trial Balance"}</definedName>
    <definedName name="wrn.technology." localSheetId="7"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l2." localSheetId="7" hidden="1">{#N/A,#N/A,FALSE,"FS_Summary";#N/A,#N/A,FALSE,"Tel_Summary";#N/A,#N/A,FALSE,"Tomahawk";#N/A,#N/A,FALSE,"Medical Marketing";#N/A,#N/A,FALSE,"DIMAC";#N/A,#N/A,FALSE,"Epsilon";#N/A,#N/A,FALSE,"Direct";#N/A,#N/A,FALSE,"DIMAC(2)"}</definedName>
    <definedName name="wrn.tel2." hidden="1">{#N/A,#N/A,FALSE,"FS_Summary";#N/A,#N/A,FALSE,"Tel_Summary";#N/A,#N/A,FALSE,"Tomahawk";#N/A,#N/A,FALSE,"Medical Marketing";#N/A,#N/A,FALSE,"DIMAC";#N/A,#N/A,FALSE,"Epsilon";#N/A,#N/A,FALSE,"Direct";#N/A,#N/A,FALSE,"DIMAC(2)"}</definedName>
    <definedName name="wrn.telem." localSheetId="7" hidden="1">{#N/A,#N/A,FALSE,"FS_Summary";#N/A,#N/A,FALSE,"Tomahawk";#N/A,#N/A,FALSE,"Medical Marketing";#N/A,#N/A,FALSE,"Epsilon";#N/A,#N/A,FALSE,"DIMAC";#N/A,#N/A,FALSE,"Direct";#N/A,#N/A,FALSE,"DIMAC(2)"}</definedName>
    <definedName name="wrn.telem." hidden="1">{#N/A,#N/A,FALSE,"FS_Summary";#N/A,#N/A,FALSE,"Tomahawk";#N/A,#N/A,FALSE,"Medical Marketing";#N/A,#N/A,FALSE,"Epsilon";#N/A,#N/A,FALSE,"DIMAC";#N/A,#N/A,FALSE,"Direct";#N/A,#N/A,FALSE,"DIMAC(2)"}</definedName>
    <definedName name="wrn.Template."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ST." hidden="1">{#N/A,#N/A,FALSE,"SCHEDULE G"}</definedName>
    <definedName name="wrn.test1." localSheetId="7" hidden="1">{"Income Statement",#N/A,FALSE,"CFMODEL";"Balance Sheet",#N/A,FALSE,"CFMODEL"}</definedName>
    <definedName name="wrn.test1." hidden="1">{"Income Statement",#N/A,FALSE,"CFMODEL";"Balance Sheet",#N/A,FALSE,"CFMODEL"}</definedName>
    <definedName name="wrn.test2." localSheetId="7" hidden="1">{"SourcesUses",#N/A,TRUE,"CFMODEL";"TransOverview",#N/A,TRUE,"CFMODEL"}</definedName>
    <definedName name="wrn.test2." hidden="1">{"SourcesUses",#N/A,TRUE,"CFMODEL";"TransOverview",#N/A,TRUE,"CFMODEL"}</definedName>
    <definedName name="wrn.test3." localSheetId="7" hidden="1">{"SourcesUses",#N/A,TRUE,#N/A;"TransOverview",#N/A,TRUE,"CFMODEL"}</definedName>
    <definedName name="wrn.test3." hidden="1">{"SourcesUses",#N/A,TRUE,#N/A;"TransOverview",#N/A,TRUE,"CFMODEL"}</definedName>
    <definedName name="wrn.test3.2" localSheetId="7" hidden="1">{"SourcesUses",#N/A,TRUE,#N/A;"TransOverview",#N/A,TRUE,"CFMODEL"}</definedName>
    <definedName name="wrn.test3.2" hidden="1">{"SourcesUses",#N/A,TRUE,#N/A;"TransOverview",#N/A,TRUE,"CFMODEL"}</definedName>
    <definedName name="wrn.test4." localSheetId="7" hidden="1">{"SourcesUses",#N/A,TRUE,"FundsFlow";"TransOverview",#N/A,TRUE,"FundsFlow"}</definedName>
    <definedName name="wrn.test4." hidden="1">{"SourcesUses",#N/A,TRUE,"FundsFlow";"TransOverview",#N/A,TRUE,"FundsFlow"}</definedName>
    <definedName name="wrn.test42." localSheetId="7" hidden="1">{"SourcesUses",#N/A,TRUE,"FundsFlow";"TransOverview",#N/A,TRUE,"FundsFlow"}</definedName>
    <definedName name="wrn.test42." hidden="1">{"SourcesUses",#N/A,TRUE,"FundsFlow";"TransOverview",#N/A,TRUE,"FundsFlow"}</definedName>
    <definedName name="wrn.TESTS." localSheetId="6" hidden="1">{"PAGE_1",#N/A,FALSE,"MONTH"}</definedName>
    <definedName name="wrn.TESTS." localSheetId="7" hidden="1">{"PAGE_1",#N/A,FALSE,"MONTH"}</definedName>
    <definedName name="wrn.TESTS." localSheetId="0" hidden="1">{"PAGE_1",#N/A,FALSE,"MONTH"}</definedName>
    <definedName name="wrn.TESTS." localSheetId="4" hidden="1">{"PAGE_1",#N/A,FALSE,"MONTH"}</definedName>
    <definedName name="wrn.TESTS." localSheetId="5" hidden="1">{"PAGE_1",#N/A,FALSE,"MONTH"}</definedName>
    <definedName name="wrn.TESTS." localSheetId="2" hidden="1">{"PAGE_1",#N/A,FALSE,"MONTH"}</definedName>
    <definedName name="wrn.TESTS." hidden="1">{"PAGE_1",#N/A,FALSE,"MONTH"}</definedName>
    <definedName name="wrn.Textron." localSheetId="7" hidden="1">{#N/A,#N/A,FALSE,"IS";#N/A,#N/A,FALSE,"SG";#N/A,#N/A,FALSE,"FF";#N/A,#N/A,FALSE,"BS";#N/A,#N/A,FALSE,"DCF";#N/A,#N/A,FALSE,"EVA";#N/A,#N/A,FALSE,"Air";#N/A,#N/A,FALSE,"Car";#N/A,#N/A,FALSE,"Ind";#N/A,#N/A,FALSE,"Sys";#N/A,#N/A,FALSE,"Fin";#N/A,#N/A,FALSE,"Ces";#N/A,#N/A,FALSE,"Bell"}</definedName>
    <definedName name="wrn.Textron." hidden="1">{#N/A,#N/A,FALSE,"IS";#N/A,#N/A,FALSE,"SG";#N/A,#N/A,FALSE,"FF";#N/A,#N/A,FALSE,"BS";#N/A,#N/A,FALSE,"DCF";#N/A,#N/A,FALSE,"EVA";#N/A,#N/A,FALSE,"Air";#N/A,#N/A,FALSE,"Car";#N/A,#N/A,FALSE,"Ind";#N/A,#N/A,FALSE,"Sys";#N/A,#N/A,FALSE,"Fin";#N/A,#N/A,FALSE,"Ces";#N/A,#N/A,FALSE,"Bell"}</definedName>
    <definedName name="wrn.Three._.Months._.Cash._.Flow." localSheetId="7" hidden="1">{"Landscape Detail CF",#N/A,FALSE,"Cash Flow for the 3 m-e 8.31";"Portrait Detail CF",#N/A,FALSE,"Cash Flow for the 3 m-e 8.31"}</definedName>
    <definedName name="wrn.Three._.Months._.Cash._.Flow." hidden="1">{"Landscape Detail CF",#N/A,FALSE,"Cash Flow for the 3 m-e 8.31";"Portrait Detail CF",#N/A,FALSE,"Cash Flow for the 3 m-e 8.31"}</definedName>
    <definedName name="wrn.Title._.Page." localSheetId="7" hidden="1">{#N/A,#N/A,FALSE,"Cover"}</definedName>
    <definedName name="wrn.Title._.Page." hidden="1">{#N/A,#N/A,FALSE,"Cover"}</definedName>
    <definedName name="wrn.TMCALL." localSheetId="7" hidden="1">{"tmccash",#N/A,FALSE,"INCX";"tmcinc",#N/A,FALSE,"INCX";"tmcpretx",#N/A,FALSE,"INCX";"tmcadrev",#N/A,FALSE,"INCX";"tmcbooks",#N/A,FALSE,"INCX"}</definedName>
    <definedName name="wrn.TMCALL." hidden="1">{"tmccash",#N/A,FALSE,"INCX";"tmcinc",#N/A,FALSE,"INCX";"tmcpretx",#N/A,FALSE,"INCX";"tmcadrev",#N/A,FALSE,"INCX";"tmcbooks",#N/A,FALSE,"INCX"}</definedName>
    <definedName name="wrn.tobacco." localSheetId="7" hidden="1">{"income",#N/A,FALSE,"TOBACCO";"value",#N/A,FALSE,"TOBACCO";"assum1",#N/A,FALSE,"TOBACCO";"assum2",#N/A,FALSE,"TOBACCO";"swisher",#N/A,FALSE,"TOBACCO";"martin",#N/A,FALSE,"TOBACCO";"helme1",#N/A,FALSE,"TOBACCO";"helme2",#N/A,FALSE,"TOBACCO";"HELME3",#N/A,FALSE,"TOBACCO";"depmatrix",#N/A,FALSE,"TOBACCO"}</definedName>
    <definedName name="wrn.tobacco." hidden="1">{"income",#N/A,FALSE,"TOBACCO";"value",#N/A,FALSE,"TOBACCO";"assum1",#N/A,FALSE,"TOBACCO";"assum2",#N/A,FALSE,"TOBACCO";"swisher",#N/A,FALSE,"TOBACCO";"martin",#N/A,FALSE,"TOBACCO";"helme1",#N/A,FALSE,"TOBACCO";"helme2",#N/A,FALSE,"TOBACCO";"HELME3",#N/A,FALSE,"TOBACCO";"depmatrix",#N/A,FALSE,"TOBACCO"}</definedName>
    <definedName name="wrn.tobsum." localSheetId="7" hidden="1">{"income",#N/A,FALSE,"TOBACCO";"value",#N/A,FALSE,"TOBACCO";"assum1",#N/A,FALSE,"TOBACCO"}</definedName>
    <definedName name="wrn.tobsum." hidden="1">{"income",#N/A,FALSE,"TOBACCO";"value",#N/A,FALSE,"TOBACCO";"assum1",#N/A,FALSE,"TOBACCO"}</definedName>
    <definedName name="wrn.TODO." localSheetId="7"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OL." localSheetId="7"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_.Level._.Summaries." localSheetId="7"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wrn.Top._.Level._.Summaries."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wrn.total." localSheetId="7" hidden="1">{"total",#N/A,FALSE,"CNTRYTYPE"}</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Business." localSheetId="7"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closing." hidden="1">{"page1",#N/A,FALSE,"CTT_CLO";"page2",#N/A,FALSE,"CTT_CLO";"schedules",#N/A,FALSE,"CTT_CLO";"scheduleA",#N/A,FALSE,"CTT_CLO";"scheduleBC",#N/A,FALSE,"CTT_CLO";"scheduleDE",#N/A,FALSE,"CTT_CLO";"scheduleF",#N/A,FALSE,"CTT_CLO"}</definedName>
    <definedName name="wrn.Total._.Company._.Reforecast._.Print." hidden="1">{#N/A,#N/A,FALSE,"RF Inc Stmt ";#N/A,#N/A,FALSE,"RFN-IS-SUM";#N/A,#N/A,FALSE,"RFN-IS-1";#N/A,#N/A,FALSE,"RFN-IS-2";#N/A,#N/A,FALSE,"RFN-IS-3";#N/A,#N/A,FALSE,"RFN-IS-4";#N/A,#N/A,FALSE,"RFN-IS-5";#N/A,#N/A,FALSE,"RFN-IS-6";#N/A,#N/A,FALSE,"RFN-IS-7";#N/A,#N/A,FALSE,"RFN-IS-8";#N/A,#N/A,FALSE,"RFN-IS-9";#N/A,#N/A,FALSE,"RFN-IS-10";#N/A,#N/A,FALSE,"RFN-IS-11";#N/A,#N/A,FALSE,"RFA-IS-SUM";#N/A,#N/A,FALSE,"RFA-IS-1";#N/A,#N/A,FALSE,"RFA-IS-2";#N/A,#N/A,FALSE,"RFA-IS-3";#N/A,#N/A,FALSE,"RFA-IS-4";#N/A,#N/A,FALSE,"RFA-IS-5";#N/A,#N/A,FALSE,"RFA-IS-6"}</definedName>
    <definedName name="wrn.Total._.Market._.Report." localSheetId="7" hidden="1">{#N/A,#N/A,FALSE,"Sales Graph";#N/A,#N/A,FALSE,"BUC Graph";#N/A,#N/A,FALSE,"P&amp;L - YTD"}</definedName>
    <definedName name="wrn.Total._.Market._.Report." hidden="1">{#N/A,#N/A,FALSE,"Sales Graph";#N/A,#N/A,FALSE,"BUC Graph";#N/A,#N/A,FALSE,"P&amp;L - YTD"}</definedName>
    <definedName name="wrn.Total._.Pack." localSheetId="7"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ack."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resentation." localSheetId="7" hidden="1">{#N/A,#N/A,TRUE,"Financial Statements";#N/A,#N/A,TRUE,"Normalized Salaries";#N/A,#N/A,TRUE,"Valuation";#N/A,#N/A,TRUE,"Beta, Wd, We and Excess WC";#N/A,#N/A,TRUE,"WACC";#N/A,#N/A,TRUE,"MM FA &amp; Multiples"}</definedName>
    <definedName name="wrn.Total._.Presentation." hidden="1">{#N/A,#N/A,TRUE,"Financial Statements";#N/A,#N/A,TRUE,"Normalized Salaries";#N/A,#N/A,TRUE,"Valuation";#N/A,#N/A,TRUE,"Beta, Wd, We and Excess WC";#N/A,#N/A,TRUE,"WACC";#N/A,#N/A,TRUE,"MM FA &amp; Multiples"}</definedName>
    <definedName name="wrn.total._.run." localSheetId="7" hidden="1">{"assets",#N/A,FALSE,"Inv.";"liab",#N/A,FALSE,"Inv.";"cash",#N/A,FALSE,"Inv."}</definedName>
    <definedName name="wrn.total._.run." hidden="1">{"assets",#N/A,FALSE,"Inv.";"liab",#N/A,FALSE,"Inv.";"cash",#N/A,FALSE,"Inv."}</definedName>
    <definedName name="wrn.totalcomp." localSheetId="7" hidden="1">{"comp1",#N/A,FALSE,"COMPS";"footnotes",#N/A,FALSE,"COMPS"}</definedName>
    <definedName name="wrn.totalcomp." hidden="1">{"comp1",#N/A,FALSE,"COMPS";"footnotes",#N/A,FALSE,"COMPS"}</definedName>
    <definedName name="wrn.Totals." localSheetId="7" hidden="1">{#N/A,#N/A,TRUE,"TOTAL";#N/A,#N/A,TRUE,"Total Pipes"}</definedName>
    <definedName name="wrn.Totals." hidden="1">{#N/A,#N/A,TRUE,"TOTAL";#N/A,#N/A,TRUE,"Total Pipes"}</definedName>
    <definedName name="wrn.Track." hidden="1">{#N/A,#N/A,FALSE,"Inc Stmt";#N/A,#N/A,FALSE,"Indirect Costs";#N/A,#N/A,FALSE,"Capital"}</definedName>
    <definedName name="wrn.trademark._.and._.trade._.name." localSheetId="7" hidden="1">{"trademark1",#N/A,FALSE,"Trademark(s) and Trade Name(s)"}</definedName>
    <definedName name="wrn.trademark._.and._.trade._.name." hidden="1">{"trademark1",#N/A,FALSE,"Trademark(s) and Trade Name(s)"}</definedName>
    <definedName name="wrn.Trading._.Summary." localSheetId="5" hidden="1">{#N/A,#N/A,FALSE,"Trading Summary"}</definedName>
    <definedName name="wrn.Trading._.Summary." localSheetId="2" hidden="1">{#N/A,#N/A,FALSE,"Trading Summary"}</definedName>
    <definedName name="wrn.Trading._.Summary." hidden="1">{#N/A,#N/A,FALSE,"Trading Summary"}</definedName>
    <definedName name="wrn.Transaction._.Overview." localSheetId="7" hidden="1">{"Transaction Summary",#N/A,FALSE,"Deal";"Accretion Dilution Analysis",#N/A,FALSE,"Deal";"Accretion Dilution Sensitivity",#N/A,FALSE,"Deal";"Pre Tax Synergies Sensitivity",#N/A,FALSE,"Deal";"Consolidated Income Statement",#N/A,FALSE,"Deal";"Contribution Analysis",#N/A,FALSE,"Deal"}</definedName>
    <definedName name="wrn.Transaction._.Overview." hidden="1">{"Transaction Summary",#N/A,FALSE,"Deal";"Accretion Dilution Analysis",#N/A,FALSE,"Deal";"Accretion Dilution Sensitivity",#N/A,FALSE,"Deal";"Pre Tax Synergies Sensitivity",#N/A,FALSE,"Deal";"Consolidated Income Statement",#N/A,FALSE,"Deal";"Contribution Analysis",#N/A,FALSE,"Deal"}</definedName>
    <definedName name="wrn.TRANSLATED._.B.S." localSheetId="7" hidden="1">{#N/A,#N/A,FALSE,"CANADA";#N/A,#N/A,FALSE,"HOLLAND";#N/A,#N/A,FALSE,"AUSTRALIA";#N/A,#N/A,FALSE,"ALLOW &amp; RESRV "}</definedName>
    <definedName name="wrn.TRANSLATED._.B.S." hidden="1">{#N/A,#N/A,FALSE,"CANADA";#N/A,#N/A,FALSE,"HOLLAND";#N/A,#N/A,FALSE,"AUSTRALIA";#N/A,#N/A,FALSE,"ALLOW &amp; RESRV "}</definedName>
    <definedName name="wrn.TransPrcd_123." localSheetId="7" hidden="1">{#N/A,#N/A,TRUE,"TransPrcd 1";#N/A,#N/A,TRUE,"TransPrcd 2";#N/A,#N/A,TRUE,"TransPrcd 3"}</definedName>
    <definedName name="wrn.TransPrcd_123." hidden="1">{#N/A,#N/A,TRUE,"TransPrcd 1";#N/A,#N/A,TRUE,"TransPrcd 2";#N/A,#N/A,TRUE,"TransPrcd 3"}</definedName>
    <definedName name="wrn.trball." localSheetId="7" hidden="1">{"trbcash",#N/A,FALSE,"INCPF";"trbinc",#N/A,FALSE,"INCPF";"trbchic",#N/A,FALSE,"INCPF";"trbadrev",#N/A,FALSE,"INCPF";"trbstns",#N/A,FALSE,"INCPF";"trbtvstns",#N/A,FALSE,"INCPF"}</definedName>
    <definedName name="wrn.trball." hidden="1">{"trbcash",#N/A,FALSE,"INCPF";"trbinc",#N/A,FALSE,"INCPF";"trbchic",#N/A,FALSE,"INCPF";"trbadrev",#N/A,FALSE,"INCPF";"trbstns",#N/A,FALSE,"INCPF";"trbtvstns",#N/A,FALSE,"INCPF"}</definedName>
    <definedName name="wrn.Trial._.Balance." localSheetId="7" hidden="1">{#N/A,#N/A,FALSE,"TBAL"}</definedName>
    <definedName name="wrn.Trial._.Balance." hidden="1">{#N/A,#N/A,FALSE,"TBAL"}</definedName>
    <definedName name="wrn.Tweety." localSheetId="7" hidden="1">{#N/A,#N/A,FALSE,"A&amp;E";#N/A,#N/A,FALSE,"HighTop";#N/A,#N/A,FALSE,"JG";#N/A,#N/A,FALSE,"RI";#N/A,#N/A,FALSE,"woHT";#N/A,#N/A,FALSE,"woHT&amp;JG"}</definedName>
    <definedName name="wrn.Tweety." hidden="1">{#N/A,#N/A,FALSE,"A&amp;E";#N/A,#N/A,FALSE,"HighTop";#N/A,#N/A,FALSE,"JG";#N/A,#N/A,FALSE,"RI";#N/A,#N/A,FALSE,"woHT";#N/A,#N/A,FALSE,"woHT&amp;JG"}</definedName>
    <definedName name="wrn.Tweety.2" localSheetId="7" hidden="1">{#N/A,#N/A,FALSE,"A&amp;E";#N/A,#N/A,FALSE,"HighTop";#N/A,#N/A,FALSE,"JG";#N/A,#N/A,FALSE,"RI";#N/A,#N/A,FALSE,"woHT";#N/A,#N/A,FALSE,"woHT&amp;JG"}</definedName>
    <definedName name="wrn.Tweety.2" hidden="1">{#N/A,#N/A,FALSE,"A&amp;E";#N/A,#N/A,FALSE,"HighTop";#N/A,#N/A,FALSE,"JG";#N/A,#N/A,FALSE,"RI";#N/A,#N/A,FALSE,"woHT";#N/A,#N/A,FALSE,"woHT&amp;JG"}</definedName>
    <definedName name="wrn.U.S.._.Industries._.Inc.." localSheetId="7" hidden="1">{#N/A,#N/A,TRUE,"3QRpt";#N/A,#N/A,TRUE,"EST";#N/A,#N/A,TRUE,"HOUSE";#N/A,#N/A,TRUE,"REC";#N/A,#N/A,TRUE,"SHOE";#N/A,#N/A,TRUE,"BLD";#N/A,#N/A,TRUE,"IND";#N/A,#N/A,TRUE,"COMP";#N/A,#N/A,TRUE,"COMP2";#N/A,#N/A,TRUE,"KEEP";#N/A,#N/A,TRUE,"IntExp";#N/A,#N/A,TRUE,"Proceeds"}</definedName>
    <definedName name="wrn.U.S.._.Industries._.Inc.." hidden="1">{#N/A,#N/A,TRUE,"3QRpt";#N/A,#N/A,TRUE,"EST";#N/A,#N/A,TRUE,"HOUSE";#N/A,#N/A,TRUE,"REC";#N/A,#N/A,TRUE,"SHOE";#N/A,#N/A,TRUE,"BLD";#N/A,#N/A,TRUE,"IND";#N/A,#N/A,TRUE,"COMP";#N/A,#N/A,TRUE,"COMP2";#N/A,#N/A,TRUE,"KEEP";#N/A,#N/A,TRUE,"IntExp";#N/A,#N/A,TRUE,"Proceeds"}</definedName>
    <definedName name="wrn.UCSD._.Tracking._.Report." localSheetId="7" hidden="1">{#N/A,#N/A,FALSE,"UCSD"}</definedName>
    <definedName name="wrn.UCSD._.Tracking._.Report." hidden="1">{#N/A,#N/A,FALSE,"UCSD"}</definedName>
    <definedName name="wrn.UK._.GAAP._.BS." localSheetId="7" hidden="1">{"UKGAAP balance sheet",#N/A,FALSE,"Balance Sheet"}</definedName>
    <definedName name="wrn.UK._.GAAP._.BS." hidden="1">{"UKGAAP balance sheet",#N/A,FALSE,"Balance Sheet"}</definedName>
    <definedName name="wrn.UNDERGROUND." localSheetId="7" hidden="1">{"UGRND 1",#N/A,FALSE,"UG";"UGRND 2",#N/A,FALSE,"UG";"UGRND 3",#N/A,FALSE,"UG";"UGRND 4",#N/A,FALSE,"UG";"UGRND 5",#N/A,FALSE,"UG";"UGRND 6",#N/A,FALSE,"UG";"UGRND 7",#N/A,FALSE,"UG";"UGRND 8",#N/A,FALSE,"UG";"UGRND 9",#N/A,FALSE,"UG";"UGRND 10",#N/A,FALSE,"UG";"UGRND STOPES",#N/A,FALSE,"UG"}</definedName>
    <definedName name="wrn.UNDERGROUND." hidden="1">{"UGRND 1",#N/A,FALSE,"UG";"UGRND 2",#N/A,FALSE,"UG";"UGRND 3",#N/A,FALSE,"UG";"UGRND 4",#N/A,FALSE,"UG";"UGRND 5",#N/A,FALSE,"UG";"UGRND 6",#N/A,FALSE,"UG";"UGRND 7",#N/A,FALSE,"UG";"UGRND 8",#N/A,FALSE,"UG";"UGRND 9",#N/A,FALSE,"UG";"UGRND 10",#N/A,FALSE,"UG";"UGRND STOPES",#N/A,FALSE,"UG"}</definedName>
    <definedName name="wrn.Unit._.Financials." localSheetId="7"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s." localSheetId="7" hidden="1">{#N/A,#N/A,FALSE,"UNIT";#N/A,#N/A,FALSE,"EROSION";#N/A,#N/A,FALSE,"BASE"}</definedName>
    <definedName name="wrn.Units." hidden="1">{#N/A,#N/A,FALSE,"UNIT";#N/A,#N/A,FALSE,"EROSION";#N/A,#N/A,FALSE,"BASE"}</definedName>
    <definedName name="wrn.up." localSheetId="7" hidden="1">{"up stand alones",#N/A,FALSE,"Acquiror"}</definedName>
    <definedName name="wrn.up." hidden="1">{"up stand alones",#N/A,FALSE,"Acquiror"}</definedName>
    <definedName name="wrn.Update._.certificate." localSheetId="7" hidden="1">{#N/A,#N/A,FALSE,"Update"}</definedName>
    <definedName name="wrn.Update._.certificate." hidden="1">{#N/A,#N/A,FALSE,"Update"}</definedName>
    <definedName name="wrn.upstairs." hidden="1">{"histincome",#N/A,FALSE,"hyfins";"closing balance",#N/A,FALSE,"hyfins"}</definedName>
    <definedName name="wrn.US._.and._.Europe." localSheetId="7" hidden="1">{#N/A,#N/A,FALSE,"Consolidated Financials";#N/A,#N/A,FALSE,"US Mkt";#N/A,#N/A,FALSE,"Eur Mkt"}</definedName>
    <definedName name="wrn.US._.and._.Europe." hidden="1">{#N/A,#N/A,FALSE,"Consolidated Financials";#N/A,#N/A,FALSE,"US Mkt";#N/A,#N/A,FALSE,"Eur Mkt"}</definedName>
    <definedName name="wrn.US._.and._.Europe_1" localSheetId="7" hidden="1">{#N/A,#N/A,FALSE,"Consolidated Financials";#N/A,#N/A,FALSE,"US Mkt";#N/A,#N/A,FALSE,"Eur Mkt"}</definedName>
    <definedName name="wrn.US._.and._.Europe_1" hidden="1">{#N/A,#N/A,FALSE,"Consolidated Financials";#N/A,#N/A,FALSE,"US Mkt";#N/A,#N/A,FALSE,"Eur Mkt"}</definedName>
    <definedName name="wrn.USA." localSheetId="4" hidden="1">{#N/A,#N/A,FALSE,"USA"}</definedName>
    <definedName name="wrn.USA." localSheetId="5" hidden="1">{#N/A,#N/A,FALSE,"USA"}</definedName>
    <definedName name="wrn.USA." localSheetId="2" hidden="1">{#N/A,#N/A,FALSE,"USA"}</definedName>
    <definedName name="wrn.USA." hidden="1">{#N/A,#N/A,FALSE,"USA"}</definedName>
    <definedName name="wrn.USF._.GROUP." localSheetId="7" hidden="1">{"USFGROUP",#N/A,FALSE,"USF GROUP CONSOL"}</definedName>
    <definedName name="wrn.USF._.GROUP." hidden="1">{"USFGROUP",#N/A,FALSE,"USF GROUP CONSOL"}</definedName>
    <definedName name="wrn.USW." localSheetId="7" hidden="1">{"IS",#N/A,FALSE,"IS";"RPTIS",#N/A,FALSE,"RPTIS";"STATS",#N/A,FALSE,"STATS";"BS",#N/A,FALSE,"BS"}</definedName>
    <definedName name="wrn.USW." hidden="1">{"IS",#N/A,FALSE,"IS";"RPTIS",#N/A,FALSE,"RPTIS";"STATS",#N/A,FALSE,"STATS";"BS",#N/A,FALSE,"BS"}</definedName>
    <definedName name="wrn.UUNET." localSheetId="7" hidden="1">{#N/A,#N/A,TRUE,"UUNET Summary";#N/A,#N/A,TRUE,"UUNET Prog.";"uunetsum",#N/A,TRUE,"UUNET "}</definedName>
    <definedName name="wrn.UUNET." hidden="1">{#N/A,#N/A,TRUE,"UUNET Summary";#N/A,#N/A,TRUE,"UUNET Prog.";"uunetsum",#N/A,TRUE,"UUNET "}</definedName>
    <definedName name="wrn.uunet._.1014." localSheetId="7" hidden="1">{#N/A,#N/A,TRUE,"UUNET Summary";#N/A,#N/A,TRUE,"UUNET Prog.";#N/A,#N/A,TRUE,"UUNET "}</definedName>
    <definedName name="wrn.uunet._.1014." hidden="1">{#N/A,#N/A,TRUE,"UUNET Summary";#N/A,#N/A,TRUE,"UUNET Prog.";#N/A,#N/A,TRUE,"UUNET "}</definedName>
    <definedName name="wrn.valderrama." localSheetId="7" hidden="1">{"valderrama1",#N/A,FALSE,"Pro Forma";"valderrama",#N/A,FALSE,"Pro Forma"}</definedName>
    <definedName name="wrn.valderrama." hidden="1">{"valderrama1",#N/A,FALSE,"Pro Forma";"valderrama",#N/A,FALSE,"Pro Forma"}</definedName>
    <definedName name="wrn.VALUATION." localSheetId="7" hidden="1">{#N/A,#N/A,FALSE,"Pooling";#N/A,#N/A,FALSE,"income";#N/A,#N/A,FALSE,"valuation"}</definedName>
    <definedName name="wrn.VALUATION." hidden="1">{#N/A,#N/A,FALSE,"Pooling";#N/A,#N/A,FALSE,"income";#N/A,#N/A,FALSE,"valuation"}</definedName>
    <definedName name="wrn.Valuation._.Package._.1." localSheetId="7"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2" localSheetId="7"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2"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riance._.3." localSheetId="7" hidden="1">{"Variance Q3",#N/A,FALSE,"Var"}</definedName>
    <definedName name="wrn.Variance._.3." hidden="1">{"Variance Q3",#N/A,FALSE,"Var"}</definedName>
    <definedName name="wrn.Variance._.Q1." localSheetId="7" hidden="1">{"Variance Q1",#N/A,FALSE,"Var"}</definedName>
    <definedName name="wrn.Variance._.Q1." hidden="1">{"Variance Q1",#N/A,FALSE,"Var"}</definedName>
    <definedName name="wrn.Variance._.Q2." localSheetId="7" hidden="1">{"Variance Q2",#N/A,FALSE,"Var"}</definedName>
    <definedName name="wrn.Variance._.Q2." hidden="1">{"Variance Q2",#N/A,FALSE,"Var"}</definedName>
    <definedName name="wrn.Variance._.Q3." localSheetId="7" hidden="1">{"Variance Q3",#N/A,FALSE,"Var"}</definedName>
    <definedName name="wrn.Variance._.Q3." hidden="1">{"Variance Q3",#N/A,FALSE,"Var"}</definedName>
    <definedName name="wrn.Variance._.Q4" localSheetId="7" hidden="1">{"Variance Q4",#N/A,FALSE,"Var"}</definedName>
    <definedName name="wrn.Variance._.Q4" hidden="1">{"Variance Q4",#N/A,FALSE,"Var"}</definedName>
    <definedName name="wrn.Variance._.Q4." localSheetId="7" hidden="1">{"Variance Q4",#N/A,FALSE,"Var"}</definedName>
    <definedName name="wrn.Variance._.Q4." hidden="1">{"Variance Q4",#N/A,FALSE,"Var"}</definedName>
    <definedName name="wrn.VERSION." localSheetId="7" hidden="1">{"VERSION",#N/A,FALSE,"Version"}</definedName>
    <definedName name="wrn.VERSION." hidden="1">{"VERSION",#N/A,FALSE,"Version"}</definedName>
    <definedName name="wrn.Voice._.Budget._.Analysis." localSheetId="7" hidden="1">{#N/A,#N/A,TRUE,"Total PO Sum";#N/A,#N/A,TRUE,"Total Min Sum";#N/A,#N/A,TRUE,"Total PPM Sum";#N/A,#N/A,TRUE,"Total Mix Sum";"Sum Payouts-YTD",#N/A,TRUE,"Sum Payouts";"Sum Payouts-Jan",#N/A,TRUE,"Sum Payouts";"Sum Payouts-Feb",#N/A,TRUE,"Sum Payouts";"Sum Min-YTD",#N/A,TRUE,"Sum Min";"Sum Min-Jan",#N/A,TRUE,"Sum Min";"Sum Min-Feb",#N/A,TRUE,"Sum Min";"Sum PPM-YTD",#N/A,TRUE,"Sum PPM";"Sum PPM-Jan",#N/A,TRUE,"Sum PPM";"Sum PPM-Feb",#N/A,TRUE,"Sum PPM";"Sum Mix-YTD",#N/A,TRUE,"Sum Mix";"Sum Mix-Jan",#N/A,TRUE,"Sum Mix";"Sum Mix-Feb",#N/A,TRUE,"Sum Mix"}</definedName>
    <definedName name="wrn.Voice._.Budget._.Analysis." hidden="1">{#N/A,#N/A,TRUE,"Total PO Sum";#N/A,#N/A,TRUE,"Total Min Sum";#N/A,#N/A,TRUE,"Total PPM Sum";#N/A,#N/A,TRUE,"Total Mix Sum";"Sum Payouts-YTD",#N/A,TRUE,"Sum Payouts";"Sum Payouts-Jan",#N/A,TRUE,"Sum Payouts";"Sum Payouts-Feb",#N/A,TRUE,"Sum Payouts";"Sum Min-YTD",#N/A,TRUE,"Sum Min";"Sum Min-Jan",#N/A,TRUE,"Sum Min";"Sum Min-Feb",#N/A,TRUE,"Sum Min";"Sum PPM-YTD",#N/A,TRUE,"Sum PPM";"Sum PPM-Jan",#N/A,TRUE,"Sum PPM";"Sum PPM-Feb",#N/A,TRUE,"Sum PPM";"Sum Mix-YTD",#N/A,TRUE,"Sum Mix";"Sum Mix-Jan",#N/A,TRUE,"Sum Mix";"Sum Mix-Feb",#N/A,TRUE,"Sum Mix"}</definedName>
    <definedName name="wrn.volume._.rec." localSheetId="7" hidden="1">{#N/A,#N/A,FALSE,"Volume";#N/A,#N/A,FALSE,"Explanations"}</definedName>
    <definedName name="wrn.volume._.rec." hidden="1">{#N/A,#N/A,FALSE,"Volume";#N/A,#N/A,FALSE,"Explanations"}</definedName>
    <definedName name="wrn.Wacc." localSheetId="7" hidden="1">{"Area1",#N/A,FALSE,"OREWACC";"Area2",#N/A,FALSE,"OREWACC"}</definedName>
    <definedName name="wrn.Wacc." hidden="1">{"Area1",#N/A,FALSE,"OREWACC";"Area2",#N/A,FALSE,"OREWACC"}</definedName>
    <definedName name="wrn.wara." localSheetId="7" hidden="1">{"weighted average returns",#N/A,FALSE,"WACC and WARA"}</definedName>
    <definedName name="wrn.wara." hidden="1">{"weighted average returns",#N/A,FALSE,"WACC and WARA"}</definedName>
    <definedName name="wrn.Water." localSheetId="7" hidden="1">{#N/A,#N/A,FALSE,"Water";#N/A,#N/A,FALSE,"Ballygowan";#N/A,#N/A,FALSE,"Volvic"}</definedName>
    <definedName name="wrn.Water." hidden="1">{#N/A,#N/A,FALSE,"Water";#N/A,#N/A,FALSE,"Ballygowan";#N/A,#N/A,FALSE,"Volvic"}</definedName>
    <definedName name="wrn.Weekly._.Package." localSheetId="7" hidden="1">{#N/A,#N/A,TRUE,"WKLY PACK";#N/A,#N/A,TRUE,"YC &amp; SPICED";#N/A,#N/A,TRUE,"YF PEACH";#N/A,#N/A,TRUE,"PEARS &amp; CHERRIES";#N/A,#N/A,TRUE,"COTS &amp; COCKTAIL";#N/A,#N/A,TRUE,"FRUIT CUPS"}</definedName>
    <definedName name="wrn.Weekly._.Package." hidden="1">{#N/A,#N/A,TRUE,"WKLY PACK";#N/A,#N/A,TRUE,"YC &amp; SPICED";#N/A,#N/A,TRUE,"YF PEACH";#N/A,#N/A,TRUE,"PEARS &amp; CHERRIES";#N/A,#N/A,TRUE,"COTS &amp; COCKTAIL";#N/A,#N/A,TRUE,"FRUIT CUPS"}</definedName>
    <definedName name="wrn.Whitebk." localSheetId="7" hidden="1">{#N/A,#N/A,FALSE,"ROTARY";#N/A,#N/A,FALSE,"CHARTS"}</definedName>
    <definedName name="wrn.Whitebk." hidden="1">{#N/A,#N/A,FALSE,"ROTARY";#N/A,#N/A,FALSE,"CHARTS"}</definedName>
    <definedName name="wrn.WHOLE." localSheetId="7" hidden="1">{#N/A,#N/A,FALSE,"assumptions";#N/A,#N/A,FALSE,"contrib_annual";#N/A,#N/A,FALSE,"historic";#N/A,#N/A,FALSE,"Proforma";#N/A,#N/A,FALSE,"CALENDARIZED";#N/A,#N/A,FALSE,"Has_gets";#N/A,#N/A,FALSE,"DILUTION"}</definedName>
    <definedName name="wrn.WHOLE." hidden="1">{#N/A,#N/A,FALSE,"assumptions";#N/A,#N/A,FALSE,"contrib_annual";#N/A,#N/A,FALSE,"historic";#N/A,#N/A,FALSE,"Proforma";#N/A,#N/A,FALSE,"CALENDARIZED";#N/A,#N/A,FALSE,"Has_gets";#N/A,#N/A,FALSE,"DILUTION"}</definedName>
    <definedName name="wrn.whole._.document." localSheetId="7" hidden="1">{"page 1",#N/A,FALSE,"A";"page 2",#N/A,FALSE,"A";"page 3",#N/A,FALSE,"A";"page 4",#N/A,FALSE,"A";"page 5",#N/A,FALSE,"A";"page 6",#N/A,FALSE,"A";"page 7",#N/A,FALSE,"A";"page 8",#N/A,FALSE,"A";"page 9",#N/A,FALSE,"A";"page 10",#N/A,FALSE,"A";"page 11",#N/A,FALSE,"A";"page 12",#N/A,FALSE,"A";"page 13",#N/A,FALSE,"A";"page 14",#N/A,FALSE,"A"}</definedName>
    <definedName name="wrn.whole._.document." hidden="1">{"page 1",#N/A,FALSE,"A";"page 2",#N/A,FALSE,"A";"page 3",#N/A,FALSE,"A";"page 4",#N/A,FALSE,"A";"page 5",#N/A,FALSE,"A";"page 6",#N/A,FALSE,"A";"page 7",#N/A,FALSE,"A";"page 8",#N/A,FALSE,"A";"page 9",#N/A,FALSE,"A";"page 10",#N/A,FALSE,"A";"page 11",#N/A,FALSE,"A";"page 12",#N/A,FALSE,"A";"page 13",#N/A,FALSE,"A";"page 14",#N/A,FALSE,"A"}</definedName>
    <definedName name="wrn.whole._.document.2" localSheetId="7" hidden="1">{"page 1",#N/A,FALSE,"A";"page 2",#N/A,FALSE,"A";"page 3",#N/A,FALSE,"A";"page 4",#N/A,FALSE,"A";"page 5",#N/A,FALSE,"A";"page 6",#N/A,FALSE,"A";"page 7",#N/A,FALSE,"A";"page 8",#N/A,FALSE,"A";"page 9",#N/A,FALSE,"A";"page 10",#N/A,FALSE,"A";"page 11",#N/A,FALSE,"A";"page 12",#N/A,FALSE,"A";"page 13",#N/A,FALSE,"A";"page 14",#N/A,FALSE,"A"}</definedName>
    <definedName name="wrn.whole._.document.2" hidden="1">{"page 1",#N/A,FALSE,"A";"page 2",#N/A,FALSE,"A";"page 3",#N/A,FALSE,"A";"page 4",#N/A,FALSE,"A";"page 5",#N/A,FALSE,"A";"page 6",#N/A,FALSE,"A";"page 7",#N/A,FALSE,"A";"page 8",#N/A,FALSE,"A";"page 9",#N/A,FALSE,"A";"page 10",#N/A,FALSE,"A";"page 11",#N/A,FALSE,"A";"page 12",#N/A,FALSE,"A";"page 13",#N/A,FALSE,"A";"page 14",#N/A,FALSE,"A"}</definedName>
    <definedName name="wrn.WholeShabang." localSheetId="7"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2" localSheetId="7"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2"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icor." localSheetId="7" hidden="1">{#N/A,#N/A,FALSE,"FACTSHEETS";#N/A,#N/A,FALSE,"pump";#N/A,#N/A,FALSE,"filter"}</definedName>
    <definedName name="wrn.wicor." hidden="1">{#N/A,#N/A,FALSE,"FACTSHEETS";#N/A,#N/A,FALSE,"pump";#N/A,#N/A,FALSE,"filter"}</definedName>
    <definedName name="wrn.WineSpirits." localSheetId="7" hidden="1">{#N/A,#N/A,FALSE,"W&amp;Spirits";#N/A,#N/A,FALSE,"Grants";#N/A,#N/A,FALSE,"CCB"}</definedName>
    <definedName name="wrn.WineSpirits." hidden="1">{#N/A,#N/A,FALSE,"W&amp;Spirits";#N/A,#N/A,FALSE,"Grants";#N/A,#N/A,FALSE,"CCB"}</definedName>
    <definedName name="wrn.WLAVARIANCEANALYSIS." localSheetId="7" hidden="1">{"INCOME STATEMENT",#N/A,FALSE,"IS";"WWSALES",#N/A,FALSE,"WWSALES";"USSALES",#N/A,FALSE,"USSALES";"INTLSALES",#N/A,FALSE,"INTLSALES"}</definedName>
    <definedName name="wrn.WLAVARIANCEANALYSIS." hidden="1">{"INCOME STATEMENT",#N/A,FALSE,"IS";"WWSALES",#N/A,FALSE,"WWSALES";"USSALES",#N/A,FALSE,"USSALES";"INTLSALES",#N/A,FALSE,"INTLSALES"}</definedName>
    <definedName name="wrn.work._.paper._.shcedules." localSheetId="7"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file." localSheetId="7"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_.All." localSheetId="7"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papers." localSheetId="7" hidden="1">{#N/A,#N/A,FALSE,"Inputs And Assumptions";#N/A,#N/A,FALSE,"Revenue Allocation";#N/A,#N/A,FALSE,"RSP Surch Allocations";#N/A,#N/A,FALSE,"Generation Calculations";#N/A,#N/A,FALSE,"Test Year 2001 Sales and Revs."}</definedName>
    <definedName name="wrn.workpapers." hidden="1">{#N/A,#N/A,FALSE,"Inputs And Assumptions";#N/A,#N/A,FALSE,"Revenue Allocation";#N/A,#N/A,FALSE,"RSP Surch Allocations";#N/A,#N/A,FALSE,"Generation Calculations";#N/A,#N/A,FALSE,"Test Year 2001 Sales and Revs."}</definedName>
    <definedName name="wrn.WP._.4797." localSheetId="7" hidden="1">{"WP 4797",#N/A,FALSE,"4797"}</definedName>
    <definedName name="wrn.WP._.4797." hidden="1">{"WP 4797",#N/A,FALSE,"4797"}</definedName>
    <definedName name="wrn.wpoall." localSheetId="7" hidden="1">{"wpocash",#N/A,FALSE,"WPOALLT";"wpoinc",#N/A,FALSE,"WPOALLT";"wpoexcl",#N/A,FALSE,"WPOALLT";"wpocable",#N/A,FALSE,"WPOALLT";"wpobroad",#N/A,FALSE,"WPOALLT";"wpopost",#N/A,FALSE,"WPOALLT";"wponwsweek",#N/A,FALSE,"WPOALLT"}</definedName>
    <definedName name="wrn.wpoall." hidden="1">{"wpocash",#N/A,FALSE,"WPOALLT";"wpoinc",#N/A,FALSE,"WPOALLT";"wpoexcl",#N/A,FALSE,"WPOALLT";"wpocable",#N/A,FALSE,"WPOALLT";"wpobroad",#N/A,FALSE,"WPOALLT";"wpopost",#N/A,FALSE,"WPOALLT";"wponwsweek",#N/A,FALSE,"WPOALLT"}</definedName>
    <definedName name="wrn.WW._.M._.Detail." localSheetId="7" hidden="1">{"WW M Detail",#N/A,FALSE,"Sch M Detail"}</definedName>
    <definedName name="wrn.WW._.M._.Detail." hidden="1">{"WW M Detail",#N/A,FALSE,"Sch M Detail"}</definedName>
    <definedName name="wrn.WWY." localSheetId="5" hidden="1">{#N/A,#N/A,FALSE,"WWY"}</definedName>
    <definedName name="wrn.WWY." localSheetId="2" hidden="1">{#N/A,#N/A,FALSE,"WWY"}</definedName>
    <definedName name="wrn.WWY." hidden="1">{#N/A,#N/A,FALSE,"WWY"}</definedName>
    <definedName name="wrn.Year._.to._.Date._.Summary." localSheetId="7" hidden="1">{#N/A,#N/A,FALSE,"Year To Date"}</definedName>
    <definedName name="wrn.Year._.to._.Date._.Summary." hidden="1">{#N/A,#N/A,FALSE,"Year To Date"}</definedName>
    <definedName name="wrn.Yearly_AMI." localSheetId="7" hidden="1">{"Yearly_AMI",#N/A,FALSE,"AMI"}</definedName>
    <definedName name="wrn.Yearly_AMI." hidden="1">{"Yearly_AMI",#N/A,FALSE,"AMI"}</definedName>
    <definedName name="wrn.Yearly_NME." localSheetId="7" hidden="1">{"Yearly_NME",#N/A,FALSE,"NME"}</definedName>
    <definedName name="wrn.Yearly_NME." hidden="1">{"Yearly_NME",#N/A,FALSE,"NME"}</definedName>
    <definedName name="wrn.Yearly_THC." localSheetId="7" hidden="1">{"Yearly_THC",#N/A,FALSE,"Earnings"}</definedName>
    <definedName name="wrn.Yearly_THC." hidden="1">{"Yearly_THC",#N/A,FALSE,"Earnings"}</definedName>
    <definedName name="wrn.YTD." localSheetId="7" hidden="1">{"Chemical Division",#N/A,FALSE,"YTD";"Divisions",#N/A,FALSE,"YTD"}</definedName>
    <definedName name="wrn.YTD." hidden="1">{"Chemical Division",#N/A,FALSE,"YTD";"Divisions",#N/A,FALSE,"YTD"}</definedName>
    <definedName name="wrn.YTD._.Cashflow." localSheetId="7" hidden="1">{"ytd_cashflo",#N/A,FALSE,"IFE";"ytd_cashflo",#N/A,FALSE,"SER";"ytd_cashflo",#N/A,FALSE,"PTC";"ytd_cashflo",#N/A,FALSE,"DEL";"ytd_cashflo",#N/A,FALSE,"NORD";"ytd_cashflo",#N/A,FALSE,"ACRX";"ytd_cashflo",#N/A,FALSE,"INV";"ytd_cashflo",#N/A,FALSE,"TVS";"ytd_cashflo",#N/A,FALSE,"FEEL";"ytd_cashflo",#N/A,FALSE,"CORP";"ytd_cashflo",#N/A,FALSE,"CONS"}</definedName>
    <definedName name="wrn.YTD._.Cashflow." hidden="1">{"ytd_cashflo",#N/A,FALSE,"IFE";"ytd_cashflo",#N/A,FALSE,"SER";"ytd_cashflo",#N/A,FALSE,"PTC";"ytd_cashflo",#N/A,FALSE,"DEL";"ytd_cashflo",#N/A,FALSE,"NORD";"ytd_cashflo",#N/A,FALSE,"ACRX";"ytd_cashflo",#N/A,FALSE,"INV";"ytd_cashflo",#N/A,FALSE,"TVS";"ytd_cashflo",#N/A,FALSE,"FEEL";"ytd_cashflo",#N/A,FALSE,"CORP";"ytd_cashflo",#N/A,FALSE,"CONS"}</definedName>
    <definedName name="wrn.YTD._.Income." localSheetId="7" hidden="1">{"ytd_income",#N/A,FALSE,"IFE";"ytd_income",#N/A,FALSE,"SER";"ytd_income",#N/A,FALSE,"PTC";"ytd_income",#N/A,FALSE,"DEL";"ytd_income",#N/A,FALSE,"NORD";"ytd_income",#N/A,FALSE,"ACRX";"ytd_income",#N/A,FALSE,"INV";"ytd_income",#N/A,FALSE,"TVS";"ytd_income",#N/A,FALSE,"FEEL";"ytd_income",#N/A,FALSE,"CORP";"ytd_income",#N/A,FALSE,"CONS"}</definedName>
    <definedName name="wrn.YTD._.Income." hidden="1">{"ytd_income",#N/A,FALSE,"IFE";"ytd_income",#N/A,FALSE,"SER";"ytd_income",#N/A,FALSE,"PTC";"ytd_income",#N/A,FALSE,"DEL";"ytd_income",#N/A,FALSE,"NORD";"ytd_income",#N/A,FALSE,"ACRX";"ytd_income",#N/A,FALSE,"INV";"ytd_income",#N/A,FALSE,"TVS";"ytd_income",#N/A,FALSE,"FEEL";"ytd_income",#N/A,FALSE,"CORP";"ytd_income",#N/A,FALSE,"CONS"}</definedName>
    <definedName name="wrn.YTD._.Income._.Summary." localSheetId="7" hidden="1">{"YTD Income Summary",#N/A,FALSE,"Actual"}</definedName>
    <definedName name="wrn.YTD._.Income._.Summary." hidden="1">{"YTD Income Summary",#N/A,FALSE,"Actual"}</definedName>
    <definedName name="wrn.ZZZ." localSheetId="7" hidden="1">{"CORP COP",#N/A,FALSE,"Corporate"}</definedName>
    <definedName name="wrn.ZZZ." hidden="1">{"CORP COP",#N/A,FALSE,"Corporate"}</definedName>
    <definedName name="wrn_eva" localSheetId="7" hidden="1">{"EVA",#N/A,FALSE,"EVA";"WACC",#N/A,FALSE,"WACC"}</definedName>
    <definedName name="wrn_eva" hidden="1">{"EVA",#N/A,FALSE,"EVA";"WACC",#N/A,FALSE,"WACC"}</definedName>
    <definedName name="wrn_otpt" localSheetId="7" hidden="1">{"DCF","UPSIDE CASE",FALSE,"Sheet1";"DCF","BASE CASE",FALSE,"Sheet1";"DCF","DOWNSIDE CASE",FALSE,"Sheet1"}</definedName>
    <definedName name="wrn_otpt" hidden="1">{"DCF","UPSIDE CASE",FALSE,"Sheet1";"DCF","BASE CASE",FALSE,"Sheet1";"DCF","DOWNSIDE CASE",FALSE,"Sheet1"}</definedName>
    <definedName name="wrn1.all._Sheets" localSheetId="7" hidden="1">{#N/A,#N/A,FALSE,"6405";#N/A,#N/A,FALSE,"6406";#N/A,#N/A,FALSE,"6409";#N/A,#N/A,FALSE,"6425";#N/A,#N/A,FALSE,"6426";#N/A,#N/A,FALSE,"6427";#N/A,#N/A,FALSE,"6440";#N/A,#N/A,FALSE,"6441";#N/A,#N/A,FALSE,"6442";#N/A,#N/A,FALSE,"6443"}</definedName>
    <definedName name="wrn1.all._Sheets" hidden="1">{#N/A,#N/A,FALSE,"6405";#N/A,#N/A,FALSE,"6406";#N/A,#N/A,FALSE,"6409";#N/A,#N/A,FALSE,"6425";#N/A,#N/A,FALSE,"6426";#N/A,#N/A,FALSE,"6427";#N/A,#N/A,FALSE,"6440";#N/A,#N/A,FALSE,"6441";#N/A,#N/A,FALSE,"6442";#N/A,#N/A,FALSE,"6443"}</definedName>
    <definedName name="wrn1.dcf" localSheetId="7" hidden="1">{"mgmt forecast",#N/A,FALSE,"Mgmt Forecast";"dcf table",#N/A,FALSE,"Mgmt Forecast";"sensitivity",#N/A,FALSE,"Mgmt Forecast";"table inputs",#N/A,FALSE,"Mgmt Forecast";"calculations",#N/A,FALSE,"Mgmt Forecast"}</definedName>
    <definedName name="wrn1.dcf" hidden="1">{"mgmt forecast",#N/A,FALSE,"Mgmt Forecast";"dcf table",#N/A,FALSE,"Mgmt Forecast";"sensitivity",#N/A,FALSE,"Mgmt Forecast";"table inputs",#N/A,FALSE,"Mgmt Forecast";"calculations",#N/A,FALSE,"Mgmt Forecast"}</definedName>
    <definedName name="wrn1.FFM." localSheetId="7" hidden="1">{#N/A,#N/A,FALSE,"FFM"}</definedName>
    <definedName name="wrn1.FFM." hidden="1">{#N/A,#N/A,FALSE,"FFM"}</definedName>
    <definedName name="wrn1.magilla" localSheetId="7" hidden="1">{"hughes",#N/A,FALSE,"Hughes";"hughes2",#N/A,FALSE,"Hughes (2)";"ray",#N/A,FALSE,"Raytheon";"trw",#N/A,FALSE,"TRW";"texas",#N/A,FALSE,"Texas Inst.";"rockwell",#N/A,FALSE,"Rockwell";"loral",#N/A,FALSE,"Loral";"nothrop",#N/A,FALSE,"Northrop";"boeing",#N/A,FALSE,"Boeing"}</definedName>
    <definedName name="wrn1.magilla" hidden="1">{"hughes",#N/A,FALSE,"Hughes";"hughes2",#N/A,FALSE,"Hughes (2)";"ray",#N/A,FALSE,"Raytheon";"trw",#N/A,FALSE,"TRW";"texas",#N/A,FALSE,"Texas Inst.";"rockwell",#N/A,FALSE,"Rockwell";"loral",#N/A,FALSE,"Loral";"nothrop",#N/A,FALSE,"Northrop";"boeing",#N/A,FALSE,"Boeing"}</definedName>
    <definedName name="wrn1.total"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1.total"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1.total."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1.total."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2.all" localSheetId="7" hidden="1">{#N/A,#N/A,FALSE,"Pricing";#N/A,#N/A,FALSE,"Summary";#N/A,#N/A,FALSE,"CompProd";#N/A,#N/A,FALSE,"CompJobhrs";#N/A,#N/A,FALSE,"Escalation";#N/A,#N/A,FALSE,"Contingency";#N/A,#N/A,FALSE,"GM";#N/A,#N/A,FALSE,"CompWage";#N/A,#N/A,FALSE,"costSum"}</definedName>
    <definedName name="wrn2.all" hidden="1">{#N/A,#N/A,FALSE,"Pricing";#N/A,#N/A,FALSE,"Summary";#N/A,#N/A,FALSE,"CompProd";#N/A,#N/A,FALSE,"CompJobhrs";#N/A,#N/A,FALSE,"Escalation";#N/A,#N/A,FALSE,"Contingency";#N/A,#N/A,FALSE,"GM";#N/A,#N/A,FALSE,"CompWage";#N/A,#N/A,FALSE,"costSum"}</definedName>
    <definedName name="wrn2.dcf" localSheetId="7" hidden="1">{"mgmt forecast",#N/A,FALSE,"Mgmt Forecast";"dcf table",#N/A,FALSE,"Mgmt Forecast";"sensitivity",#N/A,FALSE,"Mgmt Forecast";"table inputs",#N/A,FALSE,"Mgmt Forecast";"calculations",#N/A,FALSE,"Mgmt Forecast"}</definedName>
    <definedName name="wrn2.dcf" hidden="1">{"mgmt forecast",#N/A,FALSE,"Mgmt Forecast";"dcf table",#N/A,FALSE,"Mgmt Forecast";"sensitivity",#N/A,FALSE,"Mgmt Forecast";"table inputs",#N/A,FALSE,"Mgmt Forecast";"calculations",#N/A,FALSE,"Mgmt Forecast"}</definedName>
    <definedName name="wrn2.total."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2.total."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3.dcf" localSheetId="7" hidden="1">{"mgmt forecast",#N/A,FALSE,"Mgmt Forecast";"dcf table",#N/A,FALSE,"Mgmt Forecast";"sensitivity",#N/A,FALSE,"Mgmt Forecast";"table inputs",#N/A,FALSE,"Mgmt Forecast";"calculations",#N/A,FALSE,"Mgmt Forecast"}</definedName>
    <definedName name="wrn3.dcf" hidden="1">{"mgmt forecast",#N/A,FALSE,"Mgmt Forecast";"dcf table",#N/A,FALSE,"Mgmt Forecast";"sensitivity",#N/A,FALSE,"Mgmt Forecast";"table inputs",#N/A,FALSE,"Mgmt Forecast";"calculations",#N/A,FALSE,"Mgmt Forecast"}</definedName>
    <definedName name="wrn3.total."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3.total."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4.dcf" localSheetId="7" hidden="1">{"mgmt forecast",#N/A,FALSE,"Mgmt Forecast";"dcf table",#N/A,FALSE,"Mgmt Forecast";"sensitivity",#N/A,FALSE,"Mgmt Forecast";"table inputs",#N/A,FALSE,"Mgmt Forecast";"calculations",#N/A,FALSE,"Mgmt Forecast"}</definedName>
    <definedName name="wrn4.dcf" hidden="1">{"mgmt forecast",#N/A,FALSE,"Mgmt Forecast";"dcf table",#N/A,FALSE,"Mgmt Forecast";"sensitivity",#N/A,FALSE,"Mgmt Forecast";"table inputs",#N/A,FALSE,"Mgmt Forecast";"calculations",#N/A,FALSE,"Mgmt Forecast"}</definedName>
    <definedName name="wrn4.total."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4.total."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5.total."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5.total."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a" localSheetId="7" hidden="1">{#N/A,#N/A,FALSE,"Topline";#N/A,#N/A,FALSE,"LE Sum'99";#N/A,#N/A,FALSE,"Demand Growth"}</definedName>
    <definedName name="wrna" hidden="1">{#N/A,#N/A,FALSE,"Topline";#N/A,#N/A,FALSE,"LE Sum'99";#N/A,#N/A,FALSE,"Demand Growth"}</definedName>
    <definedName name="wrna.prod" localSheetId="7" hidden="1">{#N/A,#N/A,FALSE,"1";#N/A,#N/A,FALSE,"2";#N/A,#N/A,FALSE,"16 - 17";#N/A,#N/A,FALSE,"18 - 19";#N/A,#N/A,FALSE,"26";#N/A,#N/A,FALSE,"27";#N/A,#N/A,FALSE,"28"}</definedName>
    <definedName name="wrna.prod" hidden="1">{#N/A,#N/A,FALSE,"1";#N/A,#N/A,FALSE,"2";#N/A,#N/A,FALSE,"16 - 17";#N/A,#N/A,FALSE,"18 - 19";#N/A,#N/A,FALSE,"26";#N/A,#N/A,FALSE,"27";#N/A,#N/A,FALSE,"28"}</definedName>
    <definedName name="wrnbk.sim2resolve" localSheetId="7" hidden="1">{#N/A,#N/A,FALSE,"SIM95"}</definedName>
    <definedName name="wrnbk.sim2resolve" hidden="1">{#N/A,#N/A,FALSE,"SIM95"}</definedName>
    <definedName name="wrnbk.SIM95" localSheetId="7" hidden="1">{#N/A,#N/A,FALSE,"SIM95"}</definedName>
    <definedName name="wrnbk.SIM95" hidden="1">{#N/A,#N/A,FALSE,"SIM95"}</definedName>
    <definedName name="wrning5.total."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ing5.total."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n" localSheetId="7" hidden="1">{#N/A,#N/A,FALSE,"PERSONAL";#N/A,#N/A,FALSE,"explotación";#N/A,#N/A,FALSE,"generales"}</definedName>
    <definedName name="wrnn" hidden="1">{#N/A,#N/A,FALSE,"PERSONAL";#N/A,#N/A,FALSE,"explotación";#N/A,#N/A,FALSE,"generales"}</definedName>
    <definedName name="wrnn1.total"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n1.total"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wrno" localSheetId="7" hidden="1">{"INTRON97",#N/A,FALSE,"REVCDLR";"MERCK1997",#N/A,FALSE,"REVCDLR";"SKB1997",#N/A,FALSE,"REVCDLR"}</definedName>
    <definedName name="wrno" hidden="1">{"INTRON97",#N/A,FALSE,"REVCDLR";"MERCK1997",#N/A,FALSE,"REVCDLR";"SKB1997",#N/A,FALSE,"REVCDLR"}</definedName>
    <definedName name="wrnpkg" hidden="1">{#N/A,#N/A,FALSE,"Income Stmt";#N/A,#N/A,FALSE,"Income Summary"}</definedName>
    <definedName name="wrnpkgs" hidden="1">{#N/A,#N/A,FALSE,"Income Stmt";#N/A,#N/A,FALSE,"Income Summary"}</definedName>
    <definedName name="wrnQ3" localSheetId="7" hidden="1">{"Q.3",#N/A,FALSE,"EARNRL";"Q.3",#N/A,FALSE,"tie_out"}</definedName>
    <definedName name="wrnQ3" hidden="1">{"Q.3",#N/A,FALSE,"EARNRL";"Q.3",#N/A,FALSE,"tie_out"}</definedName>
    <definedName name="wrnQ4" localSheetId="7" hidden="1">{"Q.4",#N/A,FALSE,"EARNRL";"Q.4",#N/A,FALSE,"tie_out"}</definedName>
    <definedName name="wrnQ4" hidden="1">{"Q.4",#N/A,FALSE,"EARNRL";"Q.4",#N/A,FALSE,"tie_out"}</definedName>
    <definedName name="WRONG">#REF!</definedName>
    <definedName name="WRR" localSheetId="7" hidden="1">{#N/A,#N/A,FALSE,"Pharm";#N/A,#N/A,FALSE,"WWCM"}</definedName>
    <definedName name="WRR" hidden="1">{#N/A,#N/A,FALSE,"Pharm";#N/A,#N/A,FALSE,"WWCM"}</definedName>
    <definedName name="wrrrrr" localSheetId="7" hidden="1">{#N/A,#N/A,FALSE,"REPORT"}</definedName>
    <definedName name="wrrrrr" hidden="1">{#N/A,#N/A,FALSE,"REPORT"}</definedName>
    <definedName name="wrt" localSheetId="4" hidden="1">{#N/A,#N/A,FALSE,"EXPENSE"}</definedName>
    <definedName name="wrt" localSheetId="5" hidden="1">{#N/A,#N/A,FALSE,"EXPENSE"}</definedName>
    <definedName name="wrt" localSheetId="2" hidden="1">{#N/A,#N/A,FALSE,"EXPENSE"}</definedName>
    <definedName name="wrt" hidden="1">{#N/A,#N/A,FALSE,"EXPENSE"}</definedName>
    <definedName name="wrwerrwer" localSheetId="4" hidden="1">{#N/A,#N/A,FALSE,"ALLOC"}</definedName>
    <definedName name="wrwerrwer" localSheetId="5" hidden="1">{#N/A,#N/A,FALSE,"ALLOC"}</definedName>
    <definedName name="wrwerrwer" localSheetId="2" hidden="1">{#N/A,#N/A,FALSE,"ALLOC"}</definedName>
    <definedName name="wrwerrwer" hidden="1">{#N/A,#N/A,FALSE,"ALLOC"}</definedName>
    <definedName name="WS" localSheetId="7" hidden="1">{"valuation",#N/A,FALSE,"TXTCOMPS"}</definedName>
    <definedName name="WS" hidden="1">{"valuation",#N/A,FALSE,"TXTCOMPS"}</definedName>
    <definedName name="wscxwscx" hidden="1">8</definedName>
    <definedName name="wtf" localSheetId="7" hidden="1">{"act_prior_QTD",#N/A,FALSE,"H";"grpact_prior_QTD",#N/A,FALSE,"I"}</definedName>
    <definedName name="wtf" hidden="1">{"act_prior_QTD",#N/A,FALSE,"H";"grpact_prior_QTD",#N/A,FALSE,"I"}</definedName>
    <definedName name="wtyu" localSheetId="6" hidden="1">{#N/A,#N/A,FALSE,"Aging Summary";#N/A,#N/A,FALSE,"Ratio Analysis";#N/A,#N/A,FALSE,"Test 120 Day Accts";#N/A,#N/A,FALSE,"Tickmarks"}</definedName>
    <definedName name="wtyu" localSheetId="7" hidden="1">{#N/A,#N/A,FALSE,"Aging Summary";#N/A,#N/A,FALSE,"Ratio Analysis";#N/A,#N/A,FALSE,"Test 120 Day Accts";#N/A,#N/A,FALSE,"Tickmarks"}</definedName>
    <definedName name="wtyu" localSheetId="0" hidden="1">{#N/A,#N/A,FALSE,"Aging Summary";#N/A,#N/A,FALSE,"Ratio Analysis";#N/A,#N/A,FALSE,"Test 120 Day Accts";#N/A,#N/A,FALSE,"Tickmarks"}</definedName>
    <definedName name="wtyu" localSheetId="4" hidden="1">{#N/A,#N/A,FALSE,"Aging Summary";#N/A,#N/A,FALSE,"Ratio Analysis";#N/A,#N/A,FALSE,"Test 120 Day Accts";#N/A,#N/A,FALSE,"Tickmarks"}</definedName>
    <definedName name="wtyu" localSheetId="5" hidden="1">{#N/A,#N/A,FALSE,"Aging Summary";#N/A,#N/A,FALSE,"Ratio Analysis";#N/A,#N/A,FALSE,"Test 120 Day Accts";#N/A,#N/A,FALSE,"Tickmarks"}</definedName>
    <definedName name="wtyu" localSheetId="2" hidden="1">{#N/A,#N/A,FALSE,"Aging Summary";#N/A,#N/A,FALSE,"Ratio Analysis";#N/A,#N/A,FALSE,"Test 120 Day Accts";#N/A,#N/A,FALSE,"Tickmarks"}</definedName>
    <definedName name="wtyu" hidden="1">{#N/A,#N/A,FALSE,"Aging Summary";#N/A,#N/A,FALSE,"Ratio Analysis";#N/A,#N/A,FALSE,"Test 120 Day Accts";#N/A,#N/A,FALSE,"Tickmarks"}</definedName>
    <definedName name="wv" localSheetId="7" hidden="1">{#N/A,#N/A,FALSE,"Pharm";#N/A,#N/A,FALSE,"WWCM"}</definedName>
    <definedName name="wv" hidden="1">{#N/A,#N/A,FALSE,"Pharm";#N/A,#N/A,FALSE,"WWCM"}</definedName>
    <definedName name="WVCTApr00">#REF!</definedName>
    <definedName name="WVCTAug00">#REF!</definedName>
    <definedName name="WVCTAug00TransferredMWs">#REF!</definedName>
    <definedName name="WVCTClosedApr00">#REF!</definedName>
    <definedName name="WVCTClosedFeb00">#REF!</definedName>
    <definedName name="WVCTClosedJul00">#REF!</definedName>
    <definedName name="WVCTClosedJun00">#REF!</definedName>
    <definedName name="WVCTClosedMar00">#REF!</definedName>
    <definedName name="WVCTClosedMay00">#REF!</definedName>
    <definedName name="WVCTFeb00">#REF!</definedName>
    <definedName name="WVCTJan00">#REF!</definedName>
    <definedName name="WVCTJul00">#REF!</definedName>
    <definedName name="WVCTJul00TransferredMWs">#REF!</definedName>
    <definedName name="WVCTJun00">#REF!</definedName>
    <definedName name="WVCTMar00">#REF!</definedName>
    <definedName name="WVCTMay00">#REF!</definedName>
    <definedName name="WVCTMWsClosedJul00">#REF!</definedName>
    <definedName name="WVCTNov00">#REF!</definedName>
    <definedName name="WVCTNov00TransferredMWs">#REF!</definedName>
    <definedName name="WVCTOct00">#REF!</definedName>
    <definedName name="WVCTOct00TransferredMWs">#REF!</definedName>
    <definedName name="WVCTSep00">#REF!</definedName>
    <definedName name="WVCTSep00TransferredMWs">#REF!</definedName>
    <definedName name="wvu.ALL." hidden="1">{TRUE,TRUE,-1.25,-15.5,484.5,276.75,FALSE,FALSE,TRUE,TRUE,0,1,#N/A,1,#N/A,7.71428571428571,15.9411764705882,1,FALSE,FALSE,3,TRUE,1,FALSE,100,"Swvu.ALL.","ACwvu.ALL.",#N/A,FALSE,FALSE,0.37,0.4,1,0.37,2,"&amp;L&amp;""Arial,Bold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&amp;T",FALSE,FALSE,FALSE,FALSE,1,#N/A,1,#N/A,"=R3C1:R44C22","=R1:R2",#N/A,#N/A,FALSE,FALSE,FALSE,1,65532,65532,FALSE,FALSE,TRUE,TRUE,TRUE}</definedName>
    <definedName name="wvu.Annual." localSheetId="7" hidden="1">{TRUE,TRUE,-1.25,-15.5,772.5,495.75,FALSE,FALSE,TRUE,TRUE,0,1,45,1,35,2,4,4,TRUE,TRUE,3,TRUE,1,TRUE,75,"Swvu.Annual.","ACwvu.Annual.",#N/A,FALSE,FALSE,0.75,0.75,1,1,2,"","",FALSE,FALSE,FALSE,FALSE,1,60,#N/A,#N/A,"=R1C41:R53C55",FALSE,"Rwvu.Annual.",#N/A,FALSE,FALSE,TRUE,1,300,300,FALSE,FALSE,TRUE,TRUE,TRUE}</definedName>
    <definedName name="wvu.Annual." hidden="1">{TRUE,TRUE,-1.25,-15.5,772.5,495.75,FALSE,FALSE,TRUE,TRUE,0,1,45,1,35,2,4,4,TRUE,TRUE,3,TRUE,1,TRUE,75,"Swvu.Annual.","ACwvu.Annual.",#N/A,FALSE,FALSE,0.75,0.75,1,1,2,"","",FALSE,FALSE,FALSE,FALSE,1,60,#N/A,#N/A,"=R1C41:R53C55",FALSE,"Rwvu.Annual.",#N/A,FALSE,FALSE,TRUE,1,300,300,FALSE,FALSE,TRUE,TRUE,TRUE}</definedName>
    <definedName name="wvu.CAM._.RATES." hidden="1">{TRUE,TRUE,-1.25,-15.5,604.5,366.75,FALSE,FALSE,TRUE,TRUE,0,1,#N/A,46,#N/A,69.016393442623,25.2941176470588,1,FALSE,FALSE,3,TRUE,1,FALSE,100,"Swvu.CAM._.RATES.","ACwvu.CAM._.RATES.",#N/A,FALSE,FALSE,0.37,0.4,1,0.37,2,"&amp;L&amp;""Arial,Bold Italic""&amp;USCHEDULE B &amp; C&amp;C&amp;""Arial,Bold""&amp;UINCOME AND EXPENSE BUDGET
FOR THE YEAR ENDING 12/31/97&amp;R&amp;""Arial,Bold Italic""&amp;UEASTLAND SHOPPING CENTER","&amp;LWestfield Corporation, Inc.&amp;CPage &amp;P of &amp;N&amp;R&amp;D &amp;T",FALSE,FALSE,FALSE,FALSE,1,#N/A,1,#N/A,"=R48C62:R70C75","=R1:R2","Rwvu.CAM._.RATES.",#N/A,FALSE,FALSE,FALSE,1,65532,65532,FALSE,FALSE,TRUE,TRUE,TRUE}</definedName>
    <definedName name="wvu.CAM._.RECOVERY." hidden="1">{TRUE,TRUE,-1.25,-15.5,604.5,366.75,FALSE,FALSE,TRUE,TRUE,0,1,#N/A,1,#N/A,69.016393442623,23,1,FALSE,FALSE,3,TRUE,1,FALSE,100,"Swvu.CAM._.RECOVERY.","ACwvu.CAM._.RECOVERY.",#N/A,FALSE,FALSE,0.21,0.21,1,0.37,2,"&amp;L&amp;""Arial,Bold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&amp;T",FALSE,FALSE,FALSE,FALSE,1,#N/A,1,#N/A,"=R3C1:R46C75","=R1:R2","Rwvu.CAM._.RECOVERY.",#N/A,FALSE,FALSE,FALSE,1,65532,65532,FALSE,FALSE,TRUE,TRUE,TRUE}</definedName>
    <definedName name="wvu.Escalation._.Table." hidden="1">{TRUE,TRUE,-1.25,-15.5,484.5,276.75,FALSE,TRUE,TRUE,TRUE,0,14,#N/A,20,#N/A,6.39784946236559,14.6190476190476,1,FALSE,FALSE,3,TRUE,1,FALSE,100,"Swvu.Escalation._.Table.","ACwvu.Escalation._.Table.",#N/A,FALSE,FALSE,0.51,0.5,0.5,1,2,"","",FALSE,FALSE,FALSE,FALSE,1,#N/A,1,3,FALSE,FALSE,#N/A,#N/A,FALSE,FALSE,FALSE,5,65532,300,FALSE,FALSE,TRUE,TRUE,TRUE}</definedName>
    <definedName name="wvu.income_statement." localSheetId="7" hidden="1">{TRUE,TRUE,1.75,1,600,350.25,FALSE,FALSE,TRUE,TRUE,0,1,18,1,8,4,7,4,TRUE,TRUE,1,TRUE,1,TRUE,75,"Swvu.income_statement.","ACwvu.income_statement.",1,FALSE,FALSE,1.25,0.5,1.75,0.5,2,"&amp;LAvery Dennison
Operating Segment Earnings Model, $ in Mil.&amp;R&amp;f","",TRUE,FALSE,FALSE,FALSE,1,#N/A,1,1,"=R8C31:R47C54","=C1:C2,R5:R7",#N/A,#N/A,FALSE,FALSE}</definedName>
    <definedName name="wvu.income_statement." hidden="1">{TRUE,TRUE,1.75,1,600,350.25,FALSE,FALSE,TRUE,TRUE,0,1,18,1,8,4,7,4,TRUE,TRUE,1,TRUE,1,TRUE,75,"Swvu.income_statement.","ACwvu.income_statement.",1,FALSE,FALSE,1.25,0.5,1.75,0.5,2,"&amp;LAvery Dennison
Operating Segment Earnings Model, $ in Mil.&amp;R&amp;f","",TRUE,FALSE,FALSE,FALSE,1,#N/A,1,1,"=R8C31:R47C54","=C1:C2,R5:R7",#N/A,#N/A,FALSE,FALSE}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SMEET." hidden="1">{TRUE,TRUE,-1.25,-15.5,604.5,366.75,FALSE,FALSE,TRUE,TRUE,0,1,8,1,3,7,2,4,TRUE,TRUE,3,TRUE,1,TRUE,100,"Swvu.LSMEET.","ACwvu.LSMEET.",#N/A,FALSE,FALSE,0.37,0.4,1,0.37,2,"&amp;L&amp;""Arial,Bold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&amp;T",FALSE,FALSE,FALSE,FALSE,1,#N/A,1,#N/A,"=R3C1:R44C22","=R1:R2","Rwvu.LSMEET.",#N/A,FALSE,FALSE,FALSE,1,65532,65532,FALSE,FALSE,TRUE,TRUE,TRUE}</definedName>
    <definedName name="wvu.MARKETING._.REVENUE." hidden="1">{TRUE,TRUE,-1.25,-15.5,484.5,276.75,FALSE,FALSE,TRUE,TRUE,0,1,114,1,43,4,2,4,TRUE,TRUE,3,TRUE,1,TRUE,100,"Swvu.MARKETING._.REVENUE.","ACwvu.MARKETING._.REVENUE.",#N/A,FALSE,FALSE,0.37,0.4,1,0.37,2,"&amp;L&amp;""Arial,Bold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&amp;T",FALSE,FALSE,FALSE,FALSE,1,#N/A,1,#N/A,#DIV/0!,"=R1:R2","Rwvu.MARKETING._.REVENUE.",#N/A,FALSE,FALSE,FALSE,1,#N/A,#N/A,FALSE,FALSE,TRUE,TRUE,TRUE}</definedName>
    <definedName name="wvu.MINIMUM._.RENT." hidden="1">{TRUE,TRUE,-1.25,-15.5,484.5,276.75,FALSE,FALSE,TRUE,TRUE,0,17,#N/A,35,#N/A,102.859375,18.2222222222222,1,FALSE,FALSE,3,TRUE,1,FALSE,100,"Swvu.MINIMUM._.RENT.","ACwvu.MINIMUM._.RENT.",#N/A,FALSE,FALSE,0.37,0.4,1,0.37,2,"&amp;L&amp;""Arial,Bold Italic""&amp;USCHEDULE B &amp; C&amp;C&amp;""Arial,Bold""&amp;UINCOME AND EXPENSE BUDGET
FOR THE YEAR ENDING 12/31/98&amp;R&amp;""Arial,Bold Italic""&amp;UEASTLAND SHOPPING CENTER","&amp;LWestfield Corporation, Inc.&amp;CPage &amp;P of &amp;N&amp;R&amp;D &amp;T",FALSE,FALSE,FALSE,FALSE,1,59,#N/A,#N/A,"=R3C1:R46C22","=R1:R2","Rwvu.MINIMUM._.RENT.",#N/A,FALSE,FALSE,FALSE,1,#N/A,#N/A,FALSE,FALSE,TRUE,TRUE,TRUE}</definedName>
    <definedName name="wvu.OCCUPANCY." hidden="1">{TRUE,TRUE,-1.25,-15.5,604.5,366.75,FALSE,FALSE,TRUE,TRUE,0,1,#N/A,1,#N/A,54.1481481481481,23,1,FALSE,FALSE,3,TRUE,1,FALSE,100,"Swvu.OCCUPANCY.","ACwvu.OCCUPANCY.",#N/A,FALSE,FALSE,0.21,0.21,1,0.37,2,"&amp;L&amp;""Arial,Bold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&amp;T",FALSE,FALSE,FALSE,FALSE,1,#N/A,1,#N/A,"=R3C1:R59C61","=R1:R2","Rwvu.OCCUPANCY.",#N/A,FALSE,FALSE,FALSE,1,65532,65532,FALSE,FALSE,TRUE,TRUE,TRUE}</definedName>
    <definedName name="wvu.operating_segment." localSheetId="7" hidden="1">{TRUE,TRUE,1.75,1,600,350.25,FALSE,FALSE,TRUE,TRUE,0,60,61,49,109,1,4,4,TRUE,TRUE,1,TRUE,1,TRUE,75,"Swvu.operating_segment.","ACwvu.operating_segment.",1,FALSE,FALSE,1,0.5,1.5,0.5,1,"","",TRUE,FALSE,FALSE,FALSE,1,#N/A,1,1,"=R53C62:R123C73","=C60,R51:R52",#N/A,#N/A,FALSE,FALSE}</definedName>
    <definedName name="wvu.operating_segment." hidden="1">{TRUE,TRUE,1.75,1,600,350.25,FALSE,FALSE,TRUE,TRUE,0,60,61,49,109,1,4,4,TRUE,TRUE,1,TRUE,1,TRUE,75,"Swvu.operating_segment.","ACwvu.operating_segment.",1,FALSE,FALSE,1,0.5,1.5,0.5,1,"","",TRUE,FALSE,FALSE,FALSE,1,#N/A,1,1,"=R53C62:R123C73","=C60,R51:R52",#N/A,#N/A,FALSE,FALSE}</definedName>
    <definedName name="wvu.PERCENTAGE._.RENT." hidden="1">{TRUE,TRUE,-1.25,-15.5,484.5,276.75,FALSE,FALSE,TRUE,TRUE,0,1,47,1,43,21,2,4,TRUE,TRUE,3,TRUE,1,TRUE,100,"Swvu.PERCENTAGE._.RENT.","ACwvu.PERCENTAGE._.RENT.",#N/A,FALSE,FALSE,0.37,0.4,1,0.37,2,"&amp;L&amp;""Arial,Bold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&amp;T",FALSE,FALSE,FALSE,FALSE,1,#N/A,1,#N/A,#DIV/0!,"=R1:R2","Rwvu.PERCENTAGE._.RENT.",#N/A,FALSE,FALSE,FALSE,1,#N/A,#N/A,FALSE,FALSE,TRUE,TRUE,TRUE}</definedName>
    <definedName name="wvu.print1." localSheetId="4" hidden="1">{TRUE,TRUE,-0.8,-17,618,364.2,FALSE,FALSE,TRUE,TRUE,0,1,#N/A,1,#N/A,16.9245283018868,24.2272727272727,1,FALSE,FALSE,3,TRUE,1,FALSE,100,"Swvu.print1.","ACwvu.print1.",1,FALSE,FALSE,0.75,0.75,1,1,2,"&amp;L&amp;""Times New Roman""&amp;BCS First Boston&amp;C&amp;""Times New Roman""&amp;12&amp;BAUTOFINANCE GROUP, INC.
AFG 1992-A Grantor Trust Loss and Delinquency Analysis&amp;""Courier""&amp;10&amp;B
","",TRUE,FALSE,FALSE,FALSE,1,#N/A,1,1,"=R8C1:R77C31",FALSE,#N/A,#N/A,FALSE,FALSE}</definedName>
    <definedName name="wvu.print1." localSheetId="5" hidden="1">{TRUE,TRUE,-0.8,-17,618,364.2,FALSE,FALSE,TRUE,TRUE,0,1,#N/A,1,#N/A,16.9245283018868,24.2272727272727,1,FALSE,FALSE,3,TRUE,1,FALSE,100,"Swvu.print1.","ACwvu.print1.",1,FALSE,FALSE,0.75,0.75,1,1,2,"&amp;L&amp;""Times New Roman""&amp;BCS First Boston&amp;C&amp;""Times New Roman""&amp;12&amp;BAUTOFINANCE GROUP, INC.
AFG 1992-A Grantor Trust Loss and Delinquency Analysis&amp;""Courier""&amp;10&amp;B
","",TRUE,FALSE,FALSE,FALSE,1,#N/A,1,1,"=R8C1:R77C31",FALSE,#N/A,#N/A,FALSE,FALSE}</definedName>
    <definedName name="wvu.print1." localSheetId="2" hidden="1">{TRUE,TRUE,-0.8,-17,618,364.2,FALSE,FALSE,TRUE,TRUE,0,1,#N/A,1,#N/A,16.9245283018868,24.2272727272727,1,FALSE,FALSE,3,TRUE,1,FALSE,100,"Swvu.print1.","ACwvu.print1.",1,FALSE,FALSE,0.75,0.75,1,1,2,"&amp;L&amp;""Times New Roman""&amp;BCS First Boston&amp;C&amp;""Times New Roman""&amp;12&amp;BAUTOFINANCE GROUP, INC.
AFG 1992-A Grantor Trust Loss and Delinquency Analysis&amp;""Courier""&amp;10&amp;B
","",TRUE,FALSE,FALSE,FALSE,1,#N/A,1,1,"=R8C1:R77C31",FALSE,#N/A,#N/A,FALSE,FALSE}</definedName>
    <definedName name="wvu.print1." hidden="1">{TRUE,TRUE,-0.8,-17,618,364.2,FALSE,FALSE,TRUE,TRUE,0,1,#N/A,1,#N/A,16.9245283018868,24.2272727272727,1,FALSE,FALSE,3,TRUE,1,FALSE,100,"Swvu.print1.","ACwvu.print1.",1,FALSE,FALSE,0.75,0.75,1,1,2,"&amp;L&amp;""Times New Roman""&amp;BCS First Boston&amp;C&amp;""Times New Roman""&amp;12&amp;BAUTOFINANCE GROUP, INC.
AFG 1992-A Grantor Trust Loss and Delinquency Analysis&amp;""Courier""&amp;10&amp;B
","",TRUE,FALSE,FALSE,FALSE,1,#N/A,1,1,"=R8C1:R77C31",FALSE,#N/A,#N/A,FALSE,FALSE}</definedName>
    <definedName name="wvu.print2." localSheetId="4" hidden="1">{TRUE,TRUE,-0.8,-17,618,364.2,FALSE,FALSE,TRUE,TRUE,0,26,#N/A,1,#N/A,15.7285714285714,24.2272727272727,1,FALSE,FALSE,3,TRUE,1,FALSE,100,"Swvu.print2.","ACwvu.print2.",1,FALSE,FALSE,0.75,0.75,1,1,2,"&amp;L&amp;""Times New Roman""&amp;BCS First Boston&amp;C&amp;""Times New Roman""&amp;12&amp;BAUTOFINANCE GROUP, INC.
AFG 1992-A Grantor Trust Loss and Delinquency Analysis&amp;""Courier""&amp;10&amp;B
","",TRUE,FALSE,FALSE,FALSE,1,#N/A,1,1,"=R7C33:R84C63",FALSE,#N/A,#N/A,FALSE,FALSE}</definedName>
    <definedName name="wvu.print2." localSheetId="5" hidden="1">{TRUE,TRUE,-0.8,-17,618,364.2,FALSE,FALSE,TRUE,TRUE,0,26,#N/A,1,#N/A,15.7285714285714,24.2272727272727,1,FALSE,FALSE,3,TRUE,1,FALSE,100,"Swvu.print2.","ACwvu.print2.",1,FALSE,FALSE,0.75,0.75,1,1,2,"&amp;L&amp;""Times New Roman""&amp;BCS First Boston&amp;C&amp;""Times New Roman""&amp;12&amp;BAUTOFINANCE GROUP, INC.
AFG 1992-A Grantor Trust Loss and Delinquency Analysis&amp;""Courier""&amp;10&amp;B
","",TRUE,FALSE,FALSE,FALSE,1,#N/A,1,1,"=R7C33:R84C63",FALSE,#N/A,#N/A,FALSE,FALSE}</definedName>
    <definedName name="wvu.print2." localSheetId="2" hidden="1">{TRUE,TRUE,-0.8,-17,618,364.2,FALSE,FALSE,TRUE,TRUE,0,26,#N/A,1,#N/A,15.7285714285714,24.2272727272727,1,FALSE,FALSE,3,TRUE,1,FALSE,100,"Swvu.print2.","ACwvu.print2.",1,FALSE,FALSE,0.75,0.75,1,1,2,"&amp;L&amp;""Times New Roman""&amp;BCS First Boston&amp;C&amp;""Times New Roman""&amp;12&amp;BAUTOFINANCE GROUP, INC.
AFG 1992-A Grantor Trust Loss and Delinquency Analysis&amp;""Courier""&amp;10&amp;B
","",TRUE,FALSE,FALSE,FALSE,1,#N/A,1,1,"=R7C33:R84C63",FALSE,#N/A,#N/A,FALSE,FALSE}</definedName>
    <definedName name="wvu.print2." hidden="1">{TRUE,TRUE,-0.8,-17,618,364.2,FALSE,FALSE,TRUE,TRUE,0,26,#N/A,1,#N/A,15.7285714285714,24.2272727272727,1,FALSE,FALSE,3,TRUE,1,FALSE,100,"Swvu.print2.","ACwvu.print2.",1,FALSE,FALSE,0.75,0.75,1,1,2,"&amp;L&amp;""Times New Roman""&amp;BCS First Boston&amp;C&amp;""Times New Roman""&amp;12&amp;BAUTOFINANCE GROUP, INC.
AFG 1992-A Grantor Trust Loss and Delinquency Analysis&amp;""Courier""&amp;10&amp;B
","",TRUE,FALSE,FALSE,FALSE,1,#N/A,1,1,"=R7C33:R84C63",FALSE,#N/A,#N/A,FALSE,FALSE}</definedName>
    <definedName name="wvu.print3." localSheetId="4" hidden="1">{TRUE,TRUE,-0.8,-17,618,364.2,FALSE,FALSE,TRUE,TRUE,0,58,#N/A,1,#N/A,15.7285714285714,24.2272727272727,1,FALSE,FALSE,3,TRUE,1,FALSE,100,"Swvu.print3.","ACwvu.print3.",1,FALSE,FALSE,0.75,0.75,1,1,2,"&amp;L&amp;""Times New Roman""&amp;BCS First Boston&amp;C&amp;""Times New Roman""&amp;12&amp;BAUTOFINANCE GROUP, INC.
AFG 1992-A Grantor Trust Loss and Delinquency Analysis&amp;""Courier""&amp;10&amp;B
","",TRUE,FALSE,FALSE,FALSE,1,#N/A,1,1,"=R7C65:R53C95",FALSE,#N/A,#N/A,FALSE,FALSE}</definedName>
    <definedName name="wvu.print3." localSheetId="5" hidden="1">{TRUE,TRUE,-0.8,-17,618,364.2,FALSE,FALSE,TRUE,TRUE,0,58,#N/A,1,#N/A,15.7285714285714,24.2272727272727,1,FALSE,FALSE,3,TRUE,1,FALSE,100,"Swvu.print3.","ACwvu.print3.",1,FALSE,FALSE,0.75,0.75,1,1,2,"&amp;L&amp;""Times New Roman""&amp;BCS First Boston&amp;C&amp;""Times New Roman""&amp;12&amp;BAUTOFINANCE GROUP, INC.
AFG 1992-A Grantor Trust Loss and Delinquency Analysis&amp;""Courier""&amp;10&amp;B
","",TRUE,FALSE,FALSE,FALSE,1,#N/A,1,1,"=R7C65:R53C95",FALSE,#N/A,#N/A,FALSE,FALSE}</definedName>
    <definedName name="wvu.print3." localSheetId="2" hidden="1">{TRUE,TRUE,-0.8,-17,618,364.2,FALSE,FALSE,TRUE,TRUE,0,58,#N/A,1,#N/A,15.7285714285714,24.2272727272727,1,FALSE,FALSE,3,TRUE,1,FALSE,100,"Swvu.print3.","ACwvu.print3.",1,FALSE,FALSE,0.75,0.75,1,1,2,"&amp;L&amp;""Times New Roman""&amp;BCS First Boston&amp;C&amp;""Times New Roman""&amp;12&amp;BAUTOFINANCE GROUP, INC.
AFG 1992-A Grantor Trust Loss and Delinquency Analysis&amp;""Courier""&amp;10&amp;B
","",TRUE,FALSE,FALSE,FALSE,1,#N/A,1,1,"=R7C65:R53C95",FALSE,#N/A,#N/A,FALSE,FALSE}</definedName>
    <definedName name="wvu.print3." hidden="1">{TRUE,TRUE,-0.8,-17,618,364.2,FALSE,FALSE,TRUE,TRUE,0,58,#N/A,1,#N/A,15.7285714285714,24.2272727272727,1,FALSE,FALSE,3,TRUE,1,FALSE,100,"Swvu.print3.","ACwvu.print3.",1,FALSE,FALSE,0.75,0.75,1,1,2,"&amp;L&amp;""Times New Roman""&amp;BCS First Boston&amp;C&amp;""Times New Roman""&amp;12&amp;BAUTOFINANCE GROUP, INC.
AFG 1992-A Grantor Trust Loss and Delinquency Analysis&amp;""Courier""&amp;10&amp;B
","",TRUE,FALSE,FALSE,FALSE,1,#N/A,1,1,"=R7C65:R53C95",FALSE,#N/A,#N/A,FALSE,FALSE}</definedName>
    <definedName name="wvu.Quarterly." localSheetId="7" hidden="1">{TRUE,TRUE,-1.25,-15.5,772.5,495.75,FALSE,FALSE,TRUE,TRUE,0,1,3,1,23,2,4,4,TRUE,TRUE,3,TRUE,1,TRUE,75,"Swvu.Quarterly.","ACwvu.Quarterly.",#N/A,FALSE,FALSE,0.75,0.75,1,1,2,"","&amp;L&amp;D&amp;T",FALSE,FALSE,FALSE,FALSE,1,70,#N/A,#N/A,"=R1C1:R53C23",FALSE,#N/A,#N/A,FALSE,FALSE,FALSE,1,300,300,FALSE,FALSE,TRUE,TRUE,TRUE}</definedName>
    <definedName name="wvu.Quarterly." hidden="1">{TRUE,TRUE,-1.25,-15.5,772.5,495.75,FALSE,FALSE,TRUE,TRUE,0,1,3,1,23,2,4,4,TRUE,TRUE,3,TRUE,1,TRUE,75,"Swvu.Quarterly.","ACwvu.Quarterly.",#N/A,FALSE,FALSE,0.75,0.75,1,1,2,"","&amp;L&amp;D&amp;T",FALSE,FALSE,FALSE,FALSE,1,70,#N/A,#N/A,"=R1C1:R53C23",FALSE,#N/A,#N/A,FALSE,FALSE,FALSE,1,300,300,FALSE,FALSE,TRUE,TRUE,TRUE}</definedName>
    <definedName name="wvu.Quarterlycompare." localSheetId="7" hidden="1">{TRUE,TRUE,-1.25,-15.5,772.5,495.75,FALSE,FALSE,TRUE,TRUE,0,1,22,1,5,2,4,4,TRUE,TRUE,3,TRUE,1,TRUE,75,"Swvu.Quarterlycompare.","ACwvu.Quarterlycompare.",#N/A,FALSE,FALSE,0.75,0.75,1,1,2,"","&amp;L&amp;D&amp;T",FALSE,FALSE,FALSE,FALSE,1,80,#N/A,#N/A,"=R1C23:R46C39",FALSE,#N/A,#N/A,FALSE,FALSE,FALSE,1,300,300,FALSE,FALSE,TRUE,TRUE,TRUE}</definedName>
    <definedName name="wvu.Quarterlycompare." hidden="1">{TRUE,TRUE,-1.25,-15.5,772.5,495.75,FALSE,FALSE,TRUE,TRUE,0,1,22,1,5,2,4,4,TRUE,TRUE,3,TRUE,1,TRUE,75,"Swvu.Quarterlycompare.","ACwvu.Quarterlycompare.",#N/A,FALSE,FALSE,0.75,0.75,1,1,2,"","&amp;L&amp;D&amp;T",FALSE,FALSE,FALSE,FALSE,1,80,#N/A,#N/A,"=R1C23:R46C39",FALSE,#N/A,#N/A,FALSE,FALSE,FALSE,1,300,300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AX._.RATES." hidden="1">{TRUE,TRUE,-1.25,-15.5,604.5,366.75,FALSE,FALSE,TRUE,TRUE,0,1,#N/A,49,#N/A,84.016393442623,25.2941176470588,1,FALSE,FALSE,3,TRUE,1,FALSE,100,"Swvu.TAX._.RATES.","ACwvu.TAX._.RATES.",#N/A,FALSE,FALSE,0.21,0.21,1,0.37,2,"&amp;L&amp;""Arial,Bold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&amp;T",FALSE,FALSE,FALSE,FALSE,1,#N/A,1,#N/A,"=R51C78:R64C90","=R1:R2","Rwvu.TAX._.RATES.",#N/A,FALSE,FALSE,FALSE,1,65532,65532,FALSE,FALSE,TRUE,TRUE,TRUE}</definedName>
    <definedName name="wvu.TAX._.RECOVERY." hidden="1">{TRUE,TRUE,-1.25,-15.5,604.5,366.75,FALSE,FALSE,TRUE,TRUE,0,1,#N/A,1,#N/A,84.016393442623,23,1,FALSE,FALSE,3,TRUE,1,FALSE,100,"Swvu.TAX._.RECOVERY.","ACwvu.TAX._.RECOVERY.",#N/A,FALSE,FALSE,0.21,0.21,1,0.37,2,"&amp;L&amp;""Arial,Bold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&amp;T",FALSE,FALSE,FALSE,FALSE,1,#N/A,1,#N/A,"=R3C1:R46C90","=R1:R2","Rwvu.TAX._.RECOVERY.",#N/A,FALSE,FALSE,FALSE,1,65532,65532,FALSE,FALSE,TRUE,TRUE,TRUE}</definedName>
    <definedName name="WW" localSheetId="7" hidden="1">{"page1",#N/A,TRUE,"CSC";"page2",#N/A,TRUE,"CSC"}</definedName>
    <definedName name="WW" hidden="1">{"page1",#N/A,TRUE,"CSC";"page2",#N/A,TRUE,"CSC"}</definedName>
    <definedName name="wwee" hidden="1">{"value box",#N/A,TRUE,"DPL Inc. Fin Statements";"unlevered free cash flows",#N/A,TRUE,"DPL Inc. Fin Statements"}</definedName>
    <definedName name="www" localSheetId="7" hidden="1">{"INTLGROUP",#N/A,FALSE,"INTL GROUP"}</definedName>
    <definedName name="www" hidden="1">{"INTLGROUP",#N/A,FALSE,"INTL GROUP"}</definedName>
    <definedName name="www.wki" localSheetId="7" hidden="1">{"CSN M Detail",#N/A,FALSE,"Sch M Detail"}</definedName>
    <definedName name="www.wki" hidden="1">{"CSN M Detail",#N/A,FALSE,"Sch M Detail"}</definedName>
    <definedName name="wwwwwww" localSheetId="4" hidden="1">{#N/A,#N/A,FALSE,"EXPENSE"}</definedName>
    <definedName name="wwwwwww" localSheetId="5" hidden="1">{#N/A,#N/A,FALSE,"EXPENSE"}</definedName>
    <definedName name="wwwwwww" localSheetId="2" hidden="1">{#N/A,#N/A,FALSE,"EXPENSE"}</definedName>
    <definedName name="wwwwwww" hidden="1">{#N/A,#N/A,FALSE,"EXPENSE"}</definedName>
    <definedName name="wx" localSheetId="7" hidden="1">{#N/A,#N/A,FALSE,"Pharm";#N/A,#N/A,FALSE,"WWCM"}</definedName>
    <definedName name="wx" hidden="1">{#N/A,#N/A,FALSE,"Pharm";#N/A,#N/A,FALSE,"WWCM"}</definedName>
    <definedName name="wyh" localSheetId="7" hidden="1">{#N/A,#N/A,FALSE,"Summary";#N/A,#N/A,FALSE,"Fed.State Prov";#N/A,#N/A,FALSE,"Foreign Prov";#N/A,#N/A,FALSE,"Thera Fgrn";#N/A,#N/A,FALSE,"CCD Fgrn";#N/A,#N/A,FALSE,"Biocine Fgrn";#N/A,#N/A,FALSE,"Vision Fgrn";#N/A,#N/A,FALSE,"Frgn vs Dom"}</definedName>
    <definedName name="wyh" hidden="1">{#N/A,#N/A,FALSE,"Summary";#N/A,#N/A,FALSE,"Fed.State Prov";#N/A,#N/A,FALSE,"Foreign Prov";#N/A,#N/A,FALSE,"Thera Fgrn";#N/A,#N/A,FALSE,"CCD Fgrn";#N/A,#N/A,FALSE,"Biocine Fgrn";#N/A,#N/A,FALSE,"Vision Fgrn";#N/A,#N/A,FALSE,"Frgn vs Dom"}</definedName>
    <definedName name="x" localSheetId="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4"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5"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5x" hidden="1">#REF!</definedName>
    <definedName name="x9632145" localSheetId="7"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x9632145" hidden="1">{"new base",#N/A,FALSE,"5YR TREND";"compare",#N/A,FALSE,"Baseline Variance";"investment w/o areas",#N/A,FALSE,"Baseline Variance";"total w/o areas",#N/A,FALSE,"HQ Assumptions";"Alcar",#N/A,FALSE,"LEK ALCAR ";"ni assume",#N/A,FALSE,"LEK ALCAR ";"hq assume",#N/A,FALSE,"Baseline Variance";"BALANCE SHEET",#N/A,FALSE,"Balance Sheet";"CASH FLOW",#N/A,FALSE,"Balance Sheet";"stacked",#N/A,FALSE,"BP wo sections"}</definedName>
    <definedName name="xa" localSheetId="7" hidden="1">{#N/A,#N/A,FALSE,"Consolidating P&amp;L"}</definedName>
    <definedName name="xa" hidden="1">{#N/A,#N/A,FALSE,"Consolidating P&amp;L"}</definedName>
    <definedName name="XBP_Range">#REF!</definedName>
    <definedName name="XBP_RangePRW">#REF!</definedName>
    <definedName name="Xbrl_Tag_02ead093_8098_4561_b1a6_35aad0b3b539" localSheetId="7" hidden="1">#REF!</definedName>
    <definedName name="Xbrl_Tag_02ead093_8098_4561_b1a6_35aad0b3b539" hidden="1">#REF!</definedName>
    <definedName name="Xbrl_Tag_075d33f9_8d44_4b5e_8fc8_85eada4f464a" localSheetId="7" hidden="1">#REF!</definedName>
    <definedName name="Xbrl_Tag_075d33f9_8d44_4b5e_8fc8_85eada4f464a" hidden="1">#REF!</definedName>
    <definedName name="Xbrl_Tag_0a527475_1b41_4c03_bf3e_82e631232d6b" localSheetId="7" hidden="1">#REF!</definedName>
    <definedName name="Xbrl_Tag_0a527475_1b41_4c03_bf3e_82e631232d6b" hidden="1">#REF!</definedName>
    <definedName name="Xbrl_Tag_0bc4560b_9d42_4e7c_bfcf_072f8e0e087b" localSheetId="7" hidden="1">#REF!</definedName>
    <definedName name="Xbrl_Tag_0bc4560b_9d42_4e7c_bfcf_072f8e0e087b" hidden="1">#REF!</definedName>
    <definedName name="Xbrl_Tag_0c54907b_74c4_4d3a_b16d_9d5b6191a8f0" localSheetId="7" hidden="1">#REF!</definedName>
    <definedName name="Xbrl_Tag_0c54907b_74c4_4d3a_b16d_9d5b6191a8f0" hidden="1">#REF!</definedName>
    <definedName name="Xbrl_Tag_0f074d5a_3373_452d_affc_9e3adc16f0cc" localSheetId="7" hidden="1">#REF!</definedName>
    <definedName name="Xbrl_Tag_0f074d5a_3373_452d_affc_9e3adc16f0cc" hidden="1">#REF!</definedName>
    <definedName name="Xbrl_Tag_10857a19_f8a4_4178_b6d5_1f56875498d8" localSheetId="7" hidden="1">#REF!</definedName>
    <definedName name="Xbrl_Tag_10857a19_f8a4_4178_b6d5_1f56875498d8" hidden="1">#REF!</definedName>
    <definedName name="Xbrl_Tag_157035cb_bd67_4700_bac9_8654f3e0e9d9" localSheetId="7" hidden="1">#REF!</definedName>
    <definedName name="Xbrl_Tag_157035cb_bd67_4700_bac9_8654f3e0e9d9" hidden="1">#REF!</definedName>
    <definedName name="Xbrl_Tag_1a17ee58_77be_41d6_a839_b459b55e8e50" localSheetId="7" hidden="1">#REF!</definedName>
    <definedName name="Xbrl_Tag_1a17ee58_77be_41d6_a839_b459b55e8e50" hidden="1">#REF!</definedName>
    <definedName name="Xbrl_Tag_1d7e0664_9af3_4cfd_93bd_b4acb420ada8" localSheetId="7" hidden="1">#REF!</definedName>
    <definedName name="Xbrl_Tag_1d7e0664_9af3_4cfd_93bd_b4acb420ada8" hidden="1">#REF!</definedName>
    <definedName name="Xbrl_Tag_1f22c9c6_d780_4c43_95fb_8b6123261b05" localSheetId="7" hidden="1">#REF!</definedName>
    <definedName name="Xbrl_Tag_1f22c9c6_d780_4c43_95fb_8b6123261b05" hidden="1">#REF!</definedName>
    <definedName name="Xbrl_Tag_25b41a93_9486_45f9_8873_cc646f7592ac" localSheetId="7" hidden="1">#REF!</definedName>
    <definedName name="Xbrl_Tag_25b41a93_9486_45f9_8873_cc646f7592ac" hidden="1">#REF!</definedName>
    <definedName name="Xbrl_Tag_3389f7d8_f533_46e1_b4e3_fbec1f4d27f5" localSheetId="7" hidden="1">#REF!</definedName>
    <definedName name="Xbrl_Tag_3389f7d8_f533_46e1_b4e3_fbec1f4d27f5" hidden="1">#REF!</definedName>
    <definedName name="Xbrl_Tag_359d872e_df59_485a_a441_e3067597753f" localSheetId="7" hidden="1">#REF!</definedName>
    <definedName name="Xbrl_Tag_359d872e_df59_485a_a441_e3067597753f" hidden="1">#REF!</definedName>
    <definedName name="Xbrl_Tag_359eab43_6bae_4f5a_8af7_8f81553cd43d" localSheetId="7" hidden="1">#REF!</definedName>
    <definedName name="Xbrl_Tag_359eab43_6bae_4f5a_8af7_8f81553cd43d" hidden="1">#REF!</definedName>
    <definedName name="Xbrl_Tag_3a2d5606_5470_4db9_9313_3dc1f43a8b30" localSheetId="7" hidden="1">#REF!</definedName>
    <definedName name="Xbrl_Tag_3a2d5606_5470_4db9_9313_3dc1f43a8b30" hidden="1">#REF!</definedName>
    <definedName name="Xbrl_Tag_3b572db0_b5be_49cb_9497_3be0c26ec438" localSheetId="7" hidden="1">#REF!</definedName>
    <definedName name="Xbrl_Tag_3b572db0_b5be_49cb_9497_3be0c26ec438" hidden="1">#REF!</definedName>
    <definedName name="Xbrl_Tag_3e2a4b0f_a9ba_404c_8c83_bbd3862592e4" localSheetId="7" hidden="1">#REF!</definedName>
    <definedName name="Xbrl_Tag_3e2a4b0f_a9ba_404c_8c83_bbd3862592e4" hidden="1">#REF!</definedName>
    <definedName name="Xbrl_Tag_3f1c33f0_bff2_4296_9181_d7cc1cb508ad" localSheetId="7" hidden="1">#REF!</definedName>
    <definedName name="Xbrl_Tag_3f1c33f0_bff2_4296_9181_d7cc1cb508ad" hidden="1">#REF!</definedName>
    <definedName name="Xbrl_Tag_43160aa8_61a0_4559_8ee5_d6da660cfd7b" localSheetId="7" hidden="1">#REF!</definedName>
    <definedName name="Xbrl_Tag_43160aa8_61a0_4559_8ee5_d6da660cfd7b" hidden="1">#REF!</definedName>
    <definedName name="Xbrl_Tag_47e22a59_7971_444b_8e73_01e5291185bb" localSheetId="7" hidden="1">#REF!</definedName>
    <definedName name="Xbrl_Tag_47e22a59_7971_444b_8e73_01e5291185bb" hidden="1">#REF!</definedName>
    <definedName name="Xbrl_Tag_5225a8bc_9d76_4e4d_8197_37f70d298267" localSheetId="7" hidden="1">#REF!</definedName>
    <definedName name="Xbrl_Tag_5225a8bc_9d76_4e4d_8197_37f70d298267" hidden="1">#REF!</definedName>
    <definedName name="Xbrl_Tag_56e27846_9e07_4473_ad08_7bb4a5bf7faa" localSheetId="7" hidden="1">#REF!</definedName>
    <definedName name="Xbrl_Tag_56e27846_9e07_4473_ad08_7bb4a5bf7faa" hidden="1">#REF!</definedName>
    <definedName name="Xbrl_Tag_5b7286ee_d427_4e54_9399_1a836cd32976" localSheetId="7" hidden="1">#REF!</definedName>
    <definedName name="Xbrl_Tag_5b7286ee_d427_4e54_9399_1a836cd32976" hidden="1">#REF!</definedName>
    <definedName name="Xbrl_Tag_5e2f6e4c_effc_4374_9096_f6a66490bc43" localSheetId="7" hidden="1">#REF!</definedName>
    <definedName name="Xbrl_Tag_5e2f6e4c_effc_4374_9096_f6a66490bc43" hidden="1">#REF!</definedName>
    <definedName name="Xbrl_Tag_5e4ed468_08c0_4e10_b780_063e9fad75bb" localSheetId="7" hidden="1">#REF!</definedName>
    <definedName name="Xbrl_Tag_5e4ed468_08c0_4e10_b780_063e9fad75bb" hidden="1">#REF!</definedName>
    <definedName name="Xbrl_Tag_5efedf90_6eb4_4d47_8343_cb1307f08d80" localSheetId="7" hidden="1">#REF!</definedName>
    <definedName name="Xbrl_Tag_5efedf90_6eb4_4d47_8343_cb1307f08d80" hidden="1">#REF!</definedName>
    <definedName name="Xbrl_Tag_60671786_7f0e_4efe_b101_fc89065bbbc4" localSheetId="7" hidden="1">#REF!</definedName>
    <definedName name="Xbrl_Tag_60671786_7f0e_4efe_b101_fc89065bbbc4" hidden="1">#REF!</definedName>
    <definedName name="Xbrl_Tag_60802841_ecf0_4e57_a96e_084d65541dcb" localSheetId="7" hidden="1">#REF!</definedName>
    <definedName name="Xbrl_Tag_60802841_ecf0_4e57_a96e_084d65541dcb" hidden="1">#REF!</definedName>
    <definedName name="Xbrl_Tag_6b90dd42_fcd8_4968_8afd_6736492259b1" localSheetId="7" hidden="1">#REF!</definedName>
    <definedName name="Xbrl_Tag_6b90dd42_fcd8_4968_8afd_6736492259b1" hidden="1">#REF!</definedName>
    <definedName name="Xbrl_Tag_6e1527a0_8e9b_41c7_b670_b6099df9c72f" localSheetId="7" hidden="1">#REF!</definedName>
    <definedName name="Xbrl_Tag_6e1527a0_8e9b_41c7_b670_b6099df9c72f" hidden="1">#REF!</definedName>
    <definedName name="Xbrl_Tag_7003e101_ef6f_40fd_959a_81c14d2cf88a" localSheetId="7" hidden="1">#REF!</definedName>
    <definedName name="Xbrl_Tag_7003e101_ef6f_40fd_959a_81c14d2cf88a" hidden="1">#REF!</definedName>
    <definedName name="Xbrl_Tag_7120f3c6_2d5d_417b_9dd0_ecab9471dbc9" localSheetId="7" hidden="1">#REF!</definedName>
    <definedName name="Xbrl_Tag_7120f3c6_2d5d_417b_9dd0_ecab9471dbc9" hidden="1">#REF!</definedName>
    <definedName name="Xbrl_Tag_717e1b49_4a4d_41a2_8691_a3ef7d067cf1" localSheetId="7" hidden="1">#REF!</definedName>
    <definedName name="Xbrl_Tag_717e1b49_4a4d_41a2_8691_a3ef7d067cf1" hidden="1">#REF!</definedName>
    <definedName name="Xbrl_Tag_729b319e_8812_4e23_9b44_cd813ffaf1fe" localSheetId="7" hidden="1">#REF!</definedName>
    <definedName name="Xbrl_Tag_729b319e_8812_4e23_9b44_cd813ffaf1fe" hidden="1">#REF!</definedName>
    <definedName name="Xbrl_Tag_74e27f18_3a0d_499e_a65b_355cefde250d" localSheetId="7" hidden="1">#REF!</definedName>
    <definedName name="Xbrl_Tag_74e27f18_3a0d_499e_a65b_355cefde250d" hidden="1">#REF!</definedName>
    <definedName name="Xbrl_Tag_76377ee8_44ec_4706_b36c_e475d4a6cffc" localSheetId="7" hidden="1">#REF!</definedName>
    <definedName name="Xbrl_Tag_76377ee8_44ec_4706_b36c_e475d4a6cffc" hidden="1">#REF!</definedName>
    <definedName name="Xbrl_Tag_7bfd249d_4459_4a20_97f6_779ca44ada3b" localSheetId="7" hidden="1">#REF!</definedName>
    <definedName name="Xbrl_Tag_7bfd249d_4459_4a20_97f6_779ca44ada3b" hidden="1">#REF!</definedName>
    <definedName name="Xbrl_Tag_848a3bbd_ffb9_4097_93bf_014229938d6a" localSheetId="7" hidden="1">#REF!</definedName>
    <definedName name="Xbrl_Tag_848a3bbd_ffb9_4097_93bf_014229938d6a" hidden="1">#REF!</definedName>
    <definedName name="Xbrl_Tag_8d5cd3d4_55e4_4713_bce9_54948c631266" localSheetId="7" hidden="1">#REF!</definedName>
    <definedName name="Xbrl_Tag_8d5cd3d4_55e4_4713_bce9_54948c631266" hidden="1">#REF!</definedName>
    <definedName name="Xbrl_Tag_9265a09f_3d1f_4e90_8181_a55f534abcf7" localSheetId="7" hidden="1">#REF!</definedName>
    <definedName name="Xbrl_Tag_9265a09f_3d1f_4e90_8181_a55f534abcf7" hidden="1">#REF!</definedName>
    <definedName name="Xbrl_Tag_94cf5a67_ea28_42d1_b071_8f24a2864445" localSheetId="7" hidden="1">#REF!</definedName>
    <definedName name="Xbrl_Tag_94cf5a67_ea28_42d1_b071_8f24a2864445" hidden="1">#REF!</definedName>
    <definedName name="Xbrl_Tag_95086fc4_6c0f_4a0f_bf5f_c393cf959e9a" localSheetId="7" hidden="1">#REF!</definedName>
    <definedName name="Xbrl_Tag_95086fc4_6c0f_4a0f_bf5f_c393cf959e9a" hidden="1">#REF!</definedName>
    <definedName name="Xbrl_Tag_99933dd6_f0fc_421a_9b9b_634b2b60dec3" localSheetId="7" hidden="1">#REF!</definedName>
    <definedName name="Xbrl_Tag_99933dd6_f0fc_421a_9b9b_634b2b60dec3" hidden="1">#REF!</definedName>
    <definedName name="Xbrl_Tag_a862d720_9241_4a30_a271_b70e9c381f31" localSheetId="7" hidden="1">#REF!</definedName>
    <definedName name="Xbrl_Tag_a862d720_9241_4a30_a271_b70e9c381f31" hidden="1">#REF!</definedName>
    <definedName name="Xbrl_Tag_adfbba3c_68ad_4b08_a539_0ed55d3f9d5a" localSheetId="7" hidden="1">#REF!</definedName>
    <definedName name="Xbrl_Tag_adfbba3c_68ad_4b08_a539_0ed55d3f9d5a" hidden="1">#REF!</definedName>
    <definedName name="Xbrl_Tag_ae50734f_518c_403d_9d12_e2a921b026bb" localSheetId="7" hidden="1">#REF!</definedName>
    <definedName name="Xbrl_Tag_ae50734f_518c_403d_9d12_e2a921b026bb" hidden="1">#REF!</definedName>
    <definedName name="Xbrl_Tag_b0241925_c1ae_46bf_a767_386c3caff01d" localSheetId="7" hidden="1">#REF!</definedName>
    <definedName name="Xbrl_Tag_b0241925_c1ae_46bf_a767_386c3caff01d" hidden="1">#REF!</definedName>
    <definedName name="Xbrl_Tag_b5d40829_0fdd_433d_a950_71e472d9ef83" localSheetId="7" hidden="1">#REF!</definedName>
    <definedName name="Xbrl_Tag_b5d40829_0fdd_433d_a950_71e472d9ef83" hidden="1">#REF!</definedName>
    <definedName name="Xbrl_Tag_b649d62e_a6bc_4241_a6b7_068087ca85f4" localSheetId="7" hidden="1">#REF!</definedName>
    <definedName name="Xbrl_Tag_b649d62e_a6bc_4241_a6b7_068087ca85f4" hidden="1">#REF!</definedName>
    <definedName name="Xbrl_Tag_b8bf6112_e4b6_49dc_ba78_da6302bc43e7" localSheetId="7" hidden="1">#REF!</definedName>
    <definedName name="Xbrl_Tag_b8bf6112_e4b6_49dc_ba78_da6302bc43e7" hidden="1">#REF!</definedName>
    <definedName name="Xbrl_Tag_bae390fc_4591_4996_aba5_07899907ff02" localSheetId="7" hidden="1">#REF!</definedName>
    <definedName name="Xbrl_Tag_bae390fc_4591_4996_aba5_07899907ff02" hidden="1">#REF!</definedName>
    <definedName name="Xbrl_Tag_c251f426_b699_40b7_ba72_06cdc2336bb3" localSheetId="7" hidden="1">#REF!</definedName>
    <definedName name="Xbrl_Tag_c251f426_b699_40b7_ba72_06cdc2336bb3" hidden="1">#REF!</definedName>
    <definedName name="Xbrl_Tag_c9749016_30d3_4a1c_a478_72760a5958e3" localSheetId="7" hidden="1">#REF!</definedName>
    <definedName name="Xbrl_Tag_c9749016_30d3_4a1c_a478_72760a5958e3" hidden="1">#REF!</definedName>
    <definedName name="Xbrl_Tag_c9f670e1_f64d_4c34_a82b_5400bfb21c56" localSheetId="7" hidden="1">#REF!</definedName>
    <definedName name="Xbrl_Tag_c9f670e1_f64d_4c34_a82b_5400bfb21c56" hidden="1">#REF!</definedName>
    <definedName name="Xbrl_Tag_cd60a268_2a82_4c24_ac15_f0f7ad874107" localSheetId="7" hidden="1">#REF!</definedName>
    <definedName name="Xbrl_Tag_cd60a268_2a82_4c24_ac15_f0f7ad874107" hidden="1">#REF!</definedName>
    <definedName name="Xbrl_Tag_cedeaf5a_67a1_461e_8505_b0f9b2659e01" localSheetId="7" hidden="1">#REF!</definedName>
    <definedName name="Xbrl_Tag_cedeaf5a_67a1_461e_8505_b0f9b2659e01" hidden="1">#REF!</definedName>
    <definedName name="Xbrl_Tag_d4afa79e_d64b_4386_af66_81110932cac7" localSheetId="7" hidden="1">#REF!</definedName>
    <definedName name="Xbrl_Tag_d4afa79e_d64b_4386_af66_81110932cac7" hidden="1">#REF!</definedName>
    <definedName name="Xbrl_Tag_d646885a_13e7_48b6_a22b_b23dd67119ff" localSheetId="7" hidden="1">#REF!</definedName>
    <definedName name="Xbrl_Tag_d646885a_13e7_48b6_a22b_b23dd67119ff" hidden="1">#REF!</definedName>
    <definedName name="Xbrl_Tag_d9ae9ca8_593c_41e1_a638_114bebca7596" localSheetId="7" hidden="1">#REF!</definedName>
    <definedName name="Xbrl_Tag_d9ae9ca8_593c_41e1_a638_114bebca7596" hidden="1">#REF!</definedName>
    <definedName name="Xbrl_Tag_e18ec5c4_a090_4244_ac37_0dcecc7c81d8" localSheetId="7" hidden="1">#REF!</definedName>
    <definedName name="Xbrl_Tag_e18ec5c4_a090_4244_ac37_0dcecc7c81d8" hidden="1">#REF!</definedName>
    <definedName name="Xbrl_Tag_e1ea8c88_b797_4407_a87d_9da2892362e4" localSheetId="7" hidden="1">#REF!</definedName>
    <definedName name="Xbrl_Tag_e1ea8c88_b797_4407_a87d_9da2892362e4" hidden="1">#REF!</definedName>
    <definedName name="Xbrl_Tag_e75da760_6958_4085_aa7d_1b3c5e32dd34" localSheetId="7" hidden="1">#REF!</definedName>
    <definedName name="Xbrl_Tag_e75da760_6958_4085_aa7d_1b3c5e32dd34" hidden="1">#REF!</definedName>
    <definedName name="Xbrl_Tag_e8bfc542_785c_45ec_9dbe_3b93db69332e" localSheetId="7" hidden="1">#REF!</definedName>
    <definedName name="Xbrl_Tag_e8bfc542_785c_45ec_9dbe_3b93db69332e" hidden="1">#REF!</definedName>
    <definedName name="Xbrl_Tag_eade47b0_2243_4d32_861b_8c3268e26cf3" localSheetId="7" hidden="1">#REF!</definedName>
    <definedName name="Xbrl_Tag_eade47b0_2243_4d32_861b_8c3268e26cf3" hidden="1">#REF!</definedName>
    <definedName name="Xbrl_Tag_ed34a669_2210_43e3_8d94_63f3a7a48c96" localSheetId="7" hidden="1">#REF!</definedName>
    <definedName name="Xbrl_Tag_ed34a669_2210_43e3_8d94_63f3a7a48c96" hidden="1">#REF!</definedName>
    <definedName name="Xbrl_Tag_ee7a2416_a975_4201_9277_8290d8908ccf" localSheetId="7" hidden="1">#REF!</definedName>
    <definedName name="Xbrl_Tag_ee7a2416_a975_4201_9277_8290d8908ccf" hidden="1">#REF!</definedName>
    <definedName name="Xbrl_Tag_ee8a51a9_161a_4f09_82e8_d18efd1119a1" localSheetId="7" hidden="1">#REF!</definedName>
    <definedName name="Xbrl_Tag_ee8a51a9_161a_4f09_82e8_d18efd1119a1" hidden="1">#REF!</definedName>
    <definedName name="Xbrl_Tag_efa044fd_a1b2_40a5_b1f9_72090c947b21" localSheetId="7" hidden="1">#REF!</definedName>
    <definedName name="Xbrl_Tag_efa044fd_a1b2_40a5_b1f9_72090c947b21" hidden="1">#REF!</definedName>
    <definedName name="Xbrl_Tag_f5d3fddf_4f85_4525_871f_f5d116e6ca67" localSheetId="7" hidden="1">#REF!</definedName>
    <definedName name="Xbrl_Tag_f5d3fddf_4f85_4525_871f_f5d116e6ca67" hidden="1">#REF!</definedName>
    <definedName name="Xbrl_Tag_f80d63c5_ffff_4f9e_a25e_9c37480fc1ae" localSheetId="7" hidden="1">#REF!</definedName>
    <definedName name="Xbrl_Tag_f80d63c5_ffff_4f9e_a25e_9c37480fc1ae" hidden="1">#REF!</definedName>
    <definedName name="Xbrl_Tag_f91e44a0_2671_4cea_8dec_43ad8dbe440f" localSheetId="7" hidden="1">#REF!</definedName>
    <definedName name="Xbrl_Tag_f91e44a0_2671_4cea_8dec_43ad8dbe440f" hidden="1">#REF!</definedName>
    <definedName name="Xbrl_Tag_fab5f0e9_4198_47ff_9b56_c2280e7e2d27" localSheetId="7" hidden="1">#REF!</definedName>
    <definedName name="Xbrl_Tag_fab5f0e9_4198_47ff_9b56_c2280e7e2d27" hidden="1">#REF!</definedName>
    <definedName name="Xbrl_Tag_fc82f321_49fd_456c_a7a3_9e9b572f9fad" localSheetId="7" hidden="1">#REF!</definedName>
    <definedName name="Xbrl_Tag_fc82f321_49fd_456c_a7a3_9e9b572f9fad" hidden="1">#REF!</definedName>
    <definedName name="Xbrl_Tag_fd0762ba_faef_48ae_8f93_3b1682db973d" localSheetId="7" hidden="1">#REF!</definedName>
    <definedName name="Xbrl_Tag_fd0762ba_faef_48ae_8f93_3b1682db973d" hidden="1">#REF!</definedName>
    <definedName name="Xbrl_Tag_fdbfb964_4eb0_44bd_ba7a_9dfdfb13f3a4" localSheetId="7" hidden="1">#REF!</definedName>
    <definedName name="Xbrl_Tag_fdbfb964_4eb0_44bd_ba7a_9dfdfb13f3a4" hidden="1">#REF!</definedName>
    <definedName name="xck" hidden="1">#REF!</definedName>
    <definedName name="XCont_Range" localSheetId="7">#REF!</definedName>
    <definedName name="XCont_Range">#REF!</definedName>
    <definedName name="xcv" localSheetId="7" hidden="1">{#N/A,#N/A,FALSE,"Pharm";#N/A,#N/A,FALSE,"WWCM"}</definedName>
    <definedName name="xcv" hidden="1">{#N/A,#N/A,FALSE,"Pharm";#N/A,#N/A,FALSE,"WWCM"}</definedName>
    <definedName name="Xennsoft">#REF!</definedName>
    <definedName name="xn" hidden="1">#REF!</definedName>
    <definedName name="XREF_COLUMN_1" localSheetId="7" hidden="1">#REF!</definedName>
    <definedName name="XREF_COLUMN_1" hidden="1">#REF!</definedName>
    <definedName name="XREF_COLUMN_10" localSheetId="7" hidden="1">#REF!</definedName>
    <definedName name="XREF_COLUMN_10" hidden="1">#REF!</definedName>
    <definedName name="XREF_COLUMN_11" localSheetId="7"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#REF!</definedName>
    <definedName name="XREF_COLUMN_22" hidden="1">#REF!</definedName>
    <definedName name="XREF_COLUMN_3" localSheetId="7" hidden="1">#REF!</definedName>
    <definedName name="XREF_COLUMN_3" hidden="1">#REF!</definedName>
    <definedName name="XREF_COLUMN_4" localSheetId="7" hidden="1">#REF!</definedName>
    <definedName name="XREF_COLUMN_4" hidden="1">#REF!</definedName>
    <definedName name="XREF_COLUMN_5" localSheetId="7" hidden="1">#REF!</definedName>
    <definedName name="XREF_COLUMN_5" hidden="1">#REF!</definedName>
    <definedName name="XREF_COLUMN_6" hidden="1">#REF!</definedName>
    <definedName name="XREF_COLUMN_7" localSheetId="7" hidden="1">#REF!</definedName>
    <definedName name="XREF_COLUMN_7" hidden="1">#REF!</definedName>
    <definedName name="XREF_COLUMN_8" localSheetId="7" hidden="1">#REF!</definedName>
    <definedName name="XREF_COLUMN_8" hidden="1">#REF!</definedName>
    <definedName name="XREF_COLUMN_9" localSheetId="7" hidden="1">#REF!</definedName>
    <definedName name="XREF_COLUMN_9" hidden="1">#REF!</definedName>
    <definedName name="XRefActiveRow" localSheetId="6" hidden="1">#REF!</definedName>
    <definedName name="XRefActiveRow" localSheetId="7" hidden="1">#REF!</definedName>
    <definedName name="XRefActiveRow" localSheetId="0" hidden="1">#REF!</definedName>
    <definedName name="XRefActiveRow" localSheetId="1" hidden="1">#REF!</definedName>
    <definedName name="XRefActiveRow" localSheetId="5" hidden="1">#REF!</definedName>
    <definedName name="XRefActiveRow" localSheetId="2" hidden="1">#REF!</definedName>
    <definedName name="XRefActiveRow" hidden="1">#REF!</definedName>
    <definedName name="XRefColumnsCount" hidden="1">3</definedName>
    <definedName name="XRefCopy1" localSheetId="7" hidden="1">#REF!</definedName>
    <definedName name="XRefCopy1" hidden="1">#REF!</definedName>
    <definedName name="XRefCopy10" localSheetId="7" hidden="1">#REF!</definedName>
    <definedName name="XRefCopy10" hidden="1">#REF!</definedName>
    <definedName name="XRefCopy10Row" localSheetId="7" hidden="1">#REF!</definedName>
    <definedName name="XRefCopy10Row" hidden="1">#REF!</definedName>
    <definedName name="XRefCopy11" hidden="1">#REF!</definedName>
    <definedName name="XRefCopy11Row" hidden="1">#REF!</definedName>
    <definedName name="XRefCopy12" hidden="1">#REF!</definedName>
    <definedName name="XRefCopy121Row" hidden="1">#REF!</definedName>
    <definedName name="XRefCopy122Row" hidden="1">#REF!</definedName>
    <definedName name="XRefCopy123Row" hidden="1">#REF!</definedName>
    <definedName name="XRefCopy124Row" hidden="1">#REF!</definedName>
    <definedName name="XRefCopy125Row" hidden="1">#REF!</definedName>
    <definedName name="XRefCopy126Row" hidden="1">#REF!</definedName>
    <definedName name="XRefCopy127Row"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1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9Row"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localSheetId="7" hidden="1">#REF!</definedName>
    <definedName name="XRefCopy17Row" hidden="1">#REF!</definedName>
    <definedName name="XRefCopy18" localSheetId="7" hidden="1">#REF!</definedName>
    <definedName name="XRefCopy18" hidden="1">#REF!</definedName>
    <definedName name="XRefCopy18Row" localSheetId="7" hidden="1">#REF!</definedName>
    <definedName name="XRefCopy18Row" hidden="1">#REF!</definedName>
    <definedName name="XRefCopy19" hidden="1">#REF!</definedName>
    <definedName name="XRefCopy19Row" hidden="1">#REF!</definedName>
    <definedName name="XRefCopy1Row" localSheetId="6" hidden="1">#REF!</definedName>
    <definedName name="XRefCopy1Row" localSheetId="7" hidden="1">#REF!</definedName>
    <definedName name="XRefCopy1Row" localSheetId="0" hidden="1">#REF!</definedName>
    <definedName name="XRefCopy1Row" localSheetId="1" hidden="1">#REF!</definedName>
    <definedName name="XRefCopy1Row" localSheetId="4" hidden="1">#REF!</definedName>
    <definedName name="XRefCopy1Row" localSheetId="5" hidden="1">#REF!</definedName>
    <definedName name="XRefCopy1Row" localSheetId="2"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localSheetId="7" hidden="1">#REF!</definedName>
    <definedName name="XRefCopy28" hidden="1">#REF!</definedName>
    <definedName name="XRefCopy28Row" localSheetId="7" hidden="1">#REF!</definedName>
    <definedName name="XRefCopy28Row" hidden="1">#REF!</definedName>
    <definedName name="XRefCopy29Row" localSheetId="7" hidden="1">#REF!</definedName>
    <definedName name="XRefCopy29Row" hidden="1">#REF!</definedName>
    <definedName name="XRefCopy2Row" localSheetId="6" hidden="1">#REF!</definedName>
    <definedName name="XRefCopy2Row" localSheetId="7" hidden="1">#REF!</definedName>
    <definedName name="XRefCopy2Row" localSheetId="1" hidden="1">#REF!</definedName>
    <definedName name="XRefCopy2Row" localSheetId="5" hidden="1">#REF!</definedName>
    <definedName name="XRefCopy2Row" localSheetId="2"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localSheetId="7" hidden="1">#REF!</definedName>
    <definedName name="XRefCopy33Row" hidden="1">#REF!</definedName>
    <definedName name="XRefCopy34" localSheetId="7" hidden="1">#REF!</definedName>
    <definedName name="XRefCopy34" hidden="1">#REF!</definedName>
    <definedName name="XRefCopy34Row" localSheetId="7"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localSheetId="7" hidden="1">#REF!</definedName>
    <definedName name="XRefCopy37Row" hidden="1">#REF!</definedName>
    <definedName name="XRefCopy38" localSheetId="7" hidden="1">#REF!</definedName>
    <definedName name="XRefCopy38" hidden="1">#REF!</definedName>
    <definedName name="XRefCopy38Row" localSheetId="7" hidden="1">#REF!</definedName>
    <definedName name="XRefCopy38Row" hidden="1">#REF!</definedName>
    <definedName name="XRefCopy39" hidden="1">#REF!</definedName>
    <definedName name="XRefCopy39Row" hidden="1">#REF!</definedName>
    <definedName name="XRefCopy3Row" localSheetId="6" hidden="1">#REF!</definedName>
    <definedName name="XRefCopy3Row" localSheetId="7" hidden="1">#REF!</definedName>
    <definedName name="XRefCopy3Row" localSheetId="1" hidden="1">#REF!</definedName>
    <definedName name="XRefCopy3Row" localSheetId="5" hidden="1">#REF!</definedName>
    <definedName name="XRefCopy3Row" localSheetId="2" hidden="1">#REF!</definedName>
    <definedName name="XRefCopy3Row" hidden="1">#REF!</definedName>
    <definedName name="XRefCopy4" hidden="1">#REF!</definedName>
    <definedName name="XRefCopy40" hidden="1">#REF!</definedName>
    <definedName name="XRefCopy40Row" localSheetId="7" hidden="1">#REF!</definedName>
    <definedName name="XRefCopy40Row" hidden="1">#REF!</definedName>
    <definedName name="XRefCopy41" localSheetId="7" hidden="1">#REF!</definedName>
    <definedName name="XRefCopy41" hidden="1">#REF!</definedName>
    <definedName name="XRefCopy41Row" localSheetId="7" hidden="1">#REF!</definedName>
    <definedName name="XRefCopy41Row" hidden="1">#REF!</definedName>
    <definedName name="XRefCopy42" hidden="1">#REF!</definedName>
    <definedName name="XRefCopy42Row" hidden="1">#REF!</definedName>
    <definedName name="XRefCopy43" hidden="1">#REF!</definedName>
    <definedName name="XRefCopy43Row" localSheetId="7" hidden="1">#REF!</definedName>
    <definedName name="XRefCopy43Row" hidden="1">#REF!</definedName>
    <definedName name="XRefCopy44" localSheetId="7" hidden="1">#REF!</definedName>
    <definedName name="XRefCopy44" hidden="1">#REF!</definedName>
    <definedName name="XRefCopy44Row" localSheetId="7"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localSheetId="7" hidden="1">#REF!</definedName>
    <definedName name="XRefCopy57Row" hidden="1">#REF!</definedName>
    <definedName name="XRefCopy58" localSheetId="7" hidden="1">#REF!</definedName>
    <definedName name="XRefCopy58" hidden="1">#REF!</definedName>
    <definedName name="XRefCopy58Row" localSheetId="7" hidden="1">#REF!</definedName>
    <definedName name="XRefCopy58Row" hidden="1">#REF!</definedName>
    <definedName name="XRefCopy59" hidden="1">#REF!</definedName>
    <definedName name="XRefCopy59Row" hidden="1">#REF!</definedName>
    <definedName name="XRefCopy5Row"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Row" hidden="1">#REF!</definedName>
    <definedName name="XRefCopy66Row" hidden="1">#REF!</definedName>
    <definedName name="XRefCopy67Row" hidden="1">#REF!</definedName>
    <definedName name="XRefCopy69Row" hidden="1">#REF!</definedName>
    <definedName name="XRefCopy6Row" hidden="1">#REF!</definedName>
    <definedName name="XRefCopy7" hidden="1">#REF!</definedName>
    <definedName name="XRefCopy70Row" hidden="1">#REF!</definedName>
    <definedName name="XRefCopy7Row" localSheetId="7" hidden="1">#REF!</definedName>
    <definedName name="XRefCopy7Row" hidden="1">#REF!</definedName>
    <definedName name="XRefCopy8" localSheetId="7" hidden="1">#REF!</definedName>
    <definedName name="XRefCopy8" hidden="1">#REF!</definedName>
    <definedName name="XRefCopy8Row" localSheetId="7" hidden="1">#REF!</definedName>
    <definedName name="XRefCopy8Row" hidden="1">#REF!</definedName>
    <definedName name="XRefCopy9" hidden="1">#REF!</definedName>
    <definedName name="XRefCopy9Row" hidden="1">#REF!</definedName>
    <definedName name="XRefCopyRangeCount" hidden="1">3</definedName>
    <definedName name="XRefPaste1" localSheetId="7" hidden="1">#REF!</definedName>
    <definedName name="XRefPaste1" hidden="1">#REF!</definedName>
    <definedName name="XRefPaste10" localSheetId="7" hidden="1">#REF!</definedName>
    <definedName name="XRefPaste10" hidden="1">#REF!</definedName>
    <definedName name="XRefPaste10Row" localSheetId="7"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localSheetId="7" hidden="1">#REF!</definedName>
    <definedName name="XRefPaste17Row" hidden="1">#REF!</definedName>
    <definedName name="XRefPaste18" hidden="1">#REF!</definedName>
    <definedName name="XRefPaste18Row" localSheetId="7" hidden="1">#REF!</definedName>
    <definedName name="XRefPaste18Row" hidden="1">#REF!</definedName>
    <definedName name="XRefPaste19" localSheetId="7" hidden="1">#REF!</definedName>
    <definedName name="XRefPaste19" hidden="1">#REF!</definedName>
    <definedName name="XRefPaste19Row" localSheetId="7" hidden="1">#REF!</definedName>
    <definedName name="XRefPaste19Row" hidden="1">#REF!</definedName>
    <definedName name="XRefPaste1Row" localSheetId="6" hidden="1">#REF!</definedName>
    <definedName name="XRefPaste1Row" localSheetId="7" hidden="1">#REF!</definedName>
    <definedName name="XRefPaste1Row" localSheetId="0" hidden="1">#REF!</definedName>
    <definedName name="XRefPaste1Row" localSheetId="1" hidden="1">#REF!</definedName>
    <definedName name="XRefPaste1Row" localSheetId="4" hidden="1">#REF!</definedName>
    <definedName name="XRefPaste1Row" localSheetId="5" hidden="1">#REF!</definedName>
    <definedName name="XRefPaste1Row" localSheetId="2" hidden="1">#REF!</definedName>
    <definedName name="XRefPaste1Row" hidden="1">#REF!</definedName>
    <definedName name="XRefPaste2" hidden="1">#REF!</definedName>
    <definedName name="XRefPaste20" hidden="1">#REF!</definedName>
    <definedName name="XRefPaste20Row" localSheetId="7" hidden="1">#REF!</definedName>
    <definedName name="XRefPaste20Row" hidden="1">#REF!</definedName>
    <definedName name="XRefPaste21" localSheetId="7" hidden="1">#REF!</definedName>
    <definedName name="XRefPaste21" hidden="1">#REF!</definedName>
    <definedName name="XRefPaste21Row" localSheetId="7" hidden="1">#REF!</definedName>
    <definedName name="XRefPaste21Row" hidden="1">#REF!</definedName>
    <definedName name="XRefPaste22" localSheetId="7" hidden="1">#REF!</definedName>
    <definedName name="XRefPaste22" hidden="1">#REF!</definedName>
    <definedName name="XRefPaste22Row" localSheetId="7" hidden="1">#REF!</definedName>
    <definedName name="XRefPaste22Row" hidden="1">#REF!</definedName>
    <definedName name="XRefPaste23" localSheetId="7" hidden="1">#REF!</definedName>
    <definedName name="XRefPaste23" hidden="1">#REF!</definedName>
    <definedName name="XRefPaste23Row" localSheetId="7" hidden="1">#REF!</definedName>
    <definedName name="XRefPaste23Row" hidden="1">#REF!</definedName>
    <definedName name="XRefPaste24Row" localSheetId="7" hidden="1">#REF!</definedName>
    <definedName name="XRefPaste24Row" hidden="1">#REF!</definedName>
    <definedName name="XRefPaste25Row" localSheetId="7" hidden="1">#REF!</definedName>
    <definedName name="XRefPaste25Row" hidden="1">#REF!</definedName>
    <definedName name="XRefPaste26Row" hidden="1">#REF!</definedName>
    <definedName name="XRefPaste27Row" hidden="1">#REF!</definedName>
    <definedName name="XRefPaste28" hidden="1">#REF!</definedName>
    <definedName name="XRefPaste28Row" localSheetId="7" hidden="1">#REF!</definedName>
    <definedName name="XRefPaste28Row" hidden="1">#REF!</definedName>
    <definedName name="XRefPaste29Row" localSheetId="7" hidden="1">#REF!</definedName>
    <definedName name="XRefPaste29Row" hidden="1">#REF!</definedName>
    <definedName name="XRefPaste2Row" localSheetId="6" hidden="1">#REF!</definedName>
    <definedName name="XRefPaste2Row" localSheetId="7" hidden="1">#REF!</definedName>
    <definedName name="XRefPaste2Row" localSheetId="1" hidden="1">#REF!</definedName>
    <definedName name="XRefPaste2Row" localSheetId="5" hidden="1">#REF!</definedName>
    <definedName name="XRefPaste2Row" localSheetId="2" hidden="1">#REF!</definedName>
    <definedName name="XRefPaste2Row" hidden="1">#REF!</definedName>
    <definedName name="XRefPaste3" hidden="1">#REF!</definedName>
    <definedName name="XRefPaste30Row" hidden="1">#REF!</definedName>
    <definedName name="XRefPaste31Row" hidden="1">#REF!</definedName>
    <definedName name="XRefPaste33" hidden="1">#REF!</definedName>
    <definedName name="XRefPaste36" hidden="1">#REF!</definedName>
    <definedName name="XRefPaste36Row" localSheetId="7" hidden="1">#REF!</definedName>
    <definedName name="XRefPaste36Row" hidden="1">#REF!</definedName>
    <definedName name="XRefPaste37Row" hidden="1">#REF!</definedName>
    <definedName name="XRefPaste3Row" localSheetId="7" hidden="1">#REF!</definedName>
    <definedName name="XRefPaste3Row" hidden="1">#REF!</definedName>
    <definedName name="XRefPaste4" localSheetId="7" hidden="1">#REF!</definedName>
    <definedName name="XRefPaste4" hidden="1">#REF!</definedName>
    <definedName name="XRefPaste43Row" localSheetId="7" hidden="1">#REF!</definedName>
    <definedName name="XRefPaste43Row" hidden="1">#REF!</definedName>
    <definedName name="XRefPaste44Row" hidden="1">#REF!</definedName>
    <definedName name="XRefPaste45Row" hidden="1">#REF!</definedName>
    <definedName name="XRefPaste46" hidden="1">#REF!</definedName>
    <definedName name="XRefPaste46Row"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2</definedName>
    <definedName name="xtabin">#REF!</definedName>
    <definedName name="xw" localSheetId="7" hidden="1">{#N/A,#N/A,FALSE,"FCF Corporate Services";#N/A,#N/A,FALSE,"FCF Assum Corporate Services";#N/A,#N/A,FALSE,"DCF Corp. Services Sensitivity";#N/A,#N/A,FALSE,"AVP Corporate Services";"FCF in percent",#N/A,FALSE,"FCF Corporate Services"}</definedName>
    <definedName name="xw" hidden="1">{#N/A,#N/A,FALSE,"FCF Corporate Services";#N/A,#N/A,FALSE,"FCF Assum Corporate Services";#N/A,#N/A,FALSE,"DCF Corp. Services Sensitivity";#N/A,#N/A,FALSE,"AVP Corporate Services";"FCF in percent",#N/A,FALSE,"FCF Corporate Services"}</definedName>
    <definedName name="xx" localSheetId="7">#REF!</definedName>
    <definedName name="xx" hidden="1">{#N/A,#N/A,FALSE,"SIM95"}</definedName>
    <definedName name="XXW" localSheetId="7" hidden="1">{#N/A,#N/A,FALSE,"SIM95"}</definedName>
    <definedName name="XXW" hidden="1">{#N/A,#N/A,FALSE,"SIM95"}</definedName>
    <definedName name="xxx" localSheetId="7">#REF!</definedName>
    <definedName name="xxx" hidden="1">{#N/A,#N/A,TRUE,"Merger Synergies";#N/A,#N/A,TRUE,"SC-merger";#N/A,#N/A,TRUE,"Canada Routing Grid 2";#N/A,#N/A,TRUE,"iomexico";#N/A,#N/A,TRUE,"stacey august merger";#N/A,#N/A,TRUE,"Stacey1999";"mergersynergies",#N/A,TRUE,"Tail Circuits";"mergersynergies",#N/A,TRUE,"SATELLITE"}</definedName>
    <definedName name="xxx_1" localSheetId="7"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xxx_1"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xxx_2" localSheetId="7"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xxx_2"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xxx_3" localSheetId="7"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xxx_3"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xxx_4" localSheetId="7"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xxx_4"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xxx_5" localSheetId="7"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xxx_5" hidden="1">{"Net Sales",#N/A,FALSE,"Detail Income Statements";"Net Sales",#N/A,FALSE,"Detail Income Statements";"Manufacturing",#N/A,FALSE,"Detail Income Statements";"Selling",#N/A,FALSE,"Detail Income Statements";"Selling",#N/A,FALSE,"Detail Income Statements";"Operating",#N/A,FALSE,"Detail Income Statements";"Finance",#N/A,FALSE,"Detail Income Statements"}</definedName>
    <definedName name="xxxx" localSheetId="7" hidden="1">{#N/A,#N/A,FALSE,"Aging Summary";#N/A,#N/A,FALSE,"Ratio Analysis";#N/A,#N/A,FALSE,"Test 120 Day Accts";#N/A,#N/A,FALSE,"Tickmarks"}</definedName>
    <definedName name="xxxx" hidden="1">{#N/A,#N/A,FALSE,"Aging Summary";#N/A,#N/A,FALSE,"Ratio Analysis";#N/A,#N/A,FALSE,"Test 120 Day Accts";#N/A,#N/A,FALSE,"Tickmarks"}</definedName>
    <definedName name="xxxxx" localSheetId="7" hidden="1">{#N/A,#N/A,FALSE,"Pharm";#N/A,#N/A,FALSE,"WWCM"}</definedName>
    <definedName name="xxxxx" hidden="1">{#N/A,#N/A,FALSE,"Pharm";#N/A,#N/A,FALSE,"WWCM"}</definedName>
    <definedName name="xxxxxxx" hidden="1">{#N/A,#N/A,FALSE,"Sum6 (1)"}</definedName>
    <definedName name="xxxxxxxxxxx">#N/A</definedName>
    <definedName name="xxxxxxxxxxxxxxxxxxxxxx" localSheetId="4" hidden="1">{#N/A,#N/A,FALSE,"EXPENSE"}</definedName>
    <definedName name="xxxxxxxxxxxxxxxxxxxxxx" localSheetId="5" hidden="1">{#N/A,#N/A,FALSE,"EXPENSE"}</definedName>
    <definedName name="xxxxxxxxxxxxxxxxxxxxxx" localSheetId="2" hidden="1">{#N/A,#N/A,FALSE,"EXPENSE"}</definedName>
    <definedName name="xxxxxxxxxxxxxxxxxxxxxx" hidden="1">{#N/A,#N/A,FALSE,"EXPENSE"}</definedName>
    <definedName name="xxxxxxxxxxxxxxxxxxxxxxxxxxxxxx" localSheetId="7" hidden="1">{#N/A,#N/A,FALSE,"Aging Summary";#N/A,#N/A,FALSE,"Ratio Analysis";#N/A,#N/A,FALSE,"Test 120 Day Accts";#N/A,#N/A,FALSE,"Tickmarks"}</definedName>
    <definedName name="xxxxxxxxxxxxxxxxxxxxxxxxxxxxxx" hidden="1">{#N/A,#N/A,FALSE,"Aging Summary";#N/A,#N/A,FALSE,"Ratio Analysis";#N/A,#N/A,FALSE,"Test 120 Day Accts";#N/A,#N/A,FALSE,"Tickmarks"}</definedName>
    <definedName name="xxy" localSheetId="7" hidden="1">{#N/A,#N/A,FALSE,"SIM95"}</definedName>
    <definedName name="xxy" hidden="1">{#N/A,#N/A,FALSE,"SIM95"}</definedName>
    <definedName name="XYZ" localSheetId="6" hidden="1">{"PAGE_1",#N/A,FALSE,"MONTH"}</definedName>
    <definedName name="XYZ" localSheetId="7" hidden="1">{"PAGE_1",#N/A,FALSE,"MONTH"}</definedName>
    <definedName name="XYZ" localSheetId="0" hidden="1">{"PAGE_1",#N/A,FALSE,"MONTH"}</definedName>
    <definedName name="XYZ" localSheetId="4" hidden="1">{"PAGE_1",#N/A,FALSE,"MONTH"}</definedName>
    <definedName name="XYZ" localSheetId="5" hidden="1">{"PAGE_1",#N/A,FALSE,"MONTH"}</definedName>
    <definedName name="XYZ" localSheetId="2" hidden="1">{"PAGE_1",#N/A,FALSE,"MONTH"}</definedName>
    <definedName name="XYZ" hidden="1">{"PAGE_1",#N/A,FALSE,"MONTH"}</definedName>
    <definedName name="xyzUserPassword" hidden="1">"abcd"</definedName>
    <definedName name="xz" localSheetId="6" hidden="1">{#N/A,#N/A,FALSE,"Aging Summary";#N/A,#N/A,FALSE,"Ratio Analysis";#N/A,#N/A,FALSE,"Test 120 Day Accts";#N/A,#N/A,FALSE,"Tickmarks"}</definedName>
    <definedName name="xz" localSheetId="7" hidden="1">{#N/A,#N/A,FALSE,"Aging Summary";#N/A,#N/A,FALSE,"Ratio Analysis";#N/A,#N/A,FALSE,"Test 120 Day Accts";#N/A,#N/A,FALSE,"Tickmarks"}</definedName>
    <definedName name="xz" localSheetId="0" hidden="1">{#N/A,#N/A,FALSE,"Aging Summary";#N/A,#N/A,FALSE,"Ratio Analysis";#N/A,#N/A,FALSE,"Test 120 Day Accts";#N/A,#N/A,FALSE,"Tickmarks"}</definedName>
    <definedName name="xz" localSheetId="4" hidden="1">{#N/A,#N/A,FALSE,"Aging Summary";#N/A,#N/A,FALSE,"Ratio Analysis";#N/A,#N/A,FALSE,"Test 120 Day Accts";#N/A,#N/A,FALSE,"Tickmarks"}</definedName>
    <definedName name="xz" localSheetId="5" hidden="1">{#N/A,#N/A,FALSE,"Aging Summary";#N/A,#N/A,FALSE,"Ratio Analysis";#N/A,#N/A,FALSE,"Test 120 Day Accts";#N/A,#N/A,FALSE,"Tickmarks"}</definedName>
    <definedName name="xz" localSheetId="2" hidden="1">{#N/A,#N/A,FALSE,"Aging Summary";#N/A,#N/A,FALSE,"Ratio Analysis";#N/A,#N/A,FALSE,"Test 120 Day Accts";#N/A,#N/A,FALSE,"Tickmarks"}</definedName>
    <definedName name="xz" hidden="1">{#N/A,#N/A,FALSE,"Aging Summary";#N/A,#N/A,FALSE,"Ratio Analysis";#N/A,#N/A,FALSE,"Test 120 Day Accts";#N/A,#N/A,FALSE,"Tickmarks"}</definedName>
    <definedName name="xzy" localSheetId="4" hidden="1">{#N/A,#N/A,FALSE,"ALLOC"}</definedName>
    <definedName name="xzy" localSheetId="5" hidden="1">{#N/A,#N/A,FALSE,"ALLOC"}</definedName>
    <definedName name="xzy" localSheetId="2" hidden="1">{#N/A,#N/A,FALSE,"ALLOC"}</definedName>
    <definedName name="xzy" hidden="1">{#N/A,#N/A,FALSE,"ALLOC"}</definedName>
    <definedName name="y" localSheetId="6" hidden="1">{#N/A,#N/A,FALSE,"Aging Summary";#N/A,#N/A,FALSE,"Ratio Analysis";#N/A,#N/A,FALSE,"Test 120 Day Accts";#N/A,#N/A,FALSE,"Tickmarks"}</definedName>
    <definedName name="y" localSheetId="7" hidden="1">{#N/A,#N/A,FALSE,"Aging Summary";#N/A,#N/A,FALSE,"Ratio Analysis";#N/A,#N/A,FALSE,"Test 120 Day Accts";#N/A,#N/A,FALSE,"Tickmarks"}</definedName>
    <definedName name="y" hidden="1">#REF!</definedName>
    <definedName name="ydrtydgdg" localSheetId="4" hidden="1">{#N/A,#N/A,FALSE,"EXPENSE"}</definedName>
    <definedName name="ydrtydgdg" localSheetId="5" hidden="1">{#N/A,#N/A,FALSE,"EXPENSE"}</definedName>
    <definedName name="ydrtydgdg" localSheetId="2" hidden="1">{#N/A,#N/A,FALSE,"EXPENSE"}</definedName>
    <definedName name="ydrtydgdg" hidden="1">{#N/A,#N/A,FALSE,"EXPENSE"}</definedName>
    <definedName name="YE_DB">#REF!</definedName>
    <definedName name="yea" hidden="1">{#N/A,#N/A,FALSE,"Assumptions";"Model",#N/A,FALSE,"MDU";#N/A,#N/A,FALSE,"Notes"}</definedName>
    <definedName name="Yeah8" hidden="1">#REF!</definedName>
    <definedName name="year" localSheetId="7">#REF!</definedName>
    <definedName name="year">#REF!</definedName>
    <definedName name="Year_1">#REF!</definedName>
    <definedName name="Year_2">#REF!</definedName>
    <definedName name="Year_3">#REF!</definedName>
    <definedName name="Year_4">#REF!</definedName>
    <definedName name="Year_5">#REF!</definedName>
    <definedName name="Year_6">#REF!</definedName>
    <definedName name="Year_end">#REF!</definedName>
    <definedName name="Year_End_DCS">#REF!</definedName>
    <definedName name="YEAR_INPUT" localSheetId="7">#REF!</definedName>
    <definedName name="YEAR_INPUT">#REF!</definedName>
    <definedName name="year_savings_begin" localSheetId="7">#REF!</definedName>
    <definedName name="year_savings_begin">#REF!</definedName>
    <definedName name="Year0">#REF!</definedName>
    <definedName name="Year1" localSheetId="7">#REF!</definedName>
    <definedName name="Year1">#REF!</definedName>
    <definedName name="Year10">#REF!</definedName>
    <definedName name="Year1fields">#REF!</definedName>
    <definedName name="Year2">#REF!</definedName>
    <definedName name="Year2fields">#REF!</definedName>
    <definedName name="Year3">#REF!</definedName>
    <definedName name="Year3fields">#REF!</definedName>
    <definedName name="Year4">#REF!</definedName>
    <definedName name="Year5">#REF!</definedName>
    <definedName name="Year6">#REF!</definedName>
    <definedName name="Year6to10XBP">#REF!</definedName>
    <definedName name="Year6to10XBP_PRW">#REF!</definedName>
    <definedName name="Year7" localSheetId="7">#REF!</definedName>
    <definedName name="Year7">#REF!</definedName>
    <definedName name="Year8">#REF!</definedName>
    <definedName name="Year9">#REF!</definedName>
    <definedName name="YearBud">#REF!</definedName>
    <definedName name="YEARCUR" localSheetId="7">#REF!</definedName>
    <definedName name="YEARCUR">#REF!</definedName>
    <definedName name="yearend_accr" localSheetId="7">#REF!</definedName>
    <definedName name="yearend_accr">#REF!</definedName>
    <definedName name="yearend_accr2" localSheetId="7">#REF!</definedName>
    <definedName name="yearend_accr2">#REF!</definedName>
    <definedName name="YEARRATES">#REF!</definedName>
    <definedName name="YearstoPrint">#REF!</definedName>
    <definedName name="YEClose1992" localSheetId="7">#REF!</definedName>
    <definedName name="YEClose1992">#REF!</definedName>
    <definedName name="yellow" localSheetId="7" hidden="1">{"Bal Sht Wallace",#N/A,FALSE,"Wall BS";"Wall Cash Flow",#N/A,FALSE,"Wall CF Stmt";"Income Statement Wallace",#N/A,FALSE,"Wall Inc Stmt";"INc Statement Matt",#N/A,FALSE,"Moore Inc stmt";"Balance Sheets Matt",#N/A,FALSE,"Moore BS";"Cash Flow Statements Matt",#N/A,FALSE,"Moore CF Stmt"}</definedName>
    <definedName name="yellow" hidden="1">{"Bal Sht Wallace",#N/A,FALSE,"Wall BS";"Wall Cash Flow",#N/A,FALSE,"Wall CF Stmt";"Income Statement Wallace",#N/A,FALSE,"Wall Inc Stmt";"INc Statement Matt",#N/A,FALSE,"Moore Inc stmt";"Balance Sheets Matt",#N/A,FALSE,"Moore BS";"Cash Flow Statements Matt",#N/A,FALSE,"Moore CF Stmt"}</definedName>
    <definedName name="yeperiod">#REF!</definedName>
    <definedName name="yeryweryrw" localSheetId="7" hidden="1">{0,0,0,0;0,0,0,0;0,0,0,0;0,0,0,0;0,0,0,0;0,0,0,0;0,0,0,0;0,0,0,0;0,0,0,0;0,0,0,0;0,0,0,0;0,0,0,0}</definedName>
    <definedName name="yeryweryrw" hidden="1">{0,0,0,0;0,0,0,0;0,0,0,0;0,0,0,0;0,0,0,0;0,0,0,0;0,0,0,0;0,0,0,0;0,0,0,0;0,0,0,0;0,0,0,0;0,0,0,0}</definedName>
    <definedName name="yes" hidden="1">#REF!</definedName>
    <definedName name="Yes_No">#REF!</definedName>
    <definedName name="YesNo">#REF!</definedName>
    <definedName name="yeteterter" localSheetId="4" hidden="1">{#N/A,#N/A,FALSE,"ALLOC"}</definedName>
    <definedName name="yeteterter" localSheetId="5" hidden="1">{#N/A,#N/A,FALSE,"ALLOC"}</definedName>
    <definedName name="yeteterter" localSheetId="2" hidden="1">{#N/A,#N/A,FALSE,"ALLOC"}</definedName>
    <definedName name="yeteterter" hidden="1">{#N/A,#N/A,FALSE,"ALLOC"}</definedName>
    <definedName name="yeyertrt" localSheetId="4" hidden="1">{#N/A,#N/A,FALSE,"ALLOC"}</definedName>
    <definedName name="yeyertrt" localSheetId="5" hidden="1">{#N/A,#N/A,FALSE,"ALLOC"}</definedName>
    <definedName name="yeyertrt" localSheetId="2" hidden="1">{#N/A,#N/A,FALSE,"ALLOC"}</definedName>
    <definedName name="yeyertrt" hidden="1">{#N/A,#N/A,FALSE,"ALLOC"}</definedName>
    <definedName name="yfy" localSheetId="7" hidden="1">{"'NPL @ 30 June 00'!$B$22"}</definedName>
    <definedName name="yfy" hidden="1">{"'NPL @ 30 June 00'!$B$22"}</definedName>
    <definedName name="yhg" hidden="1">2</definedName>
    <definedName name="yhyhy" localSheetId="7" hidden="1">{#N/A,#N/A,FALSE,"Aging Summary";#N/A,#N/A,FALSE,"Ratio Analysis";#N/A,#N/A,FALSE,"Test 120 Day Accts";#N/A,#N/A,FALSE,"Tickmarks"}</definedName>
    <definedName name="yhyhy" hidden="1">{#N/A,#N/A,FALSE,"Aging Summary";#N/A,#N/A,FALSE,"Ratio Analysis";#N/A,#N/A,FALSE,"Test 120 Day Accts";#N/A,#N/A,FALSE,"Tickmarks"}</definedName>
    <definedName name="yield1yr">#REF!</definedName>
    <definedName name="yieldoutput">#REF!</definedName>
    <definedName name="yjtdhjhtshbrfgadf" localSheetId="4" hidden="1">{#N/A,#N/A,FALSE,"EXPENSE"}</definedName>
    <definedName name="yjtdhjhtshbrfgadf" localSheetId="5" hidden="1">{#N/A,#N/A,FALSE,"EXPENSE"}</definedName>
    <definedName name="yjtdhjhtshbrfgadf" localSheetId="2" hidden="1">{#N/A,#N/A,FALSE,"EXPENSE"}</definedName>
    <definedName name="yjtdhjhtshbrfgadf" hidden="1">{#N/A,#N/A,FALSE,"EXPENSE"}</definedName>
    <definedName name="ymye2">#REF!</definedName>
    <definedName name="yo" localSheetId="7" hidden="1">{#N/A,#N/A,FALSE,"R&amp;D Quick Calc";#N/A,#N/A,FALSE,"DOE Fee Schedule"}</definedName>
    <definedName name="yo" hidden="1">{#N/A,#N/A,FALSE,"R&amp;D Quick Calc";#N/A,#N/A,FALSE,"DOE Fee Schedule"}</definedName>
    <definedName name="youh" localSheetId="7" hidden="1">{#N/A,#N/A,FALSE,"AD_Purchase";#N/A,#N/A,FALSE,"Credit";#N/A,#N/A,FALSE,"PF Acquisition";#N/A,#N/A,FALSE,"PF Offering"}</definedName>
    <definedName name="youh" hidden="1">{#N/A,#N/A,FALSE,"AD_Purchase";#N/A,#N/A,FALSE,"Credit";#N/A,#N/A,FALSE,"PF Acquisition";#N/A,#N/A,FALSE,"PF Offering"}</definedName>
    <definedName name="yr00">#REF!</definedName>
    <definedName name="yr1_Incstmt" localSheetId="7">#REF!</definedName>
    <definedName name="yr1_Incstmt">#REF!</definedName>
    <definedName name="Yr11Bestcase2004">#REF!</definedName>
    <definedName name="Yr11BestCase2005">#REF!</definedName>
    <definedName name="Yr11BestCase2006">#REF!</definedName>
    <definedName name="Yr11BestCase2007">#REF!</definedName>
    <definedName name="Yr11BestCase2008">#REF!</definedName>
    <definedName name="Yr11BestCase2009">#REF!</definedName>
    <definedName name="Yr11BestCase2010">#REF!</definedName>
    <definedName name="Yr11BestCase2011">#REF!</definedName>
    <definedName name="Yr11BestCase2012">#REF!</definedName>
    <definedName name="Yr11BestCase2013">#REF!</definedName>
    <definedName name="Yr11BestCase2014">#REF!</definedName>
    <definedName name="Yr11BestCase2015">#REF!</definedName>
    <definedName name="Yr11BestCase2016">#REF!</definedName>
    <definedName name="Yr11BestCase2017">#REF!</definedName>
    <definedName name="Yr11BestCase2018">#REF!</definedName>
    <definedName name="Yr11BestCase2019">#REF!</definedName>
    <definedName name="Yr11BestCase2020">#REF!</definedName>
    <definedName name="Yr1Users">#REF!</definedName>
    <definedName name="Yr2Users">#REF!</definedName>
    <definedName name="Yr3Users">#REF!</definedName>
    <definedName name="Yr4Users">#REF!</definedName>
    <definedName name="Yr5Users">#REF!</definedName>
    <definedName name="yreyweywre" localSheetId="7" hidden="1">{0,0,0,0;0,0,0,0;0,0,0,0;"Ꭹ",0,0,0;0,0,0,0;0,0,0,0;#NULL!,0,0,0;0,0,0,0;0,0,0,0;0,0,0,0;0,0,0,0;0,0,0,0}</definedName>
    <definedName name="yreyweywre" hidden="1">{0,0,0,0;0,0,0,0;0,0,0,0;"Ꭹ",0,0,0;0,0,0,0;0,0,0,0;#NULL!,0,0,0;0,0,0,0;0,0,0,0;0,0,0,0;0,0,0,0;0,0,0,0}</definedName>
    <definedName name="yrtrt" localSheetId="7" hidden="1">{"NA Is w Ratios",#N/A,FALSE,"North America";"PF CFlow NA",#N/A,FALSE,"North America";"NA DCF Matrix",#N/A,FALSE,"North America"}</definedName>
    <definedName name="yrtrt" hidden="1">{"NA Is w Ratios",#N/A,FALSE,"North America";"PF CFlow NA",#N/A,FALSE,"North America";"NA DCF Matrix",#N/A,FALSE,"North America"}</definedName>
    <definedName name="yrtyrtyrt" localSheetId="4" hidden="1">{#N/A,#N/A,FALSE,"ALLOC"}</definedName>
    <definedName name="yrtyrtyrt" localSheetId="5" hidden="1">{#N/A,#N/A,FALSE,"ALLOC"}</definedName>
    <definedName name="yrtyrtyrt" localSheetId="2" hidden="1">{#N/A,#N/A,FALSE,"ALLOC"}</definedName>
    <definedName name="yrtyrtyrt" hidden="1">{#N/A,#N/A,FALSE,"ALLOC"}</definedName>
    <definedName name="yrtyryryf" localSheetId="4" hidden="1">{#N/A,#N/A,FALSE,"EXPENSE"}</definedName>
    <definedName name="yrtyryryf" localSheetId="5" hidden="1">{#N/A,#N/A,FALSE,"EXPENSE"}</definedName>
    <definedName name="yrtyryryf" localSheetId="2" hidden="1">{#N/A,#N/A,FALSE,"EXPENSE"}</definedName>
    <definedName name="yrtyryryf" hidden="1">{#N/A,#N/A,FALSE,"EXPENSE"}</definedName>
    <definedName name="yryrtyrty" localSheetId="4" hidden="1">{#N/A,#N/A,FALSE,"EXPENSE"}</definedName>
    <definedName name="yryrtyrty" localSheetId="5" hidden="1">{#N/A,#N/A,FALSE,"EXPENSE"}</definedName>
    <definedName name="yryrtyrty" localSheetId="2" hidden="1">{#N/A,#N/A,FALSE,"EXPENSE"}</definedName>
    <definedName name="yryrtyrty" hidden="1">{#N/A,#N/A,FALSE,"EXPENSE"}</definedName>
    <definedName name="yt" localSheetId="6" hidden="1">{#N/A,#N/A,FALSE,"Aging Summary";#N/A,#N/A,FALSE,"Ratio Analysis";#N/A,#N/A,FALSE,"Test 120 Day Accts";#N/A,#N/A,FALSE,"Tickmarks"}</definedName>
    <definedName name="yt" localSheetId="7" hidden="1">{#N/A,#N/A,FALSE,"Aging Summary";#N/A,#N/A,FALSE,"Ratio Analysis";#N/A,#N/A,FALSE,"Test 120 Day Accts";#N/A,#N/A,FALSE,"Tickmarks"}</definedName>
    <definedName name="yt" localSheetId="0" hidden="1">{#N/A,#N/A,FALSE,"Aging Summary";#N/A,#N/A,FALSE,"Ratio Analysis";#N/A,#N/A,FALSE,"Test 120 Day Accts";#N/A,#N/A,FALSE,"Tickmarks"}</definedName>
    <definedName name="yt" localSheetId="4" hidden="1">{#N/A,#N/A,FALSE,"Aging Summary";#N/A,#N/A,FALSE,"Ratio Analysis";#N/A,#N/A,FALSE,"Test 120 Day Accts";#N/A,#N/A,FALSE,"Tickmarks"}</definedName>
    <definedName name="yt" localSheetId="5" hidden="1">{#N/A,#N/A,FALSE,"Aging Summary";#N/A,#N/A,FALSE,"Ratio Analysis";#N/A,#N/A,FALSE,"Test 120 Day Accts";#N/A,#N/A,FALSE,"Tickmarks"}</definedName>
    <definedName name="yt" localSheetId="2" hidden="1">{#N/A,#N/A,FALSE,"Aging Summary";#N/A,#N/A,FALSE,"Ratio Analysis";#N/A,#N/A,FALSE,"Test 120 Day Accts";#N/A,#N/A,FALSE,"Tickmarks"}</definedName>
    <definedName name="yt" hidden="1">{#N/A,#N/A,FALSE,"Aging Summary";#N/A,#N/A,FALSE,"Ratio Analysis";#N/A,#N/A,FALSE,"Test 120 Day Accts";#N/A,#N/A,FALSE,"Tickmarks"}</definedName>
    <definedName name="YTD" localSheetId="7">#REF!</definedName>
    <definedName name="YTD">#REF!</definedName>
    <definedName name="YTD_Actual">#REF!</definedName>
    <definedName name="YTD_Actual_Customers">#REF!</definedName>
    <definedName name="YTD_Actual_Row">#REF!</definedName>
    <definedName name="YTD_ACTUAL_SALES">#REF!</definedName>
    <definedName name="YTD_BILLDAY_ADJ">#REF!</definedName>
    <definedName name="YTD_BILLING_ERROR_ADJ">#REF!</definedName>
    <definedName name="ytd_budget" localSheetId="7">#REF!</definedName>
    <definedName name="ytd_budget">#REF!</definedName>
    <definedName name="YTD_Budget_Customers">#REF!</definedName>
    <definedName name="YTD_Budget_Row">#REF!</definedName>
    <definedName name="YTD_Details" localSheetId="7">#REF!</definedName>
    <definedName name="YTD_Details">#REF!</definedName>
    <definedName name="YTD_Report" localSheetId="7">#REF!</definedName>
    <definedName name="YTD_Report">#REF!</definedName>
    <definedName name="YTD_SEPA">#REF!</definedName>
    <definedName name="YTD_TEMP_ADJ">#REF!</definedName>
    <definedName name="YTD08" localSheetId="7">#REF!,#REF!,#REF!,#REF!</definedName>
    <definedName name="YTD08">#REF!,#REF!,#REF!,#REF!</definedName>
    <definedName name="YTD3_7" localSheetId="7">#REF!</definedName>
    <definedName name="YTD3_7">#REF!</definedName>
    <definedName name="YTD3_7A" localSheetId="7">#REF!</definedName>
    <definedName name="YTD3_7A">#REF!</definedName>
    <definedName name="YTD94_CASHFLOW" localSheetId="7">#REF!</definedName>
    <definedName name="YTD94_CASHFLOW">#REF!</definedName>
    <definedName name="YTDcategory">#REF!</definedName>
    <definedName name="YTDInc">#REF!</definedName>
    <definedName name="YTDPG1">#REF!</definedName>
    <definedName name="YTDPG2">#REF!</definedName>
    <definedName name="YTDPG2___QTR">#REF!</definedName>
    <definedName name="ytetetet" localSheetId="4" hidden="1">{#N/A,#N/A,FALSE,"EXPENSE"}</definedName>
    <definedName name="ytetetet" localSheetId="5" hidden="1">{#N/A,#N/A,FALSE,"EXPENSE"}</definedName>
    <definedName name="ytetetet" localSheetId="2" hidden="1">{#N/A,#N/A,FALSE,"EXPENSE"}</definedName>
    <definedName name="ytetetet" hidden="1">{#N/A,#N/A,FALSE,"EXPENSE"}</definedName>
    <definedName name="ytrysrtertrtyhfgh" localSheetId="4" hidden="1">{#N/A,#N/A,FALSE,"EXPENSE"}</definedName>
    <definedName name="ytrysrtertrtyhfgh" localSheetId="5" hidden="1">{#N/A,#N/A,FALSE,"EXPENSE"}</definedName>
    <definedName name="ytrysrtertrtyhfgh" localSheetId="2" hidden="1">{#N/A,#N/A,FALSE,"EXPENSE"}</definedName>
    <definedName name="ytrysrtertrtyhfgh" hidden="1">{#N/A,#N/A,FALSE,"EXPENSE"}</definedName>
    <definedName name="ytyrtyhrbfgbv" localSheetId="4" hidden="1">{#N/A,#N/A,FALSE,"EXPENSE"}</definedName>
    <definedName name="ytyrtyhrbfgbv" localSheetId="5" hidden="1">{#N/A,#N/A,FALSE,"EXPENSE"}</definedName>
    <definedName name="ytyrtyhrbfgbv" localSheetId="2" hidden="1">{#N/A,#N/A,FALSE,"EXPENSE"}</definedName>
    <definedName name="ytyrtyhrbfgbv" hidden="1">{#N/A,#N/A,FALSE,"EXPENSE"}</definedName>
    <definedName name="yuio" localSheetId="7" hidden="1">{"MMERINO",#N/A,FALSE,"1) Income Statement (2)"}</definedName>
    <definedName name="yuio" hidden="1">{"MMERINO",#N/A,FALSE,"1) Income Statement (2)"}</definedName>
    <definedName name="yuuuiuy" hidden="1">{#N/A,#N/A,FALSE,"Income Statement";#N/A,#N/A,FALSE,"Balance Sheet";#N/A,#N/A,FALSE,"Cash Flows";#N/A,#N/A,FALSE,"Ratios"}</definedName>
    <definedName name="yy"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yy"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YYY" localSheetId="7" hidden="1">{"mgmt forecast",#N/A,FALSE,"Mgmt Forecast";"dcf table",#N/A,FALSE,"Mgmt Forecast";"sensitivity",#N/A,FALSE,"Mgmt Forecast";"table inputs",#N/A,FALSE,"Mgmt Forecast";"calculations",#N/A,FALSE,"Mgmt Forecast"}</definedName>
    <definedName name="YYY" hidden="1">{#N/A,#N/A,FALSE,"SIM95"}</definedName>
    <definedName name="yyyyy" localSheetId="4" hidden="1">{#N/A,#N/A,FALSE,"EXPENSE"}</definedName>
    <definedName name="yyyyy" localSheetId="5" hidden="1">{#N/A,#N/A,FALSE,"EXPENSE"}</definedName>
    <definedName name="yyyyy" localSheetId="2" hidden="1">{#N/A,#N/A,FALSE,"EXPENSE"}</definedName>
    <definedName name="yyyyy" hidden="1">{#N/A,#N/A,FALSE,"EXPENSE"}</definedName>
    <definedName name="yyyyyyy" localSheetId="4" hidden="1">{#N/A,#N/A,FALSE,"EXPENSE"}</definedName>
    <definedName name="yyyyyyy" localSheetId="5" hidden="1">{#N/A,#N/A,FALSE,"EXPENSE"}</definedName>
    <definedName name="yyyyyyy" localSheetId="2" hidden="1">{#N/A,#N/A,FALSE,"EXPENSE"}</definedName>
    <definedName name="yyyyyyy" hidden="1">{#N/A,#N/A,FALSE,"EXPENSE"}</definedName>
    <definedName name="YYZ" localSheetId="7" hidden="1">{#N/A,#N/A,FALSE,"SIM95"}</definedName>
    <definedName name="YYZ" hidden="1">{#N/A,#N/A,FALSE,"SIM95"}</definedName>
    <definedName name="z" localSheetId="7" hidden="1">{"edcredit",#N/A,FALSE,"edcredit"}</definedName>
    <definedName name="z" hidden="1">{"Page 1",#N/A,FALSE,"Sheet1";"Page 2",#N/A,FALSE,"Sheet1"}</definedName>
    <definedName name="Z_090E95BF_3048_11D2_8509_00A0246D366B_.wvu.PrintArea" hidden="1">#N/A</definedName>
    <definedName name="Z_090E95C1_3048_11D2_8509_00A0246D366B_.wvu.PrintArea" hidden="1">#N/A</definedName>
    <definedName name="Z_090E95C3_3048_11D2_8509_00A0246D366B_.wvu.PrintArea" hidden="1">#N/A</definedName>
    <definedName name="Z_0D0B497D_21F8_11D5_91EF_00B0D058E5A7_.wvu.Cols" localSheetId="7" hidden="1">#REF!</definedName>
    <definedName name="Z_0D0B497D_21F8_11D5_91EF_00B0D058E5A7_.wvu.Cols" hidden="1">#REF!</definedName>
    <definedName name="Z_0D0B497D_21F8_11D5_91EF_00B0D058E5A7_.wvu.FilterData" localSheetId="7" hidden="1">#REF!</definedName>
    <definedName name="Z_0D0B497D_21F8_11D5_91EF_00B0D058E5A7_.wvu.FilterData" hidden="1">#REF!</definedName>
    <definedName name="Z_22B84546_2C55_11D2_8507_00A0246D366B_.wvu.PrintArea" hidden="1">#N/A</definedName>
    <definedName name="Z_22B84548_2C55_11D2_8507_00A0246D366B_.wvu.PrintArea" hidden="1">#N/A</definedName>
    <definedName name="Z_22B8454A_2C55_11D2_8507_00A0246D366B_.wvu.PrintArea" hidden="1">#N/A</definedName>
    <definedName name="Z_23CDA1D2_24E2_11D2_9AE0_000000000000_.wvu.PrintArea" hidden="1">#N/A</definedName>
    <definedName name="Z_23CDA1D3_24E2_11D2_9AE0_000000000000_.wvu.PrintArea" hidden="1">#N/A</definedName>
    <definedName name="Z_23CDA1D4_24E2_11D2_9AE0_000000000000_.wvu.PrintArea" hidden="1">#N/A</definedName>
    <definedName name="Z_256A4A84_1FC3_11D2_84FA_00A0246D366B_.wvu.PrintArea" hidden="1">#N/A</definedName>
    <definedName name="Z_256A4A85_1FC3_11D2_84FA_00A0246D366B_.wvu.PrintArea" hidden="1">#N/A</definedName>
    <definedName name="Z_256A4A86_1FC3_11D2_84FA_00A0246D366B_.wvu.PrintArea" hidden="1">#N/A</definedName>
    <definedName name="Z_256A4A8A_1FC3_11D2_84FA_00A0246D366B_.wvu.PrintArea" hidden="1">#N/A</definedName>
    <definedName name="Z_256A4A8B_1FC3_11D2_84FA_00A0246D366B_.wvu.PrintArea" hidden="1">#N/A</definedName>
    <definedName name="Z_256A4A8C_1FC3_11D2_84FA_00A0246D366B_.wvu.PrintArea" hidden="1">#N/A</definedName>
    <definedName name="Z_256A4A90_1FC3_11D2_84FA_00A0246D366B_.wvu.PrintArea" hidden="1">#N/A</definedName>
    <definedName name="Z_256A4A91_1FC3_11D2_84FA_00A0246D366B_.wvu.PrintArea" hidden="1">#N/A</definedName>
    <definedName name="Z_256A4A92_1FC3_11D2_84FA_00A0246D366B_.wvu.PrintArea" hidden="1">#N/A</definedName>
    <definedName name="Z_256A4AA0_1FC3_11D2_84FA_00A0246D366B_.wvu.PrintArea" hidden="1">#N/A</definedName>
    <definedName name="Z_256A4AA1_1FC3_11D2_84FA_00A0246D366B_.wvu.PrintArea" hidden="1">#N/A</definedName>
    <definedName name="Z_256A4AA2_1FC3_11D2_84FA_00A0246D366B_.wvu.PrintArea" hidden="1">#N/A</definedName>
    <definedName name="Z_28BDDCCC_2551_11D1_BD8E_0020AF42250B_.wvu.Cols" hidden="1">#REF!,#REF!,#REF!</definedName>
    <definedName name="Z_28BDDCCD_2551_11D1_BD8E_0020AF42250B_.wvu.Cols" hidden="1">#REF!,#REF!,#REF!</definedName>
    <definedName name="Z_28BDDCCF_2551_11D1_BD8E_0020AF42250B_.wvu.Cols" hidden="1">#REF!,#REF!,#REF!,#REF!</definedName>
    <definedName name="Z_28BDDCD0_2551_11D1_BD8E_0020AF42250B_.wvu.Cols" hidden="1">#REF!,#REF!,#REF!</definedName>
    <definedName name="Z_28BDDCD1_2551_11D1_BD8E_0020AF42250B_.wvu.Cols" hidden="1">#REF!,#REF!</definedName>
    <definedName name="Z_28BDDCD2_2551_11D1_BD8E_0020AF42250B_.wvu.Cols" hidden="1">#REF!,#REF!,#REF!</definedName>
    <definedName name="Z_28BDDCD3_2551_11D1_BD8E_0020AF42250B_.wvu.Cols" hidden="1">#REF!,#REF!,#REF!,#REF!</definedName>
    <definedName name="Z_28BDDCD8_2551_11D1_BD8E_0020AF42250B_.wvu.Cols" hidden="1">#REF!,#REF!,#REF!</definedName>
    <definedName name="Z_28BDDCD9_2551_11D1_BD8E_0020AF42250B_.wvu.Cols" hidden="1">#REF!,#REF!,#REF!</definedName>
    <definedName name="Z_3453CBA4_59ED_11D2_8526_00A0246D366B_.wvu.PrintArea" hidden="1">#N/A</definedName>
    <definedName name="Z_3453CBA6_59ED_11D2_8526_00A0246D366B_.wvu.PrintArea" hidden="1">#N/A</definedName>
    <definedName name="Z_3453CBA8_59ED_11D2_8526_00A0246D366B_.wvu.PrintArea" hidden="1">#N/A</definedName>
    <definedName name="Z_37044B3E_2AB6_42BF_9816_7840ABEC8832_.wvu.FilterData" localSheetId="7" hidden="1">#REF!</definedName>
    <definedName name="Z_37044B3E_2AB6_42BF_9816_7840ABEC8832_.wvu.FilterData" hidden="1">#REF!</definedName>
    <definedName name="Z_38B66622_465C_11D1_8554_0080C7F00AC6_.wvu.Cols" hidden="1">#REF!,#REF!,#REF!</definedName>
    <definedName name="Z_38B66623_465C_11D1_8554_0080C7F00AC6_.wvu.Cols" hidden="1">#REF!,#REF!,#REF!</definedName>
    <definedName name="Z_38B66625_465C_11D1_8554_0080C7F00AC6_.wvu.Cols" hidden="1">#REF!,#REF!,#REF!,#REF!</definedName>
    <definedName name="Z_38B66626_465C_11D1_8554_0080C7F00AC6_.wvu.Cols" hidden="1">#REF!,#REF!,#REF!</definedName>
    <definedName name="Z_38B66627_465C_11D1_8554_0080C7F00AC6_.wvu.Cols" hidden="1">#REF!,#REF!</definedName>
    <definedName name="Z_38B66628_465C_11D1_8554_0080C7F00AC6_.wvu.Cols" hidden="1">#REF!,#REF!,#REF!</definedName>
    <definedName name="Z_38B66629_465C_11D1_8554_0080C7F00AC6_.wvu.Cols" hidden="1">#REF!,#REF!,#REF!,#REF!</definedName>
    <definedName name="Z_38B6662E_465C_11D1_8554_0080C7F00AC6_.wvu.Cols" hidden="1">#REF!,#REF!,#REF!</definedName>
    <definedName name="Z_38B6662F_465C_11D1_8554_0080C7F00AC6_.wvu.Cols" hidden="1">#REF!,#REF!,#REF!</definedName>
    <definedName name="Z_39BC5E81_0594_11D1_8C74_006097B34275_.wvu.FilterData" localSheetId="7" hidden="1">#REF!</definedName>
    <definedName name="Z_39BC5E81_0594_11D1_8C74_006097B34275_.wvu.FilterData" hidden="1">#REF!</definedName>
    <definedName name="Z_39BC5E82_0594_11D1_8C74_006097B34275_.wvu.FilterData" localSheetId="7" hidden="1">#REF!</definedName>
    <definedName name="Z_39BC5E82_0594_11D1_8C74_006097B34275_.wvu.FilterData" hidden="1">#REF!</definedName>
    <definedName name="Z_3A5E8553_2221_11D2_84FE_00A0246D366B_.wvu.PrintArea" hidden="1">#N/A</definedName>
    <definedName name="Z_3A5E8554_2221_11D2_84FE_00A0246D366B_.wvu.PrintArea" hidden="1">#N/A</definedName>
    <definedName name="Z_3A5E8555_2221_11D2_84FE_00A0246D366B_.wvu.PrintArea" hidden="1">#N/A</definedName>
    <definedName name="Z_3BE6BCC4_2DEA_11D2_8508_00A0246D366B_.wvu.PrintArea" hidden="1">#N/A</definedName>
    <definedName name="Z_3BE6BCC6_2DEA_11D2_8508_00A0246D366B_.wvu.PrintArea" hidden="1">#N/A</definedName>
    <definedName name="Z_3BE6BCC8_2DEA_11D2_8508_00A0246D366B_.wvu.PrintArea" hidden="1">#N/A</definedName>
    <definedName name="Z_3BE6BCE6_2DEA_11D2_8508_00A0246D366B_.wvu.PrintArea" hidden="1">#N/A</definedName>
    <definedName name="Z_3BE6BCE8_2DEA_11D2_8508_00A0246D366B_.wvu.PrintArea" hidden="1">#N/A</definedName>
    <definedName name="Z_3BE6BCEA_2DEA_11D2_8508_00A0246D366B_.wvu.PrintArea" hidden="1">#N/A</definedName>
    <definedName name="Z_3FFCEA43_F8AA_11D0_BD29_0020AF42250B_.wvu.Cols" hidden="1">#REF!,#REF!,#REF!</definedName>
    <definedName name="Z_3FFCEA43_F8AA_11D0_BD29_0020AF42250B_.wvu.PrintArea" hidden="1">#REF!</definedName>
    <definedName name="Z_3FFCEA43_F8AA_11D0_BD29_0020AF42250B_.wvu.PrintTitles" hidden="1">#REF!</definedName>
    <definedName name="Z_40D1A02B_1594_11D1_BD73_0020AF42250B_.wvu.Cols" hidden="1">#REF!,#REF!,#REF!</definedName>
    <definedName name="Z_40D1A02C_1594_11D1_BD73_0020AF42250B_.wvu.Cols" hidden="1">#REF!,#REF!,#REF!</definedName>
    <definedName name="Z_40D1A02D_1594_11D1_BD73_0020AF42250B_.wvu.Cols" hidden="1">#REF!,#REF!,#REF!,#REF!</definedName>
    <definedName name="Z_40D1A02E_1594_11D1_BD73_0020AF42250B_.wvu.Cols" hidden="1">#REF!,#REF!,#REF!</definedName>
    <definedName name="Z_40D1A02F_1594_11D1_BD73_0020AF42250B_.wvu.Cols" hidden="1">#REF!,#REF!</definedName>
    <definedName name="Z_40D1A030_1594_11D1_BD73_0020AF42250B_.wvu.Cols" hidden="1">#REF!,#REF!,#REF!</definedName>
    <definedName name="Z_40D1A031_1594_11D1_BD73_0020AF42250B_.wvu.Cols" hidden="1">#REF!,#REF!,#REF!,#REF!</definedName>
    <definedName name="Z_40D1A032_1594_11D1_BD73_0020AF42250B_.wvu.Cols" hidden="1">#REF!,#REF!,#REF!</definedName>
    <definedName name="Z_40D1A033_1594_11D1_BD73_0020AF42250B_.wvu.Cols" hidden="1">#REF!,#REF!,#REF!</definedName>
    <definedName name="Z_40D1A104_1594_11D1_BD73_0020AF42250B_.wvu.Cols" hidden="1">#REF!,#REF!,#REF!</definedName>
    <definedName name="Z_40D1A105_1594_11D1_BD73_0020AF42250B_.wvu.Cols" hidden="1">#REF!,#REF!,#REF!</definedName>
    <definedName name="Z_40D1A107_1594_11D1_BD73_0020AF42250B_.wvu.Cols" hidden="1">#REF!,#REF!,#REF!,#REF!</definedName>
    <definedName name="Z_40D1A109_1594_11D1_BD73_0020AF42250B_.wvu.Cols" hidden="1">#REF!,#REF!,#REF!</definedName>
    <definedName name="Z_40D1A10B_1594_11D1_BD73_0020AF42250B_.wvu.Cols" hidden="1">#REF!,#REF!</definedName>
    <definedName name="Z_40D1A10C_1594_11D1_BD73_0020AF42250B_.wvu.Cols" hidden="1">#REF!,#REF!,#REF!</definedName>
    <definedName name="Z_40D1A10F_1594_11D1_BD73_0020AF42250B_.wvu.Cols" hidden="1">#REF!,#REF!,#REF!,#REF!</definedName>
    <definedName name="Z_40D1A114_1594_11D1_BD73_0020AF42250B_.wvu.Cols" hidden="1">#REF!,#REF!,#REF!</definedName>
    <definedName name="Z_40D1A115_1594_11D1_BD73_0020AF42250B_.wvu.Cols" hidden="1">#REF!,#REF!,#REF!</definedName>
    <definedName name="Z_4632451C_2AC2_11D2_8505_00A0246D366B_.wvu.PrintArea" hidden="1">#N/A</definedName>
    <definedName name="Z_4632451D_2AC2_11D2_8505_00A0246D366B_.wvu.PrintArea" hidden="1">#N/A</definedName>
    <definedName name="Z_4632451E_2AC2_11D2_8505_00A0246D366B_.wvu.PrintArea" hidden="1">#N/A</definedName>
    <definedName name="Z_49179D1A_043D_11D1_BD55_0020AF42250B_.wvu.Cols" hidden="1">#REF!,#REF!</definedName>
    <definedName name="Z_49179D1A_043D_11D1_BD55_0020AF42250B_.wvu.PrintArea" hidden="1">#REF!</definedName>
    <definedName name="Z_49179D1A_043D_11D1_BD55_0020AF42250B_.wvu.PrintTitles" hidden="1">#REF!</definedName>
    <definedName name="Z_49179D1D_043D_11D1_BD55_0020AF42250B_.wvu.Cols" hidden="1">#REF!,#REF!,#REF!</definedName>
    <definedName name="Z_49179D1D_043D_11D1_BD55_0020AF42250B_.wvu.PrintArea" hidden="1">#REF!</definedName>
    <definedName name="Z_49179D1D_043D_11D1_BD55_0020AF42250B_.wvu.PrintTitles" hidden="1">#REF!</definedName>
    <definedName name="Z_4AEDCBF1_22EE_11D2_84FF_00A0246D366B_.wvu.PrintArea" hidden="1">#N/A</definedName>
    <definedName name="Z_4AEDCBF2_22EE_11D2_84FF_00A0246D366B_.wvu.PrintArea" hidden="1">#N/A</definedName>
    <definedName name="Z_4AEDCBF3_22EE_11D2_84FF_00A0246D366B_.wvu.PrintArea" hidden="1">#N/A</definedName>
    <definedName name="Z_4B5573A2_25FD_11D1_8C74_006097B34275_.wvu.FilterData" localSheetId="7" hidden="1">#REF!</definedName>
    <definedName name="Z_4B5573A2_25FD_11D1_8C74_006097B34275_.wvu.FilterData" hidden="1">#REF!</definedName>
    <definedName name="Z_4B5573A3_25FD_11D1_8C74_006097B34275_.wvu.FilterData" localSheetId="7" hidden="1">#REF!</definedName>
    <definedName name="Z_4B5573A3_25FD_11D1_8C74_006097B34275_.wvu.FilterData" hidden="1">#REF!</definedName>
    <definedName name="Z_4BAC34C6_2153_11D2_84FD_00A0246D366B_.wvu.PrintArea" hidden="1">#N/A</definedName>
    <definedName name="Z_4BAC34C7_2153_11D2_84FD_00A0246D366B_.wvu.PrintArea" hidden="1">#N/A</definedName>
    <definedName name="Z_4BAC34C8_2153_11D2_84FD_00A0246D366B_.wvu.PrintArea" hidden="1">#N/A</definedName>
    <definedName name="Z_4C289101_0FD6_11D1_A510_006097B38048_.wvu.FilterData" localSheetId="7" hidden="1">#REF!</definedName>
    <definedName name="Z_4C289101_0FD6_11D1_A510_006097B38048_.wvu.FilterData" hidden="1">#REF!</definedName>
    <definedName name="Z_4C854AA2_3991_11D1_8C74_006097B34275_.wvu.FilterData" localSheetId="7" hidden="1">#REF!</definedName>
    <definedName name="Z_4C854AA2_3991_11D1_8C74_006097B34275_.wvu.FilterData" hidden="1">#REF!</definedName>
    <definedName name="Z_4E9FC601_CB8F_11D0_8C74_006097B34275_.wvu.FilterData" localSheetId="7" hidden="1">#REF!</definedName>
    <definedName name="Z_4E9FC601_CB8F_11D0_8C74_006097B34275_.wvu.FilterData" hidden="1">#REF!</definedName>
    <definedName name="Z_554510F1_1FAF_41A1_811C_3483B1A93505_.wvu.FilterData" hidden="1">#REF!</definedName>
    <definedName name="Z_598CECA0_5C60_11D3_B382_005004054BC5_.wvu.Rows" localSheetId="7" hidden="1">#REF!,#REF!,#REF!</definedName>
    <definedName name="Z_598CECA0_5C60_11D3_B382_005004054BC5_.wvu.Rows" hidden="1">#REF!,#REF!,#REF!</definedName>
    <definedName name="Z_59DDA7E5_286F_11D2_8504_00A0246D366B_.wvu.PrintArea" hidden="1">#N/A</definedName>
    <definedName name="Z_59DDA7E6_286F_11D2_8504_00A0246D366B_.wvu.PrintArea" hidden="1">#N/A</definedName>
    <definedName name="Z_59DDA7E7_286F_11D2_8504_00A0246D366B_.wvu.PrintArea" hidden="1">#N/A</definedName>
    <definedName name="Z_59DDA80E_286F_11D2_8504_00A0246D366B_.wvu.PrintArea" hidden="1">#N/A</definedName>
    <definedName name="Z_59DDA80F_286F_11D2_8504_00A0246D366B_.wvu.PrintArea" hidden="1">#N/A</definedName>
    <definedName name="Z_59DDA810_286F_11D2_8504_00A0246D366B_.wvu.PrintArea" hidden="1">#N/A</definedName>
    <definedName name="Z_5A3DA5C3_1B10_11D2_84F7_00A0246D366B_.wvu.PrintArea" hidden="1">#N/A</definedName>
    <definedName name="Z_5A3DA5C4_1B10_11D2_84F7_00A0246D366B_.wvu.PrintArea" hidden="1">#N/A</definedName>
    <definedName name="Z_5A3DA5C5_1B10_11D2_84F7_00A0246D366B_.wvu.PrintArea" hidden="1">#N/A</definedName>
    <definedName name="Z_5A3DA5C8_1B10_11D2_84F7_00A0246D366B_.wvu.PrintArea" hidden="1">#N/A</definedName>
    <definedName name="Z_5A3DA5C9_1B10_11D2_84F7_00A0246D366B_.wvu.PrintArea" hidden="1">#N/A</definedName>
    <definedName name="Z_5A3DA5CA_1B10_11D2_84F7_00A0246D366B_.wvu.PrintArea" hidden="1">#N/A</definedName>
    <definedName name="Z_5A3DA5E6_1B10_11D2_84F7_00A0246D366B_.wvu.PrintArea" hidden="1">#N/A</definedName>
    <definedName name="Z_5A3DA5E7_1B10_11D2_84F7_00A0246D366B_.wvu.PrintArea" hidden="1">#N/A</definedName>
    <definedName name="Z_5A3DA5E8_1B10_11D2_84F7_00A0246D366B_.wvu.PrintArea" hidden="1">#N/A</definedName>
    <definedName name="Z_627E98CA_893D_11D2_9EFC_00C04FE0572F_.wvu.PrintArea" hidden="1">#REF!</definedName>
    <definedName name="Z_627E98CB_893D_11D2_9EFC_00C04FE0572F_.wvu.Cols" hidden="1">#REF!,#REF!,#REF!</definedName>
    <definedName name="Z_627E98CB_893D_11D2_9EFC_00C04FE0572F_.wvu.PrintArea" hidden="1">#REF!</definedName>
    <definedName name="Z_627E98CB_893D_11D2_9EFC_00C04FE0572F_.wvu.PrintTitles" hidden="1">#REF!</definedName>
    <definedName name="Z_65E7A2B3_5DDA_11D2_8529_00A0246D366B_.wvu.PrintArea" hidden="1">#N/A</definedName>
    <definedName name="Z_6B0FE324_F74E_11D4_8755_0050DA581453_.wvu.Rows" localSheetId="7" hidden="1">#REF!,#REF!,#REF!,#REF!</definedName>
    <definedName name="Z_6B0FE324_F74E_11D4_8755_0050DA581453_.wvu.Rows" hidden="1">#REF!,#REF!,#REF!,#REF!</definedName>
    <definedName name="Z_6DE65CBA_310B_11D2_850A_00A0246D366B_.wvu.PrintArea" hidden="1">#N/A</definedName>
    <definedName name="Z_6DE65CBB_310B_11D2_850A_00A0246D366B_.wvu.PrintArea" hidden="1">#N/A</definedName>
    <definedName name="Z_6DE65CBC_310B_11D2_850A_00A0246D366B_.wvu.PrintArea" hidden="1">#N/A</definedName>
    <definedName name="Z_6DFA7DCF_3C08_11D1_BDBE_0020AF42250B_.wvu.PrintArea" hidden="1">#REF!</definedName>
    <definedName name="Z_6DFA7DCF_3C08_11D1_BDBE_0020AF42250B_.wvu.PrintTitles" hidden="1">#REF!</definedName>
    <definedName name="Z_6DFA7DD9_3C08_11D1_BDBE_0020AF42250B_.wvu.Cols" hidden="1">#REF!,#REF!,#REF!</definedName>
    <definedName name="Z_6DFA7DD9_3C08_11D1_BDBE_0020AF42250B_.wvu.PrintArea" hidden="1">#REF!</definedName>
    <definedName name="Z_6DFA7DD9_3C08_11D1_BDBE_0020AF42250B_.wvu.PrintTitles" hidden="1">#REF!</definedName>
    <definedName name="Z_6DFA7DDA_3C08_11D1_BDBE_0020AF42250B_.wvu.Cols" hidden="1">#REF!,#REF!,#REF!</definedName>
    <definedName name="Z_6DFA7DDA_3C08_11D1_BDBE_0020AF42250B_.wvu.PrintArea" hidden="1">#REF!</definedName>
    <definedName name="Z_6DFA7DDA_3C08_11D1_BDBE_0020AF42250B_.wvu.PrintTitles" hidden="1">#REF!</definedName>
    <definedName name="Z_6DFA7DDC_3C08_11D1_BDBE_0020AF42250B_.wvu.Cols" hidden="1">#REF!,#REF!,#REF!,#REF!</definedName>
    <definedName name="Z_6DFA7DDC_3C08_11D1_BDBE_0020AF42250B_.wvu.PrintArea" hidden="1">#REF!</definedName>
    <definedName name="Z_6DFA7DDC_3C08_11D1_BDBE_0020AF42250B_.wvu.PrintTitles" hidden="1">#REF!</definedName>
    <definedName name="Z_6DFA7DDD_3C08_11D1_BDBE_0020AF42250B_.wvu.Cols" hidden="1">#REF!,#REF!,#REF!</definedName>
    <definedName name="Z_6DFA7DDD_3C08_11D1_BDBE_0020AF42250B_.wvu.PrintArea" hidden="1">#REF!</definedName>
    <definedName name="Z_6DFA7DDD_3C08_11D1_BDBE_0020AF42250B_.wvu.PrintTitles" hidden="1">#REF!</definedName>
    <definedName name="Z_6DFA7DDE_3C08_11D1_BDBE_0020AF42250B_.wvu.Cols" hidden="1">#REF!,#REF!</definedName>
    <definedName name="Z_6DFA7DDE_3C08_11D1_BDBE_0020AF42250B_.wvu.PrintArea" hidden="1">#REF!</definedName>
    <definedName name="Z_6DFA7DDE_3C08_11D1_BDBE_0020AF42250B_.wvu.PrintTitles" hidden="1">#REF!</definedName>
    <definedName name="Z_6DFA7DDF_3C08_11D1_BDBE_0020AF42250B_.wvu.Cols" hidden="1">#REF!,#REF!,#REF!</definedName>
    <definedName name="Z_6DFA7DDF_3C08_11D1_BDBE_0020AF42250B_.wvu.PrintArea" hidden="1">#REF!</definedName>
    <definedName name="Z_6DFA7DDF_3C08_11D1_BDBE_0020AF42250B_.wvu.PrintTitles" hidden="1">#REF!</definedName>
    <definedName name="Z_6DFA7DE0_3C08_11D1_BDBE_0020AF42250B_.wvu.Cols" hidden="1">#REF!,#REF!,#REF!,#REF!</definedName>
    <definedName name="Z_6DFA7DE0_3C08_11D1_BDBE_0020AF42250B_.wvu.PrintArea" hidden="1">#REF!</definedName>
    <definedName name="Z_6DFA7DE0_3C08_11D1_BDBE_0020AF42250B_.wvu.PrintTitles" hidden="1">#REF!</definedName>
    <definedName name="Z_6DFA7DE5_3C08_11D1_BDBE_0020AF42250B_.wvu.Cols" hidden="1">#REF!,#REF!,#REF!</definedName>
    <definedName name="Z_6DFA7DE5_3C08_11D1_BDBE_0020AF42250B_.wvu.PrintArea" hidden="1">#REF!</definedName>
    <definedName name="Z_6DFA7DE5_3C08_11D1_BDBE_0020AF42250B_.wvu.PrintTitles" hidden="1">#REF!</definedName>
    <definedName name="Z_6DFA7DE6_3C08_11D1_BDBE_0020AF42250B_.wvu.Cols" hidden="1">#REF!,#REF!,#REF!</definedName>
    <definedName name="Z_6DFA7DE6_3C08_11D1_BDBE_0020AF42250B_.wvu.PrintArea" hidden="1">#REF!</definedName>
    <definedName name="Z_6DFA7DE6_3C08_11D1_BDBE_0020AF42250B_.wvu.PrintTitles" hidden="1">#REF!</definedName>
    <definedName name="Z_6E0ADC42_F22D_11D0_8C74_006097B34275_.wvu.FilterData" localSheetId="7" hidden="1">#REF!</definedName>
    <definedName name="Z_6E0ADC42_F22D_11D0_8C74_006097B34275_.wvu.FilterData" hidden="1">#REF!</definedName>
    <definedName name="Z_6ECC8A59_F873_11D0_BD29_0020AF42250B_.wvu.Cols" hidden="1">#REF!,#REF!,#REF!</definedName>
    <definedName name="Z_6ECC8A5A_F873_11D0_BD29_0020AF42250B_.wvu.Cols" hidden="1">#REF!,#REF!,#REF!</definedName>
    <definedName name="Z_6ECC8A5C_F873_11D0_BD29_0020AF42250B_.wvu.Cols" hidden="1">#REF!,#REF!,#REF!,#REF!</definedName>
    <definedName name="Z_6ECC8A5D_F873_11D0_BD29_0020AF42250B_.wvu.Cols" hidden="1">#REF!,#REF!,#REF!</definedName>
    <definedName name="Z_6ECC8A5E_F873_11D0_BD29_0020AF42250B_.wvu.Cols" hidden="1">#REF!,#REF!</definedName>
    <definedName name="Z_6ECC8A5F_F873_11D0_BD29_0020AF42250B_.wvu.Cols" hidden="1">#REF!,#REF!,#REF!</definedName>
    <definedName name="Z_6ECC8A60_F873_11D0_BD29_0020AF42250B_.wvu.Cols" hidden="1">#REF!,#REF!,#REF!,#REF!,#REF!,#REF!,#REF!</definedName>
    <definedName name="Z_6ECC8A65_F873_11D0_BD29_0020AF42250B_.wvu.Cols" hidden="1">#REF!,#REF!,#REF!</definedName>
    <definedName name="Z_6ECC8A66_F873_11D0_BD29_0020AF42250B_.wvu.Cols" hidden="1">#REF!,#REF!,#REF!</definedName>
    <definedName name="Z_6ECC8A90_F873_11D0_BD29_0020AF42250B_.wvu.PrintTitles" hidden="1">#REF!</definedName>
    <definedName name="Z_6ECC8A95_F873_11D0_BD29_0020AF42250B_.wvu.Cols" hidden="1">#REF!,#REF!,#REF!</definedName>
    <definedName name="Z_6ECC8A95_F873_11D0_BD29_0020AF42250B_.wvu.PrintArea" hidden="1">#REF!</definedName>
    <definedName name="Z_6ECC8A95_F873_11D0_BD29_0020AF42250B_.wvu.PrintTitles" hidden="1">#REF!</definedName>
    <definedName name="Z_711DBA8B_D76F_4FA8_B487_83DA57E49591_.wvu.FilterData" localSheetId="7" hidden="1">#REF!</definedName>
    <definedName name="Z_711DBA8B_D76F_4FA8_B487_83DA57E49591_.wvu.FilterData" hidden="1">#REF!</definedName>
    <definedName name="Z_72BB43A9_4525_4328_9838_79F1E901F1D4_.wvu.FilterData" hidden="1">#REF!</definedName>
    <definedName name="Z_77073522_3DCA_48C9_8A5D_862CE9C75585_.wvu.FilterData" hidden="1">#REF!</definedName>
    <definedName name="Z_7E0A45E1_0993_11D1_8C74_006097B34275_.wvu.FilterData" hidden="1">#REF!</definedName>
    <definedName name="Z_7EDD13EC_1A41_11D2_84F6_00A0246D366B_.wvu.PrintArea" hidden="1">#N/A</definedName>
    <definedName name="Z_7EDD13EE_1A41_11D2_84F6_00A0246D366B_.wvu.PrintArea" hidden="1">#N/A</definedName>
    <definedName name="Z_7EDD13F0_1A41_11D2_84F6_00A0246D366B_.wvu.PrintArea" hidden="1">#N/A</definedName>
    <definedName name="Z_82212322_246D_11D1_8C74_006097B34275_.wvu.FilterData" localSheetId="7" hidden="1">#REF!</definedName>
    <definedName name="Z_82212322_246D_11D1_8C74_006097B34275_.wvu.FilterData" hidden="1">#REF!</definedName>
    <definedName name="Z_8CB7B1AC_00BF_11D5_BBB9_006008D1572C_.wvu.PrintArea" localSheetId="7" hidden="1">#REF!</definedName>
    <definedName name="Z_8CB7B1AC_00BF_11D5_BBB9_006008D1572C_.wvu.PrintArea" hidden="1">#REF!</definedName>
    <definedName name="Z_8CB7B1AC_00BF_11D5_BBB9_006008D1572C_.wvu.Rows" localSheetId="7" hidden="1">#REF!</definedName>
    <definedName name="Z_8CB7B1AC_00BF_11D5_BBB9_006008D1572C_.wvu.Rows" hidden="1">#REF!</definedName>
    <definedName name="Z_8CB7B1AD_00BF_11D5_BBB9_006008D1572C_.wvu.Cols" localSheetId="7" hidden="1">#REF!,#REF!</definedName>
    <definedName name="Z_8CB7B1AD_00BF_11D5_BBB9_006008D1572C_.wvu.Cols" hidden="1">#REF!,#REF!</definedName>
    <definedName name="Z_8CB7B1AD_00BF_11D5_BBB9_006008D1572C_.wvu.PrintArea" localSheetId="7" hidden="1">#REF!</definedName>
    <definedName name="Z_8CB7B1AD_00BF_11D5_BBB9_006008D1572C_.wvu.PrintArea" hidden="1">#REF!</definedName>
    <definedName name="Z_8CB7B1AD_00BF_11D5_BBB9_006008D1572C_.wvu.Rows" localSheetId="7" hidden="1">#REF!,#REF!,#REF!,#REF!,#REF!</definedName>
    <definedName name="Z_8CB7B1AD_00BF_11D5_BBB9_006008D1572C_.wvu.Rows" hidden="1">#REF!,#REF!,#REF!,#REF!,#REF!</definedName>
    <definedName name="Z_944DAE9D_1673_11D2_84F4_00A0246D366B_.wvu.PrintArea" hidden="1">#N/A</definedName>
    <definedName name="Z_944DAE9F_1673_11D2_84F4_00A0246D366B_.wvu.PrintArea" hidden="1">#N/A</definedName>
    <definedName name="Z_944DAEA1_1673_11D2_84F4_00A0246D366B_.wvu.PrintArea" hidden="1">#N/A</definedName>
    <definedName name="Z_96ABFF44_2D22_11D2_8508_00A0246D366B_.wvu.PrintArea" hidden="1">#N/A</definedName>
    <definedName name="Z_96ABFF46_2D22_11D2_8508_00A0246D366B_.wvu.PrintArea" hidden="1">#N/A</definedName>
    <definedName name="Z_96ABFF48_2D22_11D2_8508_00A0246D366B_.wvu.PrintArea" hidden="1">#N/A</definedName>
    <definedName name="Z_96ABFF72_2D22_11D2_8508_00A0246D366B_.wvu.PrintArea" hidden="1">#N/A</definedName>
    <definedName name="Z_96ABFF74_2D22_11D2_8508_00A0246D366B_.wvu.PrintArea" hidden="1">#N/A</definedName>
    <definedName name="Z_96ABFF76_2D22_11D2_8508_00A0246D366B_.wvu.PrintArea" hidden="1">#N/A</definedName>
    <definedName name="Z_98856ABD_1C19_11D2_857F_00A024D736B0_.wvu.PrintArea" hidden="1">#N/A</definedName>
    <definedName name="Z_98856ABE_1C19_11D2_857F_00A024D736B0_.wvu.PrintArea" hidden="1">#N/A</definedName>
    <definedName name="Z_98856ABF_1C19_11D2_857F_00A024D736B0_.wvu.PrintArea" hidden="1">#N/A</definedName>
    <definedName name="Z_995DB91B_DC87_11D2_BCA9_00C04F8BBE86_.wvu.PrintArea" hidden="1">#REF!</definedName>
    <definedName name="Z_995DB91E_DC87_11D2_BCA9_00C04F8BBE86_.wvu.Cols" hidden="1">#REF!</definedName>
    <definedName name="Z_995DB91E_DC87_11D2_BCA9_00C04F8BBE86_.wvu.PrintArea" hidden="1">#REF!</definedName>
    <definedName name="Z_995DB91E_DC87_11D2_BCA9_00C04F8BBE86_.wvu.Rows" hidden="1">#REF!</definedName>
    <definedName name="Z_995DB91F_DC87_11D2_BCA9_00C04F8BBE86_.wvu.Cols" hidden="1">#REF!,#REF!,#REF!</definedName>
    <definedName name="Z_995DB91F_DC87_11D2_BCA9_00C04F8BBE86_.wvu.PrintArea" hidden="1">#REF!</definedName>
    <definedName name="Z_995DB91F_DC87_11D2_BCA9_00C04F8BBE86_.wvu.Rows" hidden="1">#REF!,#REF!</definedName>
    <definedName name="Z_9A8750D3_468A_11D3_8ECF_00C04F9226C7_.wvu.Cols" hidden="1">#REF!,#REF!,#REF!</definedName>
    <definedName name="Z_9A8750D3_468A_11D3_8ECF_00C04F9226C7_.wvu.PrintArea" hidden="1">#REF!</definedName>
    <definedName name="Z_9A8750D3_468A_11D3_8ECF_00C04F9226C7_.wvu.Rows" hidden="1">#REF!</definedName>
    <definedName name="Z_9D6128E0_47DD_11D2_8518_00A0246D366B_.wvu.PrintArea" hidden="1">#N/A</definedName>
    <definedName name="Z_9D6128E2_47DD_11D2_8518_00A0246D366B_.wvu.PrintArea" hidden="1">#N/A</definedName>
    <definedName name="Z_9D6128E4_47DD_11D2_8518_00A0246D366B_.wvu.PrintArea" hidden="1">#N/A</definedName>
    <definedName name="Z_A2B433E7_A194_42A3_8EE4_084F6C0B9C57_.wvu.FilterData" localSheetId="7" hidden="1">#REF!</definedName>
    <definedName name="Z_A2B433E7_A194_42A3_8EE4_084F6C0B9C57_.wvu.FilterData" hidden="1">#REF!</definedName>
    <definedName name="Z_A460977A_49C6_4528_B1FE_631C90ED5314_.wvu.FilterData" localSheetId="7" hidden="1">#REF!</definedName>
    <definedName name="Z_A460977A_49C6_4528_B1FE_631C90ED5314_.wvu.FilterData" hidden="1">#REF!</definedName>
    <definedName name="Z_A63A1DD9_260F_11D2_8501_00A0246D366B_.wvu.PrintArea" hidden="1">#N/A</definedName>
    <definedName name="Z_A63A1DDA_260F_11D2_8501_00A0246D366B_.wvu.PrintArea" hidden="1">#N/A</definedName>
    <definedName name="Z_A63A1DDB_260F_11D2_8501_00A0246D366B_.wvu.PrintArea" hidden="1">#N/A</definedName>
    <definedName name="Z_A73E33D1_2630_11D1_BD91_0020AF42250B_.wvu.Cols" hidden="1">#REF!,#REF!,#REF!</definedName>
    <definedName name="Z_A73E33D2_2630_11D1_BD91_0020AF42250B_.wvu.Cols" hidden="1">#REF!,#REF!,#REF!</definedName>
    <definedName name="Z_A73E33D4_2630_11D1_BD91_0020AF42250B_.wvu.Cols" hidden="1">#REF!,#REF!,#REF!,#REF!</definedName>
    <definedName name="Z_A73E33D5_2630_11D1_BD91_0020AF42250B_.wvu.Cols" hidden="1">#REF!,#REF!,#REF!</definedName>
    <definedName name="Z_A73E33D6_2630_11D1_BD91_0020AF42250B_.wvu.Cols" hidden="1">#REF!,#REF!</definedName>
    <definedName name="Z_A73E33D7_2630_11D1_BD91_0020AF42250B_.wvu.Cols" hidden="1">#REF!,#REF!,#REF!</definedName>
    <definedName name="Z_A73E33D8_2630_11D1_BD91_0020AF42250B_.wvu.Cols" hidden="1">#REF!,#REF!,#REF!,#REF!</definedName>
    <definedName name="Z_A73E33DD_2630_11D1_BD91_0020AF42250B_.wvu.Cols" hidden="1">#REF!,#REF!,#REF!</definedName>
    <definedName name="Z_A73E33DE_2630_11D1_BD91_0020AF42250B_.wvu.Cols" hidden="1">#REF!,#REF!,#REF!</definedName>
    <definedName name="Z_AFBF65A1_2E04_11D2_8583_00A024D736B0_.wvu.PrintArea" hidden="1">#N/A</definedName>
    <definedName name="Z_AFBF65A3_2E04_11D2_8583_00A024D736B0_.wvu.PrintArea" hidden="1">#N/A</definedName>
    <definedName name="Z_AFBF65A5_2E04_11D2_8583_00A024D736B0_.wvu.PrintArea" hidden="1">#N/A</definedName>
    <definedName name="Z_APR_ACCRUALS" localSheetId="7">#REF!</definedName>
    <definedName name="Z_APR_ACCRUALS">#REF!</definedName>
    <definedName name="Z_APR_EARN" localSheetId="7">#REF!</definedName>
    <definedName name="Z_APR_EARN">#REF!</definedName>
    <definedName name="Z_APR_FASB115" localSheetId="7">#REF!</definedName>
    <definedName name="Z_APR_FASB115">#REF!</definedName>
    <definedName name="Z_AUG_ACCRUALS">#REF!</definedName>
    <definedName name="Z_AUG_EARN">#REF!</definedName>
    <definedName name="Z_AUG_FASB115">#REF!</definedName>
    <definedName name="Z_B1FACCE1_BBA9_44F5_B149_FF952F767BC9_.wvu.FilterData" hidden="1">#REF!</definedName>
    <definedName name="Z_B2F910C6_2B8F_11D2_8506_00A0246D366B_.wvu.PrintArea" hidden="1">#N/A</definedName>
    <definedName name="Z_B2F910C8_2B8F_11D2_8506_00A0246D366B_.wvu.PrintArea" hidden="1">#N/A</definedName>
    <definedName name="Z_B2F910CA_2B8F_11D2_8506_00A0246D366B_.wvu.PrintArea" hidden="1">#N/A</definedName>
    <definedName name="Z_B2F910EA_2B8F_11D2_8506_00A0246D366B_.wvu.PrintArea" hidden="1">#N/A</definedName>
    <definedName name="Z_B2F910EC_2B8F_11D2_8506_00A0246D366B_.wvu.PrintArea" hidden="1">#N/A</definedName>
    <definedName name="Z_B2F910EE_2B8F_11D2_8506_00A0246D366B_.wvu.PrintArea" hidden="1">#N/A</definedName>
    <definedName name="Z_B3B99CD4_2547_11D2_8500_00A0246D366B_.wvu.PrintArea" hidden="1">#N/A</definedName>
    <definedName name="Z_B3B99CD5_2547_11D2_8500_00A0246D366B_.wvu.PrintArea" hidden="1">#N/A</definedName>
    <definedName name="Z_B3B99CD6_2547_11D2_8500_00A0246D366B_.wvu.PrintArea" hidden="1">#N/A</definedName>
    <definedName name="Z_B3B99CDB_2547_11D2_8500_00A0246D366B_.wvu.PrintArea" hidden="1">#N/A</definedName>
    <definedName name="Z_B3B99CDC_2547_11D2_8500_00A0246D366B_.wvu.PrintArea" hidden="1">#N/A</definedName>
    <definedName name="Z_B3B99CDD_2547_11D2_8500_00A0246D366B_.wvu.PrintArea" hidden="1">#N/A</definedName>
    <definedName name="Z_B3B99CFF_2547_11D2_8500_00A0246D366B_.wvu.PrintArea" hidden="1">#N/A</definedName>
    <definedName name="Z_B3B99D00_2547_11D2_8500_00A0246D366B_.wvu.PrintArea" hidden="1">#N/A</definedName>
    <definedName name="Z_B3B99D01_2547_11D2_8500_00A0246D366B_.wvu.PrintArea" hidden="1">#N/A</definedName>
    <definedName name="Z_B47DD997_1976_11D1_BD7C_0020AF42250B_.wvu.Cols" hidden="1">#REF!,#REF!,#REF!</definedName>
    <definedName name="Z_B47DD998_1976_11D1_BD7C_0020AF42250B_.wvu.Cols" hidden="1">#REF!,#REF!,#REF!</definedName>
    <definedName name="Z_B47DD99A_1976_11D1_BD7C_0020AF42250B_.wvu.Cols" hidden="1">#REF!,#REF!,#REF!,#REF!</definedName>
    <definedName name="Z_B47DD99B_1976_11D1_BD7C_0020AF42250B_.wvu.Cols" hidden="1">#REF!,#REF!,#REF!</definedName>
    <definedName name="Z_B47DD99C_1976_11D1_BD7C_0020AF42250B_.wvu.Cols" hidden="1">#REF!,#REF!</definedName>
    <definedName name="Z_B47DD99D_1976_11D1_BD7C_0020AF42250B_.wvu.Cols" hidden="1">#REF!,#REF!,#REF!</definedName>
    <definedName name="Z_B47DD99E_1976_11D1_BD7C_0020AF42250B_.wvu.Cols" hidden="1">#REF!,#REF!,#REF!,#REF!</definedName>
    <definedName name="Z_B47DD9A3_1976_11D1_BD7C_0020AF42250B_.wvu.Cols" hidden="1">#REF!,#REF!,#REF!</definedName>
    <definedName name="Z_B47DD9A4_1976_11D1_BD7C_0020AF42250B_.wvu.Cols" hidden="1">#REF!,#REF!,#REF!</definedName>
    <definedName name="Z_B52A5BF2_28A6_11D2_8582_00A024D736B0_.wvu.PrintArea" hidden="1">#N/A</definedName>
    <definedName name="Z_B52A5BF3_28A6_11D2_8582_00A024D736B0_.wvu.PrintArea" hidden="1">#N/A</definedName>
    <definedName name="Z_B52A5BF4_28A6_11D2_8582_00A024D736B0_.wvu.PrintArea" hidden="1">#N/A</definedName>
    <definedName name="Z_B58EF285_2496_11D2_9AE0_000000000000_.wvu.PrintArea" hidden="1">#N/A</definedName>
    <definedName name="Z_B58EF286_2496_11D2_9AE0_000000000000_.wvu.PrintArea" hidden="1">#N/A</definedName>
    <definedName name="Z_B58EF287_2496_11D2_9AE0_000000000000_.wvu.PrintArea" hidden="1">#N/A</definedName>
    <definedName name="Z_B58EF28C_2496_11D2_9AE0_000000000000_.wvu.PrintArea" hidden="1">#N/A</definedName>
    <definedName name="Z_B58EF28D_2496_11D2_9AE0_000000000000_.wvu.PrintArea" hidden="1">#N/A</definedName>
    <definedName name="Z_B58EF28E_2496_11D2_9AE0_000000000000_.wvu.PrintArea" hidden="1">#N/A</definedName>
    <definedName name="Z_B6137133_27A4_11D2_8503_00A0246D366B_.wvu.PrintArea" hidden="1">#N/A</definedName>
    <definedName name="Z_B6137134_27A4_11D2_8503_00A0246D366B_.wvu.PrintArea" hidden="1">#N/A</definedName>
    <definedName name="Z_B6137135_27A4_11D2_8503_00A0246D366B_.wvu.PrintArea" hidden="1">#N/A</definedName>
    <definedName name="Z_B6137158_27A4_11D2_8503_00A0246D366B_.wvu.PrintArea" hidden="1">#N/A</definedName>
    <definedName name="Z_B6137159_27A4_11D2_8503_00A0246D366B_.wvu.PrintArea" hidden="1">#N/A</definedName>
    <definedName name="Z_B613715A_27A4_11D2_8503_00A0246D366B_.wvu.PrintArea" hidden="1">#N/A</definedName>
    <definedName name="Z_B6AE087C_DC06_11D2_BCA9_00C04F8BBE86_.wvu.Cols" hidden="1">#REF!,#REF!,#REF!,#REF!,#REF!</definedName>
    <definedName name="Z_B6AE087C_DC06_11D2_BCA9_00C04F8BBE86_.wvu.PrintArea" hidden="1">#REF!</definedName>
    <definedName name="Z_B6AE087C_DC06_11D2_BCA9_00C04F8BBE86_.wvu.Rows" hidden="1">#REF!,#REF!</definedName>
    <definedName name="Z_B8175DE2_E97C_11D0_8C74_006097B34275_.wvu.FilterData" localSheetId="7" hidden="1">#REF!</definedName>
    <definedName name="Z_B8175DE2_E97C_11D0_8C74_006097B34275_.wvu.FilterData" hidden="1">#REF!</definedName>
    <definedName name="Z_BC2848BC_581D_487D_8DD7_FB814AF3B36F_.wvu.FilterData" localSheetId="7" hidden="1">#REF!</definedName>
    <definedName name="Z_BC2848BC_581D_487D_8DD7_FB814AF3B36F_.wvu.FilterData" hidden="1">#REF!</definedName>
    <definedName name="Z_BCDC2A74_10E2_11D2_84F0_00A0246D366B_.wvu.PrintArea" hidden="1">#N/A</definedName>
    <definedName name="Z_BCDC2A75_10E2_11D2_84F0_00A0246D366B_.wvu.PrintArea" hidden="1">#N/A</definedName>
    <definedName name="Z_BCDC2A76_10E2_11D2_84F0_00A0246D366B_.wvu.PrintArea" hidden="1">#N/A</definedName>
    <definedName name="Z_BDAFD070_1062_11D2_84EF_00A0246D366B_.wvu.PrintArea" hidden="1">#N/A</definedName>
    <definedName name="Z_BDAFD071_1062_11D2_84EF_00A0246D366B_.wvu.PrintArea" hidden="1">#N/A</definedName>
    <definedName name="Z_BDAFD072_1062_11D2_84EF_00A0246D366B_.wvu.PrintArea" hidden="1">#N/A</definedName>
    <definedName name="Z_BF4D954E_2D66_11D2_8583_00A024D736B0_.wvu.PrintArea" hidden="1">#N/A</definedName>
    <definedName name="Z_BF4D9550_2D66_11D2_8583_00A024D736B0_.wvu.PrintArea" hidden="1">#N/A</definedName>
    <definedName name="Z_BF4D9552_2D66_11D2_8583_00A024D736B0_.wvu.PrintArea" hidden="1">#N/A</definedName>
    <definedName name="Z_CUR_ACCRUALS" localSheetId="7">#REF!</definedName>
    <definedName name="Z_CUR_ACCRUALS">#REF!</definedName>
    <definedName name="Z_CUR_EARN" localSheetId="7">#REF!</definedName>
    <definedName name="Z_CUR_EARN">#REF!</definedName>
    <definedName name="Z_CUR_FASB115" localSheetId="7">#REF!</definedName>
    <definedName name="Z_CUR_FASB115">#REF!</definedName>
    <definedName name="Z_DA43E085_5E9C_11D2_940F_00A024C5F917_.wvu.PrintArea" hidden="1">#N/A</definedName>
    <definedName name="Z_DA43E088_5E9C_11D2_940F_00A024C5F917_.wvu.PrintArea" hidden="1">#N/A</definedName>
    <definedName name="Z_DA5547A6_1012_11D2_84EF_00A0246D366B_.wvu.PrintArea" hidden="1">#N/A</definedName>
    <definedName name="Z_DA5547A7_1012_11D2_84EF_00A0246D366B_.wvu.PrintArea" hidden="1">#N/A</definedName>
    <definedName name="Z_DA5547A8_1012_11D2_84EF_00A0246D366B_.wvu.PrintArea" hidden="1">#N/A</definedName>
    <definedName name="Z_DCA8D884_2605_11D1_A510_006097B38048_.wvu.FilterData" localSheetId="7" hidden="1">#REF!</definedName>
    <definedName name="Z_DCA8D884_2605_11D1_A510_006097B38048_.wvu.FilterData" hidden="1">#REF!</definedName>
    <definedName name="Z_DEBADDF0_1CBD_11D2_84F9_00A0246D366B_.wvu.PrintArea" hidden="1">#N/A</definedName>
    <definedName name="Z_DEBADDF1_1CBD_11D2_84F9_00A0246D366B_.wvu.PrintArea" hidden="1">#N/A</definedName>
    <definedName name="Z_DEBADDF2_1CBD_11D2_84F9_00A0246D366B_.wvu.PrintArea" hidden="1">#N/A</definedName>
    <definedName name="Z_DEC_ACCRUALS" localSheetId="7">#REF!</definedName>
    <definedName name="Z_DEC_ACCRUALS">#REF!</definedName>
    <definedName name="Z_DEC_EARN" localSheetId="7">#REF!</definedName>
    <definedName name="Z_DEC_EARN">#REF!</definedName>
    <definedName name="Z_DEC_FASB115" localSheetId="7">#REF!</definedName>
    <definedName name="Z_DEC_FASB115">#REF!</definedName>
    <definedName name="Z_E2699901_D040_11D0_A510_006097B38048_.wvu.FilterData" hidden="1">#REF!</definedName>
    <definedName name="Z_E308DEC8_15E7_11D4_94E8_00C04FA08B91_.wvu.PrintArea" hidden="1">#N/A</definedName>
    <definedName name="Z_E308DEC9_15E7_11D4_94E8_00C04FA08B91_.wvu.PrintArea" hidden="1">#N/A</definedName>
    <definedName name="Z_E4526276_1BDC_11D2_84F8_00A0246D366B_.wvu.PrintArea" hidden="1">#N/A</definedName>
    <definedName name="Z_E4526277_1BDC_11D2_84F8_00A0246D366B_.wvu.PrintArea" hidden="1">#N/A</definedName>
    <definedName name="Z_E4526278_1BDC_11D2_84F8_00A0246D366B_.wvu.PrintArea" hidden="1">#N/A</definedName>
    <definedName name="Z_E590EC85_26D8_11D2_8502_00A0246D366B_.wvu.PrintArea" hidden="1">#N/A</definedName>
    <definedName name="Z_E590EC86_26D8_11D2_8502_00A0246D366B_.wvu.PrintArea" hidden="1">#N/A</definedName>
    <definedName name="Z_E590EC87_26D8_11D2_8502_00A0246D366B_.wvu.PrintArea" hidden="1">#N/A</definedName>
    <definedName name="Z_EAF774F0_1114_11D2_84F0_00A0246D366B_.wvu.PrintArea" hidden="1">#N/A</definedName>
    <definedName name="Z_EAF774F1_1114_11D2_84F0_00A0246D366B_.wvu.PrintArea" hidden="1">#N/A</definedName>
    <definedName name="Z_EAF774F2_1114_11D2_84F0_00A0246D366B_.wvu.PrintArea" hidden="1">#N/A</definedName>
    <definedName name="Z_F1EA72C7_3FE0_4E19_B583_34A107E12F5C_.wvu.Cols" localSheetId="7" hidden="1">#REF!</definedName>
    <definedName name="Z_F1EA72C7_3FE0_4E19_B583_34A107E12F5C_.wvu.Cols" hidden="1">#REF!</definedName>
    <definedName name="Z_F2D042EF_2606_11D1_BD91_0020AF42250B_.wvu.Cols" hidden="1">#REF!,#REF!,#REF!</definedName>
    <definedName name="Z_F2D042F0_2606_11D1_BD91_0020AF42250B_.wvu.Cols" hidden="1">#REF!,#REF!,#REF!</definedName>
    <definedName name="Z_F2D042F2_2606_11D1_BD91_0020AF42250B_.wvu.Cols" hidden="1">#REF!,#REF!,#REF!,#REF!</definedName>
    <definedName name="Z_F2D042F3_2606_11D1_BD91_0020AF42250B_.wvu.Cols" hidden="1">#REF!,#REF!,#REF!</definedName>
    <definedName name="Z_F2D042F4_2606_11D1_BD91_0020AF42250B_.wvu.Cols" hidden="1">#REF!,#REF!</definedName>
    <definedName name="Z_F2D042F5_2606_11D1_BD91_0020AF42250B_.wvu.Cols" hidden="1">#REF!,#REF!,#REF!</definedName>
    <definedName name="Z_F2D042F6_2606_11D1_BD91_0020AF42250B_.wvu.Cols" hidden="1">#REF!,#REF!,#REF!,#REF!</definedName>
    <definedName name="Z_F2D042FB_2606_11D1_BD91_0020AF42250B_.wvu.Cols" hidden="1">#REF!,#REF!,#REF!</definedName>
    <definedName name="Z_F2D042FC_2606_11D1_BD91_0020AF42250B_.wvu.Cols" hidden="1">#REF!,#REF!,#REF!</definedName>
    <definedName name="Z_F9DE0E2A_143F_4A6F_B5CF_06ACCCC803E6_.wvu.FilterData" localSheetId="7" hidden="1">#REF!</definedName>
    <definedName name="Z_F9DE0E2A_143F_4A6F_B5CF_06ACCCC803E6_.wvu.FilterData" hidden="1">#REF!</definedName>
    <definedName name="Z_FAFA6ED0_0531_11D1_BD56_0020AF42250B_.wvu.Cols" hidden="1">#REF!,#REF!,#REF!,#REF!</definedName>
    <definedName name="Z_FAFA6ED0_0531_11D1_BD56_0020AF42250B_.wvu.PrintArea" hidden="1">#REF!</definedName>
    <definedName name="Z_FAFA6ED0_0531_11D1_BD56_0020AF42250B_.wvu.PrintTitles" hidden="1">#REF!</definedName>
    <definedName name="Z_FAFA6ED1_0531_11D1_BD56_0020AF42250B_.wvu.Cols" hidden="1">#REF!,#REF!,#REF!</definedName>
    <definedName name="Z_FAFA6ED1_0531_11D1_BD56_0020AF42250B_.wvu.PrintArea" hidden="1">#REF!</definedName>
    <definedName name="Z_FAFA6ED1_0531_11D1_BD56_0020AF42250B_.wvu.PrintTitles" hidden="1">#REF!</definedName>
    <definedName name="Z_FC90A6A7_6542_4309_BA16_DA6F4851113C_.wvu.FilterData" localSheetId="7" hidden="1">#REF!</definedName>
    <definedName name="Z_FC90A6A7_6542_4309_BA16_DA6F4851113C_.wvu.FilterData" hidden="1">#REF!</definedName>
    <definedName name="Z_FD3132BC_15EA_4E5D_93C0_79F874925DBE_.wvu.FilterData" hidden="1">#REF!</definedName>
    <definedName name="Z_FEB_ACCRUALS">#REF!</definedName>
    <definedName name="Z_FEB_EARN">#REF!</definedName>
    <definedName name="Z_FEB_FASB115">#REF!</definedName>
    <definedName name="Z_JAN_ACCRUALS">#REF!</definedName>
    <definedName name="Z_JAN_EARN">#REF!</definedName>
    <definedName name="Z_JAN_FASB115">#REF!</definedName>
    <definedName name="Z_JUL_ACCRUALS">#REF!</definedName>
    <definedName name="Z_JUL_EARN">#REF!</definedName>
    <definedName name="Z_JUL_FASB115">#REF!</definedName>
    <definedName name="Z_JUN_ACCRUALS">#REF!</definedName>
    <definedName name="Z_JUN_EARN">#REF!</definedName>
    <definedName name="Z_JUN_FASB115">#REF!</definedName>
    <definedName name="Z_MAR_ACCRUALS">#REF!</definedName>
    <definedName name="Z_MAR_EARN">#REF!</definedName>
    <definedName name="Z_MAR_FASB115">#REF!</definedName>
    <definedName name="Z_MAY_ACCRUALS">#REF!</definedName>
    <definedName name="Z_MAY_EARN">#REF!</definedName>
    <definedName name="Z_MAY_FASB115">#REF!</definedName>
    <definedName name="Z_NOV_ACCRUALS">#REF!</definedName>
    <definedName name="Z_NOV_EARN">#REF!</definedName>
    <definedName name="Z_NOV_FASB115">#REF!</definedName>
    <definedName name="Z_OCT_ACCRUALS">#REF!</definedName>
    <definedName name="Z_OCT_EARN">#REF!</definedName>
    <definedName name="Z_OCT_FASB115">#REF!</definedName>
    <definedName name="Z_SEP_ACCRUALS">#REF!</definedName>
    <definedName name="Z_SEP_EARN">#REF!</definedName>
    <definedName name="Z_SEP_FASB115">#REF!</definedName>
    <definedName name="zaff" localSheetId="7"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zaff" hidden="1">{#N/A,#N/A,FALSE,"US Healthcare";#N/A,#N/A,FALSE,"US Mfg";#N/A,#N/A,FALSE,"SURGICAL";#N/A,#N/A,FALSE,"IVSD";#N/A,#N/A,FALSE,"USDIST-FLD SLS";#N/A,#N/A,FALSE,"USDIST-FLD SLS";#N/A,#N/A,FALSE,"HEALTH SYS";#N/A,#N/A,FALSE,"Unallocated USHC";#N/A,#N/A,FALSE,"ACT INIT.";#N/A,#N/A,FALSE,"PS Hos Elim";#N/A,#N/A,FALSE,"OPELIM";#N/A,#N/A,FALSE,"Net Sales 96";#N/A,#N/A,FALSE,"SG&amp;A 96";#N/A,#N/A,FALSE,"Pretax 96";#N/A,#N/A,FALSE,"Net Income 96";#N/A,#N/A,FALSE,"Cash Flow 96";#N/A,#N/A,FALSE,"96 Actual GP$";#N/A,#N/A,FALSE,"96 Actual GP%";#N/A,#N/A,FALSE,"96 Actual Tax Rate";#N/A,#N/A,FALSE,"96 Capital Exp.";#N/A,#N/A,FALSE,"EVA"}</definedName>
    <definedName name="zbfgbzxcvxzcv" localSheetId="4" hidden="1">{#N/A,#N/A,FALSE,"EXPENSE"}</definedName>
    <definedName name="zbfgbzxcvxzcv" localSheetId="5" hidden="1">{#N/A,#N/A,FALSE,"EXPENSE"}</definedName>
    <definedName name="zbfgbzxcvxzcv" localSheetId="2" hidden="1">{#N/A,#N/A,FALSE,"EXPENSE"}</definedName>
    <definedName name="zbfgbzxcvxzcv" hidden="1">{#N/A,#N/A,FALSE,"EXPENSE"}</definedName>
    <definedName name="zero" hidden="1">#REF!,#REF!,#REF!</definedName>
    <definedName name="zeros">#REF!</definedName>
    <definedName name="zhu" localSheetId="7" hidden="1">{#N/A,#N/A,FALSE,"REPORT"}</definedName>
    <definedName name="zhu" hidden="1">{#N/A,#N/A,FALSE,"REPORT"}</definedName>
    <definedName name="zhutr" localSheetId="7" hidden="1">{#N/A,#N/A,FALSE,"REPORT"}</definedName>
    <definedName name="zhutr" hidden="1">{#N/A,#N/A,FALSE,"REPORT"}</definedName>
    <definedName name="zip" hidden="1">#REF!</definedName>
    <definedName name="zipcode">#REF!</definedName>
    <definedName name="zMap_f39_GLC_COMPANY">#REF!</definedName>
    <definedName name="zMap_f46_GLC_SYSTEM">#REF!</definedName>
    <definedName name="zMap_f68_GLT_ACCT_UNIT">#REF!</definedName>
    <definedName name="zMap_f69_GLT_ACCOUNT">#REF!</definedName>
    <definedName name="ZSZ" localSheetId="7"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vxcxv" localSheetId="7" hidden="1">{"IS FE with Ratios",#N/A,FALSE,"Far East";"PF CF Far East",#N/A,FALSE,"Far East";"DCF Far East Matrix",#N/A,FALSE,"Far East"}</definedName>
    <definedName name="zvxcxv" hidden="1">{"IS FE with Ratios",#N/A,FALSE,"Far East";"PF CF Far East",#N/A,FALSE,"Far East";"DCF Far East Matrix",#N/A,FALSE,"Far East"}</definedName>
    <definedName name="zx" localSheetId="7" hidden="1">{#N/A,#N/A,TRUE,"Coverpage";#N/A,#N/A,TRUE,"Income Statement US$";#N/A,#N/A,TRUE,"US$ -Revenue by Month ";#N/A,#N/A,TRUE,"Fuel US$";#N/A,#N/A,TRUE,"US$ Operating Costs";#N/A,#N/A,TRUE,"US$ Other Costs";#N/A,#N/A,TRUE,"US$Cash Flow";#N/A,#N/A,TRUE,"Headcount";#N/A,#N/A,TRUE,"1999 IS"}</definedName>
    <definedName name="zx" hidden="1">{#N/A,#N/A,TRUE,"Coverpage";#N/A,#N/A,TRUE,"Income Statement US$";#N/A,#N/A,TRUE,"US$ -Revenue by Month ";#N/A,#N/A,TRUE,"Fuel US$";#N/A,#N/A,TRUE,"US$ Operating Costs";#N/A,#N/A,TRUE,"US$ Other Costs";#N/A,#N/A,TRUE,"US$Cash Flow";#N/A,#N/A,TRUE,"Headcount";#N/A,#N/A,TRUE,"1999 IS"}</definedName>
    <definedName name="zxc" localSheetId="7" hidden="1">{"mgmt forecast",#N/A,FALSE,"Mgmt Forecast";"dcf table",#N/A,FALSE,"Mgmt Forecast";"sensitivity",#N/A,FALSE,"Mgmt Forecast";"table inputs",#N/A,FALSE,"Mgmt Forecast";"calculations",#N/A,FALSE,"Mgmt Forecast"}</definedName>
    <definedName name="zxc" hidden="1">{"mgmt forecast",#N/A,FALSE,"Mgmt Forecast";"dcf table",#N/A,FALSE,"Mgmt Forecast";"sensitivity",#N/A,FALSE,"Mgmt Forecast";"table inputs",#N/A,FALSE,"Mgmt Forecast";"calculations",#N/A,FALSE,"Mgmt Forecast"}</definedName>
    <definedName name="zxcv" localSheetId="7" hidden="1">{"MMERINO",#N/A,FALSE,"1) Income Statement (2)"}</definedName>
    <definedName name="zxcv" hidden="1">{"MMERINO",#N/A,FALSE,"1) Income Statement (2)"}</definedName>
    <definedName name="zz">#REF!</definedName>
    <definedName name="zza4pg" localSheetId="7" hidden="1">{#N/A,#N/A,FALSE,"REPORT"}</definedName>
    <definedName name="zza4pg" hidden="1">{#N/A,#N/A,FALSE,"REPORT"}</definedName>
    <definedName name="zzee" localSheetId="7" hidden="1">{#N/A,#N/A,FALSE,"Pharm";#N/A,#N/A,FALSE,"WWCM"}</definedName>
    <definedName name="zzee" hidden="1">{#N/A,#N/A,FALSE,"Pharm";#N/A,#N/A,FALSE,"WWCM"}</definedName>
    <definedName name="zzz" localSheetId="7" hidden="1">{#N/A,#N/A,FALSE,"RET00mst+Total"}</definedName>
    <definedName name="zzz" hidden="1">{#N/A,#N/A,FALSE,"RET00mst+Total"}</definedName>
    <definedName name="zzzzz">#REF!</definedName>
    <definedName name="zzzzzz">#REF!</definedName>
    <definedName name="zzzzzzzz">#REF!</definedName>
    <definedName name="zzzzzzzzzz" localSheetId="7" hidden="1">{"SourcesUses",#N/A,TRUE,"CFMODEL";"TransOverview",#N/A,TRUE,"CFMODEL"}</definedName>
    <definedName name="zzzzzzzzzz" hidden="1">{"SourcesUses",#N/A,TRUE,"CFMODEL";"TransOverview",#N/A,TRUE,"CFMODEL"}</definedName>
    <definedName name="zzzzzzzzzzzzzzzz" localSheetId="7" hidden="1">{#N/A,#N/A,FALSE,"Aging Summary";#N/A,#N/A,FALSE,"Ratio Analysis";#N/A,#N/A,FALSE,"Test 120 Day Accts";#N/A,#N/A,FALSE,"Tickmarks"}</definedName>
    <definedName name="zzzzzzzzzzzzzzzz" hidden="1">{#N/A,#N/A,FALSE,"Aging Summary";#N/A,#N/A,FALSE,"Ratio Analysis";#N/A,#N/A,FALSE,"Test 120 Day Accts";#N/A,#N/A,FALSE,"Tickmarks"}</definedName>
    <definedName name="zzzzzzzzzzzzzzzzz" localSheetId="7" hidden="1">{"SourcesUses",#N/A,TRUE,"CFMODEL";"TransOverview",#N/A,TRUE,"CFMODEL"}</definedName>
    <definedName name="zzzzzzzzzzzzzzzzz" hidden="1">{"SourcesUses",#N/A,TRUE,"CFMODEL";"TransOverview",#N/A,TRUE,"CFMODEL"}</definedName>
    <definedName name="zzzzzzzzzzzzzzzzzzzzzzzzz" localSheetId="7" hidden="1">{"Income Statement",#N/A,FALSE,"CFMODEL";"Balance Sheet",#N/A,FALSE,"CFMODEL"}</definedName>
    <definedName name="zzzzzzzzzzzzzzzzzzzzzzzzz" hidden="1">{"Income Statement",#N/A,FALSE,"CFMODEL";"Balance Sheet",#N/A,FALSE,"CFMODEL"}</definedName>
    <definedName name="zzzzzzzzzzzzzzzzzzzzzzzzzzz" localSheetId="7" hidden="1">{"SourcesUses",#N/A,TRUE,"FundsFlow";"TransOverview",#N/A,TRUE,"FundsFlow"}</definedName>
    <definedName name="zzzzzzzzzzzzzzzzzzzzzzzzzzz" hidden="1">{"SourcesUses",#N/A,TRUE,"FundsFlow";"TransOverview",#N/A,TRUE,"FundsFlow"}</definedName>
    <definedName name="zzzzzzzzzzzzzzzzzzzzzzzzzzzzz" localSheetId="7" hidden="1">{"SourcesUses",#N/A,TRUE,"CFMODEL";"TransOverview",#N/A,TRUE,"CFMODEL"}</definedName>
    <definedName name="zzzzzzzzzzzzzzzzzzzzzzzzzzzzz" hidden="1">{"SourcesUses",#N/A,TRUE,"CFMODEL";"TransOverview",#N/A,TRUE,"CFMODEL"}</definedName>
    <definedName name="고" localSheetId="7" hidden="1">{#N/A,#N/A,FALSE,"REPORT"}</definedName>
    <definedName name="고" hidden="1">{#N/A,#N/A,FALSE,"REPORT"}</definedName>
    <definedName name="ㄶㅇ노ㅗㄶ호" localSheetId="7" hidden="1">{#N/A,#N/A,FALSE,"REPORT"}</definedName>
    <definedName name="ㄶㅇ노ㅗㄶ호" hidden="1">{#N/A,#N/A,FALSE,"REPORT"}</definedName>
    <definedName name="미애" localSheetId="7" hidden="1">{#N/A,#N/A,FALSE,"REPORT"}</definedName>
    <definedName name="미애" hidden="1">{#N/A,#N/A,FALSE,"REPORT"}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9" i="7" l="1"/>
  <c r="F20" i="7" s="1"/>
  <c r="F46" i="7"/>
  <c r="E46" i="7"/>
  <c r="E32" i="7"/>
  <c r="E28" i="7"/>
  <c r="E30" i="7"/>
  <c r="E26" i="7"/>
  <c r="E29" i="7"/>
  <c r="E27" i="7"/>
  <c r="Z158" i="19"/>
  <c r="Z142" i="19"/>
  <c r="Z141" i="19"/>
  <c r="N142" i="19"/>
  <c r="P118" i="19"/>
  <c r="AB115" i="19"/>
  <c r="Z115" i="19"/>
  <c r="B115" i="19" s="1"/>
  <c r="D115" i="19"/>
  <c r="AB114" i="19"/>
  <c r="D114" i="19" s="1"/>
  <c r="B114" i="19"/>
  <c r="AA112" i="19"/>
  <c r="AA111" i="19"/>
  <c r="D111" i="19"/>
  <c r="AA110" i="19"/>
  <c r="AA108" i="19"/>
  <c r="O108" i="19"/>
  <c r="AA107" i="19"/>
  <c r="O107" i="19"/>
  <c r="AA106" i="19"/>
  <c r="AA105" i="19"/>
  <c r="O105" i="19"/>
  <c r="AA104" i="19"/>
  <c r="AA103" i="19"/>
  <c r="O103" i="19"/>
  <c r="AA102" i="19"/>
  <c r="AA101" i="19"/>
  <c r="O101" i="19"/>
  <c r="AA109" i="19"/>
  <c r="Q100" i="19"/>
  <c r="R100" i="19" s="1"/>
  <c r="O111" i="19"/>
  <c r="C111" i="19"/>
  <c r="C84" i="19"/>
  <c r="AA83" i="19"/>
  <c r="AB82" i="19"/>
  <c r="D82" i="19" s="1"/>
  <c r="Q82" i="19"/>
  <c r="B82" i="19"/>
  <c r="E82" i="19"/>
  <c r="C82" i="19"/>
  <c r="AC81" i="19"/>
  <c r="C81" i="19"/>
  <c r="D81" i="19"/>
  <c r="AA77" i="19"/>
  <c r="O77" i="19"/>
  <c r="AA76" i="19"/>
  <c r="AA75" i="19"/>
  <c r="O73" i="19"/>
  <c r="AA72" i="19"/>
  <c r="O71" i="19"/>
  <c r="AA78" i="19"/>
  <c r="O74" i="19"/>
  <c r="AC67" i="19"/>
  <c r="D67" i="19"/>
  <c r="Z63" i="19"/>
  <c r="AB63" i="19" s="1"/>
  <c r="D63" i="19" s="1"/>
  <c r="Q63" i="19"/>
  <c r="B63" i="19"/>
  <c r="E63" i="19" s="1"/>
  <c r="Q62" i="19"/>
  <c r="AB50" i="19"/>
  <c r="AC50" i="19" s="1"/>
  <c r="Q50" i="19"/>
  <c r="B50" i="19"/>
  <c r="Z28" i="19"/>
  <c r="P28" i="19"/>
  <c r="N28" i="19"/>
  <c r="B28" i="19"/>
  <c r="Z27" i="19"/>
  <c r="P27" i="19"/>
  <c r="N27" i="19"/>
  <c r="B27" i="19"/>
  <c r="AB23" i="19"/>
  <c r="P23" i="19"/>
  <c r="D23" i="19"/>
  <c r="P22" i="19"/>
  <c r="D22" i="19" s="1"/>
  <c r="J10" i="19" s="1"/>
  <c r="J11" i="19" s="1"/>
  <c r="T21" i="19"/>
  <c r="AB19" i="19"/>
  <c r="Z19" i="19"/>
  <c r="P19" i="19"/>
  <c r="N19" i="19"/>
  <c r="AB17" i="19"/>
  <c r="Z17" i="19"/>
  <c r="P17" i="19"/>
  <c r="D17" i="19" s="1"/>
  <c r="N17" i="19"/>
  <c r="B17" i="19" s="1"/>
  <c r="AB15" i="19"/>
  <c r="Z15" i="19"/>
  <c r="P15" i="19"/>
  <c r="D15" i="19" s="1"/>
  <c r="N15" i="19"/>
  <c r="B15" i="19" s="1"/>
  <c r="Z14" i="19"/>
  <c r="AB14" i="19" s="1"/>
  <c r="N14" i="19"/>
  <c r="P14" i="19" s="1"/>
  <c r="D14" i="19" s="1"/>
  <c r="B14" i="19"/>
  <c r="Z12" i="19"/>
  <c r="AB12" i="19" s="1"/>
  <c r="N12" i="19"/>
  <c r="P12" i="19" s="1"/>
  <c r="D12" i="19" s="1"/>
  <c r="I12" i="19"/>
  <c r="I14" i="19" s="1"/>
  <c r="AB11" i="19"/>
  <c r="AB13" i="19" s="1"/>
  <c r="AB16" i="19" s="1"/>
  <c r="AB18" i="19" s="1"/>
  <c r="AB20" i="19" s="1"/>
  <c r="P10" i="19"/>
  <c r="P11" i="19" s="1"/>
  <c r="N10" i="19"/>
  <c r="N11" i="19" s="1"/>
  <c r="AB9" i="19"/>
  <c r="D9" i="19" s="1"/>
  <c r="Z9" i="19"/>
  <c r="Z11" i="19" s="1"/>
  <c r="B9" i="19"/>
  <c r="E3" i="19"/>
  <c r="E4" i="19" s="1"/>
  <c r="AB24" i="19" l="1"/>
  <c r="P29" i="19"/>
  <c r="P30" i="19"/>
  <c r="P13" i="19"/>
  <c r="N29" i="19"/>
  <c r="N30" i="19"/>
  <c r="E28" i="19"/>
  <c r="N13" i="19"/>
  <c r="E6" i="19"/>
  <c r="U100" i="19" s="1"/>
  <c r="E5" i="19"/>
  <c r="P123" i="19" s="1"/>
  <c r="Z29" i="19"/>
  <c r="Z13" i="19"/>
  <c r="Z30" i="19"/>
  <c r="D28" i="19"/>
  <c r="Q28" i="19"/>
  <c r="AC28" i="19"/>
  <c r="B10" i="19"/>
  <c r="B11" i="19" s="1"/>
  <c r="B13" i="19" s="1"/>
  <c r="B16" i="19" s="1"/>
  <c r="B18" i="19" s="1"/>
  <c r="B20" i="19" s="1"/>
  <c r="B24" i="19" s="1"/>
  <c r="B12" i="19"/>
  <c r="C83" i="19"/>
  <c r="C76" i="19"/>
  <c r="C77" i="19"/>
  <c r="C78" i="19"/>
  <c r="C72" i="19"/>
  <c r="C79" i="19"/>
  <c r="C74" i="19"/>
  <c r="C80" i="19"/>
  <c r="C75" i="19"/>
  <c r="D10" i="19"/>
  <c r="D11" i="19" s="1"/>
  <c r="D13" i="19" s="1"/>
  <c r="D16" i="19" s="1"/>
  <c r="D18" i="19" s="1"/>
  <c r="D20" i="19" s="1"/>
  <c r="D24" i="19" s="1"/>
  <c r="C71" i="19"/>
  <c r="C73" i="19"/>
  <c r="Q27" i="19"/>
  <c r="R27" i="19" s="1"/>
  <c r="AB28" i="19"/>
  <c r="D50" i="19"/>
  <c r="E50" i="19" s="1"/>
  <c r="AB27" i="19"/>
  <c r="AC27" i="19" s="1"/>
  <c r="AD27" i="19" s="1"/>
  <c r="B67" i="19"/>
  <c r="E67" i="19" s="1"/>
  <c r="Q67" i="19"/>
  <c r="AC63" i="19"/>
  <c r="O79" i="19"/>
  <c r="C108" i="19"/>
  <c r="AA71" i="19"/>
  <c r="O72" i="19"/>
  <c r="O78" i="19"/>
  <c r="AA80" i="19"/>
  <c r="O112" i="19"/>
  <c r="Q81" i="19"/>
  <c r="B81" i="19"/>
  <c r="E81" i="19" s="1"/>
  <c r="B100" i="19"/>
  <c r="C106" i="19"/>
  <c r="C102" i="19"/>
  <c r="C104" i="19"/>
  <c r="AA74" i="19"/>
  <c r="AC82" i="19"/>
  <c r="O83" i="19"/>
  <c r="C109" i="19"/>
  <c r="O76" i="19"/>
  <c r="AA79" i="19"/>
  <c r="C105" i="19"/>
  <c r="O106" i="19"/>
  <c r="C107" i="19"/>
  <c r="AA73" i="19"/>
  <c r="Z101" i="19"/>
  <c r="C103" i="19"/>
  <c r="O104" i="19"/>
  <c r="C112" i="19"/>
  <c r="O75" i="19"/>
  <c r="O80" i="19"/>
  <c r="C101" i="19"/>
  <c r="O102" i="19"/>
  <c r="O110" i="19"/>
  <c r="O109" i="19"/>
  <c r="C110" i="19"/>
  <c r="N101" i="19"/>
  <c r="AD28" i="19" l="1"/>
  <c r="AG27" i="19"/>
  <c r="AF27" i="19"/>
  <c r="AH27" i="19" s="1"/>
  <c r="N32" i="19"/>
  <c r="N16" i="19"/>
  <c r="N33" i="19"/>
  <c r="N34" i="19"/>
  <c r="N31" i="19"/>
  <c r="B101" i="19"/>
  <c r="Q101" i="19"/>
  <c r="R101" i="19" s="1"/>
  <c r="N102" i="19"/>
  <c r="D27" i="19"/>
  <c r="E27" i="19" s="1"/>
  <c r="F27" i="19" s="1"/>
  <c r="B30" i="19"/>
  <c r="Q30" i="19"/>
  <c r="F24" i="19"/>
  <c r="I24" i="19" s="1"/>
  <c r="AC3" i="19"/>
  <c r="Q29" i="19"/>
  <c r="B29" i="19"/>
  <c r="P16" i="19"/>
  <c r="P33" i="19"/>
  <c r="P34" i="19"/>
  <c r="P31" i="19"/>
  <c r="P32" i="19"/>
  <c r="D30" i="19"/>
  <c r="T100" i="19"/>
  <c r="V100" i="19" s="1"/>
  <c r="U27" i="19"/>
  <c r="T27" i="19"/>
  <c r="R28" i="19"/>
  <c r="AB30" i="19"/>
  <c r="D29" i="19"/>
  <c r="Z102" i="19"/>
  <c r="Z16" i="19"/>
  <c r="Z31" i="19"/>
  <c r="Z32" i="19"/>
  <c r="Z33" i="19"/>
  <c r="Z34" i="19"/>
  <c r="N131" i="19"/>
  <c r="AB126" i="19"/>
  <c r="AB128" i="19" s="1"/>
  <c r="Z131" i="19"/>
  <c r="P126" i="19"/>
  <c r="N130" i="19"/>
  <c r="Z126" i="19"/>
  <c r="Z128" i="19" s="1"/>
  <c r="N126" i="19"/>
  <c r="AB131" i="19"/>
  <c r="P131" i="19"/>
  <c r="AB127" i="19"/>
  <c r="Z127" i="19"/>
  <c r="AB130" i="19"/>
  <c r="P127" i="19"/>
  <c r="Z130" i="19"/>
  <c r="Z132" i="19" s="1"/>
  <c r="N127" i="19"/>
  <c r="P130" i="19"/>
  <c r="P132" i="19" s="1"/>
  <c r="P122" i="19"/>
  <c r="P124" i="19" s="1"/>
  <c r="AC29" i="19"/>
  <c r="AB29" i="19"/>
  <c r="AB32" i="19" l="1"/>
  <c r="AC32" i="19" s="1"/>
  <c r="B34" i="19"/>
  <c r="Q34" i="19"/>
  <c r="F129" i="19"/>
  <c r="N132" i="19"/>
  <c r="Q33" i="19"/>
  <c r="B33" i="19"/>
  <c r="E33" i="19" s="1"/>
  <c r="P128" i="19"/>
  <c r="Z103" i="19"/>
  <c r="N36" i="19"/>
  <c r="N18" i="19"/>
  <c r="N37" i="19"/>
  <c r="N35" i="19"/>
  <c r="B31" i="19"/>
  <c r="Q31" i="19"/>
  <c r="F127" i="19"/>
  <c r="B32" i="19"/>
  <c r="Q32" i="19"/>
  <c r="Z18" i="19"/>
  <c r="Z35" i="19"/>
  <c r="Z36" i="19"/>
  <c r="Z37" i="19"/>
  <c r="D34" i="19"/>
  <c r="AB31" i="19"/>
  <c r="E30" i="19"/>
  <c r="F130" i="19"/>
  <c r="H27" i="19"/>
  <c r="F28" i="19"/>
  <c r="I27" i="19"/>
  <c r="AC30" i="19"/>
  <c r="R29" i="19"/>
  <c r="T28" i="19"/>
  <c r="U28" i="19"/>
  <c r="F126" i="19"/>
  <c r="N128" i="19"/>
  <c r="D32" i="19"/>
  <c r="D31" i="19"/>
  <c r="AB132" i="19"/>
  <c r="D33" i="19"/>
  <c r="AB34" i="19"/>
  <c r="AC34" i="19" s="1"/>
  <c r="P18" i="19"/>
  <c r="P37" i="19"/>
  <c r="P35" i="19"/>
  <c r="P36" i="19"/>
  <c r="Q102" i="19"/>
  <c r="R102" i="19" s="1"/>
  <c r="N103" i="19"/>
  <c r="B102" i="19"/>
  <c r="AC33" i="19"/>
  <c r="AB33" i="19"/>
  <c r="V27" i="19"/>
  <c r="E29" i="19"/>
  <c r="T101" i="19"/>
  <c r="U101" i="19"/>
  <c r="AG28" i="19"/>
  <c r="AF28" i="19"/>
  <c r="AH28" i="19" s="1"/>
  <c r="AD29" i="19"/>
  <c r="U102" i="19" l="1"/>
  <c r="T102" i="19"/>
  <c r="V102" i="19" s="1"/>
  <c r="AG29" i="19"/>
  <c r="AF29" i="19"/>
  <c r="AH29" i="19" s="1"/>
  <c r="AD30" i="19"/>
  <c r="E31" i="19"/>
  <c r="B35" i="19"/>
  <c r="Q35" i="19"/>
  <c r="E34" i="19"/>
  <c r="Q103" i="19"/>
  <c r="R103" i="19" s="1"/>
  <c r="B103" i="19"/>
  <c r="N104" i="19"/>
  <c r="N47" i="19"/>
  <c r="N43" i="19"/>
  <c r="N51" i="19"/>
  <c r="N48" i="19"/>
  <c r="N44" i="19"/>
  <c r="N20" i="19"/>
  <c r="N49" i="19"/>
  <c r="N45" i="19"/>
  <c r="N41" i="19"/>
  <c r="N38" i="19"/>
  <c r="N46" i="19"/>
  <c r="N42" i="19"/>
  <c r="N40" i="19"/>
  <c r="P51" i="19"/>
  <c r="P48" i="19"/>
  <c r="P44" i="19"/>
  <c r="P20" i="19"/>
  <c r="P49" i="19"/>
  <c r="P45" i="19"/>
  <c r="P41" i="19"/>
  <c r="P38" i="19"/>
  <c r="P46" i="19"/>
  <c r="P42" i="19"/>
  <c r="P40" i="19"/>
  <c r="P43" i="19"/>
  <c r="P47" i="19"/>
  <c r="B36" i="19"/>
  <c r="Q36" i="19"/>
  <c r="AC37" i="19"/>
  <c r="AB37" i="19"/>
  <c r="V28" i="19"/>
  <c r="D37" i="19"/>
  <c r="V101" i="19"/>
  <c r="AC31" i="19"/>
  <c r="Q37" i="19"/>
  <c r="B37" i="19"/>
  <c r="E37" i="19" s="1"/>
  <c r="AB35" i="19"/>
  <c r="AC35" i="19" s="1"/>
  <c r="I28" i="19"/>
  <c r="H28" i="19"/>
  <c r="F29" i="19"/>
  <c r="Z104" i="19"/>
  <c r="AB36" i="19"/>
  <c r="AC36" i="19" s="1"/>
  <c r="R30" i="19"/>
  <c r="U29" i="19"/>
  <c r="T29" i="19"/>
  <c r="Z20" i="19"/>
  <c r="Z46" i="19"/>
  <c r="Z42" i="19"/>
  <c r="Z47" i="19"/>
  <c r="Z43" i="19"/>
  <c r="Z40" i="19"/>
  <c r="Z48" i="19"/>
  <c r="Z44" i="19"/>
  <c r="Z45" i="19"/>
  <c r="Z49" i="19"/>
  <c r="Z41" i="19"/>
  <c r="Z38" i="19"/>
  <c r="J27" i="19"/>
  <c r="E32" i="19"/>
  <c r="T103" i="19" l="1"/>
  <c r="U103" i="19"/>
  <c r="Q51" i="19"/>
  <c r="E35" i="19"/>
  <c r="P52" i="19"/>
  <c r="B43" i="19"/>
  <c r="Q43" i="19"/>
  <c r="D36" i="19"/>
  <c r="E36" i="19" s="1"/>
  <c r="B42" i="19"/>
  <c r="Q42" i="19"/>
  <c r="AG30" i="19"/>
  <c r="AF30" i="19"/>
  <c r="AH30" i="19" s="1"/>
  <c r="AD31" i="19"/>
  <c r="B38" i="19"/>
  <c r="Q38" i="19"/>
  <c r="Q104" i="19"/>
  <c r="R104" i="19" s="1"/>
  <c r="B104" i="19"/>
  <c r="N105" i="19"/>
  <c r="AB49" i="19"/>
  <c r="AC49" i="19" s="1"/>
  <c r="AB45" i="19"/>
  <c r="D45" i="19" s="1"/>
  <c r="B40" i="19"/>
  <c r="Q40" i="19"/>
  <c r="R40" i="19" s="1"/>
  <c r="D38" i="19"/>
  <c r="Z105" i="19"/>
  <c r="D35" i="19"/>
  <c r="B45" i="19"/>
  <c r="Q45" i="19"/>
  <c r="U30" i="19"/>
  <c r="T30" i="19"/>
  <c r="V30" i="19" s="1"/>
  <c r="R31" i="19"/>
  <c r="AB48" i="19"/>
  <c r="D48" i="19" s="1"/>
  <c r="B47" i="19"/>
  <c r="Q47" i="19"/>
  <c r="AB40" i="19"/>
  <c r="D40" i="19" s="1"/>
  <c r="B46" i="19"/>
  <c r="Q46" i="19"/>
  <c r="AB46" i="19"/>
  <c r="D46" i="19" s="1"/>
  <c r="I29" i="19"/>
  <c r="H29" i="19"/>
  <c r="J29" i="19" s="1"/>
  <c r="F30" i="19"/>
  <c r="B49" i="19"/>
  <c r="Q49" i="19"/>
  <c r="AB43" i="19"/>
  <c r="D43" i="19" s="1"/>
  <c r="AB47" i="19"/>
  <c r="AC47" i="19" s="1"/>
  <c r="B41" i="19"/>
  <c r="Q41" i="19"/>
  <c r="AC42" i="19"/>
  <c r="AB42" i="19"/>
  <c r="AB38" i="19"/>
  <c r="AB39" i="19" s="1"/>
  <c r="Z60" i="19"/>
  <c r="Z58" i="19"/>
  <c r="Z55" i="19"/>
  <c r="Z59" i="19"/>
  <c r="Z56" i="19"/>
  <c r="Z61" i="19"/>
  <c r="Z24" i="19"/>
  <c r="Z57" i="19"/>
  <c r="Z54" i="19"/>
  <c r="J28" i="19"/>
  <c r="N59" i="19"/>
  <c r="N55" i="19"/>
  <c r="N61" i="19"/>
  <c r="N56" i="19"/>
  <c r="N24" i="19"/>
  <c r="N57" i="19"/>
  <c r="N54" i="19"/>
  <c r="N52" i="19"/>
  <c r="R20" i="19" s="1"/>
  <c r="N60" i="19"/>
  <c r="N58" i="19"/>
  <c r="Q48" i="19"/>
  <c r="B48" i="19"/>
  <c r="AB44" i="19"/>
  <c r="D44" i="19" s="1"/>
  <c r="Z51" i="19"/>
  <c r="B51" i="19" s="1"/>
  <c r="D42" i="19"/>
  <c r="AB41" i="19"/>
  <c r="AC41" i="19" s="1"/>
  <c r="V29" i="19"/>
  <c r="P61" i="19"/>
  <c r="P59" i="19"/>
  <c r="P56" i="19"/>
  <c r="P24" i="19"/>
  <c r="P57" i="19"/>
  <c r="P54" i="19"/>
  <c r="P60" i="19"/>
  <c r="P58" i="19"/>
  <c r="P55" i="19"/>
  <c r="Q44" i="19"/>
  <c r="B44" i="19"/>
  <c r="U104" i="19" l="1"/>
  <c r="T104" i="19"/>
  <c r="V104" i="19" s="1"/>
  <c r="Z106" i="19"/>
  <c r="Z83" i="19"/>
  <c r="Z77" i="19"/>
  <c r="Z64" i="19"/>
  <c r="Z69" i="19" s="1"/>
  <c r="Z98" i="19"/>
  <c r="Z95" i="19"/>
  <c r="Z91" i="19"/>
  <c r="Z87" i="19"/>
  <c r="Z78" i="19"/>
  <c r="Z72" i="19"/>
  <c r="Z92" i="19"/>
  <c r="Z88" i="19"/>
  <c r="Z73" i="19"/>
  <c r="Z79" i="19"/>
  <c r="Z74" i="19"/>
  <c r="Z93" i="19"/>
  <c r="Z89" i="19"/>
  <c r="Z86" i="19"/>
  <c r="Z75" i="19"/>
  <c r="Z80" i="19"/>
  <c r="Z97" i="19"/>
  <c r="Z94" i="19"/>
  <c r="Z90" i="19"/>
  <c r="Z76" i="19"/>
  <c r="Z68" i="19"/>
  <c r="AC4" i="19"/>
  <c r="AC5" i="19" s="1"/>
  <c r="Z71" i="19"/>
  <c r="Z39" i="19"/>
  <c r="AB5" i="19"/>
  <c r="AC111" i="19" s="1"/>
  <c r="Z65" i="19"/>
  <c r="Z66" i="19"/>
  <c r="AD24" i="19"/>
  <c r="D39" i="19"/>
  <c r="AC46" i="19"/>
  <c r="R41" i="19"/>
  <c r="B60" i="19"/>
  <c r="Q60" i="19"/>
  <c r="F31" i="19"/>
  <c r="I30" i="19"/>
  <c r="H30" i="19"/>
  <c r="J30" i="19" s="1"/>
  <c r="D47" i="19"/>
  <c r="Z144" i="19"/>
  <c r="Z148" i="19" s="1"/>
  <c r="AB54" i="19"/>
  <c r="D54" i="19" s="1"/>
  <c r="E43" i="19"/>
  <c r="AC43" i="19"/>
  <c r="E44" i="19"/>
  <c r="AB56" i="19"/>
  <c r="AC56" i="19" s="1"/>
  <c r="AD32" i="19"/>
  <c r="AG31" i="19"/>
  <c r="AF31" i="19"/>
  <c r="AH31" i="19" s="1"/>
  <c r="AC48" i="19"/>
  <c r="B57" i="19"/>
  <c r="Q57" i="19"/>
  <c r="N68" i="19"/>
  <c r="N93" i="19"/>
  <c r="N89" i="19"/>
  <c r="N86" i="19"/>
  <c r="N74" i="19"/>
  <c r="N80" i="19"/>
  <c r="N75" i="19"/>
  <c r="N66" i="19"/>
  <c r="N94" i="19"/>
  <c r="N90" i="19"/>
  <c r="N76" i="19"/>
  <c r="N71" i="19"/>
  <c r="N97" i="19"/>
  <c r="N83" i="19"/>
  <c r="N95" i="19"/>
  <c r="N91" i="19"/>
  <c r="N87" i="19"/>
  <c r="N77" i="19"/>
  <c r="N98" i="19"/>
  <c r="N92" i="19"/>
  <c r="N88" i="19"/>
  <c r="N65" i="19"/>
  <c r="R24" i="19"/>
  <c r="R21" i="19" s="1"/>
  <c r="N72" i="19"/>
  <c r="N64" i="19"/>
  <c r="N25" i="19"/>
  <c r="N39" i="19" s="1"/>
  <c r="N79" i="19"/>
  <c r="N73" i="19"/>
  <c r="N78" i="19"/>
  <c r="N4" i="19"/>
  <c r="E40" i="19"/>
  <c r="F40" i="19" s="1"/>
  <c r="Q61" i="19"/>
  <c r="B61" i="19"/>
  <c r="AB58" i="19"/>
  <c r="AC58" i="19" s="1"/>
  <c r="E46" i="19"/>
  <c r="B52" i="19"/>
  <c r="Q52" i="19"/>
  <c r="B54" i="19"/>
  <c r="Q54" i="19"/>
  <c r="R54" i="19" s="1"/>
  <c r="U31" i="19"/>
  <c r="T31" i="19"/>
  <c r="V31" i="19" s="1"/>
  <c r="R32" i="19"/>
  <c r="AC55" i="19"/>
  <c r="AB55" i="19"/>
  <c r="D55" i="19" s="1"/>
  <c r="E45" i="19"/>
  <c r="D41" i="19"/>
  <c r="D49" i="19"/>
  <c r="E49" i="19" s="1"/>
  <c r="E42" i="19"/>
  <c r="T20" i="19"/>
  <c r="Q56" i="19"/>
  <c r="B56" i="19"/>
  <c r="AB51" i="19"/>
  <c r="D51" i="19" s="1"/>
  <c r="E51" i="19" s="1"/>
  <c r="B55" i="19"/>
  <c r="Q55" i="19"/>
  <c r="Q59" i="19"/>
  <c r="B59" i="19"/>
  <c r="E48" i="19"/>
  <c r="AC38" i="19"/>
  <c r="E47" i="19"/>
  <c r="AB57" i="19"/>
  <c r="AC57" i="19" s="1"/>
  <c r="E41" i="19"/>
  <c r="E38" i="19"/>
  <c r="B39" i="19"/>
  <c r="AC45" i="19"/>
  <c r="AC44" i="19"/>
  <c r="P86" i="19"/>
  <c r="P80" i="19"/>
  <c r="P79" i="19"/>
  <c r="P78" i="19"/>
  <c r="P77" i="19"/>
  <c r="P76" i="19"/>
  <c r="P75" i="19"/>
  <c r="P74" i="19"/>
  <c r="P73" i="19"/>
  <c r="P72" i="19"/>
  <c r="P69" i="19"/>
  <c r="P68" i="19"/>
  <c r="P94" i="19"/>
  <c r="P90" i="19"/>
  <c r="P66" i="19"/>
  <c r="P71" i="19"/>
  <c r="P97" i="19"/>
  <c r="P83" i="19"/>
  <c r="P95" i="19"/>
  <c r="P91" i="19"/>
  <c r="P87" i="19"/>
  <c r="P98" i="19"/>
  <c r="P92" i="19"/>
  <c r="P88" i="19"/>
  <c r="P84" i="19"/>
  <c r="T24" i="19"/>
  <c r="P89" i="19"/>
  <c r="P64" i="19"/>
  <c r="P93" i="19"/>
  <c r="P39" i="19"/>
  <c r="P53" i="19" s="1"/>
  <c r="P65" i="19"/>
  <c r="AC40" i="19"/>
  <c r="AD40" i="19" s="1"/>
  <c r="AD41" i="19" s="1"/>
  <c r="V103" i="19"/>
  <c r="D56" i="19"/>
  <c r="B58" i="19"/>
  <c r="Q58" i="19"/>
  <c r="Z52" i="19"/>
  <c r="B105" i="19"/>
  <c r="N106" i="19"/>
  <c r="Q105" i="19"/>
  <c r="R105" i="19" s="1"/>
  <c r="W39" i="19" l="1"/>
  <c r="U39" i="19"/>
  <c r="T39" i="19"/>
  <c r="V39" i="19" s="1"/>
  <c r="N53" i="19"/>
  <c r="T105" i="19"/>
  <c r="U105" i="19"/>
  <c r="B89" i="19"/>
  <c r="Q89" i="19"/>
  <c r="P70" i="19"/>
  <c r="P85" i="19" s="1"/>
  <c r="P99" i="19" s="1"/>
  <c r="P113" i="19" s="1"/>
  <c r="B83" i="19"/>
  <c r="Q83" i="19"/>
  <c r="B93" i="19"/>
  <c r="Q93" i="19"/>
  <c r="I39" i="19"/>
  <c r="H39" i="19"/>
  <c r="J39" i="19" s="1"/>
  <c r="B53" i="19"/>
  <c r="K39" i="19"/>
  <c r="D58" i="19"/>
  <c r="E58" i="19" s="1"/>
  <c r="B72" i="19"/>
  <c r="Q72" i="19"/>
  <c r="B71" i="19"/>
  <c r="Q71" i="19"/>
  <c r="R71" i="19" s="1"/>
  <c r="H31" i="19"/>
  <c r="F32" i="19"/>
  <c r="I31" i="19"/>
  <c r="AC52" i="19"/>
  <c r="AB52" i="19"/>
  <c r="AD20" i="19"/>
  <c r="AF20" i="19" s="1"/>
  <c r="AG20" i="19" s="1"/>
  <c r="AH20" i="19" s="1"/>
  <c r="AC51" i="19"/>
  <c r="R33" i="19"/>
  <c r="U32" i="19"/>
  <c r="T32" i="19"/>
  <c r="V32" i="19" s="1"/>
  <c r="B76" i="19"/>
  <c r="Q76" i="19"/>
  <c r="E57" i="19"/>
  <c r="U41" i="19"/>
  <c r="T41" i="19"/>
  <c r="R42" i="19"/>
  <c r="Z145" i="19"/>
  <c r="Z149" i="19" s="1"/>
  <c r="B97" i="19"/>
  <c r="Q97" i="19"/>
  <c r="E56" i="19"/>
  <c r="Q65" i="19"/>
  <c r="B65" i="19"/>
  <c r="Q90" i="19"/>
  <c r="B90" i="19"/>
  <c r="AC54" i="19"/>
  <c r="AD54" i="19" s="1"/>
  <c r="AD55" i="19" s="1"/>
  <c r="B88" i="19"/>
  <c r="Q88" i="19"/>
  <c r="Q94" i="19"/>
  <c r="B94" i="19"/>
  <c r="Z107" i="19"/>
  <c r="Z150" i="19"/>
  <c r="AD21" i="19"/>
  <c r="AF21" i="19" s="1"/>
  <c r="AG21" i="19" s="1"/>
  <c r="AH21" i="19" s="1"/>
  <c r="AF24" i="19"/>
  <c r="AG24" i="19" s="1"/>
  <c r="AH24" i="19" s="1"/>
  <c r="N107" i="19"/>
  <c r="Q106" i="19"/>
  <c r="R106" i="19" s="1"/>
  <c r="B106" i="19"/>
  <c r="E55" i="19"/>
  <c r="F41" i="19"/>
  <c r="D57" i="19"/>
  <c r="Q111" i="19"/>
  <c r="B111" i="19"/>
  <c r="B98" i="19"/>
  <c r="Q98" i="19"/>
  <c r="Q75" i="19"/>
  <c r="B75" i="19"/>
  <c r="AI39" i="19"/>
  <c r="Z53" i="19"/>
  <c r="Q68" i="19"/>
  <c r="B68" i="19"/>
  <c r="N145" i="19"/>
  <c r="N149" i="19" s="1"/>
  <c r="N150" i="19" s="1"/>
  <c r="B77" i="19"/>
  <c r="Q77" i="19"/>
  <c r="B80" i="19"/>
  <c r="Q80" i="19"/>
  <c r="AG32" i="19"/>
  <c r="AF32" i="19"/>
  <c r="AH32" i="19" s="1"/>
  <c r="AD33" i="19"/>
  <c r="B79" i="19"/>
  <c r="Q79" i="19"/>
  <c r="U54" i="19"/>
  <c r="T54" i="19"/>
  <c r="V54" i="19" s="1"/>
  <c r="R55" i="19"/>
  <c r="B92" i="19"/>
  <c r="Q92" i="19"/>
  <c r="E54" i="19"/>
  <c r="F54" i="19" s="1"/>
  <c r="AG41" i="19"/>
  <c r="AF41" i="19"/>
  <c r="AH41" i="19" s="1"/>
  <c r="AD42" i="19"/>
  <c r="N69" i="19"/>
  <c r="B78" i="19"/>
  <c r="Q78" i="19"/>
  <c r="B87" i="19"/>
  <c r="Q87" i="19"/>
  <c r="Q74" i="19"/>
  <c r="B74" i="19"/>
  <c r="AG121" i="19"/>
  <c r="AG122" i="19"/>
  <c r="B95" i="19"/>
  <c r="Q95" i="19"/>
  <c r="Q64" i="19"/>
  <c r="B64" i="19"/>
  <c r="B66" i="19"/>
  <c r="Q66" i="19"/>
  <c r="B73" i="19"/>
  <c r="Q73" i="19"/>
  <c r="B91" i="19"/>
  <c r="Q91" i="19"/>
  <c r="B86" i="19"/>
  <c r="Q86" i="19"/>
  <c r="R86" i="19" s="1"/>
  <c r="Z62" i="19"/>
  <c r="U106" i="19" l="1"/>
  <c r="T106" i="19"/>
  <c r="V106" i="19" s="1"/>
  <c r="AG123" i="19"/>
  <c r="B107" i="19"/>
  <c r="N108" i="19"/>
  <c r="Q107" i="19"/>
  <c r="R107" i="19" s="1"/>
  <c r="U42" i="19"/>
  <c r="T42" i="19"/>
  <c r="V42" i="19" s="1"/>
  <c r="R43" i="19"/>
  <c r="T71" i="19"/>
  <c r="R72" i="19"/>
  <c r="U71" i="19"/>
  <c r="F55" i="19"/>
  <c r="I54" i="19"/>
  <c r="H54" i="19"/>
  <c r="J54" i="19" s="1"/>
  <c r="V41" i="19"/>
  <c r="B84" i="19"/>
  <c r="Q84" i="19"/>
  <c r="AB53" i="19"/>
  <c r="D52" i="19"/>
  <c r="AG55" i="19"/>
  <c r="AF55" i="19"/>
  <c r="AH55" i="19" s="1"/>
  <c r="AD56" i="19"/>
  <c r="R56" i="19"/>
  <c r="U55" i="19"/>
  <c r="T55" i="19"/>
  <c r="I115" i="19"/>
  <c r="E111" i="19"/>
  <c r="H115" i="19"/>
  <c r="V105" i="19"/>
  <c r="B62" i="19"/>
  <c r="AB62" i="19"/>
  <c r="D62" i="19" s="1"/>
  <c r="R87" i="19"/>
  <c r="U86" i="19"/>
  <c r="T86" i="19"/>
  <c r="V86" i="19" s="1"/>
  <c r="AG33" i="19"/>
  <c r="AF33" i="19"/>
  <c r="AH33" i="19" s="1"/>
  <c r="AD34" i="19"/>
  <c r="I32" i="19"/>
  <c r="H32" i="19"/>
  <c r="J32" i="19" s="1"/>
  <c r="F33" i="19"/>
  <c r="N70" i="19"/>
  <c r="W53" i="19"/>
  <c r="U53" i="19"/>
  <c r="T53" i="19"/>
  <c r="V53" i="19" s="1"/>
  <c r="Z70" i="19"/>
  <c r="F42" i="19"/>
  <c r="I41" i="19"/>
  <c r="H41" i="19"/>
  <c r="J41" i="19" s="1"/>
  <c r="J31" i="19"/>
  <c r="B69" i="19"/>
  <c r="Q69" i="19"/>
  <c r="R34" i="19"/>
  <c r="U33" i="19"/>
  <c r="T33" i="19"/>
  <c r="V33" i="19" s="1"/>
  <c r="AD43" i="19"/>
  <c r="AG42" i="19"/>
  <c r="AF42" i="19"/>
  <c r="AH42" i="19" s="1"/>
  <c r="Z108" i="19"/>
  <c r="U107" i="19" l="1"/>
  <c r="T107" i="19"/>
  <c r="V107" i="19" s="1"/>
  <c r="AG43" i="19"/>
  <c r="AF43" i="19"/>
  <c r="AH43" i="19" s="1"/>
  <c r="AD44" i="19"/>
  <c r="T87" i="19"/>
  <c r="U87" i="19"/>
  <c r="R88" i="19"/>
  <c r="V55" i="19"/>
  <c r="I55" i="19"/>
  <c r="H55" i="19"/>
  <c r="J55" i="19" s="1"/>
  <c r="F56" i="19"/>
  <c r="N109" i="19"/>
  <c r="Q108" i="19"/>
  <c r="R108" i="19" s="1"/>
  <c r="B108" i="19"/>
  <c r="AB110" i="19"/>
  <c r="D110" i="19" s="1"/>
  <c r="AB106" i="19"/>
  <c r="AB108" i="19"/>
  <c r="D108" i="19" s="1"/>
  <c r="AB78" i="19"/>
  <c r="AB72" i="19"/>
  <c r="AB101" i="19"/>
  <c r="AB112" i="19"/>
  <c r="D112" i="19" s="1"/>
  <c r="AB92" i="19"/>
  <c r="AB88" i="19"/>
  <c r="AB84" i="19"/>
  <c r="AB73" i="19"/>
  <c r="AB103" i="19"/>
  <c r="AB79" i="19"/>
  <c r="AB65" i="19"/>
  <c r="AB107" i="19"/>
  <c r="AB105" i="19"/>
  <c r="AB100" i="19"/>
  <c r="AB74" i="19"/>
  <c r="AB109" i="19"/>
  <c r="D109" i="19" s="1"/>
  <c r="AB93" i="19"/>
  <c r="AB89" i="19"/>
  <c r="AB86" i="19"/>
  <c r="AB68" i="19"/>
  <c r="AB75" i="19"/>
  <c r="AB80" i="19"/>
  <c r="AB71" i="19"/>
  <c r="AB102" i="19"/>
  <c r="AB97" i="19"/>
  <c r="AB94" i="19"/>
  <c r="AB90" i="19"/>
  <c r="AB76" i="19"/>
  <c r="AB66" i="19"/>
  <c r="AB104" i="19"/>
  <c r="AB83" i="19"/>
  <c r="AB77" i="19"/>
  <c r="AB91" i="19"/>
  <c r="AB60" i="19"/>
  <c r="AB69" i="19"/>
  <c r="AB98" i="19"/>
  <c r="AB95" i="19"/>
  <c r="AB59" i="19"/>
  <c r="AB61" i="19"/>
  <c r="AB87" i="19"/>
  <c r="I33" i="19"/>
  <c r="H33" i="19"/>
  <c r="J33" i="19" s="1"/>
  <c r="F34" i="19"/>
  <c r="B70" i="19"/>
  <c r="E62" i="19"/>
  <c r="U34" i="19"/>
  <c r="T34" i="19"/>
  <c r="V34" i="19" s="1"/>
  <c r="R35" i="19"/>
  <c r="AG34" i="19"/>
  <c r="AF34" i="19"/>
  <c r="AH34" i="19" s="1"/>
  <c r="AD35" i="19"/>
  <c r="AC62" i="19"/>
  <c r="AG56" i="19"/>
  <c r="AF56" i="19"/>
  <c r="AH56" i="19" s="1"/>
  <c r="AD57" i="19"/>
  <c r="U72" i="19"/>
  <c r="T72" i="19"/>
  <c r="R73" i="19"/>
  <c r="E52" i="19"/>
  <c r="D53" i="19"/>
  <c r="N85" i="19"/>
  <c r="W70" i="19"/>
  <c r="U70" i="19"/>
  <c r="T70" i="19"/>
  <c r="V70" i="19" s="1"/>
  <c r="R57" i="19"/>
  <c r="U56" i="19"/>
  <c r="T56" i="19"/>
  <c r="V56" i="19" s="1"/>
  <c r="Z85" i="19"/>
  <c r="V71" i="19"/>
  <c r="H42" i="19"/>
  <c r="J42" i="19" s="1"/>
  <c r="F43" i="19"/>
  <c r="I42" i="19"/>
  <c r="AI53" i="19"/>
  <c r="Z109" i="19"/>
  <c r="AC108" i="19"/>
  <c r="R44" i="19"/>
  <c r="U43" i="19"/>
  <c r="T43" i="19"/>
  <c r="V43" i="19" s="1"/>
  <c r="U108" i="19" l="1"/>
  <c r="T108" i="19"/>
  <c r="V108" i="19" s="1"/>
  <c r="D100" i="19"/>
  <c r="E100" i="19" s="1"/>
  <c r="F100" i="19" s="1"/>
  <c r="AB118" i="19"/>
  <c r="AC100" i="19"/>
  <c r="AD100" i="19" s="1"/>
  <c r="T73" i="19"/>
  <c r="V73" i="19" s="1"/>
  <c r="R74" i="19"/>
  <c r="U73" i="19"/>
  <c r="AC98" i="19"/>
  <c r="D98" i="19"/>
  <c r="E98" i="19" s="1"/>
  <c r="D102" i="19"/>
  <c r="E102" i="19" s="1"/>
  <c r="AC102" i="19"/>
  <c r="D107" i="19"/>
  <c r="E107" i="19" s="1"/>
  <c r="AC107" i="19"/>
  <c r="D78" i="19"/>
  <c r="E78" i="19" s="1"/>
  <c r="AC78" i="19"/>
  <c r="I43" i="19"/>
  <c r="H43" i="19"/>
  <c r="J43" i="19" s="1"/>
  <c r="F44" i="19"/>
  <c r="D59" i="19"/>
  <c r="E59" i="19" s="1"/>
  <c r="AC59" i="19"/>
  <c r="AC72" i="19"/>
  <c r="D72" i="19"/>
  <c r="E72" i="19" s="1"/>
  <c r="Z99" i="19"/>
  <c r="V72" i="19"/>
  <c r="AC69" i="19"/>
  <c r="D69" i="19"/>
  <c r="E69" i="19" s="1"/>
  <c r="D71" i="19"/>
  <c r="E71" i="19" s="1"/>
  <c r="F71" i="19" s="1"/>
  <c r="AC71" i="19"/>
  <c r="AD71" i="19" s="1"/>
  <c r="AC65" i="19"/>
  <c r="D65" i="19"/>
  <c r="T88" i="19"/>
  <c r="U88" i="19"/>
  <c r="R89" i="19"/>
  <c r="D105" i="19"/>
  <c r="E105" i="19" s="1"/>
  <c r="AC105" i="19"/>
  <c r="AC60" i="19"/>
  <c r="D60" i="19"/>
  <c r="E60" i="19" s="1"/>
  <c r="D80" i="19"/>
  <c r="E80" i="19" s="1"/>
  <c r="AC80" i="19"/>
  <c r="AC79" i="19"/>
  <c r="D79" i="19"/>
  <c r="E79" i="19" s="1"/>
  <c r="D106" i="19"/>
  <c r="E106" i="19" s="1"/>
  <c r="AC106" i="19"/>
  <c r="AD58" i="19"/>
  <c r="AG57" i="19"/>
  <c r="AF57" i="19"/>
  <c r="B85" i="19"/>
  <c r="D91" i="19"/>
  <c r="E91" i="19" s="1"/>
  <c r="AC91" i="19"/>
  <c r="D75" i="19"/>
  <c r="E75" i="19" s="1"/>
  <c r="AC75" i="19"/>
  <c r="D103" i="19"/>
  <c r="E103" i="19" s="1"/>
  <c r="AC103" i="19"/>
  <c r="V87" i="19"/>
  <c r="AC95" i="19"/>
  <c r="D95" i="19"/>
  <c r="E95" i="19" s="1"/>
  <c r="F35" i="19"/>
  <c r="I34" i="19"/>
  <c r="H34" i="19"/>
  <c r="J34" i="19" s="1"/>
  <c r="D77" i="19"/>
  <c r="E77" i="19" s="1"/>
  <c r="AC77" i="19"/>
  <c r="D68" i="19"/>
  <c r="E68" i="19" s="1"/>
  <c r="AC68" i="19"/>
  <c r="AG44" i="19"/>
  <c r="AF44" i="19"/>
  <c r="AH44" i="19" s="1"/>
  <c r="AD45" i="19"/>
  <c r="H53" i="19"/>
  <c r="I53" i="19"/>
  <c r="K53" i="19"/>
  <c r="R45" i="19"/>
  <c r="U44" i="19"/>
  <c r="T44" i="19"/>
  <c r="V44" i="19" s="1"/>
  <c r="U57" i="19"/>
  <c r="T57" i="19"/>
  <c r="V57" i="19" s="1"/>
  <c r="R58" i="19"/>
  <c r="AC83" i="19"/>
  <c r="D83" i="19"/>
  <c r="E83" i="19" s="1"/>
  <c r="D86" i="19"/>
  <c r="E86" i="19" s="1"/>
  <c r="F86" i="19" s="1"/>
  <c r="AC86" i="19"/>
  <c r="AD86" i="19" s="1"/>
  <c r="AC73" i="19"/>
  <c r="D73" i="19"/>
  <c r="E73" i="19" s="1"/>
  <c r="D97" i="19"/>
  <c r="E97" i="19" s="1"/>
  <c r="AC97" i="19"/>
  <c r="D104" i="19"/>
  <c r="E104" i="19" s="1"/>
  <c r="AC104" i="19"/>
  <c r="AC89" i="19"/>
  <c r="D89" i="19"/>
  <c r="E89" i="19" s="1"/>
  <c r="D84" i="19"/>
  <c r="E84" i="19" s="1"/>
  <c r="AC84" i="19"/>
  <c r="E108" i="19"/>
  <c r="U35" i="19"/>
  <c r="T35" i="19"/>
  <c r="V35" i="19" s="1"/>
  <c r="R36" i="19"/>
  <c r="AC109" i="19"/>
  <c r="Z110" i="19"/>
  <c r="AD36" i="19"/>
  <c r="AG35" i="19"/>
  <c r="AF35" i="19"/>
  <c r="AH35" i="19" s="1"/>
  <c r="AC87" i="19"/>
  <c r="D87" i="19"/>
  <c r="E87" i="19" s="1"/>
  <c r="D66" i="19"/>
  <c r="E66" i="19" s="1"/>
  <c r="AC66" i="19"/>
  <c r="AC93" i="19"/>
  <c r="D93" i="19"/>
  <c r="E93" i="19" s="1"/>
  <c r="D88" i="19"/>
  <c r="E88" i="19" s="1"/>
  <c r="AC88" i="19"/>
  <c r="AC94" i="19"/>
  <c r="D94" i="19"/>
  <c r="E94" i="19" s="1"/>
  <c r="AC61" i="19"/>
  <c r="D61" i="19"/>
  <c r="E61" i="19" s="1"/>
  <c r="D76" i="19"/>
  <c r="E76" i="19" s="1"/>
  <c r="AC76" i="19"/>
  <c r="AC92" i="19"/>
  <c r="D92" i="19"/>
  <c r="E92" i="19" s="1"/>
  <c r="B109" i="19"/>
  <c r="E109" i="19" s="1"/>
  <c r="N110" i="19"/>
  <c r="Q109" i="19"/>
  <c r="R109" i="19" s="1"/>
  <c r="D101" i="19"/>
  <c r="E101" i="19" s="1"/>
  <c r="AC101" i="19"/>
  <c r="N99" i="19"/>
  <c r="U85" i="19"/>
  <c r="T85" i="19"/>
  <c r="V85" i="19" s="1"/>
  <c r="W85" i="19"/>
  <c r="AB64" i="19"/>
  <c r="D90" i="19"/>
  <c r="E90" i="19" s="1"/>
  <c r="AC90" i="19"/>
  <c r="D74" i="19"/>
  <c r="E74" i="19" s="1"/>
  <c r="AC74" i="19"/>
  <c r="I56" i="19"/>
  <c r="H56" i="19"/>
  <c r="J56" i="19" s="1"/>
  <c r="F57" i="19"/>
  <c r="U109" i="19" l="1"/>
  <c r="T109" i="19"/>
  <c r="V109" i="19" s="1"/>
  <c r="D64" i="19"/>
  <c r="AC64" i="19"/>
  <c r="AB70" i="19"/>
  <c r="V88" i="19"/>
  <c r="E65" i="19"/>
  <c r="J14" i="19"/>
  <c r="J15" i="19" s="1"/>
  <c r="AG36" i="19"/>
  <c r="AF36" i="19"/>
  <c r="AH36" i="19" s="1"/>
  <c r="AD37" i="19"/>
  <c r="I44" i="19"/>
  <c r="H44" i="19"/>
  <c r="J44" i="19" s="1"/>
  <c r="F45" i="19"/>
  <c r="R75" i="19"/>
  <c r="U74" i="19"/>
  <c r="T74" i="19"/>
  <c r="V74" i="19" s="1"/>
  <c r="R59" i="19"/>
  <c r="U58" i="19"/>
  <c r="T58" i="19"/>
  <c r="V58" i="19" s="1"/>
  <c r="AF118" i="19"/>
  <c r="AF122" i="19" s="1"/>
  <c r="AC110" i="19"/>
  <c r="Z112" i="19"/>
  <c r="AD72" i="19"/>
  <c r="U45" i="19"/>
  <c r="T45" i="19"/>
  <c r="V45" i="19" s="1"/>
  <c r="R46" i="19"/>
  <c r="F72" i="19"/>
  <c r="H71" i="19"/>
  <c r="I71" i="19"/>
  <c r="AD101" i="19"/>
  <c r="AB123" i="19"/>
  <c r="AB122" i="19"/>
  <c r="AB124" i="19" s="1"/>
  <c r="D118" i="19"/>
  <c r="D122" i="19" s="1"/>
  <c r="I100" i="19"/>
  <c r="H100" i="19"/>
  <c r="J100" i="19" s="1"/>
  <c r="F101" i="19"/>
  <c r="W99" i="19"/>
  <c r="U99" i="19"/>
  <c r="T99" i="19"/>
  <c r="V99" i="19" s="1"/>
  <c r="N113" i="19"/>
  <c r="AD87" i="19"/>
  <c r="J53" i="19"/>
  <c r="H35" i="19"/>
  <c r="J35" i="19" s="1"/>
  <c r="F36" i="19"/>
  <c r="I35" i="19"/>
  <c r="B99" i="19"/>
  <c r="T89" i="19"/>
  <c r="R90" i="19"/>
  <c r="U89" i="19"/>
  <c r="AF58" i="19"/>
  <c r="AD59" i="19"/>
  <c r="AG58" i="19"/>
  <c r="R37" i="19"/>
  <c r="U36" i="19"/>
  <c r="T36" i="19"/>
  <c r="V36" i="19" s="1"/>
  <c r="B110" i="19"/>
  <c r="E110" i="19" s="1"/>
  <c r="Q110" i="19"/>
  <c r="R110" i="19" s="1"/>
  <c r="N112" i="19"/>
  <c r="I86" i="19"/>
  <c r="H86" i="19"/>
  <c r="J86" i="19" s="1"/>
  <c r="F87" i="19"/>
  <c r="D70" i="19"/>
  <c r="F58" i="19"/>
  <c r="I57" i="19"/>
  <c r="H57" i="19"/>
  <c r="J57" i="19" s="1"/>
  <c r="AG45" i="19"/>
  <c r="AF45" i="19"/>
  <c r="AH45" i="19" s="1"/>
  <c r="AD46" i="19"/>
  <c r="AH57" i="19"/>
  <c r="R111" i="19" l="1"/>
  <c r="U110" i="19"/>
  <c r="T110" i="19"/>
  <c r="V110" i="19" s="1"/>
  <c r="AG59" i="19"/>
  <c r="AD60" i="19"/>
  <c r="AF59" i="19"/>
  <c r="AH59" i="19" s="1"/>
  <c r="J71" i="19"/>
  <c r="AH58" i="19"/>
  <c r="AG37" i="19"/>
  <c r="AF37" i="19"/>
  <c r="AH37" i="19" s="1"/>
  <c r="AD38" i="19"/>
  <c r="U113" i="19"/>
  <c r="W113" i="19"/>
  <c r="T113" i="19"/>
  <c r="B112" i="19"/>
  <c r="E112" i="19" s="1"/>
  <c r="Q112" i="19"/>
  <c r="N118" i="19"/>
  <c r="R38" i="19"/>
  <c r="U37" i="19"/>
  <c r="T37" i="19"/>
  <c r="V37" i="19" s="1"/>
  <c r="AD88" i="19"/>
  <c r="AG87" i="19"/>
  <c r="AF87" i="19"/>
  <c r="AH87" i="19" s="1"/>
  <c r="R76" i="19"/>
  <c r="U75" i="19"/>
  <c r="T75" i="19"/>
  <c r="AC112" i="19"/>
  <c r="Z118" i="19"/>
  <c r="R60" i="19"/>
  <c r="U59" i="19"/>
  <c r="T59" i="19"/>
  <c r="V59" i="19" s="1"/>
  <c r="I36" i="19"/>
  <c r="H36" i="19"/>
  <c r="J36" i="19" s="1"/>
  <c r="F37" i="19"/>
  <c r="Z113" i="19"/>
  <c r="D85" i="19"/>
  <c r="H70" i="19"/>
  <c r="J70" i="19" s="1"/>
  <c r="K70" i="19"/>
  <c r="I70" i="19"/>
  <c r="F88" i="19"/>
  <c r="I87" i="19"/>
  <c r="H87" i="19"/>
  <c r="J87" i="19" s="1"/>
  <c r="H72" i="19"/>
  <c r="F73" i="19"/>
  <c r="I72" i="19"/>
  <c r="V89" i="19"/>
  <c r="U46" i="19"/>
  <c r="T46" i="19"/>
  <c r="V46" i="19" s="1"/>
  <c r="R47" i="19"/>
  <c r="AD47" i="19"/>
  <c r="AG46" i="19"/>
  <c r="AF46" i="19"/>
  <c r="AH46" i="19" s="1"/>
  <c r="H58" i="19"/>
  <c r="I58" i="19"/>
  <c r="F59" i="19"/>
  <c r="AF101" i="19"/>
  <c r="AD102" i="19"/>
  <c r="AG101" i="19"/>
  <c r="T90" i="19"/>
  <c r="V90" i="19" s="1"/>
  <c r="R91" i="19"/>
  <c r="U90" i="19"/>
  <c r="AB85" i="19"/>
  <c r="AI70" i="19"/>
  <c r="B113" i="19"/>
  <c r="F102" i="19"/>
  <c r="I101" i="19"/>
  <c r="H101" i="19"/>
  <c r="J101" i="19" s="1"/>
  <c r="E64" i="19"/>
  <c r="J13" i="19"/>
  <c r="J12" i="19" s="1"/>
  <c r="AG72" i="19"/>
  <c r="AD73" i="19"/>
  <c r="AF72" i="19"/>
  <c r="AH72" i="19" s="1"/>
  <c r="F46" i="19"/>
  <c r="I45" i="19"/>
  <c r="H45" i="19"/>
  <c r="J45" i="19" s="1"/>
  <c r="AF121" i="19"/>
  <c r="AF123" i="19" s="1"/>
  <c r="D99" i="19" l="1"/>
  <c r="I85" i="19"/>
  <c r="K85" i="19"/>
  <c r="H85" i="19"/>
  <c r="J85" i="19" s="1"/>
  <c r="U76" i="19"/>
  <c r="T76" i="19"/>
  <c r="V76" i="19" s="1"/>
  <c r="R77" i="19"/>
  <c r="T91" i="19"/>
  <c r="U91" i="19"/>
  <c r="R92" i="19"/>
  <c r="AG38" i="19"/>
  <c r="AF38" i="19"/>
  <c r="AH38" i="19" s="1"/>
  <c r="AH101" i="19"/>
  <c r="J72" i="19"/>
  <c r="U38" i="19"/>
  <c r="T38" i="19"/>
  <c r="V38" i="19" s="1"/>
  <c r="I37" i="19"/>
  <c r="H37" i="19"/>
  <c r="J37" i="19" s="1"/>
  <c r="F38" i="19"/>
  <c r="AD61" i="19"/>
  <c r="AG60" i="19"/>
  <c r="AF60" i="19"/>
  <c r="AH60" i="19" s="1"/>
  <c r="H46" i="19"/>
  <c r="J46" i="19" s="1"/>
  <c r="F47" i="19"/>
  <c r="I46" i="19"/>
  <c r="I88" i="19"/>
  <c r="H88" i="19"/>
  <c r="J88" i="19" s="1"/>
  <c r="F89" i="19"/>
  <c r="Z122" i="19"/>
  <c r="Z124" i="19" s="1"/>
  <c r="Z123" i="19"/>
  <c r="F103" i="19"/>
  <c r="I102" i="19"/>
  <c r="H102" i="19"/>
  <c r="J102" i="19" s="1"/>
  <c r="AD89" i="19"/>
  <c r="AG88" i="19"/>
  <c r="AF88" i="19"/>
  <c r="J58" i="19"/>
  <c r="R61" i="19"/>
  <c r="U60" i="19"/>
  <c r="T60" i="19"/>
  <c r="AG73" i="19"/>
  <c r="AD74" i="19"/>
  <c r="AF73" i="19"/>
  <c r="AH73" i="19" s="1"/>
  <c r="AG102" i="19"/>
  <c r="AD103" i="19"/>
  <c r="AF102" i="19"/>
  <c r="AH102" i="19" s="1"/>
  <c r="F60" i="19"/>
  <c r="I59" i="19"/>
  <c r="H59" i="19"/>
  <c r="J59" i="19" s="1"/>
  <c r="B118" i="19"/>
  <c r="N122" i="19"/>
  <c r="N123" i="19"/>
  <c r="F124" i="19" s="1"/>
  <c r="AB99" i="19"/>
  <c r="AI85" i="19"/>
  <c r="AG47" i="19"/>
  <c r="AF47" i="19"/>
  <c r="AH47" i="19" s="1"/>
  <c r="AD48" i="19"/>
  <c r="V75" i="19"/>
  <c r="V113" i="19"/>
  <c r="I73" i="19"/>
  <c r="H73" i="19"/>
  <c r="J73" i="19" s="1"/>
  <c r="F74" i="19"/>
  <c r="R48" i="19"/>
  <c r="U47" i="19"/>
  <c r="T47" i="19"/>
  <c r="V47" i="19" s="1"/>
  <c r="R112" i="19"/>
  <c r="U111" i="19"/>
  <c r="T111" i="19"/>
  <c r="V111" i="19" s="1"/>
  <c r="V91" i="19" l="1"/>
  <c r="AG89" i="19"/>
  <c r="AF89" i="19"/>
  <c r="AH89" i="19" s="1"/>
  <c r="AD90" i="19"/>
  <c r="F123" i="19"/>
  <c r="N124" i="19"/>
  <c r="I38" i="19"/>
  <c r="H38" i="19"/>
  <c r="J38" i="19" s="1"/>
  <c r="U77" i="19"/>
  <c r="T77" i="19"/>
  <c r="V77" i="19" s="1"/>
  <c r="R78" i="19"/>
  <c r="H103" i="19"/>
  <c r="J103" i="19" s="1"/>
  <c r="F104" i="19"/>
  <c r="I103" i="19"/>
  <c r="F118" i="19"/>
  <c r="B122" i="19"/>
  <c r="F122" i="19" s="1"/>
  <c r="V60" i="19"/>
  <c r="I89" i="19"/>
  <c r="H89" i="19"/>
  <c r="J89" i="19" s="1"/>
  <c r="F90" i="19"/>
  <c r="T92" i="19"/>
  <c r="U92" i="19"/>
  <c r="R93" i="19"/>
  <c r="AD62" i="19"/>
  <c r="AG61" i="19"/>
  <c r="AF61" i="19"/>
  <c r="AH61" i="19" s="1"/>
  <c r="AD65" i="19"/>
  <c r="T112" i="19"/>
  <c r="U112" i="19"/>
  <c r="R62" i="19"/>
  <c r="R64" i="19"/>
  <c r="U61" i="19"/>
  <c r="T61" i="19"/>
  <c r="V61" i="19" s="1"/>
  <c r="AG74" i="19"/>
  <c r="AF74" i="19"/>
  <c r="AH74" i="19" s="1"/>
  <c r="AD75" i="19"/>
  <c r="AF103" i="19"/>
  <c r="AD104" i="19"/>
  <c r="AG103" i="19"/>
  <c r="AB113" i="19"/>
  <c r="AI113" i="19" s="1"/>
  <c r="AI99" i="19"/>
  <c r="R49" i="19"/>
  <c r="U48" i="19"/>
  <c r="T48" i="19"/>
  <c r="V48" i="19" s="1"/>
  <c r="I74" i="19"/>
  <c r="H74" i="19"/>
  <c r="J74" i="19" s="1"/>
  <c r="F75" i="19"/>
  <c r="F61" i="19"/>
  <c r="I60" i="19"/>
  <c r="H60" i="19"/>
  <c r="J60" i="19" s="1"/>
  <c r="AG48" i="19"/>
  <c r="AF48" i="19"/>
  <c r="AH48" i="19" s="1"/>
  <c r="AD49" i="19"/>
  <c r="AH88" i="19"/>
  <c r="I47" i="19"/>
  <c r="H47" i="19"/>
  <c r="J47" i="19" s="1"/>
  <c r="F48" i="19"/>
  <c r="D113" i="19"/>
  <c r="K99" i="19"/>
  <c r="B128" i="19"/>
  <c r="I99" i="19"/>
  <c r="H99" i="19"/>
  <c r="J99" i="19" s="1"/>
  <c r="AF62" i="19" l="1"/>
  <c r="AG62" i="19"/>
  <c r="AD63" i="19"/>
  <c r="I75" i="19"/>
  <c r="H75" i="19"/>
  <c r="J75" i="19" s="1"/>
  <c r="F76" i="19"/>
  <c r="B129" i="19"/>
  <c r="T93" i="19"/>
  <c r="R94" i="19"/>
  <c r="U93" i="19"/>
  <c r="R79" i="19"/>
  <c r="U78" i="19"/>
  <c r="T78" i="19"/>
  <c r="V78" i="19" s="1"/>
  <c r="I48" i="19"/>
  <c r="H48" i="19"/>
  <c r="J48" i="19" s="1"/>
  <c r="F49" i="19"/>
  <c r="U49" i="19"/>
  <c r="T49" i="19"/>
  <c r="V49" i="19" s="1"/>
  <c r="R50" i="19"/>
  <c r="AG90" i="19"/>
  <c r="AF90" i="19"/>
  <c r="AH90" i="19" s="1"/>
  <c r="AD91" i="19"/>
  <c r="V92" i="19"/>
  <c r="I90" i="19"/>
  <c r="H90" i="19"/>
  <c r="J90" i="19" s="1"/>
  <c r="F91" i="19"/>
  <c r="R65" i="19"/>
  <c r="U64" i="19"/>
  <c r="T64" i="19"/>
  <c r="V64" i="19" s="1"/>
  <c r="R63" i="19"/>
  <c r="U62" i="19"/>
  <c r="T62" i="19"/>
  <c r="V62" i="19" s="1"/>
  <c r="AF65" i="19"/>
  <c r="AG65" i="19"/>
  <c r="AD66" i="19"/>
  <c r="F65" i="19"/>
  <c r="I61" i="19"/>
  <c r="F62" i="19"/>
  <c r="H61" i="19"/>
  <c r="J61" i="19" s="1"/>
  <c r="I113" i="19"/>
  <c r="H113" i="19"/>
  <c r="J113" i="19" s="1"/>
  <c r="K113" i="19"/>
  <c r="AD105" i="19"/>
  <c r="AG104" i="19"/>
  <c r="AF104" i="19"/>
  <c r="AH104" i="19" s="1"/>
  <c r="AG75" i="19"/>
  <c r="AF75" i="19"/>
  <c r="AH75" i="19" s="1"/>
  <c r="AD76" i="19"/>
  <c r="AD50" i="19"/>
  <c r="AG49" i="19"/>
  <c r="AF49" i="19"/>
  <c r="AH49" i="19" s="1"/>
  <c r="V112" i="19"/>
  <c r="AH103" i="19"/>
  <c r="F105" i="19"/>
  <c r="I104" i="19"/>
  <c r="H104" i="19"/>
  <c r="J104" i="19" s="1"/>
  <c r="T94" i="19" l="1"/>
  <c r="R95" i="19"/>
  <c r="U94" i="19"/>
  <c r="V93" i="19"/>
  <c r="R80" i="19"/>
  <c r="U79" i="19"/>
  <c r="T79" i="19"/>
  <c r="V79" i="19" s="1"/>
  <c r="AH65" i="19"/>
  <c r="R51" i="19"/>
  <c r="U50" i="19"/>
  <c r="T50" i="19"/>
  <c r="V50" i="19" s="1"/>
  <c r="I76" i="19"/>
  <c r="H76" i="19"/>
  <c r="F77" i="19"/>
  <c r="AD92" i="19"/>
  <c r="AG91" i="19"/>
  <c r="AF91" i="19"/>
  <c r="AH91" i="19" s="1"/>
  <c r="AF66" i="19"/>
  <c r="AD67" i="19"/>
  <c r="AD68" i="19" s="1"/>
  <c r="AG66" i="19"/>
  <c r="H62" i="19"/>
  <c r="F64" i="19"/>
  <c r="F63" i="19"/>
  <c r="I62" i="19"/>
  <c r="AD64" i="19"/>
  <c r="AG63" i="19"/>
  <c r="AF63" i="19"/>
  <c r="AH63" i="19" s="1"/>
  <c r="I105" i="19"/>
  <c r="H105" i="19"/>
  <c r="J105" i="19" s="1"/>
  <c r="F106" i="19"/>
  <c r="T63" i="19"/>
  <c r="U63" i="19"/>
  <c r="I49" i="19"/>
  <c r="H49" i="19"/>
  <c r="J49" i="19" s="1"/>
  <c r="F50" i="19"/>
  <c r="AG50" i="19"/>
  <c r="AF50" i="19"/>
  <c r="AD51" i="19"/>
  <c r="AG105" i="19"/>
  <c r="AF105" i="19"/>
  <c r="AH105" i="19" s="1"/>
  <c r="AD106" i="19"/>
  <c r="R66" i="19"/>
  <c r="U65" i="19"/>
  <c r="T65" i="19"/>
  <c r="V65" i="19" s="1"/>
  <c r="F92" i="19"/>
  <c r="I91" i="19"/>
  <c r="H91" i="19"/>
  <c r="J91" i="19" s="1"/>
  <c r="AG76" i="19"/>
  <c r="AF76" i="19"/>
  <c r="AD77" i="19"/>
  <c r="I65" i="19"/>
  <c r="H65" i="19"/>
  <c r="J65" i="19" s="1"/>
  <c r="F66" i="19"/>
  <c r="AH62" i="19"/>
  <c r="H50" i="19" l="1"/>
  <c r="F51" i="19"/>
  <c r="I50" i="19"/>
  <c r="I64" i="19"/>
  <c r="H64" i="19"/>
  <c r="J64" i="19" s="1"/>
  <c r="R52" i="19"/>
  <c r="U51" i="19"/>
  <c r="T51" i="19"/>
  <c r="I92" i="19"/>
  <c r="H92" i="19"/>
  <c r="J92" i="19" s="1"/>
  <c r="F93" i="19"/>
  <c r="AH66" i="19"/>
  <c r="AD107" i="19"/>
  <c r="AG106" i="19"/>
  <c r="AF106" i="19"/>
  <c r="AH106" i="19" s="1"/>
  <c r="J62" i="19"/>
  <c r="H106" i="19"/>
  <c r="F107" i="19"/>
  <c r="I106" i="19"/>
  <c r="I66" i="19"/>
  <c r="H66" i="19"/>
  <c r="J66" i="19" s="1"/>
  <c r="F67" i="19"/>
  <c r="T80" i="19"/>
  <c r="V80" i="19" s="1"/>
  <c r="R81" i="19"/>
  <c r="U80" i="19"/>
  <c r="AD93" i="19"/>
  <c r="AG92" i="19"/>
  <c r="AF92" i="19"/>
  <c r="AH92" i="19" s="1"/>
  <c r="I63" i="19"/>
  <c r="H63" i="19"/>
  <c r="J63" i="19" s="1"/>
  <c r="V63" i="19"/>
  <c r="AG77" i="19"/>
  <c r="AF77" i="19"/>
  <c r="AH77" i="19" s="1"/>
  <c r="AD78" i="19"/>
  <c r="AG51" i="19"/>
  <c r="AF51" i="19"/>
  <c r="AH51" i="19" s="1"/>
  <c r="AD52" i="19"/>
  <c r="F78" i="19"/>
  <c r="H77" i="19"/>
  <c r="I77" i="19"/>
  <c r="T95" i="19"/>
  <c r="R96" i="19"/>
  <c r="R97" i="19" s="1"/>
  <c r="U95" i="19"/>
  <c r="AG68" i="19"/>
  <c r="AF68" i="19"/>
  <c r="AH68" i="19" s="1"/>
  <c r="AD69" i="19"/>
  <c r="U66" i="19"/>
  <c r="T66" i="19"/>
  <c r="V66" i="19" s="1"/>
  <c r="R67" i="19"/>
  <c r="AH76" i="19"/>
  <c r="AH50" i="19"/>
  <c r="AF64" i="19"/>
  <c r="AG64" i="19"/>
  <c r="J76" i="19"/>
  <c r="V94" i="19"/>
  <c r="F68" i="19" l="1"/>
  <c r="I67" i="19"/>
  <c r="H67" i="19"/>
  <c r="J67" i="19" s="1"/>
  <c r="V51" i="19"/>
  <c r="U52" i="19"/>
  <c r="T52" i="19"/>
  <c r="V52" i="19" s="1"/>
  <c r="T81" i="19"/>
  <c r="U81" i="19"/>
  <c r="R82" i="19"/>
  <c r="AG69" i="19"/>
  <c r="AF69" i="19"/>
  <c r="AH69" i="19" s="1"/>
  <c r="AG78" i="19"/>
  <c r="AD79" i="19"/>
  <c r="AF78" i="19"/>
  <c r="V95" i="19"/>
  <c r="I93" i="19"/>
  <c r="H93" i="19"/>
  <c r="J93" i="19" s="1"/>
  <c r="F94" i="19"/>
  <c r="U97" i="19"/>
  <c r="T97" i="19"/>
  <c r="V97" i="19" s="1"/>
  <c r="R98" i="19"/>
  <c r="I107" i="19"/>
  <c r="H107" i="19"/>
  <c r="J107" i="19" s="1"/>
  <c r="F108" i="19"/>
  <c r="AH64" i="19"/>
  <c r="H78" i="19"/>
  <c r="F79" i="19"/>
  <c r="I78" i="19"/>
  <c r="AG93" i="19"/>
  <c r="AF93" i="19"/>
  <c r="AH93" i="19" s="1"/>
  <c r="AD94" i="19"/>
  <c r="I51" i="19"/>
  <c r="H51" i="19"/>
  <c r="J51" i="19" s="1"/>
  <c r="F52" i="19"/>
  <c r="J106" i="19"/>
  <c r="J77" i="19"/>
  <c r="U67" i="19"/>
  <c r="T67" i="19"/>
  <c r="V67" i="19" s="1"/>
  <c r="R68" i="19"/>
  <c r="AG52" i="19"/>
  <c r="AF52" i="19"/>
  <c r="AH52" i="19" s="1"/>
  <c r="AD108" i="19"/>
  <c r="AG107" i="19"/>
  <c r="AF107" i="19"/>
  <c r="AH107" i="19" s="1"/>
  <c r="J50" i="19"/>
  <c r="U98" i="19" l="1"/>
  <c r="T98" i="19"/>
  <c r="V98" i="19" s="1"/>
  <c r="V81" i="19"/>
  <c r="F109" i="19"/>
  <c r="H108" i="19"/>
  <c r="J108" i="19" s="1"/>
  <c r="I108" i="19"/>
  <c r="AD109" i="19"/>
  <c r="AG108" i="19"/>
  <c r="AF108" i="19"/>
  <c r="AH108" i="19" s="1"/>
  <c r="I52" i="19"/>
  <c r="H52" i="19"/>
  <c r="J52" i="19" s="1"/>
  <c r="R69" i="19"/>
  <c r="U68" i="19"/>
  <c r="T68" i="19"/>
  <c r="V68" i="19" s="1"/>
  <c r="AG94" i="19"/>
  <c r="AF94" i="19"/>
  <c r="AH94" i="19" s="1"/>
  <c r="AD95" i="19"/>
  <c r="I94" i="19"/>
  <c r="H94" i="19"/>
  <c r="J94" i="19" s="1"/>
  <c r="F95" i="19"/>
  <c r="J78" i="19"/>
  <c r="AH78" i="19"/>
  <c r="T82" i="19"/>
  <c r="V82" i="19" s="1"/>
  <c r="R83" i="19"/>
  <c r="U82" i="19"/>
  <c r="I79" i="19"/>
  <c r="H79" i="19"/>
  <c r="J79" i="19" s="1"/>
  <c r="F80" i="19"/>
  <c r="AG79" i="19"/>
  <c r="AF79" i="19"/>
  <c r="AH79" i="19" s="1"/>
  <c r="AD80" i="19"/>
  <c r="I68" i="19"/>
  <c r="H68" i="19"/>
  <c r="J68" i="19" s="1"/>
  <c r="F69" i="19"/>
  <c r="T69" i="19" l="1"/>
  <c r="V69" i="19" s="1"/>
  <c r="U69" i="19"/>
  <c r="I69" i="19"/>
  <c r="H69" i="19"/>
  <c r="J69" i="19" s="1"/>
  <c r="I109" i="19"/>
  <c r="H109" i="19"/>
  <c r="J109" i="19" s="1"/>
  <c r="F110" i="19"/>
  <c r="AF109" i="19"/>
  <c r="AD110" i="19"/>
  <c r="AG109" i="19"/>
  <c r="AD96" i="19"/>
  <c r="AD97" i="19" s="1"/>
  <c r="AG95" i="19"/>
  <c r="AF95" i="19"/>
  <c r="AG80" i="19"/>
  <c r="AF80" i="19"/>
  <c r="AH80" i="19" s="1"/>
  <c r="AD81" i="19"/>
  <c r="T83" i="19"/>
  <c r="V83" i="19" s="1"/>
  <c r="U83" i="19"/>
  <c r="R84" i="19"/>
  <c r="F96" i="19"/>
  <c r="F97" i="19" s="1"/>
  <c r="I95" i="19"/>
  <c r="H95" i="19"/>
  <c r="J95" i="19" s="1"/>
  <c r="I80" i="19"/>
  <c r="H80" i="19"/>
  <c r="J80" i="19" s="1"/>
  <c r="F81" i="19"/>
  <c r="AF97" i="19" l="1"/>
  <c r="AG97" i="19"/>
  <c r="AD98" i="19"/>
  <c r="AH109" i="19"/>
  <c r="AD111" i="19"/>
  <c r="AG110" i="19"/>
  <c r="AF110" i="19"/>
  <c r="AH110" i="19" s="1"/>
  <c r="T84" i="19"/>
  <c r="V84" i="19" s="1"/>
  <c r="U84" i="19"/>
  <c r="AD82" i="19"/>
  <c r="AG81" i="19"/>
  <c r="AF81" i="19"/>
  <c r="AH81" i="19" s="1"/>
  <c r="F98" i="19"/>
  <c r="I97" i="19"/>
  <c r="H97" i="19"/>
  <c r="J97" i="19" s="1"/>
  <c r="H110" i="19"/>
  <c r="F111" i="19"/>
  <c r="I110" i="19"/>
  <c r="I81" i="19"/>
  <c r="H81" i="19"/>
  <c r="J81" i="19" s="1"/>
  <c r="F82" i="19"/>
  <c r="AH95" i="19"/>
  <c r="AG111" i="19" l="1"/>
  <c r="AD112" i="19"/>
  <c r="AF111" i="19"/>
  <c r="AH111" i="19" s="1"/>
  <c r="AF98" i="19"/>
  <c r="AG98" i="19"/>
  <c r="AG82" i="19"/>
  <c r="AF82" i="19"/>
  <c r="AH82" i="19" s="1"/>
  <c r="AD83" i="19"/>
  <c r="I82" i="19"/>
  <c r="H82" i="19"/>
  <c r="J82" i="19" s="1"/>
  <c r="F83" i="19"/>
  <c r="I111" i="19"/>
  <c r="F112" i="19"/>
  <c r="H111" i="19"/>
  <c r="J110" i="19"/>
  <c r="I98" i="19"/>
  <c r="H98" i="19"/>
  <c r="J98" i="19" s="1"/>
  <c r="AH97" i="19"/>
  <c r="AD84" i="19" l="1"/>
  <c r="AG83" i="19"/>
  <c r="AF83" i="19"/>
  <c r="AH83" i="19" s="1"/>
  <c r="F84" i="19"/>
  <c r="I83" i="19"/>
  <c r="H83" i="19"/>
  <c r="J83" i="19" s="1"/>
  <c r="AH98" i="19"/>
  <c r="J111" i="19"/>
  <c r="AF112" i="19"/>
  <c r="AG112" i="19"/>
  <c r="B130" i="19"/>
  <c r="I112" i="19"/>
  <c r="I116" i="19" s="1"/>
  <c r="H112" i="19"/>
  <c r="AH112" i="19" l="1"/>
  <c r="I84" i="19"/>
  <c r="H84" i="19"/>
  <c r="B131" i="19"/>
  <c r="B132" i="19" s="1"/>
  <c r="B134" i="19" s="1"/>
  <c r="H116" i="19"/>
  <c r="J112" i="19"/>
  <c r="AG84" i="19"/>
  <c r="AF84" i="19"/>
  <c r="AH84" i="19" s="1"/>
  <c r="J84" i="19" l="1"/>
  <c r="C17" i="1" l="1"/>
  <c r="C16" i="1"/>
  <c r="C15" i="1"/>
  <c r="G19" i="7"/>
  <c r="H19" i="7"/>
  <c r="I19" i="7"/>
  <c r="G26" i="7"/>
  <c r="G27" i="7"/>
  <c r="G28" i="7"/>
  <c r="G29" i="7"/>
  <c r="H26" i="7"/>
  <c r="H27" i="7"/>
  <c r="H28" i="7"/>
  <c r="H29" i="7"/>
  <c r="I26" i="7"/>
  <c r="I27" i="7"/>
  <c r="I28" i="7"/>
  <c r="I29" i="7"/>
  <c r="E37" i="7" l="1"/>
  <c r="E25" i="7"/>
  <c r="G47" i="7"/>
  <c r="E20" i="7"/>
  <c r="E19" i="7"/>
  <c r="E38" i="7"/>
  <c r="E39" i="7"/>
  <c r="J8" i="1"/>
  <c r="J19" i="7"/>
  <c r="C21" i="1"/>
  <c r="C30" i="1"/>
  <c r="C32" i="1" s="1"/>
  <c r="C27" i="1"/>
  <c r="C24" i="1"/>
  <c r="E20" i="1"/>
  <c r="E36" i="7" l="1"/>
  <c r="E40" i="7" s="1"/>
  <c r="E34" i="7"/>
  <c r="F10" i="7"/>
  <c r="F11" i="7" s="1"/>
  <c r="F12" i="7" s="1"/>
  <c r="F13" i="7" s="1"/>
  <c r="G15" i="1"/>
  <c r="E15" i="1"/>
  <c r="G46" i="7"/>
  <c r="G48" i="7" s="1"/>
  <c r="G38" i="7" l="1"/>
  <c r="H38" i="7"/>
  <c r="I38" i="7"/>
  <c r="J38" i="7"/>
  <c r="G39" i="7"/>
  <c r="H39" i="7"/>
  <c r="I39" i="7"/>
  <c r="J39" i="7"/>
  <c r="E17" i="1" l="1"/>
  <c r="G17" i="1"/>
  <c r="J4" i="1" l="1"/>
  <c r="C29" i="1" l="1"/>
  <c r="I17" i="1"/>
  <c r="E16" i="1" l="1"/>
  <c r="E18" i="1" s="1"/>
  <c r="I15" i="1" l="1"/>
  <c r="K11" i="1"/>
  <c r="L5" i="1" l="1"/>
  <c r="L6" i="1"/>
  <c r="L7" i="1"/>
  <c r="L8" i="1"/>
  <c r="L4" i="1"/>
  <c r="E12" i="1"/>
  <c r="G12" i="1" s="1"/>
  <c r="I12" i="1" s="1"/>
  <c r="A7" i="1"/>
  <c r="J5" i="1"/>
  <c r="J6" i="1"/>
  <c r="J7" i="1"/>
  <c r="C26" i="1"/>
  <c r="C23" i="1"/>
  <c r="E1" i="7" a="1"/>
  <c r="E1" i="7" s="1"/>
  <c r="C20" i="1" l="1"/>
  <c r="J26" i="7"/>
  <c r="J20" i="7"/>
  <c r="J28" i="7"/>
  <c r="J27" i="7"/>
  <c r="J29" i="7"/>
  <c r="I20" i="7"/>
  <c r="G20" i="7"/>
  <c r="G25" i="7" s="1"/>
  <c r="H20" i="7"/>
  <c r="H36" i="7" l="1"/>
  <c r="I25" i="7"/>
  <c r="I34" i="7" s="1"/>
  <c r="I37" i="7"/>
  <c r="G16" i="1"/>
  <c r="G18" i="1" s="1"/>
  <c r="H37" i="7"/>
  <c r="G36" i="7"/>
  <c r="G37" i="7"/>
  <c r="I36" i="7"/>
  <c r="J37" i="7"/>
  <c r="J36" i="7"/>
  <c r="G34" i="7"/>
  <c r="J25" i="7"/>
  <c r="J34" i="7" s="1"/>
  <c r="H25" i="7"/>
  <c r="H34" i="7" s="1"/>
  <c r="J40" i="7" l="1"/>
  <c r="G40" i="7"/>
  <c r="E24" i="1"/>
  <c r="I40" i="7"/>
  <c r="H40" i="7"/>
  <c r="E27" i="1"/>
  <c r="E30" i="1"/>
  <c r="G27" i="1"/>
  <c r="G30" i="1"/>
  <c r="G24" i="1"/>
  <c r="G21" i="1"/>
  <c r="E21" i="1"/>
  <c r="I30" i="1" l="1"/>
  <c r="E23" i="1"/>
  <c r="E26" i="1" s="1"/>
  <c r="E29" i="1" s="1"/>
  <c r="E32" i="1" s="1"/>
  <c r="I21" i="1"/>
  <c r="I27" i="1"/>
  <c r="I24" i="1"/>
  <c r="A16" i="1" l="1"/>
  <c r="A17" i="1" s="1"/>
  <c r="A18" i="1" l="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I16" i="1"/>
  <c r="I18" i="1" s="1"/>
  <c r="E21" i="7" l="1"/>
  <c r="E22" i="7" s="1"/>
  <c r="G23" i="1"/>
  <c r="G26" i="1" s="1"/>
  <c r="G29" i="1" s="1"/>
  <c r="G32" i="1" s="1"/>
  <c r="I32" i="1" s="1"/>
  <c r="J21" i="7" s="1"/>
  <c r="I20" i="1" l="1"/>
  <c r="I23" i="1" l="1"/>
  <c r="G21" i="7" s="1"/>
  <c r="G22" i="7" l="1"/>
  <c r="I29" i="1"/>
  <c r="I26" i="1"/>
  <c r="J22" i="7" l="1"/>
  <c r="I21" i="7"/>
  <c r="I22" i="7" s="1"/>
  <c r="H21" i="7"/>
  <c r="H22"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<sst xmlns="http://schemas.openxmlformats.org/spreadsheetml/2006/main" count="4376" uniqueCount="2972">
  <si>
    <t>PROCEDURES AND INPUTS</t>
  </si>
  <si>
    <t>General Instructions:</t>
  </si>
  <si>
    <t>-</t>
  </si>
  <si>
    <r>
      <t xml:space="preserve">Amounts in </t>
    </r>
    <r>
      <rPr>
        <sz val="11"/>
        <color rgb="FF0000FF"/>
        <rFont val="Calibri"/>
        <family val="2"/>
        <scheme val="minor"/>
      </rPr>
      <t>blue are inputs</t>
    </r>
    <r>
      <rPr>
        <sz val="11"/>
        <rFont val="Calibri"/>
        <family val="2"/>
        <scheme val="minor"/>
      </rPr>
      <t xml:space="preserve"> and</t>
    </r>
    <r>
      <rPr>
        <sz val="11"/>
        <color rgb="FFFF0000"/>
        <rFont val="Calibri"/>
        <family val="2"/>
        <scheme val="minor"/>
      </rPr>
      <t xml:space="preserve"> red are links</t>
    </r>
    <r>
      <rPr>
        <sz val="11"/>
        <rFont val="Calibri"/>
        <family val="2"/>
        <scheme val="minor"/>
      </rPr>
      <t xml:space="preserve"> that need to be updated.</t>
    </r>
  </si>
  <si>
    <t>Witness:  Panizza</t>
  </si>
  <si>
    <t>Time Periods:</t>
  </si>
  <si>
    <t>Projected Test Year 3 Ended</t>
  </si>
  <si>
    <t>Year 5</t>
  </si>
  <si>
    <t>Year 2027</t>
  </si>
  <si>
    <t>Projected Test Year 2 Ended</t>
  </si>
  <si>
    <t>Year 4</t>
  </si>
  <si>
    <t>Year 2026</t>
  </si>
  <si>
    <t>Projected Test Year 1 Ended</t>
  </si>
  <si>
    <t>Year 3</t>
  </si>
  <si>
    <t>Year 2025</t>
  </si>
  <si>
    <t>Prior Year Ended</t>
  </si>
  <si>
    <t>Year 2</t>
  </si>
  <si>
    <t>Year 2024</t>
  </si>
  <si>
    <t>Historical Year Ended</t>
  </si>
  <si>
    <t>Year 1</t>
  </si>
  <si>
    <t>Year 2023</t>
  </si>
  <si>
    <t>Historical</t>
  </si>
  <si>
    <t>Projected</t>
  </si>
  <si>
    <t>check figure back to WKTB\FERC IS</t>
  </si>
  <si>
    <t>*[0254036 - Regulatory  Liability - Excess Fed ADIT]*</t>
  </si>
  <si>
    <t>*0254036 - Reg Liab - Excess Fed ADIT*</t>
  </si>
  <si>
    <t>Amount from MFR C-25</t>
  </si>
  <si>
    <t>Difference s/b zero</t>
  </si>
  <si>
    <t>Change in balance</t>
  </si>
  <si>
    <t>*[EDIT Protected ARAM Amortization (Retail)]*</t>
  </si>
  <si>
    <t>*[EDIT Unprotected 5-Year Amortization (Retail)]*</t>
  </si>
  <si>
    <t>*[EDIT Protected ARAM Amortization (Wholesale)]*</t>
  </si>
  <si>
    <t>*[EDIT Unprotected ARAM Amortization (Wholesale)]*</t>
  </si>
  <si>
    <t>PY True Up</t>
  </si>
  <si>
    <t>Check</t>
  </si>
  <si>
    <t>Protected</t>
  </si>
  <si>
    <t>Unprotected</t>
  </si>
  <si>
    <t>Beginning of Year Balance for Year</t>
  </si>
  <si>
    <t>Year 2022</t>
  </si>
  <si>
    <t>Manual update from w/p  "DEF ADIT Amortization"</t>
  </si>
  <si>
    <t>Total</t>
  </si>
  <si>
    <t>Balance as of 12/31/2022</t>
  </si>
  <si>
    <t>Amount per TB</t>
  </si>
  <si>
    <t>SCHEDULE C-25</t>
  </si>
  <si>
    <t>DEFERRED TAX ADJUSTMENT</t>
  </si>
  <si>
    <t>Page 1 of 1</t>
  </si>
  <si>
    <t>FLORIDA PUBLIC SERVICE COMMISSION</t>
  </si>
  <si>
    <t>Explanation:</t>
  </si>
  <si>
    <t xml:space="preserve">Provide the Information required to present the excess/deficient deferred tax balances due to protected and unprotected timing differences at the statutory tax rates in excess of the current tax rate. The protected deferred tax balances represent timing differences due to Life and Method effect on depreciation rates. </t>
  </si>
  <si>
    <t>Type of Data Shown:</t>
  </si>
  <si>
    <t xml:space="preserve">X </t>
  </si>
  <si>
    <t>COMPANY: Duke Energy Florida, LLC</t>
  </si>
  <si>
    <t>($000)</t>
  </si>
  <si>
    <t>Line</t>
  </si>
  <si>
    <t>Year</t>
  </si>
  <si>
    <t>No.</t>
  </si>
  <si>
    <t>Balance and Activity</t>
  </si>
  <si>
    <t>Excess/(Deficient)</t>
  </si>
  <si>
    <t>Balance at Beginning of the Prior Year 2023</t>
  </si>
  <si>
    <t>Historical Year Amortization</t>
  </si>
  <si>
    <t>Prior Year True-up of EDIT Amortization</t>
  </si>
  <si>
    <t xml:space="preserve">Balance at Ending of the Historical Year 2023 </t>
  </si>
  <si>
    <t>Balance at Beginning of the Prior Year 2024 *</t>
  </si>
  <si>
    <t xml:space="preserve">Projected Test Year 1 Amortization </t>
  </si>
  <si>
    <t>Balance at Beginning of the Projected Test Year 2025</t>
  </si>
  <si>
    <t xml:space="preserve">Projected Test Year 2 Amortization </t>
  </si>
  <si>
    <t>Balance at Beginning of the Projected Test Year 2026</t>
  </si>
  <si>
    <t xml:space="preserve">Projected Test Year 3 Amortization </t>
  </si>
  <si>
    <t>Balance at End of Projected Test Year 2027</t>
  </si>
  <si>
    <t xml:space="preserve"> * Note:  2024 beginning balances do not tie to 2023 ending balances, because 2024 beginning balances are from a forecast that begins with December 2022 actual balances</t>
  </si>
  <si>
    <t>Supporting Schedules:</t>
  </si>
  <si>
    <t>Recap Schedules:</t>
  </si>
  <si>
    <t>REG FL: 2022 Forecast - Based on 2022 12&amp;00 FL 2024 Rate Case</t>
  </si>
  <si>
    <t>Jan 2024</t>
  </si>
  <si>
    <t>Feb 2024</t>
  </si>
  <si>
    <t>Mar 2024</t>
  </si>
  <si>
    <t>Apr 2024</t>
  </si>
  <si>
    <t>May 2024</t>
  </si>
  <si>
    <t>Jun 2024</t>
  </si>
  <si>
    <t>Jul 2024</t>
  </si>
  <si>
    <t>Aug 2024</t>
  </si>
  <si>
    <t>Sep 2024</t>
  </si>
  <si>
    <t>Oct 2024</t>
  </si>
  <si>
    <t>Nov 2024</t>
  </si>
  <si>
    <t>Dec 2024</t>
  </si>
  <si>
    <t>Jan 2025</t>
  </si>
  <si>
    <t>Feb 2025</t>
  </si>
  <si>
    <t>Mar 2025</t>
  </si>
  <si>
    <t>Apr 2025</t>
  </si>
  <si>
    <t>May 2025</t>
  </si>
  <si>
    <t>Jun 2025</t>
  </si>
  <si>
    <t>Jul 2025</t>
  </si>
  <si>
    <t>Aug 2025</t>
  </si>
  <si>
    <t>Sep 2025</t>
  </si>
  <si>
    <t>Oct 2025</t>
  </si>
  <si>
    <t>Nov 2025</t>
  </si>
  <si>
    <t>Dec 2025</t>
  </si>
  <si>
    <t>Jan 2026</t>
  </si>
  <si>
    <t>Feb 2026</t>
  </si>
  <si>
    <t>Mar 2026</t>
  </si>
  <si>
    <t>Apr 2026</t>
  </si>
  <si>
    <t>May 2026</t>
  </si>
  <si>
    <t>Jun 2026</t>
  </si>
  <si>
    <t>Jul 2026</t>
  </si>
  <si>
    <t>Aug 2026</t>
  </si>
  <si>
    <t>Sep 2026</t>
  </si>
  <si>
    <t>Oct 2026</t>
  </si>
  <si>
    <t>Nov 2026</t>
  </si>
  <si>
    <t>Dec 2026</t>
  </si>
  <si>
    <t>Jan 2027</t>
  </si>
  <si>
    <t>Feb 2027</t>
  </si>
  <si>
    <t>Mar 2027</t>
  </si>
  <si>
    <t>Apr 2027</t>
  </si>
  <si>
    <t>May 2027</t>
  </si>
  <si>
    <t>Jun 2027</t>
  </si>
  <si>
    <t>Jul 2027</t>
  </si>
  <si>
    <t>Aug 2027</t>
  </si>
  <si>
    <t>Sep 2027</t>
  </si>
  <si>
    <t>Oct 2027</t>
  </si>
  <si>
    <t>Nov 2027</t>
  </si>
  <si>
    <t>Dec 2027</t>
  </si>
  <si>
    <t>DE Florida (Inp) </t>
  </si>
  <si>
    <t>B:[]</t>
  </si>
  <si>
    <t>C:[]</t>
  </si>
  <si>
    <t>D:[if]</t>
  </si>
  <si>
    <t>E:[]</t>
  </si>
  <si>
    <t>F:[]</t>
  </si>
  <si>
    <t>G:[Current Entity]</t>
  </si>
  <si>
    <t>H:[Entity ID of PE Florida (Planning Entity)]</t>
  </si>
  <si>
    <t>I:[Entity ID of PE Florida Gov (Planning Entity)]</t>
  </si>
  <si>
    <t>J:[Entity ID of PE Florida Gov Sp (Planning Entity)]</t>
  </si>
  <si>
    <t>K:[if]</t>
  </si>
  <si>
    <t>L:[]</t>
  </si>
  <si>
    <t>M:[]</t>
  </si>
  <si>
    <t>N:[One]</t>
  </si>
  <si>
    <t>O:[Zero!]</t>
  </si>
  <si>
    <t>P:[Last Actuals Period]</t>
  </si>
  <si>
    <t>Q:[Last Actuals Date]</t>
  </si>
  <si>
    <t>R:[Current Period]</t>
  </si>
  <si>
    <t>S:[Current Date]</t>
  </si>
  <si>
    <t>T:[Previous Period]</t>
  </si>
  <si>
    <t>U:[Previous Period (to use)]</t>
  </si>
  <si>
    <t>V:[Previous Date]</t>
  </si>
  <si>
    <t>W:[Date Start of Year]</t>
  </si>
  <si>
    <t>X:[Date Prior Year End]</t>
  </si>
  <si>
    <t>Y:[Current Date = Date Start of Year (1 = yes)]</t>
  </si>
  <si>
    <t>Z:[]</t>
  </si>
  <si>
    <t>AA:[if]</t>
  </si>
  <si>
    <t>AB:[Is actual (1=yes)]</t>
  </si>
  <si>
    <t>AC:[else]</t>
  </si>
  <si>
    <t>AD:[Is forecast (1=yes)]</t>
  </si>
  <si>
    <t>AE:[end if]</t>
  </si>
  <si>
    <t>AF:[]</t>
  </si>
  <si>
    <t>AG:[Current Month from Financial Model]</t>
  </si>
  <si>
    <t>AH:[if]</t>
  </si>
  <si>
    <t>AI:[Annualization value if monthly]</t>
  </si>
  <si>
    <t>AJ:[else]</t>
  </si>
  <si>
    <t>AK:[Annualization value if annual]</t>
  </si>
  <si>
    <t>AL:[Current year is annually calculated in financial model]</t>
  </si>
  <si>
    <t>AM:[end if]</t>
  </si>
  <si>
    <t>AN:[Annualization value to use]</t>
  </si>
  <si>
    <t>AO:[]</t>
  </si>
  <si>
    <t>AP:[Start Method]</t>
  </si>
  <si>
    <t>AQ:[]</t>
  </si>
  <si>
    <t>AR:[Rpt #4: Get line value from Rpt#1 - Actual]</t>
  </si>
  <si>
    <t>AS:[0219055 NDTF Unrealized Gains/Losses]</t>
  </si>
  <si>
    <t>AT:[Rpt #4: Get line value from Rpt#4 - Previous]</t>
  </si>
  <si>
    <t>AU:[Rpt #4: Get line value from Rpt#3 - Activity]</t>
  </si>
  <si>
    <t>AV:[Rpt #4: Get line value from Rpt#3 - Activity (PEF, Gov, &amp; Gov Sp)]</t>
  </si>
  <si>
    <t>AW:[Rpt #4: Get line value from Rpt#3 - Activity (PEF Gov Special)]</t>
  </si>
  <si>
    <t>AX:[Rpt #5: Get line value from Rpt#5 - January Ending]</t>
  </si>
  <si>
    <t>AY:[Rpt #5: Get line value from Rpt#5 - Prior Year End]</t>
  </si>
  <si>
    <t>AZ:[]</t>
  </si>
  <si>
    <t>BA:[Rpt #5: BS Change if year is calculated monthly]</t>
  </si>
  <si>
    <t>BB:[Rpt #5: BS Change if year is calculated annually and month is January]</t>
  </si>
  <si>
    <t>BC:[Rpt #5: BS Change if year is calculated annually and month is not January]</t>
  </si>
  <si>
    <t>BD:[]</t>
  </si>
  <si>
    <t>BE:[]</t>
  </si>
  <si>
    <t>BF:[]</t>
  </si>
  <si>
    <t>BG:[MethodReturns]</t>
  </si>
  <si>
    <t>BH:[]</t>
  </si>
  <si>
    <t>BI:[]</t>
  </si>
  <si>
    <t>BJ:[ASSETS:]</t>
  </si>
  <si>
    <t>BK:[]</t>
  </si>
  <si>
    <t>BL:[FERC 101: Electric Plant In Service]</t>
  </si>
  <si>
    <t>BM:[0101000 - Property Plant and Equipment]</t>
  </si>
  <si>
    <t>BN:[0101025 - Gps - General Plant]</t>
  </si>
  <si>
    <t>BO:[0101100 - LT Capital Lease Asset]</t>
  </si>
  <si>
    <t>BP:[0101102 - Oper Lease Right of Use asset]</t>
  </si>
  <si>
    <t>BQ:[0101150 - Common Plant in Service]</t>
  </si>
  <si>
    <t>BR:[0101315 - ARO Asset - Coal Ash]</t>
  </si>
  <si>
    <t>BS:[0101499 - Asset Retirement Obligations]</t>
  </si>
  <si>
    <t>BT:[0101760 - CONTRA EPIS-OATT]</t>
  </si>
  <si>
    <t xml:space="preserve">     BU:[101 Subtotal]</t>
  </si>
  <si>
    <t>BV:[]</t>
  </si>
  <si>
    <t>BW:[FERC 102: Electric Plant Purchased or Sold]</t>
  </si>
  <si>
    <t>BX:[0102100 - Electric Plant Purchased]</t>
  </si>
  <si>
    <t>BY:[102 Subtotal]</t>
  </si>
  <si>
    <t>BZ:[]</t>
  </si>
  <si>
    <t>CA:[FERC 105: Electric Plant Held For Future Use]</t>
  </si>
  <si>
    <t>CB:[0105030 - Elect Plnt Held for Future Use]</t>
  </si>
  <si>
    <t>CC:[0105300 -Comp Future Use Unclassified]</t>
  </si>
  <si>
    <t>CD:[0105100 - Plt Held For Future Use - Wo Sys]</t>
  </si>
  <si>
    <t>CE:[0105200 - Plt Held For Future Use - Prs]</t>
  </si>
  <si>
    <t xml:space="preserve">     CF:[105 Subtotal]</t>
  </si>
  <si>
    <t>CG:[]</t>
  </si>
  <si>
    <t>CH:[FERC 106: Completed Construction Not Classified - Electric]</t>
  </si>
  <si>
    <t>CI:[0106000 - Comp Const Unclassified]</t>
  </si>
  <si>
    <t>CJ:[0106014 - Intangibles General]</t>
  </si>
  <si>
    <t>CK:[0106720 - CCNC Contra ADC - RETAIL - SC]</t>
  </si>
  <si>
    <t xml:space="preserve">     CL:[106 Subtotal]</t>
  </si>
  <si>
    <t>CM:[]</t>
  </si>
  <si>
    <t>CN:[FERC 107: Construction Work in Progress-Electric]</t>
  </si>
  <si>
    <t>CO:[0107000 - SCHM Cwip]</t>
  </si>
  <si>
    <t>CP:[0107001 - Const. Work in Progress]</t>
  </si>
  <si>
    <t>CQ:[0107004 - SCHM CWIP (SOFTWARE)]</t>
  </si>
  <si>
    <t>CR:[0107100 - CWIP - EBIT - ROCE]</t>
  </si>
  <si>
    <t>CS:[0107200 - NR CWIP]</t>
  </si>
  <si>
    <t>CT:[0107400 - Contra CWIP-Recoverable Nuc]</t>
  </si>
  <si>
    <t>CU:[0107730 - CWIP Contra ADC - WHOLESALE]</t>
  </si>
  <si>
    <t>CV:[0107777 - Non-Reg CWIP Suspense]</t>
  </si>
  <si>
    <t>CW:[0107890 - CWIP No Work Order]</t>
  </si>
  <si>
    <t>CX:[0107950 - Allocated Common CWIP]</t>
  </si>
  <si>
    <t xml:space="preserve">     CY:[107 Subtotal]</t>
  </si>
  <si>
    <t>CZ:[]</t>
  </si>
  <si>
    <t>DA:[FERC 108: Accumulated Provision for Depreciation - Electric Utility Plant]</t>
  </si>
  <si>
    <t>DB:[0108000 - Accumulated DDandA - Ppande]</t>
  </si>
  <si>
    <t>DC:[0108060 - CONTRA-ACCUM DEPR OATT]</t>
  </si>
  <si>
    <t>DD:[0108087 - Accelerated Depreciation]</t>
  </si>
  <si>
    <t>DE:[0108155 - FAS 143 COR CONTRA]</t>
  </si>
  <si>
    <t>DF:[0108201 - Acc Lease Amort - Cap Lease (Op)]</t>
  </si>
  <si>
    <t>DG:[0108202 - Accumulated DD&amp;A-ROU Asset]</t>
  </si>
  <si>
    <t>DH:[0108301 - Accum Depreciation COR]</t>
  </si>
  <si>
    <t>DI:[0108306 - Non Rad Decom - W COR]</t>
  </si>
  <si>
    <t>DJ:[0108307 - Non Rad Dcom - R COR]</t>
  </si>
  <si>
    <t>DK:[0108308 - Nuclear COR]</t>
  </si>
  <si>
    <t>DL:[0108309 - Non Rad Decom - UNFD - W COR]</t>
  </si>
  <si>
    <t>DM:[0108315 - ARO Accum Depr - Coal Ash]</t>
  </si>
  <si>
    <t>DN:[0108320 - Final Dismantlement COR]</t>
  </si>
  <si>
    <t>DO:[0108401 - Accum Provision Fossil Dismantlement]</t>
  </si>
  <si>
    <t>DP:[0108499 - Aro Asset Accum Depreciation]</t>
  </si>
  <si>
    <t>DQ:[0108500 - Dismantlement Accrual (System) - 2022 Settlement]</t>
  </si>
  <si>
    <t>DR:[0108600 - SCHM Retirement Wip]</t>
  </si>
  <si>
    <t>DS:[0108620 - RWIP - Reg Liab]</t>
  </si>
  <si>
    <t>DT:[0108630 - Nuc Decom Charge]</t>
  </si>
  <si>
    <t>DU:[0108640 - ARO Liability Ash Mgmt]</t>
  </si>
  <si>
    <t xml:space="preserve">     DV:[108 Subtotal]</t>
  </si>
  <si>
    <t>DW:[]</t>
  </si>
  <si>
    <t>DX:[FERC 111: Accumulated Provision for Amortization - Electric Utility Plant]</t>
  </si>
  <si>
    <t>DY:[0111100 - Acc Prov - Amor Elec Plt in Ser]</t>
  </si>
  <si>
    <t xml:space="preserve">     DZ:[111 Subtotal]</t>
  </si>
  <si>
    <t>EA:[]</t>
  </si>
  <si>
    <t>EB:[FERC 114: Electric Plant Acquisition Adjustments]</t>
  </si>
  <si>
    <t>EC:[0114000 - Elec Plant Acquisition Adj]</t>
  </si>
  <si>
    <t xml:space="preserve">     ED:[114 Subtotal]</t>
  </si>
  <si>
    <t>EE:[]</t>
  </si>
  <si>
    <t>EF:[FERC 115: Accumulated Provision for Amort of Electric Plant Acquisition Adj]</t>
  </si>
  <si>
    <t>EG:[0115000 - Acc Prov Plt Acquis Adj]</t>
  </si>
  <si>
    <t xml:space="preserve">     EH:[115 Subtotal]</t>
  </si>
  <si>
    <t>EI:[]</t>
  </si>
  <si>
    <t>EJ:[FERC 118: Other Utility Plant]</t>
  </si>
  <si>
    <t>EK:[0118200 - Other Utility Plant]</t>
  </si>
  <si>
    <t xml:space="preserve">     EL:[118 Subtotal]</t>
  </si>
  <si>
    <t>EM:[]</t>
  </si>
  <si>
    <t>EN:[FERC 119: Accumulated Provision for Depr and Amort of Other Utility Plant]</t>
  </si>
  <si>
    <t>EO:[0119301 - Acc Depr &amp; Amort Other Util]</t>
  </si>
  <si>
    <t xml:space="preserve">     EP:[119 Subtotal]</t>
  </si>
  <si>
    <t>EQ:[]</t>
  </si>
  <si>
    <t>ER:[FERC 120: Nuclear Fuel]</t>
  </si>
  <si>
    <t>ES:[0120100 - Nuclear Fuel in Process]</t>
  </si>
  <si>
    <t xml:space="preserve">     ET:[120 Subtotal]</t>
  </si>
  <si>
    <t>EU:[]</t>
  </si>
  <si>
    <t>EV:[FERC 121: NonUtility Property]</t>
  </si>
  <si>
    <t>EW:[0121000 - NonUtil Prop - General]</t>
  </si>
  <si>
    <t>EX:[0121500 - NonUtil Construction WIP]</t>
  </si>
  <si>
    <t>EY:[0121600 - Comp Const Not Classified - Nonu]</t>
  </si>
  <si>
    <t xml:space="preserve">     EZ:[121 Subtotal]</t>
  </si>
  <si>
    <t>FA:[]</t>
  </si>
  <si>
    <t>FB:[FERC 122: Accumulated Provision for Depr and Amort of NonUtility Property]</t>
  </si>
  <si>
    <t>FC:[0122000 - DDandA - NonUtil Prop - Gen]</t>
  </si>
  <si>
    <t>FD:[0122200 - Nonutility - RWIP]</t>
  </si>
  <si>
    <t xml:space="preserve">     FE:[122 Subtotal]</t>
  </si>
  <si>
    <t>FF:[]</t>
  </si>
  <si>
    <t>FG:[FERC 123: Investment in Associated Companies]</t>
  </si>
  <si>
    <t>FH:[0123100 - Historical Sub Investment]</t>
  </si>
  <si>
    <t>FI:[0123105 - Sub OCI]</t>
  </si>
  <si>
    <t>FJ:[1231005 - Investment in Sub - Equity]</t>
  </si>
  <si>
    <t>FK:[1231015 - Current Year Earnings of Sub - Loaded]</t>
  </si>
  <si>
    <t>FL:[0123220 - Duke Engineeringn &amp; Servs, Inc]</t>
  </si>
  <si>
    <t>FM:[0123250 - IC Netting - Advance]</t>
  </si>
  <si>
    <t xml:space="preserve">     FN:[123 Subtotal]</t>
  </si>
  <si>
    <t>FO:[]</t>
  </si>
  <si>
    <t>FP:[FERC 124: Other Investments]</t>
  </si>
  <si>
    <t>FQ:[0124073 - Investments in Projects]</t>
  </si>
  <si>
    <t>FR:[0124113 - Investment in Flexion]</t>
  </si>
  <si>
    <t>FS:[0124472 - Rabbi Trust - Pe Exec]</t>
  </si>
  <si>
    <t xml:space="preserve">     FT:[124 Subtotal]</t>
  </si>
  <si>
    <t>FU:[]</t>
  </si>
  <si>
    <t>FV:[FERC 128: Other Special Funds]</t>
  </si>
  <si>
    <t>FW:[0128204 - PC Bonds 2007 A&amp;B]</t>
  </si>
  <si>
    <t>FX:[0128501 - H and W Benefits Funding]</t>
  </si>
  <si>
    <t>FY:[0128716 - Prefunded Pension (major)]</t>
  </si>
  <si>
    <t>FZ:[0128717 - Prefunded Pension]</t>
  </si>
  <si>
    <t>GA:[0128800 - Funds DEC Qual Contr]</t>
  </si>
  <si>
    <t>GB:[0128804 - Rabbi Trust]</t>
  </si>
  <si>
    <t>GC:[0128910 - CR#3-QUAL. UNREAL GAINS/LOSSES]</t>
  </si>
  <si>
    <t>GD:[0128911 - CR#3 - NUC Decom Nonqualified]</t>
  </si>
  <si>
    <t>GE:[0128912 - CR#3-NON-QUAL.UNREAL.GAIN/LOSS]</t>
  </si>
  <si>
    <t>GF:[0128913 - CR#3 - NUC Decom NonQualified SH]</t>
  </si>
  <si>
    <t>GG:[0128914 - CR#3 - ADP Qualified Unrealized G/L]</t>
  </si>
  <si>
    <t>GH:[0128915 - CR3 ADP Nuc Decom Qual]</t>
  </si>
  <si>
    <t>GI:[0128929 - CR#3 - NUC DECOM Qualified]</t>
  </si>
  <si>
    <t xml:space="preserve">     GJ:[128 Subtotal]</t>
  </si>
  <si>
    <t>GK:[]</t>
  </si>
  <si>
    <t>GL:[FERC 131: Cash]</t>
  </si>
  <si>
    <t>GM:[0131032 Cash Wells 1182 DEP]</t>
  </si>
  <si>
    <t>GN:[0131100 - Cash - Various Banks]</t>
  </si>
  <si>
    <t>GO:[0131145 - Cash PNC 5846]</t>
  </si>
  <si>
    <t>GP:[0131203 - Cash BOA 1925 PEC]</t>
  </si>
  <si>
    <t>GQ:[0131204 - Cash BOA 1097 PEF]</t>
  </si>
  <si>
    <t>GR:[0131206 - Cash Mellon 0442 PEF]</t>
  </si>
  <si>
    <t>GS:[0131213 - Cash Mellon 2227 PEF]</t>
  </si>
  <si>
    <t>GT:[0131216 - Cash Wells 7792 PEF]</t>
  </si>
  <si>
    <t>GU:[0131217 - Cash Wells 1924 PEF]</t>
  </si>
  <si>
    <t>GV:[0131218 - Cash Wells 5602 PEF]</t>
  </si>
  <si>
    <t>GW:[0131219 - Cash Wells 2434 PEF]</t>
  </si>
  <si>
    <t>GX:[0131220 - Cash Wells 2450 PEF]</t>
  </si>
  <si>
    <t>GY:[0131227 - Cash Wells 0020 PEC]</t>
  </si>
  <si>
    <t>GZ:[0131228 - Cash Wells 8238 PEF]</t>
  </si>
  <si>
    <t>HA:[0131229 - Cash Wells 5067 PE Svc Co]</t>
  </si>
  <si>
    <t>HB:[0131231 - Cash Wells 8148 PE-Fuels Corp]</t>
  </si>
  <si>
    <t>HC:[0131234 - Cash Wells 4827 PEC]</t>
  </si>
  <si>
    <t>HD:[0131266 - Cash JPM 4588 DEFR-DEF]</t>
  </si>
  <si>
    <t>HE:[0131272 - Cash JPM 4513 DEF]</t>
  </si>
  <si>
    <t xml:space="preserve">     HF:[131 Subtotal]</t>
  </si>
  <si>
    <t>HG:[]</t>
  </si>
  <si>
    <t>HH:[FERC 134: Other Special Deposits]</t>
  </si>
  <si>
    <t>HI:[0134200 - Misc Special Deposits]</t>
  </si>
  <si>
    <t xml:space="preserve">     HJ:[134 Subtotal]</t>
  </si>
  <si>
    <t>HK:[]</t>
  </si>
  <si>
    <t>HL:[FERC 136: Temporary Cash Investments]</t>
  </si>
  <si>
    <t>HM:[0136200 - Short-Term Investment]</t>
  </si>
  <si>
    <t xml:space="preserve">     HN:[136 Subtotal]</t>
  </si>
  <si>
    <t>HO:[]</t>
  </si>
  <si>
    <t>HP:[FERC 141: Notes Receivable]</t>
  </si>
  <si>
    <t>HQ:[0141040 - Notes Receivable - 3rd Party]</t>
  </si>
  <si>
    <t xml:space="preserve">     HR:[141 Subtotal]</t>
  </si>
  <si>
    <t>HS:[]</t>
  </si>
  <si>
    <t>HT:[FERC 142: Customer Accounts Receivable]</t>
  </si>
  <si>
    <t>HU:[0142001 - AR NON-REG]</t>
  </si>
  <si>
    <t>HV:[0142010 - Accounts Receivable]</t>
  </si>
  <si>
    <t>HW:[0142011 - Accounts Receivable Other]</t>
  </si>
  <si>
    <t>HX:[0142014 - Accum Prov Nuclear COR]</t>
  </si>
  <si>
    <t>HY:[0142050 - Transmission Billing]</t>
  </si>
  <si>
    <t>HZ:[0142103 - DEF Receivable - NG Sales]</t>
  </si>
  <si>
    <t>IA:[0142107 - DEF Rec NG Fin Transact]</t>
  </si>
  <si>
    <t>IB:[0142200 - Cust Acct - Edp]</t>
  </si>
  <si>
    <t>IC:[0142211 - A/R Cert Supply - C/R Sold Acct]</t>
  </si>
  <si>
    <t>ID:[0142250 - Accounts Rec OS Deposits]</t>
  </si>
  <si>
    <t>IE:[0142300 - Cust Acct - Cash Not Posted - Edp]</t>
  </si>
  <si>
    <t>IG:[0142430 - AR Wholesale Billed]</t>
  </si>
  <si>
    <t>IH:[0142440 - A/R BPM Actual]</t>
  </si>
  <si>
    <t>II:[0142801 - AR Passport Interface]</t>
  </si>
  <si>
    <t>IJ:[0142802 - AR Gas]</t>
  </si>
  <si>
    <t>IK:[0142830- A/R Merch/Job/Contract Work]</t>
  </si>
  <si>
    <t>IL:[0142891 - IC Customer AR Sold VIE]</t>
  </si>
  <si>
    <t>IM:[0142990 - Def Rev Rec-Fuel]</t>
  </si>
  <si>
    <t>IN:[0142998 - AR Other Than Electric]</t>
  </si>
  <si>
    <t xml:space="preserve">     IO:[142 Subtotal]</t>
  </si>
  <si>
    <t>IP:[]</t>
  </si>
  <si>
    <t>IQ:[FERC 143: Other Accounts Receivable]</t>
  </si>
  <si>
    <t>IR:[0143001 - A/R Joint Venture]</t>
  </si>
  <si>
    <t>IS:[0143010 - Aetna Supplemental-Payroll Ded]</t>
  </si>
  <si>
    <t>IT:[0143011 - A/R - Other - Gen Acctg]</t>
  </si>
  <si>
    <t>IU:[0143012 - Collections for Safety Apparel]</t>
  </si>
  <si>
    <t>IV:[0143018 - AR Oil Hedging]</t>
  </si>
  <si>
    <t>IW:[0143021 - AR Byproducts Ash]</t>
  </si>
  <si>
    <t>IX:[0143022 - AR Byproducts - Ash]</t>
  </si>
  <si>
    <t>IY:[0143023 - AR Byproducts - Ash]</t>
  </si>
  <si>
    <t>IZ:[0143026 - Non-Income Tax Receivable]</t>
  </si>
  <si>
    <t>JA:[0143068 - Parking Funding Receivable]</t>
  </si>
  <si>
    <t>JB:[0143080 - VIE Restricted AR Trade]</t>
  </si>
  <si>
    <t>JC:[0143110 - Misc. Account Rec - Clearing]</t>
  </si>
  <si>
    <t>JD:[0143119 - Off system Storms Receivables]</t>
  </si>
  <si>
    <t>JE:[0143130 - Misc Accts Rec-Stores]</t>
  </si>
  <si>
    <t>JF:[0143155 - Other A/R - Miscelleneous]</t>
  </si>
  <si>
    <t>JG:[0143180 - Ret Med, Life, Den/Prem Withheld]</t>
  </si>
  <si>
    <t>JH:[0143222 - LT Tax Reclass Account Fed]</t>
  </si>
  <si>
    <t>JI:[0143223 - LT Tax Reclass State Dr]</t>
  </si>
  <si>
    <t>JJ:[0143272 - Misc Accts Rec - EA]</t>
  </si>
  <si>
    <t>JK:[0143290 - Misc Coal AR]</t>
  </si>
  <si>
    <t>JL:[0143295 - Acct Rec PMP]</t>
  </si>
  <si>
    <t>JM:[0143320 - Mar Billed - Edp]</t>
  </si>
  <si>
    <t>JN:[0143341 - Accounts Receivable - Joint Owners]</t>
  </si>
  <si>
    <t>JO:[0143927 - Employee Receivables]</t>
  </si>
  <si>
    <t>JP:[0143970 - State Tax Refunds External]</t>
  </si>
  <si>
    <t>JQ:[0143985 - LT Franchise Tax Rec - Ext]</t>
  </si>
  <si>
    <t>JR:[0143999 - AR Duke/Spectra]</t>
  </si>
  <si>
    <t xml:space="preserve">     JS:[143 Subtotal]</t>
  </si>
  <si>
    <t>JT:[]</t>
  </si>
  <si>
    <t>JU:[FERC 144: Accumulated Provision for Uncollectible Accounts-Credit]</t>
  </si>
  <si>
    <t>JV:[0144001 -Acc Prov Uncoll Whsle Acct FP]</t>
  </si>
  <si>
    <t>JW:[0144100 - SCHM Uncollectible Accrual Electric]</t>
  </si>
  <si>
    <t>JX:[0144101 - Allowance Credit Loss]</t>
  </si>
  <si>
    <t>JY:[0144330 - Allowance For Doubtful Account]</t>
  </si>
  <si>
    <t>JZ:[0144500 - Prov For Bpm Uncollectibles]</t>
  </si>
  <si>
    <t>KA:[0144600 - Uncollect Accri - Prod/Serv]</t>
  </si>
  <si>
    <t>KB:[0144700 - Prov for MARBS Uncollectibles]</t>
  </si>
  <si>
    <t xml:space="preserve">     KC:[144 Subtotal]</t>
  </si>
  <si>
    <t>KD:[]</t>
  </si>
  <si>
    <t>KE:[FERC 145: Notes Receivable from Associated Companies]</t>
  </si>
  <si>
    <t>KF:[0145004 - IC Moneypool - ST Notes Receiv]</t>
  </si>
  <si>
    <t xml:space="preserve">     KG:[145 Subtotal]</t>
  </si>
  <si>
    <t>KH:[]</t>
  </si>
  <si>
    <t>KI:[FERC 146: Accounts Receivable from Associated Companies]</t>
  </si>
  <si>
    <t>KJ:[0146000 - Electric Interunit Account]</t>
  </si>
  <si>
    <t>KK:[0146006 - IC Moneypool - Interest Receiv]</t>
  </si>
  <si>
    <t>KL:[0146009 - I/C AR Rollup]</t>
  </si>
  <si>
    <t>KM:[0146022 - Notes Receivable LT DEGT Only]</t>
  </si>
  <si>
    <t>KN:[0146104 - IC Accounts Receivable]</t>
  </si>
  <si>
    <t>KO:[0146250 - IC Netting - Accts Receivable (Nets Against 0234250 - IC Netting A/P)]</t>
  </si>
  <si>
    <t>KP:[0146974 - A/R - Affiliates]</t>
  </si>
  <si>
    <t>KQ:[0146975 - Interest Receivable - Affiliates]</t>
  </si>
  <si>
    <t>KR:[0146990 - AR Prop/BI - Bison Interco]</t>
  </si>
  <si>
    <t>KS:[0146992 - Federal Tax Refunds - Intercompany]</t>
  </si>
  <si>
    <t>KT:[0146994 - State Tax Refunds - Intercompany]</t>
  </si>
  <si>
    <t xml:space="preserve">     KU:[146 Subtotal]</t>
  </si>
  <si>
    <t>KV:[]</t>
  </si>
  <si>
    <t>KW:[FERC 151: Fuel Stock]</t>
  </si>
  <si>
    <t>KX:[0151126 - Fuel Stock Propane]</t>
  </si>
  <si>
    <t>KY:[0151130 - Coal Stock]</t>
  </si>
  <si>
    <t>KZ:[0151131 - Coal Stock in Transit]</t>
  </si>
  <si>
    <t>LA:[0151132 - Coal In-transit Accruals]</t>
  </si>
  <si>
    <t>LB:[0151135 - Oil]</t>
  </si>
  <si>
    <t>LC:[0151140 - Diesel Fuel Stock]</t>
  </si>
  <si>
    <t>LD:[0151170 - Oil Stock in Transit]</t>
  </si>
  <si>
    <t>LE:[0151660 - Natural Gas Inventory]</t>
  </si>
  <si>
    <t xml:space="preserve">     LF:[151 Subtotal]</t>
  </si>
  <si>
    <t>LG:[]</t>
  </si>
  <si>
    <t>LH:[FERC 154: Plant Materials and Operating Supplies]</t>
  </si>
  <si>
    <t>LI:[0154003 - Inventory - RECS]</t>
  </si>
  <si>
    <t>LJ:[0154004 - Inventory-Reserve]</t>
  </si>
  <si>
    <t>LK:[0154100 - Inventory]</t>
  </si>
  <si>
    <t>LL:[0154110 - M&amp;S Supply Invoice - Joint Owner]</t>
  </si>
  <si>
    <t>LM:[0154121 - Joint Owner Share of Parts]</t>
  </si>
  <si>
    <t>LN:[0154123 - Ammonia in Transit]</t>
  </si>
  <si>
    <t>LO:[0154140 - Misc Inventory]</t>
  </si>
  <si>
    <t>LP:[0154141 - In-Transit Transfers - AAT]</t>
  </si>
  <si>
    <t>LQ:[0154200 - Limestone Inventory]</t>
  </si>
  <si>
    <t>LR:[0154401 - Ammonia Inventory]</t>
  </si>
  <si>
    <t>LS:[0154406 - Dibasic Acid Inventory]</t>
  </si>
  <si>
    <t>LT:[0154500 - Part Share M&amp;S CR3]</t>
  </si>
  <si>
    <t>LU:[0154990 - Schm Inv Cr - Surplus Matl  Indent]</t>
  </si>
  <si>
    <t>LV:[0154501 - Part Share M&amp;S IP11]</t>
  </si>
  <si>
    <t xml:space="preserve">     LW:[154 Subtotal]</t>
  </si>
  <si>
    <t>LX:[]</t>
  </si>
  <si>
    <t>LY:[FERC 156: Other Materials and Supplies]</t>
  </si>
  <si>
    <t>LZ:[0156010 - Other M&amp;S / Inventory]</t>
  </si>
  <si>
    <t xml:space="preserve">     MA:[156 Subtotal]</t>
  </si>
  <si>
    <t>MB:[]</t>
  </si>
  <si>
    <t>MC:[FERC 158: Allowance Inventory]</t>
  </si>
  <si>
    <t>MD:[0158112 - Intangibles Other]</t>
  </si>
  <si>
    <t>ME:[0158150 - SO2 Current Vintage]</t>
  </si>
  <si>
    <t>MF:[0158170 - Annual NOx Current Vintage]</t>
  </si>
  <si>
    <t xml:space="preserve">     MG:[158 Subtotal]</t>
  </si>
  <si>
    <t>MH:[]</t>
  </si>
  <si>
    <t>MI:[FERC 163: Stores Expense Undistributed]</t>
  </si>
  <si>
    <t>MJ:[0163000 - Commodity Cost]</t>
  </si>
  <si>
    <t>MK:[0163110 - Stores Expense]</t>
  </si>
  <si>
    <t>ML:[0163111 - Stores_Exp WVPA, IMPA]</t>
  </si>
  <si>
    <t>MM:[0163120 - Store Expense Joint Owner]</t>
  </si>
  <si>
    <t>MN:[0163160 - Stores Exp Dist Credit]</t>
  </si>
  <si>
    <t>MO:[0163180 - Freight and Express]</t>
  </si>
  <si>
    <t xml:space="preserve">     MP:[163 Subtotal]</t>
  </si>
  <si>
    <t>MQ:[]</t>
  </si>
  <si>
    <t>MR:[FERC 165: Prepayments]</t>
  </si>
  <si>
    <t>MS:[0165000 - Other Current Assets]</t>
  </si>
  <si>
    <t>MT:[0165003 - Fed Tax Receivable - Audit]</t>
  </si>
  <si>
    <t>MU:[0165006 - Bartow LTSA]</t>
  </si>
  <si>
    <t>MV:[0165007 - Hines LTSA]</t>
  </si>
  <si>
    <t>MW:[0165023 - Citrus County LTSA]</t>
  </si>
  <si>
    <t>MX:[0165011 - Ppd-Software - Purchase]</t>
  </si>
  <si>
    <t>MY:[0165024 - FHOF Solar Lease]</t>
  </si>
  <si>
    <t>MZ:[0165075 - Interco Prepaid Insu SchM]</t>
  </si>
  <si>
    <t>NA:[0165100 - Unexpired Insurance]</t>
  </si>
  <si>
    <t>NB:[0165120 - Unexpired Insurance - Nuclear]</t>
  </si>
  <si>
    <t>NC:[0165400 - Misc Prepaid Expenses]</t>
  </si>
  <si>
    <t>ND:[0165513 - Prepaid Expense Misc]</t>
  </si>
  <si>
    <t>NE:[0165514 - Prepaid Rent/Deposit]</t>
  </si>
  <si>
    <t>NF:[0165518 -  MW - Prepaid Expenses - LT]</t>
  </si>
  <si>
    <t>NG:[0165650 - ResSol HomeServ Acquisition]</t>
  </si>
  <si>
    <t>NH:[0165700 - Prepaid Capital Lease]</t>
  </si>
  <si>
    <t>NI:[0165910 - Prepayment - Fuel]</t>
  </si>
  <si>
    <t>NJ:[0165970 - Current Tax Reclass State Dr]</t>
  </si>
  <si>
    <t>NK:[0165990 - Current Tax Reclass Fed Dr]</t>
  </si>
  <si>
    <t xml:space="preserve">     NL:[165 Subtotal]</t>
  </si>
  <si>
    <t>NM:[]</t>
  </si>
  <si>
    <t>NN:[FERC 171: Interest and Dividends Receivable]</t>
  </si>
  <si>
    <t>NO:[0171100 SCHM Interest Receivable]</t>
  </si>
  <si>
    <t>NP:[0171104 - Cur Asset: Interest Receiv]</t>
  </si>
  <si>
    <t xml:space="preserve">     NQ:[171 Subtotal]</t>
  </si>
  <si>
    <t>NR:[]</t>
  </si>
  <si>
    <t>NS:[FERC 172: Rents Receivable]</t>
  </si>
  <si>
    <t>NT:[0172000 - Rents Receivable - NPL]</t>
  </si>
  <si>
    <t>NU:[0172004 - Rents Rec-Real Estate]</t>
  </si>
  <si>
    <t xml:space="preserve">     NV:[172 Subtotal]</t>
  </si>
  <si>
    <t>NW:[]</t>
  </si>
  <si>
    <t>NX:[FERC 173: Accrued Utility Revenues]</t>
  </si>
  <si>
    <t>NY:[0173100 - Unbilled Revenue Receivable]</t>
  </si>
  <si>
    <t>NZ:[0173111 - FL Accr Util Rev - Wholesale]</t>
  </si>
  <si>
    <t xml:space="preserve">     OA:[173 Subtotal]</t>
  </si>
  <si>
    <t>OB:[]</t>
  </si>
  <si>
    <t>OC:[FERC 174: Misc. Current and Accrued Assets]</t>
  </si>
  <si>
    <t>OD:[0174015 - Customer Collateral]</t>
  </si>
  <si>
    <t>OE:[0174061 - Relocation - NEI]</t>
  </si>
  <si>
    <t>OF:[0174100 - Other Current Assets]</t>
  </si>
  <si>
    <t>OG:[0174300 - Swap Int Recvble Cur Reg Asset]</t>
  </si>
  <si>
    <t xml:space="preserve">     OH:[174 Subtotal]</t>
  </si>
  <si>
    <t>OI:[]</t>
  </si>
  <si>
    <t>OJ:[FERC 175: Derivative Instrument Assets]</t>
  </si>
  <si>
    <t>OK:[0175001 - Derivative Assets - Non Cash Flow S-T]</t>
  </si>
  <si>
    <t>OL:[0175002 - Derivative Assets-Non Cash Flow L-T]</t>
  </si>
  <si>
    <t>OM:[]</t>
  </si>
  <si>
    <t>ON:[FERC 176: Derivative Instrument Assets-Hedges]</t>
  </si>
  <si>
    <t>OO:[0176001 - 3rd Party Derivative Asset Current]</t>
  </si>
  <si>
    <t>OP:[0176002 - 3rd Party Derivative Asset Long-Term]</t>
  </si>
  <si>
    <t>OQ:[0176003 - Accrued Interest Receivable Swaps]</t>
  </si>
  <si>
    <t xml:space="preserve">     OS:[176 Subtotal]</t>
  </si>
  <si>
    <t>OT:[]</t>
  </si>
  <si>
    <t>OU:[FERC 181: Unamortized Debt Expense]</t>
  </si>
  <si>
    <t>OV:[0181018 - DEF 650M 2.40% 12/15/2031]</t>
  </si>
  <si>
    <t>OW:[0181019 - DEF 500M 3.00% 12/15/2051]</t>
  </si>
  <si>
    <t>OX:[0181021 - Unamortized Debt Expense]</t>
  </si>
  <si>
    <t>OY:[0181039 - Defr AR Securitization 225M]</t>
  </si>
  <si>
    <t>OZ:[0181046 - DEF DDE 600M 3.8% 7/17/28]</t>
  </si>
  <si>
    <t>PA:[0181047 - DEF DDE 400M 4.20%]</t>
  </si>
  <si>
    <t>PB:[0181056 - Unamortized Debt Exp - CurrLTD]</t>
  </si>
  <si>
    <t>PC:[0181085 - DEF 500M 5.95% 11/15/2052]</t>
  </si>
  <si>
    <t>PD:[0181089 - 2020 DEFUnamt disc - FMB]</t>
  </si>
  <si>
    <t>PE:[0181091 - DEFDDEXPQ4]</t>
  </si>
  <si>
    <t>PF:[0181092 - DEFDDEEXP#1]</t>
  </si>
  <si>
    <t>PG:[0181093 - DEFDDEEXP#2]</t>
  </si>
  <si>
    <t>PH:[0181095 - DEF DDE 400M 2.1% 12/15/19]</t>
  </si>
  <si>
    <t>PI:[0181098 - 2019 DEFUnamt disc - fixed rat]</t>
  </si>
  <si>
    <t>PJ:[0181099 - DEF Unamt discount - Float rat]</t>
  </si>
  <si>
    <t>PK:[0181101 - DEF 800M FLOAT 4/21/2024]</t>
  </si>
  <si>
    <t>PL:[0181100 - Unamor Debt Expense - Clearing]</t>
  </si>
  <si>
    <t>PM:[0181400 - Credit Facilities Fee]</t>
  </si>
  <si>
    <t>PN:[0181511 - PEF DDE 150M 6.75% 02/01/28]</t>
  </si>
  <si>
    <t>PO:[0181535 - PEF DDE 225M 5.9% 2033]</t>
  </si>
  <si>
    <t>PP:[0181536 - PEF DDE 300M 5.1% 12/01/15]</t>
  </si>
  <si>
    <t>PQ:[0181537 - PEF DDE 500M 6.35% 09/15/2037]</t>
  </si>
  <si>
    <t>PR:[0181541 - PEF DDE 250M 4.55% 04/01/2020]</t>
  </si>
  <si>
    <t>PS:[0181542 - PEF DDE 350M 5.65% 04/01/2040]</t>
  </si>
  <si>
    <t>PT:[0181565 - PEF DDE 1B 6.40% 06/15/38]</t>
  </si>
  <si>
    <t>PU:[0181569- DEF DDE 400M 3.85% 11-15-42]</t>
  </si>
  <si>
    <t xml:space="preserve">     PV:[181 Subtotal]</t>
  </si>
  <si>
    <t>PW:[]</t>
  </si>
  <si>
    <t>PX:[FERC 182:]</t>
  </si>
  <si>
    <t>PY:[0182001 - Mapping Failure Suspense]</t>
  </si>
  <si>
    <t>PZ:[0182002 - Mapping Monitoring Suspense]</t>
  </si>
  <si>
    <t>QA:[0182003 - Suspense-Jnl Lines In Error]</t>
  </si>
  <si>
    <t>QB:[0182120 - AMRP 2011 Steel Carry Costs]</t>
  </si>
  <si>
    <t>QC:[0182253 - 2018 Smart Grid PISCC]</t>
  </si>
  <si>
    <t>QD:[0182254 - 2019 Smart Grid PISCC]</t>
  </si>
  <si>
    <t>QE:[0182327 - Reg Asset - EV Rebate for C&amp;I]</t>
  </si>
  <si>
    <t>QF:[0182328 - DEF Retail Final Dism Deferral]</t>
  </si>
  <si>
    <t>QG:[0182332 - Blank Row]</t>
  </si>
  <si>
    <t>QH:[0182334 - Pension settlement charges]</t>
  </si>
  <si>
    <t>QI:[0182338 -  Storm Cost Regulatory Asset-2021 Settlement $29M]</t>
  </si>
  <si>
    <t>QJ:[0182371 - Reg Asset - Pro Co formation]</t>
  </si>
  <si>
    <t>QK:[0182390 - SC GridSouth Reg Asset]</t>
  </si>
  <si>
    <t>QL:[0182397 - VIE-Restrict Reg Asset Inc Tax]</t>
  </si>
  <si>
    <t>QM:[0182470 - Coal Ash Spend Retail (SC)]</t>
  </si>
  <si>
    <t>QN:[0182525 - Non-AMI Meter NBV 182.3]</t>
  </si>
  <si>
    <t>QO:[0182560 - NC Solar Rebate Program Costs]</t>
  </si>
  <si>
    <t>QP:[0182568 - Crystal River South Reg Asset - Current]</t>
  </si>
  <si>
    <t>QQ:[0182569 - Crystal River South Reg Asset]</t>
  </si>
  <si>
    <t>QR:[0182716 - Ohio Gas Integrity Deferral Co.]</t>
  </si>
  <si>
    <t>QS:[0182800 - Acc Pen Post Ret Pur Acct - Qual]</t>
  </si>
  <si>
    <t>QT:[0182801 - Pension Post Retire P Acctg - FAS87 NQ]</t>
  </si>
  <si>
    <t>QU:[0182802 - Pension Post Retire P Acctg - FAS 106]</t>
  </si>
  <si>
    <t xml:space="preserve">     QV:[182.0 Subtotal]</t>
  </si>
  <si>
    <t>QW:[FERC 182.1: Extraordinary Property Loss]</t>
  </si>
  <si>
    <t>QX:[0182100 - Inactive - Extraordinary Property Loss]</t>
  </si>
  <si>
    <t xml:space="preserve">     QY:[182.1 Subtotal]</t>
  </si>
  <si>
    <t>QZ:[FERC 182.3: Other Regulatory Assets]</t>
  </si>
  <si>
    <t>RA:[0182303 - Reg Asset MTM Fuel ST]</t>
  </si>
  <si>
    <t>RB:[0182308 - Interest On Tax Deficiencies]</t>
  </si>
  <si>
    <t>RC:[0182309 - Amort Load Management Switches]</t>
  </si>
  <si>
    <t>RD:[0182311 - Accrued Environmental Recovery]</t>
  </si>
  <si>
    <t>RE:[0182312 - Oprb FAS 106 Medical]</t>
  </si>
  <si>
    <t>RF:[0182313 - Deferred ECRC]</t>
  </si>
  <si>
    <t>RG:[0182315 - Reg Asset - Coal Ash Pond (ARO)]</t>
  </si>
  <si>
    <t>RH:[0182316 - Deferred Rate Case Exp - Florida]</t>
  </si>
  <si>
    <t>RI:[0182317 - Deferred Depreciation - 2010 Rate Case]</t>
  </si>
  <si>
    <t>RJ:[0182318 - Other Reg Assets - Gen Acct ("Pension")]</t>
  </si>
  <si>
    <t>RK:[0182319 - Closed Def Int Hedge-Asset]</t>
  </si>
  <si>
    <t>RL:[0182320 - Regulatory Asset - Inc Tax]</t>
  </si>
  <si>
    <t>RM:[0182321 - REG ASSET-DERIV MTM OIL]</t>
  </si>
  <si>
    <t>RN:[0182322 - ST Closed Def Int Hedge-Asset]</t>
  </si>
  <si>
    <t>RO:[0182331 - Deferred GPIF - FL Fuel Reg Asset]</t>
  </si>
  <si>
    <t>RP:[0182333 - SFAS 158 Reg Asset]</t>
  </si>
  <si>
    <t>RQ:[0182339 - Deferred CR3 - Depreciation &amp; Prop Taxes]</t>
  </si>
  <si>
    <t>RR:[0182342 - Deferred Asset]</t>
  </si>
  <si>
    <t>RS:[0182347 - Deferred CR3 - Depr &amp; Prop Taxes - Contra]</t>
  </si>
  <si>
    <t>RT:[0182354 - Accrued SPP Implementation Costs]</t>
  </si>
  <si>
    <t>RU:[0182359 - REPS Incremental Costs]</t>
  </si>
  <si>
    <t>RV:[0182370 - Current Portion of Reg Assets]</t>
  </si>
  <si>
    <t>RW:[0182393 - Deferred VOP Costs]</t>
  </si>
  <si>
    <t>RX:[0182395 - Deferred SPP]</t>
  </si>
  <si>
    <t>RY:[0182398 - Load Management Switches]</t>
  </si>
  <si>
    <t>RZ:[0182399 - Aro Regulatory Asset]</t>
  </si>
  <si>
    <t xml:space="preserve">     SA:[182.3 Subtotal]</t>
  </si>
  <si>
    <t>SB:[]</t>
  </si>
  <si>
    <t>SC:[0182400 - Deferred Capacity - Florida Retail]</t>
  </si>
  <si>
    <t>SD:[0182410 - Interest Rate Swap Reg Asset]</t>
  </si>
  <si>
    <t>SE:[0182411 - Deferred Fuel Exp-Current Year]</t>
  </si>
  <si>
    <t>SF:[0182412 - Deferred Fuel Exp - Prior Year]</t>
  </si>
  <si>
    <t>SG:[0182413 - Def Capacity Exp-Current Year]</t>
  </si>
  <si>
    <t>SH:[0182414 - Deferred Fuel Exp - Wholesale]</t>
  </si>
  <si>
    <t>SI:[0182415 - Regulatory Asset - Cor]</t>
  </si>
  <si>
    <t>SJ:[0182433 - Rate Case Cost NC LT]</t>
  </si>
  <si>
    <t>SK:[0182488 - CR3 Non-NCRC EPU Contra Equity]</t>
  </si>
  <si>
    <t>SL:[0182489 - Osprey Outage O&amp;M Deferral]</t>
  </si>
  <si>
    <t xml:space="preserve">     SM:[182.4 Subtotal]</t>
  </si>
  <si>
    <t>SN:[0182539 - Ridgegen PPA Buyout Reg Asset]</t>
  </si>
  <si>
    <t>SO:[0182536 - PPA Buyout Reg Asset]</t>
  </si>
  <si>
    <t>SP:[0182625 - IGCC Def Expenses]</t>
  </si>
  <si>
    <t>SQ:[0182680 - Defer Depr-Retail Recovery]</t>
  </si>
  <si>
    <t>SR:[0182700 - Other Deferred Debit]</t>
  </si>
  <si>
    <t>SS:[0182750 - Blank]</t>
  </si>
  <si>
    <t xml:space="preserve">     ST:[182 Subtotal]</t>
  </si>
  <si>
    <t>SU:[]</t>
  </si>
  <si>
    <t>SV:[FERC 183: Prelim Survey and Investigation Charges]</t>
  </si>
  <si>
    <t>SW:[0183000 - Prelim Survey and Investigation]</t>
  </si>
  <si>
    <t>SX:[0183300 - Deferred Energy Conservation]</t>
  </si>
  <si>
    <t xml:space="preserve">     SY:[183 Subtotal]</t>
  </si>
  <si>
    <t>SZ:[]</t>
  </si>
  <si>
    <t>TA:[FERC 184: Clearing Accounts]</t>
  </si>
  <si>
    <t>TB:[0184023 - Clearing Payroll Fixed Distr]</t>
  </si>
  <si>
    <t>TC:[0184100 - Fringe Benefits Clearing]</t>
  </si>
  <si>
    <t>TD:[0184102 - Other Current Assets Clearing]</t>
  </si>
  <si>
    <t>TE:[0184201 - Indirect Overheads]</t>
  </si>
  <si>
    <t>TF:[0184202 - Technical Services Department]</t>
  </si>
  <si>
    <t>TG:[0184450 - Charges To Be Tranferred(Go On]</t>
  </si>
  <si>
    <t>TH:[0184451 -  FERC to GAAP 184 clearing]</t>
  </si>
  <si>
    <t>TI:[0184495 - Rail Car Leasing Clearing]</t>
  </si>
  <si>
    <t>TJ:[0184500 - Departmental and Other Clearing]</t>
  </si>
  <si>
    <t>TK:[0184503 - ENV SVCS - Florida Supply]</t>
  </si>
  <si>
    <t>TL:[0184504 - RCO FPC Term Contracts]</t>
  </si>
  <si>
    <t>TM:[0184505 - Power Generation - PEF Clearing]</t>
  </si>
  <si>
    <t>TN:[0184510 - FGD Dept Staff]</t>
  </si>
  <si>
    <t>TO:[0803290 - Misc Expense]</t>
  </si>
  <si>
    <t>TP:[0804110- Unproductive Time Distributed]</t>
  </si>
  <si>
    <t>TQ:[0804210 - Vacations]</t>
  </si>
  <si>
    <t>TR:[0804220 - Holidays]</t>
  </si>
  <si>
    <t>TS:[0804290 - Other Excused Absences]</t>
  </si>
  <si>
    <t>TT:[0804330 - Sick]</t>
  </si>
  <si>
    <t>TU:[0999998 Allocations Suspense]</t>
  </si>
  <si>
    <t xml:space="preserve">     TV:[184 Subtotal]</t>
  </si>
  <si>
    <t>TW:[]</t>
  </si>
  <si>
    <t>TX:[FERC 185: Temporary Facilities]</t>
  </si>
  <si>
    <t>TY:[0185000 - Temporary Facilities]</t>
  </si>
  <si>
    <t xml:space="preserve">     TZ:[185 Subtotal]</t>
  </si>
  <si>
    <t>UA:[]</t>
  </si>
  <si>
    <t>UB:[FERC 186: Misc Deferred Debits]</t>
  </si>
  <si>
    <t>UC:[0186000 - NC Environmental Expense]</t>
  </si>
  <si>
    <t>UD:[0186002 - Reserve - Misc Def Debits]</t>
  </si>
  <si>
    <t>UE:[0186020 - Vision Florida Def O&amp;M]</t>
  </si>
  <si>
    <t>UF:[0186022 - ST Asset Closed Def Int Hedge]</t>
  </si>
  <si>
    <t>UG:[0186023 - Coal Mine Safery - OCA F2G]</t>
  </si>
  <si>
    <t>UH:[0186036 - DEF EVSC Deferral]</t>
  </si>
  <si>
    <t>UI:[0186038 - NC CustConnect Equity Rsv LT]</t>
  </si>
  <si>
    <t>UJ:[0186075 - Smart Grid OCA]</t>
  </si>
  <si>
    <t>UK:[0186100 - Balancing Gas - Union Gas]</t>
  </si>
  <si>
    <t>UL:[0186101 - DEF CR3 NCR - Reg Asset Base Rate]</t>
  </si>
  <si>
    <t>UM:[0186102 - DEF CR3 Dry Cast Storage]</t>
  </si>
  <si>
    <t>UN:[0186109 - DEF DCS Contra Equity]</t>
  </si>
  <si>
    <t>UO:[0186110 - Misc Work in Progress]</t>
  </si>
  <si>
    <t>UP:[0186111 - CIS O&amp;M Deferral]</t>
  </si>
  <si>
    <t>UQ:[0186120 - Misc. Wip - Fp Dist. Wids]</t>
  </si>
  <si>
    <t>UR:[0186195 - Deferred Rate Case Expense]</t>
  </si>
  <si>
    <t>US:[0186200 - Contra Unamort Debt Purch Acctg]</t>
  </si>
  <si>
    <t>UT:[0186201 - Def Project / Acq Exp]</t>
  </si>
  <si>
    <t>UU:[0186280 - Deferred Vacation Pay Accrual]</t>
  </si>
  <si>
    <t>UV:[0186281 - DEF COAL &amp; OIL RELATED COSTS]</t>
  </si>
  <si>
    <t>UW:[0186282 -Smart Grid Deferred Costs]</t>
  </si>
  <si>
    <t>UX:[0186283 - Hedge Asset Pre-Tax]</t>
  </si>
  <si>
    <t>UY:[0186290 - Oth Deferred Charges - Operation]</t>
  </si>
  <si>
    <t>UZ:[0186295 - Deferred Storm Expenses]</t>
  </si>
  <si>
    <t>VA:[0186342 - Vacation Accrual Regulatory Asset]</t>
  </si>
  <si>
    <t>VB:[0186400 - SECI-Lakeland Intercon Upgrade]</t>
  </si>
  <si>
    <t>VC:[0186460 - Error suspense Mapps (Invoice)]</t>
  </si>
  <si>
    <t>VD:[0186470 - Error Suspense - Corp Payroll]</t>
  </si>
  <si>
    <t>VE:[0186480 - MISC DEBITS TO BE CLEARED]</t>
  </si>
  <si>
    <t>VF:[0186500 - Othe Long Term Receivable (CR3 Batch 19)]</t>
  </si>
  <si>
    <t>VG:[0186506 - Def Coal and Oil Related Costs]</t>
  </si>
  <si>
    <t>VH:[0186605 - Misc Defer Debit Workers Comp]</t>
  </si>
  <si>
    <t>VI:[0186630 - LT Closed Def Int Hedge]</t>
  </si>
  <si>
    <t>VJ:[0186632 - Open Def Int Hedge Pre-Tax]</t>
  </si>
  <si>
    <t>VK:[0186802 - Accr Pen FAS 158 - Qual]</t>
  </si>
  <si>
    <t>VL:[0186803 - Pension Post Retire FAS158 - FAS 106]</t>
  </si>
  <si>
    <t>VM:[0186882 - Straight Line Lease Defer DR]</t>
  </si>
  <si>
    <t>VN:[0186889 -  Asset Recovery Deferred]</t>
  </si>
  <si>
    <t>VO:[0186920 - Deferred Debit - Energy Bank]</t>
  </si>
  <si>
    <t>VP:[0186984 - Other Long Term Assets]</t>
  </si>
  <si>
    <t xml:space="preserve">     VQ:[186 Subtotal]</t>
  </si>
  <si>
    <t>VR:[]</t>
  </si>
  <si>
    <t>VS:[FERC 189: Unamortized Loss on Reacquired Debt]</t>
  </si>
  <si>
    <t>VT:[0189000 - Schm Unamt Loss Reaq Dt Pre Sc]</t>
  </si>
  <si>
    <t xml:space="preserve">     VU:[189 Subtotal]</t>
  </si>
  <si>
    <t>VV:[]</t>
  </si>
  <si>
    <t>VW:[]</t>
  </si>
  <si>
    <t>VX:[FERC 190: Accumulated Deferred Income Taxes]</t>
  </si>
  <si>
    <t>VY:[0190001 - Adit: Prepaid: Federal Taxes (Liability)]</t>
  </si>
  <si>
    <t>VZ:[0190002 - Adit: Prepaid: State Taxes (Liability)]</t>
  </si>
  <si>
    <t>WA:[0190008 - Deferred Federal Tax Asset - Current]</t>
  </si>
  <si>
    <t>WB:[0190009 - Deferred SIT - Current]</t>
  </si>
  <si>
    <t>WC:[0190010 - LT FIN48 Noncurrent DTA - FED]</t>
  </si>
  <si>
    <t>WD:[0190013 - LT Def Tax Asset: Fed-190]</t>
  </si>
  <si>
    <t>WE:[0190051 - Accum Deferred FIT-OCI]</t>
  </si>
  <si>
    <t>WF:[0190052 - Accum Deferred SIT-OCI]</t>
  </si>
  <si>
    <t>WG:[0190155 - Deferred Tax - NOL]</t>
  </si>
  <si>
    <t>WH:[0190156 - Deferred Tax - State NOL]</t>
  </si>
  <si>
    <t>WI:[0190157 - Current Fed Tax NOL]</t>
  </si>
  <si>
    <t>WJ:[0190158 - Current State Tax NOL]</t>
  </si>
  <si>
    <t xml:space="preserve">     WK:[190 Subtotal]</t>
  </si>
  <si>
    <t>WL:[]</t>
  </si>
  <si>
    <t>WM:[Total Assets]</t>
  </si>
  <si>
    <t>WN:[]</t>
  </si>
  <si>
    <t>WO:[]</t>
  </si>
  <si>
    <t>WP:[LIABILITIES:]</t>
  </si>
  <si>
    <t>WQ:[]</t>
  </si>
  <si>
    <t>WR:[FERC 201: Common Stock Issued]</t>
  </si>
  <si>
    <t>WS:[0201000 - Common Stock Issued]</t>
  </si>
  <si>
    <t xml:space="preserve">     WT:[201 Subtotal]</t>
  </si>
  <si>
    <t>WU:[]</t>
  </si>
  <si>
    <t>WV:[FERC 204: Preferred Stock Issued]</t>
  </si>
  <si>
    <t>WW:[0204400 - Redeemable Preferred Stk]</t>
  </si>
  <si>
    <t xml:space="preserve">     WX:[204 Subtotal]</t>
  </si>
  <si>
    <t>WY:[]</t>
  </si>
  <si>
    <t>WZ:[FERC 207: Premium on Preferred Stock]</t>
  </si>
  <si>
    <t>XA:[0207001 - Premium on Common Stock]</t>
  </si>
  <si>
    <t>XB:[0207008 - Additional Paid In Capital]</t>
  </si>
  <si>
    <t xml:space="preserve">     XC:[207 Subtotal]</t>
  </si>
  <si>
    <t>XD:[]</t>
  </si>
  <si>
    <t>XE:[FERC 211: Misc Paid-In Capital]</t>
  </si>
  <si>
    <t>XF:[0211003 - Misc Paid in Capital]</t>
  </si>
  <si>
    <t>XG:[0211018 - Misc Paid - In Cap - Stk Options]</t>
  </si>
  <si>
    <t>XH:[0211019 - Misc Paid in Cap - PSSP]</t>
  </si>
  <si>
    <t>XI:[0211000 - Misc Paid in Cap]</t>
  </si>
  <si>
    <t>XJ:[0211020 - Misc Paid in Cap - RSU]</t>
  </si>
  <si>
    <t>XK:[0211021 - DON REC From Stockholders]</t>
  </si>
  <si>
    <t>XL:[0211022 - Red inPar of Common Stock]</t>
  </si>
  <si>
    <t xml:space="preserve">     XM:[211 Subtotal]</t>
  </si>
  <si>
    <t>XN:[]</t>
  </si>
  <si>
    <t>XO:[FERC 216: Unappropriated Retained Earnings]</t>
  </si>
  <si>
    <t>XP:[0439004 - Cum Effect Accrt Change Tax]</t>
  </si>
  <si>
    <t>XQ:[0439300 - ADJUST TO R/E &lt;--MOVE LATER]</t>
  </si>
  <si>
    <t>XR:[0438110 - Subs Dividend Declared &lt;--MOVE LATER]</t>
  </si>
  <si>
    <t>XS:[0216000 - Unapprop Retained Earnings]</t>
  </si>
  <si>
    <t>XT:[0216006 - Cumm Effect Change In Acc Tax]</t>
  </si>
  <si>
    <t>XU:[0216007 - Cumm Effect Acct Princ Pretax]</t>
  </si>
  <si>
    <t>XV:[0216100 - Unappr Undistr Subsid Earnings]</t>
  </si>
  <si>
    <t>XW:[2161500 - IC AR Rollup]</t>
  </si>
  <si>
    <t>XX:[0216150 - Equity - IC AR Cash Settle Rol]</t>
  </si>
  <si>
    <t xml:space="preserve">     XY:[216 Subtotal]</t>
  </si>
  <si>
    <t>XZ:[]</t>
  </si>
  <si>
    <t>YA:[FERC 219: Accumulated Other Comprehensive Income]</t>
  </si>
  <si>
    <t>YB:[0219001 - Other Comprehensive Income]</t>
  </si>
  <si>
    <t>YC:[0219002 - OCI Rollup Acct]</t>
  </si>
  <si>
    <t>YD:[0219005 - OCI Tax Effect Interest Rate]</t>
  </si>
  <si>
    <t>YE:[0219029 - OCI Grantor Unrealized GL]</t>
  </si>
  <si>
    <t>YF:[0219030 - OCI-Grantor Unreal GL Fed Tax]</t>
  </si>
  <si>
    <t>YG:[0219031 - OCI-Grantor Unreal GL St Tax]</t>
  </si>
  <si>
    <t>YH:[0219032 - OCI Rabbi-Unreal GL]</t>
  </si>
  <si>
    <t>YI:[0219046 - OCI-Interest Rate Hdgs Fed Tax]</t>
  </si>
  <si>
    <t>YJ:[0219047 - OCI - Interest Rate Hdgs St Tax]</t>
  </si>
  <si>
    <t>YK:[0219055 - Unappr Undistr Subsid Earnings]</t>
  </si>
  <si>
    <t>YL:[2191002 - OCI Rollup]</t>
  </si>
  <si>
    <t xml:space="preserve">     YM:[219 Subtotal]</t>
  </si>
  <si>
    <t>YN:[]</t>
  </si>
  <si>
    <t>YO:[FERC 221: Bonds]</t>
  </si>
  <si>
    <t>YP:[0221011 - Long-Term Debt]</t>
  </si>
  <si>
    <t>YQ:[0221018 - DEF 650M 2.40% 12/15/2031]</t>
  </si>
  <si>
    <t>YR:[0221019 - DEF 500M 3.00% 12/15/2051]</t>
  </si>
  <si>
    <t>YS:[0221046 - DEF FMB 600M 3.8% 7/17/28]</t>
  </si>
  <si>
    <t>YT:[0221047 - DEF FMB 400M 4.20% 7/15/48]</t>
  </si>
  <si>
    <t>YU:[0221085 - DEF 500M 5.95% 11/15/2052]</t>
  </si>
  <si>
    <t>YV:[0221089 - DEF LT FMB]</t>
  </si>
  <si>
    <t>YW:[0221091 - DEF BOND Q3-Q4 ISSUANCE]</t>
  </si>
  <si>
    <t>YX:[0221092 - DEF BOND Q1 Issuance Tranche 1]</t>
  </si>
  <si>
    <t>YY:[0221093 - DEF BOND Q1 Issuance Tranche 2]</t>
  </si>
  <si>
    <t>YZ:[0221098 - DEF LT bond-fixed rate]</t>
  </si>
  <si>
    <t>ZA:[0221099 - DEF LT bond-Floating rate]</t>
  </si>
  <si>
    <t>ZB:[0221100 - LT Debt - Unsec Float]</t>
  </si>
  <si>
    <t>ZC:[0221531 - PEF PCB 108.5M CITRUS 02A 1/27]</t>
  </si>
  <si>
    <t>ZD:[0221532 - PEF PCB 100.1M CITRUS 02B 1/22]</t>
  </si>
  <si>
    <t>ZE:[0221533 - PEF PCB 32.2M CITRUS 02C 01/18]</t>
  </si>
  <si>
    <t>ZF:[0221534 - PEF FMB 425M  4.8% 03/01/13]</t>
  </si>
  <si>
    <t>ZG:[0221535 - PEF FMB 225M 5.9% 03/01/33]</t>
  </si>
  <si>
    <t>ZH:[0221536 - PEF FMB 300M 5.1% 12/1/15]</t>
  </si>
  <si>
    <t>ZI:[0221537 - PEF FMB 500M 6.35% 09/15/2037]</t>
  </si>
  <si>
    <t>ZJ:[0221538 - PEF FMB 250M 5.80% 09/15/2017]</t>
  </si>
  <si>
    <t>ZK:[0221539 - PEF FMB 500M 5.65% 06/15/18]</t>
  </si>
  <si>
    <t>ZL:[0221541 - PEF FMB 250M  4.55% 04/1/20]</t>
  </si>
  <si>
    <t>ZM:[0221542 - PEF FMB 350M 5.65% 04/1/40]</t>
  </si>
  <si>
    <t>ZN:[0221564 - PEF FMB 300M 6.65% DUE 7/15/11]</t>
  </si>
  <si>
    <t>ZO:[0221565 - PEF FMB 1B  6.40% 06/15/38]</t>
  </si>
  <si>
    <t>ZP:[0221569 - DEF 400M 3.85% 11-15-42]</t>
  </si>
  <si>
    <t>ZQ:[0221571 - DEF 250M .65% 11-15-15]</t>
  </si>
  <si>
    <t xml:space="preserve">     ZR:[221 Subtotal]</t>
  </si>
  <si>
    <t>ZS:[]</t>
  </si>
  <si>
    <t>ZT:[FERC 224: Other Long-Term Debt]</t>
  </si>
  <si>
    <t>ZU:[0224043 - DEFR LTD]</t>
  </si>
  <si>
    <t>ZV:[0224101 - DEF 800M FLOATING 4/21/2024]</t>
  </si>
  <si>
    <t>ZW:[0224511 - PEF OTH LTD 150M 6.75% 02/2028]</t>
  </si>
  <si>
    <t>ZX:[0224095 - DEF OTH LTD 400M 2.1% 12/15/19]</t>
  </si>
  <si>
    <t>ZY:[0224096 - Long Term Debt - Sec Fix]</t>
  </si>
  <si>
    <t>ZZ:[0224097 - Long Term Debt - Sec Fix Offset]</t>
  </si>
  <si>
    <t>AAA:[0224251 - Current Portion of Unsec Float]</t>
  </si>
  <si>
    <t xml:space="preserve">     AAB:[224 Subtotal]</t>
  </si>
  <si>
    <t>AAC:[]</t>
  </si>
  <si>
    <t>AAD:[FERC 226: Unamort Discount on Long-Term Debt]</t>
  </si>
  <si>
    <t>AAE:[0226010 - DEFPFDEBTDISC]</t>
  </si>
  <si>
    <t>AAF:[0226018 -  DEF 650M UNAMDIS 2.4% 12/15/31]</t>
  </si>
  <si>
    <t>AAG:[0226019 -  DEF 500M UNAMDIS 3% 12/15/2051]</t>
  </si>
  <si>
    <t>AAH:[0226021 - Unamort Discount-Curr]</t>
  </si>
  <si>
    <t>AAI:[0226045 - DEF Long Term Debt Dis]</t>
  </si>
  <si>
    <t>AAJ:[0226046 - DEF UNAMDIS 600M 3.8% 7/15/28]</t>
  </si>
  <si>
    <t>AAK:[0226047 - DEF UNAMDIS 400M 4.20%]</t>
  </si>
  <si>
    <t>AAL:[0226085 - DEF 500M UNAMDIS 5.95% 11/2052]</t>
  </si>
  <si>
    <t>AAM:[0226089 - 2020 First Mortgage Bond]</t>
  </si>
  <si>
    <t>AAN:[0226091 - DEF 600M UNAMDIS 3.4% 10/1/46]</t>
  </si>
  <si>
    <t>AAO:[0226092 - DEFDEBTDISCOUNT #1]</t>
  </si>
  <si>
    <t>AAP:[0226093 - DEFDEBTDISCOUNT #2]</t>
  </si>
  <si>
    <t>AAQ:[0226098 - 2019 DEF Fixed Rate]</t>
  </si>
  <si>
    <t>AAR:[0226511 - PEF UNAMDIS 150M 6.75% 2/01/28]</t>
  </si>
  <si>
    <t>AAS:[0226534 - PEF UNAMDIS 425M 4.8% 03/01/13]</t>
  </si>
  <si>
    <t>AAT:[0226535 - PEF UNAMDIS 225M 5.9% 03/01/33]</t>
  </si>
  <si>
    <t>AAU:[0226536 - PEF UNAMDIS 300M 5.1% 12/1/15]</t>
  </si>
  <si>
    <t>AAV:[0226537 - PEF UNAMDIS 500M 6.35% 09/2037]</t>
  </si>
  <si>
    <t>AAW:[0226538 - PEF UNAMDIS 250M 5.80% 09/2017]</t>
  </si>
  <si>
    <t>AAX:[0226539 - PEF UNAMDIS 500M 5.65% 6/15/18]</t>
  </si>
  <si>
    <t>AAY:[0226541 - PEF UNAMDIS 250M 4.55% 04/2020]</t>
  </si>
  <si>
    <t>AAZ:[0226542 - PEF UNAMDIS 350M 5.65% 04/20403]</t>
  </si>
  <si>
    <t>ABA:[0226564 - PEF UNAMDIS 300M 6.65% 7/15/11]</t>
  </si>
  <si>
    <t>ABB:[0226565 - PEF UNAMDIS 1B 6.40% 6/15/38]</t>
  </si>
  <si>
    <t>ABC:[0226569- DEF UNAMDIS 400M 3.85 11-15-42]</t>
  </si>
  <si>
    <t>ABD:[0226571- DEF UNAMDIS 250M .65% 11-15-15]</t>
  </si>
  <si>
    <t>ABE:[0226700 - Unamort Debt Discount]</t>
  </si>
  <si>
    <t xml:space="preserve">     ABF:[226 Subtotal]</t>
  </si>
  <si>
    <t>ABG:[]</t>
  </si>
  <si>
    <t>ABH:[FERC 227: Obligations Under Capital Lease - Noncurrent]</t>
  </si>
  <si>
    <t>ABI:[0227101 - LT Capital Lease Obligation]</t>
  </si>
  <si>
    <t>ABJ:[0227104 - Cap Lease Noncurrent SPHQ]</t>
  </si>
  <si>
    <t>ABK:[0227105 - Cap Lease Noncurrent SH]</t>
  </si>
  <si>
    <t>ABL:[0227175 - LT Operating Lease Obligation]</t>
  </si>
  <si>
    <t xml:space="preserve">     ABM:[227 Subtotal]</t>
  </si>
  <si>
    <t>ABN:[]</t>
  </si>
  <si>
    <t>ABO:[FERC 228.1: Accumulated Provision for Property Insurance]</t>
  </si>
  <si>
    <t>ABP:[0228100 - Retail Unfd Storm Damage]</t>
  </si>
  <si>
    <t>ABQ:[0228101 - Wholsesale Storm Reserve]</t>
  </si>
  <si>
    <t xml:space="preserve">     ABR:[228.1 Subtotal]</t>
  </si>
  <si>
    <t>ABS:[FERC 228.2: Accumulated Provision for Injuries and Damages]</t>
  </si>
  <si>
    <t>ABT:[0228201 - Claim Reserve]</t>
  </si>
  <si>
    <t>ABU:[0228202 - Claim Reserve - ST]</t>
  </si>
  <si>
    <t>ABV:[0228250 - Inactive - Schm Worker'S Comp - Other]</t>
  </si>
  <si>
    <t>ABW:[0228280 - Schm Environmental]</t>
  </si>
  <si>
    <t xml:space="preserve">     ABX:[228.2 Subtotal]</t>
  </si>
  <si>
    <t>ABY:[FERC 228.3: Accumulated Provision for Pensions and Benefits]</t>
  </si>
  <si>
    <t>ABZ:[0228312 - Pension Rest]</t>
  </si>
  <si>
    <t>ACA:[0228314 - Schm Dpc Opeb FAS 106]</t>
  </si>
  <si>
    <t>ACB:[0228315 - Schm Opeb (Fas106)]</t>
  </si>
  <si>
    <t>ACC:[0228318 - OPEB Liability - FAS 106]</t>
  </si>
  <si>
    <t>ACD:[0228324 - Schm Dpc Pos Emp FAS 112]</t>
  </si>
  <si>
    <t>ACE:[0228325 - Schm Post Emp FAS 112]</t>
  </si>
  <si>
    <t>ACF:[0228340 - Nonqualified Plans Liability]</t>
  </si>
  <si>
    <t>ACG:[0228346 - Pension Liability - FAS 87]</t>
  </si>
  <si>
    <t>ACH:[0228347 - Pension Liab - FAS 87]</t>
  </si>
  <si>
    <t>ACI:[0228348 - Pension Liab - FAS 87(Cinergy)]</t>
  </si>
  <si>
    <t>ACJ:[0228349 - Accrued Pensions &amp; Other Post-Retirement Ben]</t>
  </si>
  <si>
    <t>ACK:[0253275 - Pension Liability - FAS 187 NQ]</t>
  </si>
  <si>
    <t xml:space="preserve">     ACL:[228.3 Subtotal]</t>
  </si>
  <si>
    <t>ACM:[FERC 228.4: Accumulated Misc Operating Provisions]</t>
  </si>
  <si>
    <t>ACN:[0228402 - Nuclear Refuel Outage #16]</t>
  </si>
  <si>
    <t>ACO:[0228403 - Deferred Serp -  Active Empl]</t>
  </si>
  <si>
    <t>ACP:[0228404 - Deferred Comp]</t>
  </si>
  <si>
    <t>ACQ:[0228405 - 2000 Class Deferred Compensat]</t>
  </si>
  <si>
    <t>ACR:[0228407 - Perf Share Sub Plan]</t>
  </si>
  <si>
    <t>ACS:[0228408 - Mgt Incentive Award Def]</t>
  </si>
  <si>
    <t>ACT:[0228413 - Nuclear EOL Costs]</t>
  </si>
  <si>
    <t>ACU:[0228440 - Reserve - MGP Sites FERC 228]</t>
  </si>
  <si>
    <t>ACV:[0228480 - Acc Prov Insurance-Environ]</t>
  </si>
  <si>
    <t xml:space="preserve">     ACW:[228.4 Subtotal]</t>
  </si>
  <si>
    <t xml:space="preserve">     ACX:[228 Subtotal]</t>
  </si>
  <si>
    <t>ACY:[]</t>
  </si>
  <si>
    <t>ACZ:[FERC 229: Accumulated Provisions for Rate Refunds]</t>
  </si>
  <si>
    <t>ADA:[0229010 - Accm Prv-Rate Refnd-Tax Ref]</t>
  </si>
  <si>
    <t>ADB:[0229003 - Wholesale - QF Energy]</t>
  </si>
  <si>
    <t xml:space="preserve">     ADC:[229 Subtotal]</t>
  </si>
  <si>
    <t>ADD:[]</t>
  </si>
  <si>
    <t>ADE:[FERC 230: Asset Retirement Obligations]</t>
  </si>
  <si>
    <t>ADF:[0230001 - FAS 143 ARO Liability ST]</t>
  </si>
  <si>
    <t>ADG:[0230105 - ARO Liability - Current]</t>
  </si>
  <si>
    <t>ADH:[0230315 - ARO Liability - Coal Ash]</t>
  </si>
  <si>
    <t>ADI:[0230999 - ARO Liability]</t>
  </si>
  <si>
    <t xml:space="preserve">     ADJ:[230 Subtotal]</t>
  </si>
  <si>
    <t>ADK:[]</t>
  </si>
  <si>
    <t>ADL:[FERC 232: Accounts Payable]</t>
  </si>
  <si>
    <t>ADM:[0232000 - A/P Vendors Payable]</t>
  </si>
  <si>
    <t>ADN:[0232001 - AP Corp Vendors Payable]</t>
  </si>
  <si>
    <t>ADO:[0232002 - A/P - Misc - Gen - Acctg]</t>
  </si>
  <si>
    <t>ADP:[0232004 - Vision Deduction]</t>
  </si>
  <si>
    <t>ADQ:[0232005 - Long Term Disability Deduction]</t>
  </si>
  <si>
    <t>ADR:[0232016 - AP PS8.9 Vendors Payable]</t>
  </si>
  <si>
    <t>ADS:[0232018- EAM Payables]</t>
  </si>
  <si>
    <t>ADT:[0232027 -AP-Fuel Financial Hedge]</t>
  </si>
  <si>
    <t>ADU:[0232031 - Treasury LC and MCF Fees]</t>
  </si>
  <si>
    <t>ADV:[0232039 - Payable 401K Incentive Match]</t>
  </si>
  <si>
    <t>ADW:[0232045 - Supp Life Deductions]</t>
  </si>
  <si>
    <t>ADX:[0232048 - Supp AD&amp;D Deduction]</t>
  </si>
  <si>
    <t>ADY:[0232049 - Medical &amp; HSA Deductions]</t>
  </si>
  <si>
    <t>ADZ:[0232052 - Medical Spending Acc Deduct]</t>
  </si>
  <si>
    <t>AEA:[0232053 - Dependent Spending Acct Deduct]</t>
  </si>
  <si>
    <t>AEB:[0232061 - Checks not presented - reclass]</t>
  </si>
  <si>
    <t>AEC:[0232067 - Dental Deductions]</t>
  </si>
  <si>
    <t>AED:[0232068 - Employee Parking Deductions]</t>
  </si>
  <si>
    <t>AEE:[0232103 - DEF Payable - NG Purchases]</t>
  </si>
  <si>
    <t>AEF:[0232105 - DEF Payable - NG Transport]</t>
  </si>
  <si>
    <t>AEG:[0232107 - DEF Payable - NG Fin Transact]</t>
  </si>
  <si>
    <t>AEH:[0232108 - DEF Cogen Payable]</t>
  </si>
  <si>
    <t>AEI:[0232109 - A/P BPM - Actual]</t>
  </si>
  <si>
    <t>AEJ:[0232120 - Vouchers Payable - Special]</t>
  </si>
  <si>
    <t>AEK:[0232125 - NRC Inspection Fee Pay]</t>
  </si>
  <si>
    <t>AEL:[0232150 - Accounts Payable - Stores]</t>
  </si>
  <si>
    <t>AEM:[0232151 - Accounts Payable - Stores]</t>
  </si>
  <si>
    <t>AEN:[0232155 - Accounts Payable - Stores CAS]</t>
  </si>
  <si>
    <t>AEO:[0232163 - Emission Allowance A/P]</t>
  </si>
  <si>
    <t>AEP:[0232170 - Accounts Payable - Coal]</t>
  </si>
  <si>
    <t>AEQ:[0232171 - Account Payable - Coal Accrual]</t>
  </si>
  <si>
    <t>AER:[0232175 - Limestone and Freight Payable]</t>
  </si>
  <si>
    <t>AES:[0232176 - Reagent Payable]</t>
  </si>
  <si>
    <t>AET:[0232177 - Generic By Products Payable]</t>
  </si>
  <si>
    <t>AEU:[0232178 - Accrued Settlements Payable]</t>
  </si>
  <si>
    <t>AEV:[0232180 - Accounts Payable - Oil Stocks]</t>
  </si>
  <si>
    <t>AEW:[0232181 - Natural Gas Payable]</t>
  </si>
  <si>
    <t>AEX:[0232190 - Coal Freight Payable]</t>
  </si>
  <si>
    <t>AEY:[0232195 - RAILCAR LEASE PAYABLE]</t>
  </si>
  <si>
    <t>AEZ:[0232199 - PowerPlan Coal Payable]</t>
  </si>
  <si>
    <t>AFA:[0232200 - Cbis Refund Payable]</t>
  </si>
  <si>
    <t>AFB:[0232222 - Test Fuel Payable]</t>
  </si>
  <si>
    <t>AFC:[0232270 - Passport Unvouchered Liability]</t>
  </si>
  <si>
    <t>AFD:[0232331 - A/P - ENERGY NEIGHBOR FUND]</t>
  </si>
  <si>
    <t>AFE:[0232332 - Photovoltaic Fund]</t>
  </si>
  <si>
    <t>AFF:[0232333 - A/P - FLEXCARE]</t>
  </si>
  <si>
    <t>AFG:[0232334 - A/P - Stock Loan Repay]</t>
  </si>
  <si>
    <t>AFH:[0232336 - Advance Payable NCEMPA]</t>
  </si>
  <si>
    <t>AFI:[0232337 - CR3 Joint Owner]</t>
  </si>
  <si>
    <t>AFJ:[0232338 - Payable - Int City Joint Owners]</t>
  </si>
  <si>
    <t>AFK:[0232402 - Collateral Liab]</t>
  </si>
  <si>
    <t>AFL:[0232410 - Transmission Payables]</t>
  </si>
  <si>
    <t>AFM:[0232460 - Bulk Power Marketing Payable]</t>
  </si>
  <si>
    <t>AFN:[0232480 - Co-Generation]</t>
  </si>
  <si>
    <t>AFO:[0232510 - Checks Not Presented]</t>
  </si>
  <si>
    <t>AFP:[0232892 - A/P Miscellaneous]</t>
  </si>
  <si>
    <t>AFQ:[0232993 - AP Off System]</t>
  </si>
  <si>
    <t>AFR:[0232996 -  Capital - Accruals]</t>
  </si>
  <si>
    <t xml:space="preserve">     AFS:[232 Subtotal]</t>
  </si>
  <si>
    <t>AFT:[]</t>
  </si>
  <si>
    <t>AFU:[FERC 233: Notes Payable to Associated Companies]</t>
  </si>
  <si>
    <t>AFV:[0233003 - IC LT Notes Pay]</t>
  </si>
  <si>
    <t>AFW:[0233150 - IC Moneypool - ST Notes Pay]</t>
  </si>
  <si>
    <t xml:space="preserve">     AFX:[233 Subtotal]</t>
  </si>
  <si>
    <t>AFY:[]</t>
  </si>
  <si>
    <t>AFZ:[FERC 234: Accounts Payable to Associated Companies]</t>
  </si>
  <si>
    <t>AGA:[0232232 - A/P Affiliates]</t>
  </si>
  <si>
    <t>AGB:[0234000 - IC Moneypool - ST Interest Pay]</t>
  </si>
  <si>
    <t>AGC:[0234010 - Intercompany Ap]</t>
  </si>
  <si>
    <t>AGD:[0234104 - IC Accounts Payable]</t>
  </si>
  <si>
    <t>AGE:[0234250 - IC Netting - Accts Payable (Nets Against 0146250 - IC Netting - A/R)]</t>
  </si>
  <si>
    <t>AGF:[0234350 - IC Netting - LT Accts Payable]</t>
  </si>
  <si>
    <t xml:space="preserve">     AGG:[234 Subtotal]</t>
  </si>
  <si>
    <t>AGH:[]</t>
  </si>
  <si>
    <t>AGI:[FERC 235: Customer Deposits]</t>
  </si>
  <si>
    <t>AGJ:[0235002 - CD Active]</t>
  </si>
  <si>
    <t>AGK:[0235003 - CD Inactive]</t>
  </si>
  <si>
    <t>AGL:[0235110 - Cust Dep For Srvc - Edp Billing]</t>
  </si>
  <si>
    <t xml:space="preserve">     AGM:[235 Subtotal]</t>
  </si>
  <si>
    <t>AGN:[]</t>
  </si>
  <si>
    <t>AGO:[FERC 236: Taxes Accrued]</t>
  </si>
  <si>
    <t>AGP:[0236000 - NC Prop Tax - Electric]</t>
  </si>
  <si>
    <t>AGQ:[0236001 - State It Payable Other]</t>
  </si>
  <si>
    <t>AGR:[0236020 - FAS 5 Non-Income Tax Reserves]</t>
  </si>
  <si>
    <t>AGS:[0236040 NC Prop Tax - Misc Non-Util]</t>
  </si>
  <si>
    <t>AGT:[0236041 - Accrued Property Tax]</t>
  </si>
  <si>
    <t>AGU:[0236100 - Franchise Tax - Electric]</t>
  </si>
  <si>
    <t>AGV:[0236123 - Fl Prop Tax - Electric]</t>
  </si>
  <si>
    <t>AGW:[0236131 - FL FRANCHISE TX ACCRUAL]</t>
  </si>
  <si>
    <t>AGX:[0236135 - FL Reg Assessment - Electric]</t>
  </si>
  <si>
    <t>AGY:[0236150 - St/Local Unemployment Tax Liab]</t>
  </si>
  <si>
    <t>AGZ:[0236360 - SC Property Tax Electric]</t>
  </si>
  <si>
    <t>AHA:[0236700 - Employer FICA Tax Liab]</t>
  </si>
  <si>
    <t>AHB:[0236701 - CARES ACT Accural of Deferred Payment of Employer Share of Payroll Tax]</t>
  </si>
  <si>
    <t>AHC:[0236750 - Federal Unemployment Tax Liab]</t>
  </si>
  <si>
    <t>AHD:[0236801 - Accrued Gross Receipts Tax]</t>
  </si>
  <si>
    <t>AHE:[0236831 - Misc. Taxes &amp; Interest]</t>
  </si>
  <si>
    <t>AHF:[0236906 - Sales and Use Tax Payable]</t>
  </si>
  <si>
    <t>AHG:[0236918 - Accr Ad Valorem Tax 2006]</t>
  </si>
  <si>
    <t>AHH:[0236926 - LT Tax Reclass Fed]</t>
  </si>
  <si>
    <t>AHI:[0236927 - LT Tax Reclass State]</t>
  </si>
  <si>
    <t>AHJ:[0236940 - Curr Tax Reclass Acct State Cr]</t>
  </si>
  <si>
    <t>AHK:[0236942 - State Inc Tax Payable - Prior Yrs LT]</t>
  </si>
  <si>
    <t>AHL:[0236943 - State Inc Tax Pay-Prior Years]</t>
  </si>
  <si>
    <t>AHM:[0236953 - LT Liability: State UTP]</t>
  </si>
  <si>
    <t>AHN:[0236960 - SC Inc Tax Payable-Prior Yr]</t>
  </si>
  <si>
    <t>AHO:[0236965 - Accrued SIT - Prior Year]</t>
  </si>
  <si>
    <t>AHP:[0236980 - Current Tax Reclass Account Fed Cr]</t>
  </si>
  <si>
    <t>AHQ:[0236981 - Fed Inc Tax Payable - Prev Yr]</t>
  </si>
  <si>
    <t>AHR:[0236983 - Fed Inc Tax Payable - Prior Yrs]</t>
  </si>
  <si>
    <t>AHS:[0236986 - Fed Inc Payable - PY LT 08-09]</t>
  </si>
  <si>
    <t>AHT:[0236988 - LT Liability ST UTP PGN]</t>
  </si>
  <si>
    <t>AHU:[0236989 - LT Liability Fed UTP PGN]</t>
  </si>
  <si>
    <t>AHV:[0236990 - Fed Inc Tax Payable - Current]</t>
  </si>
  <si>
    <t>AHW:[0236992 - Current Liability UTP - Fed]</t>
  </si>
  <si>
    <t>AHX:[0236993 - LT Liability Federal UTP 08-09 Year]</t>
  </si>
  <si>
    <t xml:space="preserve">     AHY:[236 Subtotal]</t>
  </si>
  <si>
    <t>AHZ:[]</t>
  </si>
  <si>
    <t>AIA:[FERC 237: Interest Accrued]</t>
  </si>
  <si>
    <t>AIB:[0237038 - LT Interest Accrued]</t>
  </si>
  <si>
    <t>AIC:[0237039 - Cur Int Accrued - Tax]</t>
  </si>
  <si>
    <t>AID:[0237041 - FERC Interconnect Interest LT]</t>
  </si>
  <si>
    <t>AIE:[0237011 - Int Payable - Notes - Non-Reg]</t>
  </si>
  <si>
    <t>AIG:[0237110 - Bonds Interest Payable]</t>
  </si>
  <si>
    <t>AIH:[0237200 - Cur Liability Interest accrued]</t>
  </si>
  <si>
    <t>AII:[0237222 - Int Accr Cust Dep FLA]</t>
  </si>
  <si>
    <t>AIJ:[0237418 - Other Current Liabilities]</t>
  </si>
  <si>
    <t>AIK:[0237460 - Interest Payable]</t>
  </si>
  <si>
    <t>AIL:[0237510 - Bonds Interest Payable]</t>
  </si>
  <si>
    <t xml:space="preserve">     AIM:[237 Subtotal]</t>
  </si>
  <si>
    <t>AIN:[]</t>
  </si>
  <si>
    <t>AIO:[FERC 239: Matured Long-Term Debt]</t>
  </si>
  <si>
    <t>AIP:[Placeholder for current portion of LTD]</t>
  </si>
  <si>
    <t xml:space="preserve">     AIQ:[239 Subtotal]</t>
  </si>
  <si>
    <t>AIR:[]</t>
  </si>
  <si>
    <t>AIS:[FERC 241: Tax Collections Payable]</t>
  </si>
  <si>
    <t>AIT:[0241110 - State Income Tax Wh - Employee]</t>
  </si>
  <si>
    <t>AIU:[0241142 - ST SALES TAX SERV-REV 7%]</t>
  </si>
  <si>
    <t>AIV:[0241150 - Fed Inc Tax Wh - employee]</t>
  </si>
  <si>
    <t>AIW:[0241160 - FICA Withheld - Employee]</t>
  </si>
  <si>
    <t>AIX:[0241310 - SC State Sales Tax on Elc Energy]</t>
  </si>
  <si>
    <t>AIY:[0241320 - NC State Sales Tx on Elc Enrgy]</t>
  </si>
  <si>
    <t>AIZ:[0241335 - Local Taxes Withheld]</t>
  </si>
  <si>
    <t>AJA:[0241348 - Franchise Fees Payable]</t>
  </si>
  <si>
    <t>AJB:[0241800 - Utility Tax - County]</t>
  </si>
  <si>
    <t>AJC:[0241900 - TX COL PAY-FL Muni Utility Tax]</t>
  </si>
  <si>
    <t>AJD:[0241990 - GRT Payable Additional 2.6%]</t>
  </si>
  <si>
    <t xml:space="preserve">     AJE:[241 Subtotal]</t>
  </si>
  <si>
    <t>AJF:[]</t>
  </si>
  <si>
    <t>AJG:[FERC 242: Misc Current and Accrued Liabilities]</t>
  </si>
  <si>
    <t>AJH:[0242003 - Imbalance Payable - Oba]</t>
  </si>
  <si>
    <t>AJI:[0242004 - Imbalance Payable - Park/Lend]</t>
  </si>
  <si>
    <t>AJJ:[0242033 - Wages Payable - Accrual]</t>
  </si>
  <si>
    <t>AJK:[0242035 -  Unearned Premiums]</t>
  </si>
  <si>
    <t>AJL:[0242051 - FERC Interconnect Deposits LT]</t>
  </si>
  <si>
    <t>AJM:[0242054 - State Interconnect Deposits LT]</t>
  </si>
  <si>
    <t>AJN:[0242110 - Contract Retentions]</t>
  </si>
  <si>
    <t>AJO:[0242152 - Solar Interconnect Deposits]</t>
  </si>
  <si>
    <t>AJP:[0242160 - Current Liabilities of VIEs]</t>
  </si>
  <si>
    <t>AJQ:[0242200 - Misc C&amp;A Liab Incentives]</t>
  </si>
  <si>
    <t>AJR:[0242210 - Accrued Salaries &amp; Wages]</t>
  </si>
  <si>
    <t>AJS:[0242215 - Severance Reserve/Accrual]</t>
  </si>
  <si>
    <t>AJT:[0242216 - Severance Accrual Purchase Acctg]</t>
  </si>
  <si>
    <t>AJU:[0242217 - Severance Reserve]</t>
  </si>
  <si>
    <t>AJV:[0242220 - Legal Employee Deductions]</t>
  </si>
  <si>
    <t>AJW:[0242320 - Transmission Open Acc-Deposits]</t>
  </si>
  <si>
    <t>AJX:[0242390 - CURR&amp;ACCR LIAB-FPC LTD]</t>
  </si>
  <si>
    <t>AJY:[0242391 - A/P COAL &amp; OIL Commitments]</t>
  </si>
  <si>
    <t>AJZ:[0242392 - Bargaining Unit Dental Reserve]</t>
  </si>
  <si>
    <t>AKA:[0242393 - Misc C&amp;A Liab Def Vacation]</t>
  </si>
  <si>
    <t>AKB:[0242395 - CUR&amp;ACCR LIAB MED/DTL INS ACT]</t>
  </si>
  <si>
    <t>AKC:[0242396 - CURR&amp;ACCR LIAB-WORKERS COMP]</t>
  </si>
  <si>
    <t>AKD:[0242397 - IRU INDEMNIFICATION -ST]</t>
  </si>
  <si>
    <t>AKE:[0242398 - CURR&amp;ACCR LIAB MISC]</t>
  </si>
  <si>
    <t>AKF:[0242410 - Prov - Cumulative Div Pref and Pref Stk -]</t>
  </si>
  <si>
    <t>AKG:[0242440 - Cash Coll &amp; Contribution to Trustee]</t>
  </si>
  <si>
    <t>AKH:[0242450 - Collections From Payroll - Misc]</t>
  </si>
  <si>
    <t>AKI:[0242460 - Prov For Incentive Ben Prog]</t>
  </si>
  <si>
    <t>AKJ:[0242461 - Prior Year Incentive Accrual]</t>
  </si>
  <si>
    <t>AKK:[0242481 - Div Reinvest Pending Payable]</t>
  </si>
  <si>
    <t>AKL:[0242490 - Vacation Carryover]</t>
  </si>
  <si>
    <t>AKM:[0242540 - Escheaments Payable]</t>
  </si>
  <si>
    <t>AKN:[0242650 - Accrued Payable - Other]</t>
  </si>
  <si>
    <t>AKO:[0242690 - Executive Incentive Accrual]</t>
  </si>
  <si>
    <t>AKP:[0242797 - NQ Pension Current FPC SERP/ND]</t>
  </si>
  <si>
    <t>AKQ:[0242803 - Deferred Rent]</t>
  </si>
  <si>
    <t>AKR:[0242890 - Deferred Rev Pay - Fuel]</t>
  </si>
  <si>
    <t>AKS:[0242897 - NC Pension Liability - FAS 87]</t>
  </si>
  <si>
    <t>AKT:[0242898 - OPEB Current Liability]</t>
  </si>
  <si>
    <t>AKU:[0242899 - FAS 112 Currently Liability]</t>
  </si>
  <si>
    <t>AKV:[0242988 - Reg Liability Current]</t>
  </si>
  <si>
    <t>AKW:[0242997 - Misc. Liab - FAS 87 NQ]</t>
  </si>
  <si>
    <t>AKX:[0242999 - Misc Liab - FAS 112]</t>
  </si>
  <si>
    <t xml:space="preserve">     AKY:[242 Subtotal]</t>
  </si>
  <si>
    <t>AKZ:[]</t>
  </si>
  <si>
    <t>ALA:[FERC 243: Obligations Under Capital Leases-Current]</t>
  </si>
  <si>
    <t>ALB:[0242175 - Curr Operating Lease Oblig]</t>
  </si>
  <si>
    <t>ALC:[0243105 - Current Portion of Cap Lease Obligation]</t>
  </si>
  <si>
    <t>ALD:[0243106 - Cap Lease Current SPHQ]</t>
  </si>
  <si>
    <t>ALE:[0243107 - Cap Lease Current SH]</t>
  </si>
  <si>
    <t xml:space="preserve">     ALF:[243 Subtotal]</t>
  </si>
  <si>
    <t>ALG:[]</t>
  </si>
  <si>
    <t>ALH:[FERC 244: Derivatives Instrument Liabilities]</t>
  </si>
  <si>
    <t>ALI:[0244005 - Derivative Instr - Regulatory ST]</t>
  </si>
  <si>
    <t>ALJ:[0244006 - Derivative Instr - Regulatory LT]</t>
  </si>
  <si>
    <t>ALK:[0244007 - Accrued Interest Exp-Swaps-Reg]</t>
  </si>
  <si>
    <t>ALL:[0244010 - NDTF Derivative Options]</t>
  </si>
  <si>
    <t>ALM:[244 Subtotal]</t>
  </si>
  <si>
    <t>ALN:[]</t>
  </si>
  <si>
    <t>ALO:[]</t>
  </si>
  <si>
    <t>ALP:[FERC 245: Derivatives Instrument Liabilities-Hedges]</t>
  </si>
  <si>
    <t>ALQ:[0245001 - 3rd Party Derivative Liability Current]</t>
  </si>
  <si>
    <t>ALR:[0245002 - 3rd Party Derivative Liability Noncurren]</t>
  </si>
  <si>
    <t xml:space="preserve">     ALS:[245 Subtotal]</t>
  </si>
  <si>
    <t>ALT:[]</t>
  </si>
  <si>
    <t>ALU:[FERC 252: Customer Advances for Construction]</t>
  </si>
  <si>
    <t>ALV:[0224045 - FERC Interconnect Liability]</t>
  </si>
  <si>
    <t>ALW:[0252001 - Cust Adv For Construction]</t>
  </si>
  <si>
    <t>ALX:[0252120 - Reserve Capacity]</t>
  </si>
  <si>
    <t>ALY:[0252400 - Customer Advances ST]</t>
  </si>
  <si>
    <t xml:space="preserve">     ALZ:[252 Subtotal]</t>
  </si>
  <si>
    <t>AMA:[]</t>
  </si>
  <si>
    <t>AMB:[FERC 253: Other Deferred Credits]</t>
  </si>
  <si>
    <t>AMC:[0253008 - Pole Attach - Deferred Revenue]</t>
  </si>
  <si>
    <t>AMD:[0253035 - Misc Def Cr - Genl Acctg]</t>
  </si>
  <si>
    <t>AME:[0253037 - LT Liab - Current Portion]</t>
  </si>
  <si>
    <t>AMF:[0253039 - Deferred Revenue]</t>
  </si>
  <si>
    <t>AMG:[0253043 - OPEB - FAS 106 Grantor Trust]</t>
  </si>
  <si>
    <t>AMH:[0253049 - Int on Tax Deficiency - LT Liab]</t>
  </si>
  <si>
    <t>AMI:[0253053 - OTH DEF Credit - Smart Grid]</t>
  </si>
  <si>
    <t>AMJ:[0253062 - Long Term Def Rev-OL]</t>
  </si>
  <si>
    <t>AMK:[0253070 - Reserve - MGP Sites]</t>
  </si>
  <si>
    <t>AML:[0253082 - OTH DEFER CR MISCELLANEOUS]</t>
  </si>
  <si>
    <t>AMM:[0253084 - IRU INDEMNIFICATION -LT]</t>
  </si>
  <si>
    <t>AMN:[0253085 - Other Long Term Liabilities]</t>
  </si>
  <si>
    <t>AMO:[2531006 - Defr Cr - A/R A/P Elim Diff]</t>
  </si>
  <si>
    <t>AMP:[2531008 - Defr Cr - Other Bal Sheet Elim Diff]</t>
  </si>
  <si>
    <t>AMQ:[0253400 - BARTOW LTSA]</t>
  </si>
  <si>
    <t>AMR:[0253401 - HINES LTSA]</t>
  </si>
  <si>
    <t>AMS:[0253403 - Citrus County LTSA Def Liab]</t>
  </si>
  <si>
    <t>AMT:[0253620 - SCHM Executive Savings Pln-Stk]</t>
  </si>
  <si>
    <t>AMU:[0253630 - Schm Exec Cash Bal Plan]</t>
  </si>
  <si>
    <t>AMV:[0253690 - Pension Deferred Credits]</t>
  </si>
  <si>
    <t>AMW:[0253890 - SCHM Tax &amp; S/L for Surplus Mat'l]</t>
  </si>
  <si>
    <t>AMX:[0253910 - Pole Attach - Advance Billing]</t>
  </si>
  <si>
    <t>AMY:[0253920 - Other Deferred Credits]</t>
  </si>
  <si>
    <t>AMZ:[0253990 - Deferred Prepaid Ef - Lighting]</t>
  </si>
  <si>
    <t>ANA:[0253955 - Short-Term Guarantee Obligations]</t>
  </si>
  <si>
    <t xml:space="preserve">     ANB:[253 Subtotal]</t>
  </si>
  <si>
    <t>ANC:[]</t>
  </si>
  <si>
    <t>ANE:[FERC 254: Other Regulatory Liabilities]</t>
  </si>
  <si>
    <t>ANF:[0254002 - Interest Rate Swap Reg Liability]</t>
  </si>
  <si>
    <t>ANG:[0254015 - Reg Liab MTM Fuel ST]</t>
  </si>
  <si>
    <t>ANH:[0254016 - Deferred SPP]</t>
  </si>
  <si>
    <t>ANI:[0254020 - Auctioned S02 Allowance]</t>
  </si>
  <si>
    <t>ANJ:[0254024 - Def CR3 Liab - Depr &amp; Prop Tax]</t>
  </si>
  <si>
    <t>ANK:[0254031 - CR4&amp;5 Accelerated Depreciation]</t>
  </si>
  <si>
    <t>ANL:[0254036 - Regulatory  Liability - Excess Fed ADIT]</t>
  </si>
  <si>
    <t>ANM:[0254038 - Excess ADIT Grossup LT]</t>
  </si>
  <si>
    <t>ANN:[0254059 -DOE Settlement Reg Liability]</t>
  </si>
  <si>
    <t>ANO:[0254060 - DEF Tax Savings Reg Liability]</t>
  </si>
  <si>
    <t>ANP:[0254061 -  Deferred PTCs]</t>
  </si>
  <si>
    <t>ANQ:[0254087 - Regulatory Liability - CR 4&amp;5 Amort.]</t>
  </si>
  <si>
    <t>ANR:[02540XX - Regulatory Liability - OATT FIT]</t>
  </si>
  <si>
    <t>ANS:[0254100 - Regulatory Liablility - Inc Tax]</t>
  </si>
  <si>
    <t>ANT:[0254101 - Deferred Regulatory Liability]</t>
  </si>
  <si>
    <t>ANU:[0254250 - NC REC Liability - Retail]</t>
  </si>
  <si>
    <t>ANV:[0254310 - Deferred Fuel Settlements]</t>
  </si>
  <si>
    <t>ANW:[0254311 - Deferred Fuel Revenue]</t>
  </si>
  <si>
    <t>ANX:[0254312 - Deferred GPIF - Reg Liab Fuel]</t>
  </si>
  <si>
    <t>ANY:[0254313 - Deferred Fuel - PY]</t>
  </si>
  <si>
    <t>ANZ:[0254315 - DOE Settlement (Apr 2022 moved to 254059 in May 2022)]</t>
  </si>
  <si>
    <t>AOA:[0254316 - Deferred Energy Conservation]</t>
  </si>
  <si>
    <t>AOB:[0254317 - Deferred Environmental Cost Recovery]</t>
  </si>
  <si>
    <t>AOC:[0254318 - Deferred Property Gains/Losses - FL]</t>
  </si>
  <si>
    <t>AOD:[0254320 - Deferred Capacity Curr Yr]</t>
  </si>
  <si>
    <t>AOE:[0254321 - Deferred Capacity - Prior Yr]</t>
  </si>
  <si>
    <t>AOF:[0254401 - DSM Energy Efficiency]</t>
  </si>
  <si>
    <t>AOG:[0254402 - SC Historical DSM]</t>
  </si>
  <si>
    <t>AOH:[0254689 - Reg Liability - OPEB Medical]</t>
  </si>
  <si>
    <t>AOI:[0254690 - Reg Liability - OPEB Life]</t>
  </si>
  <si>
    <t>AOJ:[0254700 - Blank - Forecast Placeholder]</t>
  </si>
  <si>
    <t>AOK:[0254750 - Blank - Forecast Placeholder]</t>
  </si>
  <si>
    <t>AOL:[0254760 - Tax Savings Reg Liab - Retail 2022 Settlement]</t>
  </si>
  <si>
    <t>AOM:[0254800 - Reg Liability MTM Fuel LT]</t>
  </si>
  <si>
    <t>AON:[0254914 - NDT - Qual - Unreal Gains]</t>
  </si>
  <si>
    <t>AOO:[0254980 - Open Interest Rate Swap Cur Reg Liab]</t>
  </si>
  <si>
    <t>AOP:[0254988 - Current Regulatory Liabilities ("Excess Fed ADIT")]</t>
  </si>
  <si>
    <t>AOQ:[0254991 - Aro Reg Liab - Book Depr]</t>
  </si>
  <si>
    <t>AOS:[0254999 - Reg Liab COR reclass from A/D]</t>
  </si>
  <si>
    <t xml:space="preserve">     AOT:[254 Subtotal]</t>
  </si>
  <si>
    <t>AOU:[]</t>
  </si>
  <si>
    <t>AOV:[FERC 255: Accumulated Deferred Investment Tax Credits]</t>
  </si>
  <si>
    <t>AOW:[0255000 - Accum Def Inv Tax Credits]</t>
  </si>
  <si>
    <t>AOX:[0255001 - Def ITC - No Normalization]</t>
  </si>
  <si>
    <t xml:space="preserve">     AOY:[255 Subtotal]</t>
  </si>
  <si>
    <t>AOZ:[]</t>
  </si>
  <si>
    <t>APA:[FERC 281: Accumulated Deferred Income Taxes - Accelerated Amort Property]</t>
  </si>
  <si>
    <t>APB:[0281200 - Deferred Federal Income Tax]</t>
  </si>
  <si>
    <t>APC:[0281201 - Deferred State Income Tax]</t>
  </si>
  <si>
    <t>APD:[0281300 - Deferred FIT - Current]</t>
  </si>
  <si>
    <t>APE:[0281301 - Deferred SIT - Current]</t>
  </si>
  <si>
    <t xml:space="preserve">     APF:[281 Subtotal]</t>
  </si>
  <si>
    <t>APG:[]</t>
  </si>
  <si>
    <t>APH:[FERC 282: Accumulated Deferred Income Taxes - Other Property]</t>
  </si>
  <si>
    <t>API:[0282005 - LT FIN48 Noncur Prop DTL - FED]</t>
  </si>
  <si>
    <t>APJ:[0282006 - LT FIN48 Noncur Prop DTL - FL]</t>
  </si>
  <si>
    <t>APK:[0282100 - Adit: PpandE: Federal Taxes]</t>
  </si>
  <si>
    <t>APL:[0282101 - Adit: PpandE: State Taxes]</t>
  </si>
  <si>
    <t>APM:[0282103 - LT Def tax liability: state-282]</t>
  </si>
  <si>
    <t>APN:[0282104 - LT Def tax liability - Fed(282)]</t>
  </si>
  <si>
    <t xml:space="preserve">     APO:[282 Subtotal]</t>
  </si>
  <si>
    <t>APP:[]</t>
  </si>
  <si>
    <t>APQ:[FERC 283: Accumulated Deferred Income Taxes - Other]</t>
  </si>
  <si>
    <t>APR:[0283011 - Current Portion DIT]</t>
  </si>
  <si>
    <t>APS:[0283012 - Current Portion - DSIT]</t>
  </si>
  <si>
    <t>APT:[0283013 - Current DTL - FED]</t>
  </si>
  <si>
    <t>APU:[0283014 - Current DTL - FL]</t>
  </si>
  <si>
    <t>APV:[0283100 - Adit: Other: Federal Taxes]</t>
  </si>
  <si>
    <t>APW:[0283101 - Adit: Other: State Taxes]</t>
  </si>
  <si>
    <t>APX:[0283102 - LT Def tax liability: Fed-283]</t>
  </si>
  <si>
    <t>APY:[0283103 - LT Def tax liability: state-283]</t>
  </si>
  <si>
    <t xml:space="preserve">     APZ:[283 Subtotal]</t>
  </si>
  <si>
    <t>AQA:[]</t>
  </si>
  <si>
    <t>AQB:[EndMethodCalls]</t>
  </si>
  <si>
    <t>AQC:[]</t>
  </si>
  <si>
    <t>AQD:[Total Liabilities]</t>
  </si>
  <si>
    <t>AQE:[]</t>
  </si>
  <si>
    <t>AQF:[Assets - Liabilities]</t>
  </si>
  <si>
    <t>AQG:[if]</t>
  </si>
  <si>
    <t>AQH:[Difference]</t>
  </si>
  <si>
    <t>AQI:[end if]</t>
  </si>
  <si>
    <t>AQJ:[]</t>
  </si>
  <si>
    <t>AQK:[]</t>
  </si>
  <si>
    <t>AQL:[Reconciliation:]</t>
  </si>
  <si>
    <t>AQM:[]</t>
  </si>
  <si>
    <t>AQN:[Total Assets (Published Financial Model BS)]</t>
  </si>
  <si>
    <t>AQO:[Total Liabilities (Published Financial Model BS)]</t>
  </si>
  <si>
    <t>AQP:[]</t>
  </si>
  <si>
    <t>AQQ:[Actuals:]</t>
  </si>
  <si>
    <t>AQR:[if]</t>
  </si>
  <si>
    <t>AQS:[Total Assets (Sum Here)]</t>
  </si>
  <si>
    <t>AQT:[Total Assets (Published Account Details)]</t>
  </si>
  <si>
    <t xml:space="preserve">     AQU:[Variance]</t>
  </si>
  <si>
    <t>AQV:[]</t>
  </si>
  <si>
    <t>AQW:[Total Liabilities (Sum Here)]</t>
  </si>
  <si>
    <t>AQX:[Total Liabilities (Published Account Details)]</t>
  </si>
  <si>
    <t xml:space="preserve">     AQY:[Variance]</t>
  </si>
  <si>
    <t>AQZ:[Forecast Activity:]</t>
  </si>
  <si>
    <t>ARA:[else]</t>
  </si>
  <si>
    <t>ARB:[Total Assets (previous ending)]</t>
  </si>
  <si>
    <t>ARC:[Total Assets (Above)(Change)]</t>
  </si>
  <si>
    <t>ARD:[Total Assets (Published Financial Model BS)(Change)]</t>
  </si>
  <si>
    <t xml:space="preserve">     ARE:[Variance]</t>
  </si>
  <si>
    <t>ARF:[]</t>
  </si>
  <si>
    <t>ARG:[Total Liabilities (previous ending)]</t>
  </si>
  <si>
    <t>ARH:[Total Liabilities (Above)(Change)]</t>
  </si>
  <si>
    <t>ARI:[Total Liabilities (Published Financial Model BS)(Change)]</t>
  </si>
  <si>
    <t xml:space="preserve">     ARJ:[Variance]</t>
  </si>
  <si>
    <t>ARK:[end if]</t>
  </si>
  <si>
    <t>ARL:[Total Assets (Sum Here)]</t>
  </si>
  <si>
    <t>ARM:[Total Assets (Published Source Data)]</t>
  </si>
  <si>
    <t xml:space="preserve">     ARN:[Variance]</t>
  </si>
  <si>
    <t>ARO:[]</t>
  </si>
  <si>
    <t>ARP:[if]</t>
  </si>
  <si>
    <t xml:space="preserve">          ARQ:[(-) 0108301 - Accum Depreciation COR (Model= Liability)]</t>
  </si>
  <si>
    <t xml:space="preserve">          ARR:[(-) 0190001 - Adit: Prepaid: Federal Taxes (Model= Liability)]</t>
  </si>
  <si>
    <t xml:space="preserve">          ARS:[(-) 0190002 - Adit: Prepaid: State Taxes (Model= Liability)]</t>
  </si>
  <si>
    <t xml:space="preserve">          ART:[(+) 0254100 - Regulatory Liablility - Inc Tax (Model= Asset)]</t>
  </si>
  <si>
    <t xml:space="preserve">               ARU:[Unexplained (Actuals)]</t>
  </si>
  <si>
    <t>ARV:[else]</t>
  </si>
  <si>
    <t>ARW:[]</t>
  </si>
  <si>
    <t>ARX:[end if]</t>
  </si>
  <si>
    <t xml:space="preserve">               ARY:[Unexplained]</t>
  </si>
  <si>
    <t>ARZ:[]</t>
  </si>
  <si>
    <t>ASA:[]</t>
  </si>
  <si>
    <t>ASB:[Total Liabilities (Sum Here)]</t>
  </si>
  <si>
    <t>ASC:[Total Liabilities (Published Source Data)]</t>
  </si>
  <si>
    <t xml:space="preserve">     ASD:[Variance]</t>
  </si>
  <si>
    <t>ASE:[if]</t>
  </si>
  <si>
    <t xml:space="preserve">          ASF:[(+) 0108301 - Accum Depreciation COR (Model= Liability)]</t>
  </si>
  <si>
    <t xml:space="preserve">          ASG:[(+) 0190001 - Adit: Prepaid: Federal Taxes (Model= Liability)]</t>
  </si>
  <si>
    <t xml:space="preserve">          ASH:[(+) 0190002 - Adit: Prepaid: State Taxes (Model= Liability)]</t>
  </si>
  <si>
    <t xml:space="preserve">          ASI:[(-) 0254100 - Regulatory Liablility - Inc Tax (Model= Asset)]</t>
  </si>
  <si>
    <t xml:space="preserve">          ASJ:[(-) 0439300 - ADJUST TO R/E]</t>
  </si>
  <si>
    <t xml:space="preserve">          ASK:[(-) 0438110 - Subs Dividend Declared]</t>
  </si>
  <si>
    <t xml:space="preserve">               ASL:[Unexplained]</t>
  </si>
  <si>
    <t>ASM:[end if]</t>
  </si>
  <si>
    <t>ASN:[]</t>
  </si>
  <si>
    <t>ASO:[]</t>
  </si>
  <si>
    <t>ASP:[Asset-Liability Variance (rounded)]</t>
  </si>
  <si>
    <t>ASQ:[Unexplained Asset Variance (rounded)]</t>
  </si>
  <si>
    <t>ASR:[if]</t>
  </si>
  <si>
    <t>ASS:[Highlight cell if any variance]</t>
  </si>
  <si>
    <t>AST:[Highlight report if any variance]</t>
  </si>
  <si>
    <t>ASU:[end if]</t>
  </si>
  <si>
    <t>ASV:[]</t>
  </si>
  <si>
    <t>ASW:[Unexplained Liability Variance (rounded)]</t>
  </si>
  <si>
    <t>ASX:[if]</t>
  </si>
  <si>
    <t>ASY:[Highlight cell if any variance]</t>
  </si>
  <si>
    <t>ASZ:[Highlight report if any variance]</t>
  </si>
  <si>
    <t>ATA:[end if]</t>
  </si>
  <si>
    <t>ATB:[]</t>
  </si>
  <si>
    <t>ATC:[end if]</t>
  </si>
  <si>
    <t>ATD:[]</t>
  </si>
  <si>
    <t>ATE:[end if]</t>
  </si>
  <si>
    <t>ATF:[Working Capital:]</t>
  </si>
  <si>
    <t>ATG:[Working Capital Assets]</t>
  </si>
  <si>
    <t>ATH:[Working Capital Liabilities]</t>
  </si>
  <si>
    <t xml:space="preserve">     ATI:[Total Working Capital]</t>
  </si>
  <si>
    <t>ATJ:[Rate Base]</t>
  </si>
  <si>
    <t>ATK:[EPIS]</t>
  </si>
  <si>
    <t>ATL:[Acc. Depreciation]</t>
  </si>
  <si>
    <t>ATM:[PHFU]</t>
  </si>
  <si>
    <t>ATN:[CWIP]</t>
  </si>
  <si>
    <t>ATO:[Working Capital]</t>
  </si>
  <si>
    <t xml:space="preserve">     ATP:[Total Rate Base]</t>
  </si>
  <si>
    <t>ATQ:[Capital Structure]</t>
  </si>
  <si>
    <t>ATR:[Common Equity]</t>
  </si>
  <si>
    <t>ATS:[Long-Term Debt]</t>
  </si>
  <si>
    <t>ATT:[Short-Term Debt]</t>
  </si>
  <si>
    <t>ATU:[Current Portion of LT Debt]</t>
  </si>
  <si>
    <t>ATV:[Customer Deposits]</t>
  </si>
  <si>
    <t>ATW:[ITC]</t>
  </si>
  <si>
    <t>ATX:[Deferred Income Taxes]</t>
  </si>
  <si>
    <t>ATY:[Excess Deferred Tax Liability]</t>
  </si>
  <si>
    <t>ATZ:[FAS 109 DIT]</t>
  </si>
  <si>
    <t xml:space="preserve">     AUA:[Total Capital Structure]</t>
  </si>
  <si>
    <t>AUB:[]</t>
  </si>
  <si>
    <t>AUC:[]</t>
  </si>
  <si>
    <t>Jan 2023</t>
  </si>
  <si>
    <t>Feb 2023</t>
  </si>
  <si>
    <t>Mar 2023</t>
  </si>
  <si>
    <t>Apr 2023</t>
  </si>
  <si>
    <t>May 2023</t>
  </si>
  <si>
    <t>Jun 2023</t>
  </si>
  <si>
    <t>Jul 2023</t>
  </si>
  <si>
    <t>Aug 2023</t>
  </si>
  <si>
    <t>Sep 2023</t>
  </si>
  <si>
    <t>Oct 2023</t>
  </si>
  <si>
    <t>Nov 2023</t>
  </si>
  <si>
    <t>Dec 2023</t>
  </si>
  <si>
    <t>C:[Permanent Differences - ITAX - Schedule Ms - Permanent]</t>
  </si>
  <si>
    <t>D:[Above The Line:]</t>
  </si>
  <si>
    <t xml:space="preserve">     E:[Meals and Entertainments]</t>
  </si>
  <si>
    <t xml:space="preserve">     F:[Disallowed Entertainment (Manual Entry 12&amp;0)]</t>
  </si>
  <si>
    <t xml:space="preserve">     G:[Executive Life Insurance]</t>
  </si>
  <si>
    <t xml:space="preserve">     H:[After Tax AFUDC, M&amp;E, ITC Permanent]</t>
  </si>
  <si>
    <t xml:space="preserve">     I:[Misc Taxable Income Adj.]</t>
  </si>
  <si>
    <t xml:space="preserve">     J:[Penalties]</t>
  </si>
  <si>
    <t xml:space="preserve">     K:[Acquisition Adjustment]</t>
  </si>
  <si>
    <t xml:space="preserve">     L:[Tax Exempt Interest]</t>
  </si>
  <si>
    <t xml:space="preserve">     M:[Transportation Benefits - Commuting]</t>
  </si>
  <si>
    <t xml:space="preserve">     N:[Transportation Benefits - Employee Parking]</t>
  </si>
  <si>
    <t>O:[Subtotal - Above The Line Permanent Differences]</t>
  </si>
  <si>
    <t>P:[]</t>
  </si>
  <si>
    <t>Q:[Below The Line:]</t>
  </si>
  <si>
    <t xml:space="preserve">     R:[Lobbying]</t>
  </si>
  <si>
    <t xml:space="preserve">     S:[AFUDC Equity]</t>
  </si>
  <si>
    <t xml:space="preserve">     T:[Auto/Skybox]</t>
  </si>
  <si>
    <t>U:[Subtotal - Below The Line Permanent Differences]</t>
  </si>
  <si>
    <t>V:[]</t>
  </si>
  <si>
    <t>W:[Total Permanent Differences]</t>
  </si>
  <si>
    <t>X:[]</t>
  </si>
  <si>
    <t>Y:[Temporary Differences - ITAX - Schedule Ms - Temporary]</t>
  </si>
  <si>
    <t>Z:[Above The Line:]</t>
  </si>
  <si>
    <t xml:space="preserve">     AA:[Book Depreciation]</t>
  </si>
  <si>
    <t xml:space="preserve">     AB:[Tax Depreciation]</t>
  </si>
  <si>
    <t xml:space="preserve">     AC:[Bad Debts - Tax over Book]</t>
  </si>
  <si>
    <t xml:space="preserve">     AD:[Surplus Materials Write-Off Liabilities]</t>
  </si>
  <si>
    <t xml:space="preserve">     AE:[Surplus Materials Write-Off Assets]</t>
  </si>
  <si>
    <t xml:space="preserve">     AF:[Lease Right of Use Asset]</t>
  </si>
  <si>
    <t xml:space="preserve">     AG:[Book Gain/Loss on Property]</t>
  </si>
  <si>
    <t xml:space="preserve">     AH:[CIAC]</t>
  </si>
  <si>
    <t xml:space="preserve">     AI:[Tax Gains/Losses]</t>
  </si>
  <si>
    <t xml:space="preserve">     AJ:[Tax Gain (Loss) for COR/Salvage]</t>
  </si>
  <si>
    <t xml:space="preserve">     AK:[Tax Gain/Loss for COR/Salvage - Manual Adjustment]</t>
  </si>
  <si>
    <t xml:space="preserve">     AL:[Asset Retirement Obligation]</t>
  </si>
  <si>
    <t xml:space="preserve">     AM:[Book Depr on Trans Equip to ADR]</t>
  </si>
  <si>
    <t xml:space="preserve">     AN:[AFUDC Deferred Depreciation]</t>
  </si>
  <si>
    <t xml:space="preserve">     AO:[Amort of Intercompany Gain]</t>
  </si>
  <si>
    <t xml:space="preserve">     AP:[Non-Cash Overhead Basis Adj.]</t>
  </si>
  <si>
    <t xml:space="preserve">     AQ:[NonCash O/H Basis - DEF]</t>
  </si>
  <si>
    <t xml:space="preserve">     AR:[Equip Repairs - Annual Adj]</t>
  </si>
  <si>
    <t xml:space="preserve">     AS:[LT Cap Lease Oblig - Tax Oper]</t>
  </si>
  <si>
    <t xml:space="preserve">     AT:[T&amp;D Repairs - Annual Adj]</t>
  </si>
  <si>
    <t xml:space="preserve">     AU:[Asset Retirement Obligation - Coal Ash]</t>
  </si>
  <si>
    <t xml:space="preserve">     AV:[LTSA - O&amp;M Cost]</t>
  </si>
  <si>
    <t xml:space="preserve">     AW:[Mark to Market - LT]</t>
  </si>
  <si>
    <t xml:space="preserve">     AX:[2004 Ivan Storm Cleanup]</t>
  </si>
  <si>
    <t xml:space="preserve">     AY:[Cash Flow Hedge - Reg Asset/Liab]</t>
  </si>
  <si>
    <t xml:space="preserve">     AZ:[Reg Asset smart Grid PISCC]</t>
  </si>
  <si>
    <t xml:space="preserve">     BA:[Reg Liab RSLI &amp; Other Misc Dfd Costs]</t>
  </si>
  <si>
    <t xml:space="preserve">     BB:[Reg Asset Case Expense - SC]</t>
  </si>
  <si>
    <t xml:space="preserve">     BC:[Reg Asset - Pension Post Retirement PAA-FAS87Qual and Oth]</t>
  </si>
  <si>
    <t xml:space="preserve">     BD:[Reg Asset-Pension Post Retirement PAA-FAS87NQ and Oth]</t>
  </si>
  <si>
    <t xml:space="preserve">     BE:[Reg Asset-Pension Post Retirement PAA-FAS 106 and Oth]</t>
  </si>
  <si>
    <t xml:space="preserve">     BF:[Reg Asset - Accr Pension FAS158 - FAS 106]</t>
  </si>
  <si>
    <t xml:space="preserve">     BG:[Reg Asset - Gallagher 1&amp;3 Retirement]</t>
  </si>
  <si>
    <t xml:space="preserve">     BH:[Storm Cost Deferral - Asset]</t>
  </si>
  <si>
    <t xml:space="preserve">     BI:[Storm Cost Deferral - Liability]</t>
  </si>
  <si>
    <t xml:space="preserve">     BJ:[Reg Asset - Depreciation]</t>
  </si>
  <si>
    <t xml:space="preserve">     BK:[Non-AMI Meters Retired Early - NBV]</t>
  </si>
  <si>
    <t xml:space="preserve">     BL:[NC Customer Connect Deferral]</t>
  </si>
  <si>
    <t xml:space="preserve">     BM:[Accrued Vacation]</t>
  </si>
  <si>
    <t xml:space="preserve">     BN:[Severance Reserve - LT]</t>
  </si>
  <si>
    <t xml:space="preserve">     BO:[MGP Sites]</t>
  </si>
  <si>
    <t xml:space="preserve">     BP:[Deferred Revenue]</t>
  </si>
  <si>
    <t xml:space="preserve">     BQ:[Deferred Compensation]</t>
  </si>
  <si>
    <t xml:space="preserve">     BR:[Workers Comp Reserve]</t>
  </si>
  <si>
    <t xml:space="preserve">     BS:[Deferred Cost CR 3 -- Reg. Asset]</t>
  </si>
  <si>
    <t xml:space="preserve">     BT:[Deferred Cost - Customer Connect]</t>
  </si>
  <si>
    <t xml:space="preserve">     BU:[Deferred Cost - Electric Vehicle]</t>
  </si>
  <si>
    <t xml:space="preserve">     BV:[Reg. Liability - Accel Depreciation CR4-5]</t>
  </si>
  <si>
    <t xml:space="preserve">     BW:[Reg Asset/Liability - FPD Purchase]</t>
  </si>
  <si>
    <t xml:space="preserve">     BX:[Deferred Fuel Asset - LT]</t>
  </si>
  <si>
    <t xml:space="preserve">     BY:[Unbilled Revenue - Fuel]</t>
  </si>
  <si>
    <t xml:space="preserve">     BZ:[Reserve for Claims]</t>
  </si>
  <si>
    <t xml:space="preserve">     CA:[FAS 5 Non-Income Tax Reserves]</t>
  </si>
  <si>
    <t xml:space="preserve">     CB:[Rate Refunds]</t>
  </si>
  <si>
    <t xml:space="preserve">     CC:[Operating Lease Obligation]</t>
  </si>
  <si>
    <t xml:space="preserve">     CD:[Charitable Contribution Carryover]</t>
  </si>
  <si>
    <t xml:space="preserve">     CE:[Retirement Plan Expense - Overfunded]</t>
  </si>
  <si>
    <t xml:space="preserve">     CF:[Self-Developed Software]</t>
  </si>
  <si>
    <t xml:space="preserve">     CG:[Pension Plan Exp Underfunded]</t>
  </si>
  <si>
    <t xml:space="preserve">     CH:[Non-qualified Pension - Accrual]</t>
  </si>
  <si>
    <t xml:space="preserve">     CI:[Pension Plan Contribution]</t>
  </si>
  <si>
    <t xml:space="preserve">     CJ:[Environmental Reserve]</t>
  </si>
  <si>
    <t xml:space="preserve">     CK:[Advanced Rents]</t>
  </si>
  <si>
    <t xml:space="preserve">     CL:[Annual Incentive Plan Comp]</t>
  </si>
  <si>
    <t xml:space="preserve">     CM:[Payable 401(k) Match]</t>
  </si>
  <si>
    <t xml:space="preserve">     CN:[Miscellaneous NC Taxable Income Adj. - DTL]</t>
  </si>
  <si>
    <t xml:space="preserve">     CO:[Tax Int Accrual - Non-cur Liab]</t>
  </si>
  <si>
    <t xml:space="preserve">     CP:[Generating Perform Incentive Factor]</t>
  </si>
  <si>
    <t xml:space="preserve">     CQ:[OPEB Expense Accrual]</t>
  </si>
  <si>
    <t xml:space="preserve">     CR:[FAS 112 Medical Expenses Accrual]</t>
  </si>
  <si>
    <t xml:space="preserve">     CS:[Non-Qualified Fund MTM Earnings]</t>
  </si>
  <si>
    <t xml:space="preserve">     CT:[Decommissioning Qualified Fund]</t>
  </si>
  <si>
    <t xml:space="preserve">     CU:[Decommissioning Liability]</t>
  </si>
  <si>
    <t xml:space="preserve">     CV:[Asset Retirement Costs - ARO]</t>
  </si>
  <si>
    <t xml:space="preserve">     CW:[ARO Reg Asset]</t>
  </si>
  <si>
    <t xml:space="preserve">     CX:[Asset Retirement Costs - Coal Ash]</t>
  </si>
  <si>
    <t xml:space="preserve">     CY:[ARO Regulatory Asset - Coal Ash]</t>
  </si>
  <si>
    <t xml:space="preserve">     CZ:[Coal Ash Spend Reg Asset Deferral - Retail (SC &amp; FL)]</t>
  </si>
  <si>
    <t xml:space="preserve">     DA:[Westinghouse Settlement]</t>
  </si>
  <si>
    <t xml:space="preserve">     DB:[DEF $328 Million Deferral]</t>
  </si>
  <si>
    <t xml:space="preserve">     DC:[ECCR Current Period Deferral]</t>
  </si>
  <si>
    <t xml:space="preserve">     DD:[ECCR Prior Period Amortization]</t>
  </si>
  <si>
    <t xml:space="preserve">     DE:[ECRC Current Period Deferral]</t>
  </si>
  <si>
    <t xml:space="preserve">     DF:[ECRC Prior Period Amortization]</t>
  </si>
  <si>
    <t xml:space="preserve">     DG:[ECRC NOX Amortization]</t>
  </si>
  <si>
    <t xml:space="preserve">     DH:[CR 1 &amp; 2 MATS - ECRC Reg Asset]</t>
  </si>
  <si>
    <t xml:space="preserve">     DI:[DEF - DOE Reimbursement Impairment]</t>
  </si>
  <si>
    <t xml:space="preserve">     DJ:[Fuel Over/Under Recovery]</t>
  </si>
  <si>
    <t xml:space="preserve">     DK:[Fuel - Prior Period Amortization]</t>
  </si>
  <si>
    <t xml:space="preserve">     DL:[T19A98 Fuel Under Recovery (PY 2021 Recovery)]</t>
  </si>
  <si>
    <t xml:space="preserve">     DM:[Nuclear Fuel Sale]</t>
  </si>
  <si>
    <t xml:space="preserve">     DN:[DSM/EE Amortization]</t>
  </si>
  <si>
    <t xml:space="preserve">     DO:[Osprey Plant Outage Accrual]</t>
  </si>
  <si>
    <t xml:space="preserve">     DP:[RUSD - CIS Deferral]</t>
  </si>
  <si>
    <t xml:space="preserve">     DQ:[DEF - CIS Deferral Customer Connect]</t>
  </si>
  <si>
    <t xml:space="preserve">     DR:[DEF - Amortization of Customer Connect Reg Asset]</t>
  </si>
  <si>
    <t xml:space="preserve">     DS:[Nuclear Fuel Storage Spend]</t>
  </si>
  <si>
    <t xml:space="preserve">     DT:[Nuclear Fuel Storage - DOE Reimb.]</t>
  </si>
  <si>
    <t xml:space="preserve">     DU:[ISFSI - DOE Reimbursement]</t>
  </si>
  <si>
    <t xml:space="preserve">     DV:[Storm Cash Forecast Inflow]</t>
  </si>
  <si>
    <t xml:space="preserve">     DW:[DEF - Amortize Hurricane Dorian Storm Costs]</t>
  </si>
  <si>
    <t xml:space="preserve">     DX:[CR South Amortization]</t>
  </si>
  <si>
    <t xml:space="preserve">     DY:[EVSE Amortization]</t>
  </si>
  <si>
    <t xml:space="preserve">     DZ:[EVSE Spend (Electric Vehicle Charging Stations)]</t>
  </si>
  <si>
    <t xml:space="preserve">     EA:[Tax Interest Capitalized]</t>
  </si>
  <si>
    <t xml:space="preserve">     EB:[COR Override Schedule]</t>
  </si>
  <si>
    <t xml:space="preserve">     EC:[Temp After Tax AFUDC, M&amp;E, ITC - Progress]</t>
  </si>
  <si>
    <t xml:space="preserve">     ED:[Temp After Tax AFUDC, M&amp;E, ITC]</t>
  </si>
  <si>
    <t xml:space="preserve">     EE:[Loss on Reacq. Debt Amortization]</t>
  </si>
  <si>
    <t xml:space="preserve">     EF:[Loss on Reacq. Debt Amortization - DEF]</t>
  </si>
  <si>
    <t xml:space="preserve">     EG:[CR3 Securitization]</t>
  </si>
  <si>
    <t xml:space="preserve">     EH:[Coal Ash Spend]</t>
  </si>
  <si>
    <t xml:space="preserve">     EI:[OATT - Overcollection/Amortization of FIT]</t>
  </si>
  <si>
    <t xml:space="preserve">     EJ:[Levy Amortization]</t>
  </si>
  <si>
    <t xml:space="preserve">     EK:[Pension Plan Reg Asset - Amortization]</t>
  </si>
  <si>
    <t xml:space="preserve">     EL:[AFUDC Interest]</t>
  </si>
  <si>
    <t xml:space="preserve">     EM:[Irma Debt Return]</t>
  </si>
  <si>
    <t xml:space="preserve">     EN:[EVSE Debt Return]</t>
  </si>
  <si>
    <t xml:space="preserve">     EO:[Deferred Rate Case Expense Amortization]</t>
  </si>
  <si>
    <t xml:space="preserve">     EP:[ISFSI - AFUDC Debt]</t>
  </si>
  <si>
    <t xml:space="preserve">     EQ:[CIS Deferral (Customer Connect)]</t>
  </si>
  <si>
    <t xml:space="preserve">     ER:[DEF - Non AMI Meter Amortization]</t>
  </si>
  <si>
    <t xml:space="preserve">     ES:[DEF - DOE Reimbursement NDTF - Retail Portion]</t>
  </si>
  <si>
    <t xml:space="preserve">     ET:[DEF - DOE Reimbursement NDTF Amortization]</t>
  </si>
  <si>
    <t xml:space="preserve">     EU:[DEF - ISFSI DOE Reimbursement-Retail]</t>
  </si>
  <si>
    <t xml:space="preserve">     EV:[DEF - ISFSI DOE Reimbursement Amort]</t>
  </si>
  <si>
    <t xml:space="preserve">     EW:[DEF - Dismantlement Retail Reg Asset - 2022 Settlement]</t>
  </si>
  <si>
    <t xml:space="preserve">     EX:[DEF - Amortization of Dismantlement Reg Asset]</t>
  </si>
  <si>
    <t xml:space="preserve">     EY:[DEF - Storm Capitalization Reg Asset]</t>
  </si>
  <si>
    <t xml:space="preserve">     EZ:[DEF - Storm Capitalization Reg Asset Amort]</t>
  </si>
  <si>
    <t xml:space="preserve">     FA:[DEF - Vision Florida Amortization]</t>
  </si>
  <si>
    <t xml:space="preserve">     FB:[DEF - Vision Florida Carrying Cost]</t>
  </si>
  <si>
    <t xml:space="preserve">     FC:[DEF - Vision Florida Depreciation Deferral]</t>
  </si>
  <si>
    <t xml:space="preserve">     FD:[DEF - Vision Florida O&amp;M Deferral]</t>
  </si>
  <si>
    <t xml:space="preserve">     FE:[DEF - Vision Florida Property Tax Deferral]</t>
  </si>
  <si>
    <t xml:space="preserve">     FF:[DEF - Pension Accounting Adjustment 2022]</t>
  </si>
  <si>
    <t xml:space="preserve">     FG:[DEF - Integrated Grid Strategy]</t>
  </si>
  <si>
    <t xml:space="preserve">     FH:[DEF- Hurricane Ian Cash]</t>
  </si>
  <si>
    <t xml:space="preserve">     FI:[DEF - SPP Current Month Deferral]</t>
  </si>
  <si>
    <t xml:space="preserve">     FJ:[DEF - SPP Clause Prior Year Amortization]</t>
  </si>
  <si>
    <t xml:space="preserve">     FK:[DEF - DSM Amortization Recoverable]</t>
  </si>
  <si>
    <t xml:space="preserve">     FL:[Severance Reserve]</t>
  </si>
  <si>
    <t xml:space="preserve">     FM:[DEF - ARO Depreciation Deferral]</t>
  </si>
  <si>
    <t xml:space="preserve">     FN:[DEF - Property Gains/Losses Deferral]</t>
  </si>
  <si>
    <t xml:space="preserve">     FO:[DOE Settlement (Clear Reg Liability)]</t>
  </si>
  <si>
    <t xml:space="preserve">     FP:[Deferred Storm Interest Income]</t>
  </si>
  <si>
    <t>FQ:[Subtotal - Above The Line Temporary Differences]</t>
  </si>
  <si>
    <t>FR:[]</t>
  </si>
  <si>
    <t>FS:[Below the Line:]</t>
  </si>
  <si>
    <t>FT:[Subtotal - Below The Line Temporary Differences]</t>
  </si>
  <si>
    <t>FV:[Total Temporary Differences]</t>
  </si>
  <si>
    <t>FW:[]</t>
  </si>
  <si>
    <t>FX:[State Only Temporary Differences - ITAX - State Sch Ms Modification]</t>
  </si>
  <si>
    <t>FY:[Above The Line:]</t>
  </si>
  <si>
    <t>FZ:[State Bonus Depreciation-Income Tax Expense - Utility]</t>
  </si>
  <si>
    <t>GA:[Total State Only Temporary Differences]</t>
  </si>
  <si>
    <t>GB:[]</t>
  </si>
  <si>
    <t>GC:[Federal NOL Adjustment - ITAX - Other Reconciling Items]</t>
  </si>
  <si>
    <t>GD:[Above The Line:]</t>
  </si>
  <si>
    <t xml:space="preserve">     GE:[Current NOL Adjustment]</t>
  </si>
  <si>
    <t xml:space="preserve">     GF:[Current NOL Adjustment - Non-Utility]</t>
  </si>
  <si>
    <t>GG:[Total Current Federal NOL Differences]</t>
  </si>
  <si>
    <t>GH:[]</t>
  </si>
  <si>
    <t>GI:[Other Deferred Items - ITAX - Other Reconciling Items]</t>
  </si>
  <si>
    <t>GJ:[Above The Line:]</t>
  </si>
  <si>
    <t xml:space="preserve">     GK:[Deferred ARAM]</t>
  </si>
  <si>
    <t xml:space="preserve">     GL:[Deferred Federal True-Up]</t>
  </si>
  <si>
    <t xml:space="preserve">     GM:[Deferred Audit Adjustment]</t>
  </si>
  <si>
    <t xml:space="preserve">     GN:[Tax Basis Balance Sheet]</t>
  </si>
  <si>
    <t xml:space="preserve">     GO:[Deferred Other]</t>
  </si>
  <si>
    <t xml:space="preserve">     GP:[Deferred ITC Benefits]</t>
  </si>
  <si>
    <t xml:space="preserve">     GQ:[Production Tax Credits]</t>
  </si>
  <si>
    <t>GR:[]</t>
  </si>
  <si>
    <t xml:space="preserve">     GS:[EDIT Protected ARAM Amortization (Retail)]</t>
  </si>
  <si>
    <t xml:space="preserve">     GT:[EDIT Unprotected 5-Year Amortization (Retail)]</t>
  </si>
  <si>
    <t xml:space="preserve">     GU:[Sum of EDIT Retail Amortizations]</t>
  </si>
  <si>
    <t>GV:[]</t>
  </si>
  <si>
    <t xml:space="preserve">     GW:[EDIT Protected ARAM Amortization (Wholesale)]</t>
  </si>
  <si>
    <t xml:space="preserve">     GX:[EDIT Unprotected ARAM Amortization (Wholesale)]</t>
  </si>
  <si>
    <t xml:space="preserve">     GY:[Sum of EDIT Wholesale Amortizations]</t>
  </si>
  <si>
    <t>GZ:[]</t>
  </si>
  <si>
    <t xml:space="preserve">     HA:[Deferred NOL Adjustment]</t>
  </si>
  <si>
    <t xml:space="preserve">     HB:[Deferred R&amp;D Credits]</t>
  </si>
  <si>
    <t xml:space="preserve">     HC:[APB28 Entry]</t>
  </si>
  <si>
    <t>HD:[]</t>
  </si>
  <si>
    <t>HE:[Total Other Deferred Items Differences]</t>
  </si>
  <si>
    <t>HF:[]</t>
  </si>
  <si>
    <t>HG:[Other Deferred Items from JTAX2 - Tax Credit Posting:]</t>
  </si>
  <si>
    <t xml:space="preserve">     HH:[Non-Specified Cash Postings]</t>
  </si>
  <si>
    <t xml:space="preserve">     HI:[Specified Cash Postings]</t>
  </si>
  <si>
    <t>HJ:[Total Other Deferred Items - Cash Tax Credits]</t>
  </si>
  <si>
    <t>HL:[Calculation Total Income Tax Expense - Utility]</t>
  </si>
  <si>
    <t>HM:[]</t>
  </si>
  <si>
    <t>HN:[Net Income Before Tax:]</t>
  </si>
  <si>
    <t xml:space="preserve">     HO:[Net Operating Income Before Tax]</t>
  </si>
  <si>
    <t xml:space="preserve">     HP:[Less Interest Expense]</t>
  </si>
  <si>
    <t xml:space="preserve">     HQ:[DEF Net Income Before Tax]</t>
  </si>
  <si>
    <t>HR:[]</t>
  </si>
  <si>
    <t>HS:[State Income Tax Expense:]</t>
  </si>
  <si>
    <t xml:space="preserve">     HT:[Net Income Before Tax]</t>
  </si>
  <si>
    <t xml:space="preserve">     HU:[Permanent Differences]</t>
  </si>
  <si>
    <t xml:space="preserve">     HV:[Temporary Differences - State]</t>
  </si>
  <si>
    <t xml:space="preserve">     HW:[Net Taxable Income - State]</t>
  </si>
  <si>
    <t xml:space="preserve">     HX:[State Tax Rate]</t>
  </si>
  <si>
    <t xml:space="preserve">     HY:[State Current Income Tax]</t>
  </si>
  <si>
    <t xml:space="preserve">     HZ:[State Deferred Income Tax]</t>
  </si>
  <si>
    <t>IA:[Total State Income Tax]</t>
  </si>
  <si>
    <t>IB:[]</t>
  </si>
  <si>
    <t>IC:[Federal Income Tax Expense:]</t>
  </si>
  <si>
    <t xml:space="preserve">     ID:[Federal Current Income Tax Expense:]</t>
  </si>
  <si>
    <t xml:space="preserve">     IE:[Net Income Before Tax]</t>
  </si>
  <si>
    <t xml:space="preserve">     IG:[Permanent Differences - Federal]</t>
  </si>
  <si>
    <t xml:space="preserve">     IH:[Temporary Differences - Federal]</t>
  </si>
  <si>
    <t xml:space="preserve">     II:[State Tax Deduction for Federal]</t>
  </si>
  <si>
    <t xml:space="preserve">     IJ:[Net Taxable Income - Federal]</t>
  </si>
  <si>
    <t xml:space="preserve">     IK:[Federal Tax Rate]</t>
  </si>
  <si>
    <t xml:space="preserve">     IL:[Federal Current Income Tax before NOL]</t>
  </si>
  <si>
    <t xml:space="preserve">     IM:[Current NOL]</t>
  </si>
  <si>
    <t xml:space="preserve">     IN:[Federal Current Income Tax before Tax CR Cash Postings]</t>
  </si>
  <si>
    <t xml:space="preserve">     IO:[Check]</t>
  </si>
  <si>
    <t xml:space="preserve">     IP:[Tax Credit Cash Postings]</t>
  </si>
  <si>
    <t xml:space="preserve">     IQ:[Corporate AMT - Book Min Tax]</t>
  </si>
  <si>
    <t>IR:[Total Federal Current Income Tax]</t>
  </si>
  <si>
    <t>IS:[]</t>
  </si>
  <si>
    <t>IT:[Federal Deferred Income Tax Expense:]</t>
  </si>
  <si>
    <t xml:space="preserve">     IU:[Temporary Differences - Federal]</t>
  </si>
  <si>
    <t xml:space="preserve">     IV:[Less State Tax on Temporary Differences]</t>
  </si>
  <si>
    <t xml:space="preserve">     IW:[Less Other State Tax on Temporary Differences]</t>
  </si>
  <si>
    <t xml:space="preserve">     IX:[Temporary Differences - Federal Adjusted for State]</t>
  </si>
  <si>
    <t xml:space="preserve">     IY:[Federal Tax Rate]</t>
  </si>
  <si>
    <t xml:space="preserve">     IZ:[Federal Deferred Income Tax Expense]</t>
  </si>
  <si>
    <t xml:space="preserve">     JA:[After-Tax Adjustments]</t>
  </si>
  <si>
    <t xml:space="preserve">     JB:[Corporate AMT Book Min Tax]</t>
  </si>
  <si>
    <t xml:space="preserve">     JC:[Total Federal Deferred Income Tax Before Cash Postings]</t>
  </si>
  <si>
    <t xml:space="preserve">     JD:[Check]</t>
  </si>
  <si>
    <t xml:space="preserve">     JE:[Tax Credit Cash Postings]</t>
  </si>
  <si>
    <t>JF:[Total Federal Deferred Income Tax]</t>
  </si>
  <si>
    <t>JG:[]</t>
  </si>
  <si>
    <t>JH:[Total Income Tax Expense:]</t>
  </si>
  <si>
    <t xml:space="preserve">     JI:[Current Federal Income Tax - Utility]</t>
  </si>
  <si>
    <t xml:space="preserve">     JJ:[Current State Income Tax - Utility]</t>
  </si>
  <si>
    <t xml:space="preserve">     JK:[Deferred Federal Income Tax - Utility]</t>
  </si>
  <si>
    <t xml:space="preserve">     JL:[Deferred State Income Tax - Utility]</t>
  </si>
  <si>
    <t xml:space="preserve">     JM:[Amortization of ITC]</t>
  </si>
  <si>
    <t xml:space="preserve">          JN:[Total Income Tax Expense - Utility]</t>
  </si>
  <si>
    <t>JO:[]</t>
  </si>
  <si>
    <t>JP:[]</t>
  </si>
  <si>
    <t>JQ:[Calculation Total Income Tax - Non-Utility]</t>
  </si>
  <si>
    <t>JR:[]</t>
  </si>
  <si>
    <t xml:space="preserve">     JS:[Non-Operating Income Before Tax]</t>
  </si>
  <si>
    <t xml:space="preserve">     JT:[Adjust income tax expense for IS-1 Recon Issue]</t>
  </si>
  <si>
    <t>JU:[Net Income Before Tax per REG FL FERC IS - 3 Adjusted]</t>
  </si>
  <si>
    <t>JV:[]</t>
  </si>
  <si>
    <t>JW:[State Income Tax Expense]</t>
  </si>
  <si>
    <t xml:space="preserve">     JX:[Net Income Before Tax]</t>
  </si>
  <si>
    <t xml:space="preserve">     JY:[Permanent Differences]</t>
  </si>
  <si>
    <t xml:space="preserve">     JZ:[Temporary Differences - State]</t>
  </si>
  <si>
    <t xml:space="preserve">     KA:[Net Taxable Income - State]</t>
  </si>
  <si>
    <t xml:space="preserve">     KB:[State Tax Rate]</t>
  </si>
  <si>
    <t xml:space="preserve">     KC:[State Current Income Tax]</t>
  </si>
  <si>
    <t xml:space="preserve">     KD:[State Deferred Income Tax]</t>
  </si>
  <si>
    <t>KE:[Total State Income Tax]</t>
  </si>
  <si>
    <t>KF:[]</t>
  </si>
  <si>
    <t>KG:[Federal Income Tax Expense:]</t>
  </si>
  <si>
    <t xml:space="preserve">     KH:[Federal Current Income Tax Expense:]</t>
  </si>
  <si>
    <t xml:space="preserve">     KI:[Net Income Before Tax]</t>
  </si>
  <si>
    <t xml:space="preserve">     KJ:[Permanent Differences - Federal]</t>
  </si>
  <si>
    <t xml:space="preserve">     KK:[Temporary Differences - Federal]</t>
  </si>
  <si>
    <t xml:space="preserve">     KL:[State Tax Deduction for Federal]</t>
  </si>
  <si>
    <t xml:space="preserve">     KM:[Net Taxable Income - Federal]</t>
  </si>
  <si>
    <t xml:space="preserve">     KN:[Federal Tax Rate]</t>
  </si>
  <si>
    <t xml:space="preserve">     KO:[Federal Current Income Tax before NOL]</t>
  </si>
  <si>
    <t xml:space="preserve">     KP:[Current NOL]</t>
  </si>
  <si>
    <t xml:space="preserve">     KQ:[Federal Current Income Tax before Tax CR Cash Postings]</t>
  </si>
  <si>
    <t xml:space="preserve">     KR:[Check]</t>
  </si>
  <si>
    <t xml:space="preserve">     KS:[Tax Credit Cash Postings]</t>
  </si>
  <si>
    <t>KT:[Total Federal Current Income Tax]</t>
  </si>
  <si>
    <t>KU:[]</t>
  </si>
  <si>
    <t>KV:[Federal Deferred Income Tax Expense:]</t>
  </si>
  <si>
    <t xml:space="preserve">     KW:[Temporary Differences - Federal]</t>
  </si>
  <si>
    <t xml:space="preserve">     KX:[Less State Tax on Temporary Differences]</t>
  </si>
  <si>
    <t xml:space="preserve">     KY:[Less Other State Tax on Temporary Differences]</t>
  </si>
  <si>
    <t xml:space="preserve">     KZ:[Temporary Differences - Federal Adjusted for State]</t>
  </si>
  <si>
    <t xml:space="preserve">     LA:[Federal Tax Rate]</t>
  </si>
  <si>
    <t xml:space="preserve">     LB:[Federal Deferred Income Tax Expense]</t>
  </si>
  <si>
    <t xml:space="preserve">     LC:[After-Tax Adjustments]</t>
  </si>
  <si>
    <t xml:space="preserve">     LD:[Total Federal Deferred Income Tax Before Cash Postings]</t>
  </si>
  <si>
    <t xml:space="preserve">     LE:[Check]</t>
  </si>
  <si>
    <t xml:space="preserve">     LF:[Tax Credit Cash Postings]</t>
  </si>
  <si>
    <t>LG:[Total Federal Deferred Income Tax]</t>
  </si>
  <si>
    <t>LH:[]</t>
  </si>
  <si>
    <t>LI:[Total Income Tax Expense:]</t>
  </si>
  <si>
    <t xml:space="preserve">     LJ:[Current Federal Income Tax - Non-Utility]</t>
  </si>
  <si>
    <t xml:space="preserve">     LK:[Current State Income Tax - Non-Utility]</t>
  </si>
  <si>
    <t xml:space="preserve">     LL:[Deferred Federal Income Tax - Non-Utility]</t>
  </si>
  <si>
    <t xml:space="preserve">     LM:[Deferred State Income Tax - Non-Utility]</t>
  </si>
  <si>
    <t xml:space="preserve">          LN:[Total Income Tax Expense - Non - Utility]</t>
  </si>
  <si>
    <t>LO:[]</t>
  </si>
  <si>
    <t>LP:[Total Income Tax Expense Utility and Non-Utility:]</t>
  </si>
  <si>
    <t xml:space="preserve">     LQ:[Current Federal Income Tax Utility and Non-Utility]</t>
  </si>
  <si>
    <t xml:space="preserve">     LR:[Current State Income Tax Utility and Non-Utility]</t>
  </si>
  <si>
    <t xml:space="preserve">     LS:[Deferred Federal Income Tax Utility and Non-Utility]</t>
  </si>
  <si>
    <t xml:space="preserve">     LT:[Deferred State Income Tax Utility and Non-Utility]</t>
  </si>
  <si>
    <t xml:space="preserve">     LU:[Amort of ITC]</t>
  </si>
  <si>
    <t>LV:[Total Income Tax Expense]</t>
  </si>
  <si>
    <t>LW:[]</t>
  </si>
  <si>
    <t>LX:[FP&amp;A Total Income Tax Expense:]</t>
  </si>
  <si>
    <t xml:space="preserve">     LY:[FP&amp;A Federal Income Tax Expense]</t>
  </si>
  <si>
    <t xml:space="preserve">     LZ:[FP&amp;A State Income Tax Expense]</t>
  </si>
  <si>
    <t xml:space="preserve">     MA:[FP&amp;A Deferred Federal Income Tax Expense]</t>
  </si>
  <si>
    <t xml:space="preserve">     MB:[FP&amp;A Deferred State Income Tax Expense]</t>
  </si>
  <si>
    <t xml:space="preserve">     MC:[FP&amp;A Amort of ITC]</t>
  </si>
  <si>
    <t>MD:[FP&amp;A Total Income Tax Expenses]</t>
  </si>
  <si>
    <t>ME:[]</t>
  </si>
  <si>
    <t>MF:[Add Tax on Special Governance O&amp;M:]</t>
  </si>
  <si>
    <t xml:space="preserve">     MG:[O&amp;M Florida Special Governance A&amp;G Expense]</t>
  </si>
  <si>
    <t xml:space="preserve">     MH:[O&amp;M Florida Special Governance Intercompany A&amp;G Expense]</t>
  </si>
  <si>
    <t xml:space="preserve">     MI:[O&amp;M Florida Special Governance Operating Expenses]</t>
  </si>
  <si>
    <t>MJ:[Total Special Governance O&amp;M]</t>
  </si>
  <si>
    <t>MK:[]</t>
  </si>
  <si>
    <t>ML:[State Income Tax on Special Governance O&amp;M]</t>
  </si>
  <si>
    <t>MM:[Federal Income Tax on Special Governance O&amp;M]</t>
  </si>
  <si>
    <t>MN:[Total Income Tax on Special Governance O&amp;M]</t>
  </si>
  <si>
    <t>MO:[]</t>
  </si>
  <si>
    <t>MP:[FP&amp;A Total Income Tax Expense Adj for Special Governance O&amp;M:]</t>
  </si>
  <si>
    <t xml:space="preserve">     MQ:[FP&amp;A Federal Income Tax Expense Adj for Special Governance O&amp;M]</t>
  </si>
  <si>
    <t xml:space="preserve">     MR:[FP&amp;A State Income Tax Expense Adj for Special Governance O&amp;M]</t>
  </si>
  <si>
    <t xml:space="preserve">     MS:[FP&amp;A Deferred Federal Income Tax Expense]</t>
  </si>
  <si>
    <t xml:space="preserve">     MT:[FP&amp;A Deferred State Income Tax Expense]</t>
  </si>
  <si>
    <t xml:space="preserve">     MU:[FP&amp;A Amort of ITC]</t>
  </si>
  <si>
    <t>MV:[FP&amp;A Total Income Tax Expenses Adj for Special Governance O&amp;M]</t>
  </si>
  <si>
    <t>MW:[]</t>
  </si>
  <si>
    <t>MX:[Reconciliation between DEF &amp; FP&amp;A Current Income Tax Expenses:]</t>
  </si>
  <si>
    <t xml:space="preserve">     MY:[Difference between DEF &amp; FP&amp;A Current Federal Income Taxes]</t>
  </si>
  <si>
    <t xml:space="preserve">     MZ:[Difference between DEF &amp; FP&amp;A Current State Income Taxes]</t>
  </si>
  <si>
    <t xml:space="preserve">     NA:[Difference between DEF &amp; FP&amp;A Current Deferred Federal Income Taxes]</t>
  </si>
  <si>
    <t xml:space="preserve">     NB:[Difference between DEF &amp; FP&amp;A Current Deferred State Income Taxes]</t>
  </si>
  <si>
    <t xml:space="preserve">     NC:[Differecne between DEF &amp; FP&amp;A Amort ITC]</t>
  </si>
  <si>
    <t>ND:[Reconciliation difference between DEF &amp; FP&amp;A Current Income Tax Expenses]</t>
  </si>
  <si>
    <t>NE:[]</t>
  </si>
  <si>
    <t>NF:[Reconciliation between FP&amp;A Income Tax Expense (including O&amp;M Spec. Gov.) &amp; DEF ]</t>
  </si>
  <si>
    <t>NG:[]</t>
  </si>
  <si>
    <t xml:space="preserve"> </t>
  </si>
  <si>
    <t>DE Florida</t>
  </si>
  <si>
    <t>Federal Tax Rate</t>
  </si>
  <si>
    <t>Federal EDIT Workpaper</t>
  </si>
  <si>
    <t>State Tax Rate</t>
  </si>
  <si>
    <t xml:space="preserve">Federal Tax Rate - Net of FBOS </t>
  </si>
  <si>
    <t>Source:  EY Tax Shilpi Jain</t>
  </si>
  <si>
    <t xml:space="preserve">Effective Tax Rate </t>
  </si>
  <si>
    <t>Net of tax factor</t>
  </si>
  <si>
    <t>DEF TOTAL:</t>
  </si>
  <si>
    <t>Retail Customers:</t>
  </si>
  <si>
    <t>OATT Customers:</t>
  </si>
  <si>
    <t>EDIT:</t>
  </si>
  <si>
    <t>Protected - OATT</t>
  </si>
  <si>
    <t>Unprotected - OATT</t>
  </si>
  <si>
    <t>Estimate As Of 12/31/2017</t>
  </si>
  <si>
    <t>OATT - added in March 2018</t>
  </si>
  <si>
    <t xml:space="preserve">Cr. </t>
  </si>
  <si>
    <t>0254036</t>
  </si>
  <si>
    <t>EDIT  True up</t>
  </si>
  <si>
    <t>Balance used at 3/31/18</t>
  </si>
  <si>
    <t>Dr</t>
  </si>
  <si>
    <t>0411240</t>
  </si>
  <si>
    <t>May 2018 reclass</t>
  </si>
  <si>
    <t xml:space="preserve">Dr. </t>
  </si>
  <si>
    <t>Amortization True up</t>
  </si>
  <si>
    <t>Balance used at 5/31/18</t>
  </si>
  <si>
    <t>Cr.</t>
  </si>
  <si>
    <t>0411115</t>
  </si>
  <si>
    <t>Protected to Unprotected Reclasses</t>
  </si>
  <si>
    <t>Sept Amortization</t>
  </si>
  <si>
    <t xml:space="preserve">2018 Return True Up </t>
  </si>
  <si>
    <t>Balance used at 9/30/18</t>
  </si>
  <si>
    <t>PP&amp;E True-up</t>
  </si>
  <si>
    <t xml:space="preserve">OATT True Ups </t>
  </si>
  <si>
    <t>EDIT Balance as of 12/31/18</t>
  </si>
  <si>
    <t>2017 Return True Up booked in 2019</t>
  </si>
  <si>
    <t>EDIT Balance as of 12/31/19</t>
  </si>
  <si>
    <t xml:space="preserve">OATT - True Ups </t>
  </si>
  <si>
    <t>OATT - True Ups - reversal</t>
  </si>
  <si>
    <t xml:space="preserve">EDIT reclass from protected to unprotected </t>
  </si>
  <si>
    <t>EDIT Balance as of 08/31/2020</t>
  </si>
  <si>
    <t>Protected EDIT Amortization - Total</t>
  </si>
  <si>
    <t>ARAM Rate</t>
  </si>
  <si>
    <t>Unprotected EDIT Amortization - Total</t>
  </si>
  <si>
    <t>MTD EDIT Amortization</t>
  </si>
  <si>
    <t>YTD EDIT Amortization</t>
  </si>
  <si>
    <t>Federal Gross Up</t>
  </si>
  <si>
    <t>State Gross Up</t>
  </si>
  <si>
    <t>Total Gross Up</t>
  </si>
  <si>
    <t>End EDIT Bal w/Gross Up</t>
  </si>
  <si>
    <t>Protected EDIT Amortization - Retail</t>
  </si>
  <si>
    <t>Unprotected EDIT Amortization - Retail</t>
  </si>
  <si>
    <t>Protected EDIT Amortization - OATT</t>
  </si>
  <si>
    <t>Unprotected EDIT Amortization - OATT</t>
  </si>
  <si>
    <t>Balance - 12/31/2018</t>
  </si>
  <si>
    <t>2018 true-up booked in 2019</t>
  </si>
  <si>
    <t>Balance - 12/31/2019</t>
  </si>
  <si>
    <t>OATT True Ups 2018-2019</t>
  </si>
  <si>
    <t>OATT True Ups 2020 - BS</t>
  </si>
  <si>
    <t>OATT True Ups 2020 - P&amp;L</t>
  </si>
  <si>
    <t>2019 true-up booked in 2020</t>
  </si>
  <si>
    <t>Balance - 12/31/2020</t>
  </si>
  <si>
    <t>2020 true-up booked in 2021 - P&amp;L</t>
  </si>
  <si>
    <t>2020 true-up booked in 2021 - B/S</t>
  </si>
  <si>
    <t>Balance - 12/31/2021</t>
  </si>
  <si>
    <t>Balance - 12/31/2022</t>
  </si>
  <si>
    <t>OATT True Ups related to 2020</t>
  </si>
  <si>
    <t>P&amp;L</t>
  </si>
  <si>
    <t>flip to unpro</t>
  </si>
  <si>
    <t>protected</t>
  </si>
  <si>
    <t>unprotected</t>
  </si>
  <si>
    <t>total</t>
  </si>
  <si>
    <t>TOTAL EDIT Amort as of 12/31/22</t>
  </si>
  <si>
    <t>EDIT Amort as of 12/31/22 - Retail</t>
  </si>
  <si>
    <t>EDIT Amort as of 12/31/22 - OATT</t>
  </si>
  <si>
    <t>MTD Gross-up break out:</t>
  </si>
  <si>
    <t>Gross-up on EDIT Amort - Total</t>
  </si>
  <si>
    <t>fed</t>
  </si>
  <si>
    <t>*NOTE: wholesale EDIT amortization begins June 2020</t>
  </si>
  <si>
    <t>state</t>
  </si>
  <si>
    <t>GU</t>
  </si>
  <si>
    <t>EDIT Recon:</t>
  </si>
  <si>
    <t>EDIT balance as of 12/31/2021</t>
  </si>
  <si>
    <t>Gross-up on EDIT as of 12/31/2021</t>
  </si>
  <si>
    <t xml:space="preserve">2022 EDIT Amortization </t>
  </si>
  <si>
    <t>Gross-up on 2022 EDIT Amort</t>
  </si>
  <si>
    <t>Total EDIT balance as of 6/30/2022</t>
  </si>
  <si>
    <t>EDIT balance per G/L</t>
  </si>
  <si>
    <t>update monthly</t>
  </si>
  <si>
    <t>variance</t>
  </si>
  <si>
    <t>2020 OATT amort</t>
  </si>
  <si>
    <t>Total B/S amort should be</t>
  </si>
  <si>
    <t>Total P&amp;L amort should be</t>
  </si>
  <si>
    <t>2020 B/S amort booked</t>
  </si>
  <si>
    <t>2020 P&amp;L amort booked</t>
  </si>
  <si>
    <t>B/S true-up</t>
  </si>
  <si>
    <t>P&amp;L true-up</t>
  </si>
  <si>
    <t>OATT true-ups booked in 2020:</t>
  </si>
  <si>
    <t>Base:</t>
  </si>
  <si>
    <t>RTP:</t>
  </si>
  <si>
    <t>Base</t>
  </si>
  <si>
    <t>RTP</t>
  </si>
  <si>
    <t>P:\AA_Tax_Depreciation\Forecast\2020\[DEF_ARAM_Forecast_2019_Thru_2023_Ran20200714.xlsx]</t>
  </si>
  <si>
    <t>VERSION_ID</t>
  </si>
  <si>
    <t>1599</t>
  </si>
  <si>
    <t>VERSION_DESC</t>
  </si>
  <si>
    <t>1599 DEF ARAM Forecast Case 2019-2023</t>
  </si>
  <si>
    <t>*** Use this Amount ***</t>
  </si>
  <si>
    <t>EDIT befor Wholesale Removed</t>
  </si>
  <si>
    <t>** ARAM AMOUNT **</t>
  </si>
  <si>
    <t>Reg Liab. B4 Grossup</t>
  </si>
  <si>
    <t>Values</t>
  </si>
  <si>
    <t>TAX_YEAR</t>
  </si>
  <si>
    <t>TAX_COMPANY_DESC</t>
  </si>
  <si>
    <t>RATE_CHG_PROTECTED_UNPROTECTED</t>
  </si>
  <si>
    <t>Sum of RATE_CHG_IMPACT_BEG_FAS109</t>
  </si>
  <si>
    <t>Sum of FED_ARAM_NOT_FLOWTHRU</t>
  </si>
  <si>
    <t>Sum of R257_END_REG_B4_GROSSUP</t>
  </si>
  <si>
    <t>ARAM</t>
  </si>
  <si>
    <t>EDIT to Amortize</t>
  </si>
  <si>
    <t>2018</t>
  </si>
  <si>
    <t>DE Florida [Tax]</t>
  </si>
  <si>
    <t>Protected - FED Method/Life</t>
  </si>
  <si>
    <t>2019</t>
  </si>
  <si>
    <t>2020</t>
  </si>
  <si>
    <t>2021</t>
  </si>
  <si>
    <t>Grand Total</t>
  </si>
  <si>
    <t>2022</t>
  </si>
  <si>
    <t>2023</t>
  </si>
  <si>
    <t xml:space="preserve">Note:  We had to calculate the 2022 and 2023 Aram using actual PowerTax Reports because the query would not run against those 2 years for some unknown reason. </t>
  </si>
  <si>
    <t xml:space="preserve">               We did verify the query results for 2021 using the PowerTax reports.</t>
  </si>
  <si>
    <t>DE Florida Regulatory Reporting</t>
  </si>
  <si>
    <t>WKTB_REG - Working Trial Balance for Consolidated Level</t>
  </si>
  <si>
    <t>2023M12</t>
  </si>
  <si>
    <t>YTD</t>
  </si>
  <si>
    <t/>
  </si>
  <si>
    <t>FLORIDA</t>
  </si>
  <si>
    <t>Period Activity</t>
  </si>
  <si>
    <t>Assets</t>
  </si>
  <si>
    <t>0101000 - Property Plant and Equipment</t>
  </si>
  <si>
    <t>0101315 - ARO Asset - Coal Ash</t>
  </si>
  <si>
    <t>0101333 - IC ProCo PP&amp;E</t>
  </si>
  <si>
    <t>0101499 - Asset Retirement Obligations</t>
  </si>
  <si>
    <t>0101760 - CONTRA EPIS-OATT</t>
  </si>
  <si>
    <t>F_PRODUCTION - Production</t>
  </si>
  <si>
    <t>0114000 - Elec Plant Acquisition Adj</t>
  </si>
  <si>
    <t>F_ELEC_PLT_AQU_ADJ - Electric Plant Acquisition Adjustment</t>
  </si>
  <si>
    <t>0118200 - Other Utility Plant</t>
  </si>
  <si>
    <t>F_GEN_PLT_SYS - General Plant System</t>
  </si>
  <si>
    <t>0101100 - LT Capital Lease Asset</t>
  </si>
  <si>
    <t>0101102 - Oper Lease Right of Use Asset</t>
  </si>
  <si>
    <t>0108201 - Acc Lease Amort-Cap Lease (Op)</t>
  </si>
  <si>
    <t>0108202 - Accumulated DD&amp;A - ROU Asset</t>
  </si>
  <si>
    <t>F_UTIL_PLT_CAP_LEASE - Utility Plant Held Under Capital Lease</t>
  </si>
  <si>
    <t>0105100 - Plt Held For Future Use - Wo Sys</t>
  </si>
  <si>
    <t>0105200 - Plt Held For Future Use - Prs</t>
  </si>
  <si>
    <t>F_ELEC_PLT_FUT_USE - Electric Plant for Future Use</t>
  </si>
  <si>
    <t>0106000 - Comp Const Unclassified</t>
  </si>
  <si>
    <t>0106333 - IC ProCo Comp Con Unclassified</t>
  </si>
  <si>
    <t>F_COMP_CONST_NT_CLAS - Completed Contr, Not Yet</t>
  </si>
  <si>
    <t>F_OTHER_UTIL_PLT - Other Utility Plant</t>
  </si>
  <si>
    <t>F_UTIL_PLT - Utility Plant (101-106,114)</t>
  </si>
  <si>
    <t>0107000 - SCHM Cwip</t>
  </si>
  <si>
    <t>0107004 - SCHM CWIP (SOFTWARE)</t>
  </si>
  <si>
    <t>F_CONST_WIP - Construction Work in Progress (107)</t>
  </si>
  <si>
    <t>F_TOT_UTIL_PLT - Total Utility Plant</t>
  </si>
  <si>
    <t>0111100 - Acc Prov - Amor Plt in Ser</t>
  </si>
  <si>
    <t>0115000 - Acc Prov Plt Acquis Adj</t>
  </si>
  <si>
    <t>F_PROV_DEPR - Accumulative Provision for Depreciation Elec</t>
  </si>
  <si>
    <t>0108600 - SCHM Retirement Wip</t>
  </si>
  <si>
    <t>F_RET_WIP_ELEC - Retirement Work In Progress Electric</t>
  </si>
  <si>
    <t>0108000 - Accumulated DDandA - Ppande</t>
  </si>
  <si>
    <t>0108060 - CONTRA-ACCUM DEPR OATT</t>
  </si>
  <si>
    <t>0108301 - Accum Depreciation COR</t>
  </si>
  <si>
    <t>0108306 - NON-RAD DECOM-W COR</t>
  </si>
  <si>
    <t>0108307 - NON-RAD DECOM-R COR</t>
  </si>
  <si>
    <t>0108308 - Nuclear COR</t>
  </si>
  <si>
    <t>0108309 - NON-RAD DECOM-UNFD-W COR</t>
  </si>
  <si>
    <t>0108315 - ARO Accum Depr - Coal Ash</t>
  </si>
  <si>
    <t>0108320 - Final Dismantlement COR</t>
  </si>
  <si>
    <t>0108333 - IC ProCo Accumulated DD&amp;A</t>
  </si>
  <si>
    <t>0108401 - Accum Provision Fossil Dismantlement</t>
  </si>
  <si>
    <t>0108403 - Accum Prov Nuclear COR</t>
  </si>
  <si>
    <t>0108404 - ACC DEPR-NON-RAD DECOM-R</t>
  </si>
  <si>
    <t>0108405 - ACC DEPR-NON-RAD DECOM-W</t>
  </si>
  <si>
    <t>0108499 - Aro Asset Accum Depreciation</t>
  </si>
  <si>
    <t>0108620 - RWIP - Reg Liab</t>
  </si>
  <si>
    <t>0108640 - ARO Liability - Ash Mgmt</t>
  </si>
  <si>
    <t>0119301 - Acc Depr &amp; Amort Other Util</t>
  </si>
  <si>
    <t>F_EXT_RESRV_DECOMM - EXT RESERVE DECOMM</t>
  </si>
  <si>
    <t>F_PROV_DEPR_AMORT - (Less) Accum. Prov. for Depr. Amort. Depl. (108, 110, 111, 115)</t>
  </si>
  <si>
    <t>F_NET_UTIL_PLT - Net Utility and Plant</t>
  </si>
  <si>
    <t>Total Net Utility Plant</t>
  </si>
  <si>
    <t>0121000 - NonUtil Prop - General</t>
  </si>
  <si>
    <t>0121500 - NonUtility - Construction Wip</t>
  </si>
  <si>
    <t>0121600 - Comp Const Not Classified - Nonu</t>
  </si>
  <si>
    <t>F_NON_UTIL_PROP - Nonutility Property (121)</t>
  </si>
  <si>
    <t>0122000 - DDandA - NonUtil Prop - Gen</t>
  </si>
  <si>
    <t>F_NON_UTIL_DEPR_AM - (Less) Accum. Prov. for Depr. and Amort. (122)</t>
  </si>
  <si>
    <t>F_OTHER_PROP_NET - Other Property, net - at cost</t>
  </si>
  <si>
    <t>1231005 - Investment in Sub - Equity</t>
  </si>
  <si>
    <t>1231015 - Current Year Earnings of Sub - Loaded</t>
  </si>
  <si>
    <t>1231051 - Investment in OCI</t>
  </si>
  <si>
    <t>1231055 - Investment in IC AR Cash Rollup</t>
  </si>
  <si>
    <t>F_INV_SUB_CO - Investment in Subsidiary Companies (123.1)</t>
  </si>
  <si>
    <t>0124113 - Investment in Flexion</t>
  </si>
  <si>
    <t>F_OTH_INV - Other Investments (124)</t>
  </si>
  <si>
    <t>0128804 - Rabbi Trust</t>
  </si>
  <si>
    <t>0128910 - CR#3-QUAL. UNREAL GAINS/LOSSES</t>
  </si>
  <si>
    <t>0128911 - CR#3 - NUC Decom Nonqualified</t>
  </si>
  <si>
    <t>0128912 - CR#3-NON_QUAL.UNREAL.GAIN/L</t>
  </si>
  <si>
    <t>0128913 - CR#3 Nuc Decom NonQualified SH</t>
  </si>
  <si>
    <t>0128914 - CR3 ADP Qual Unreal G/L</t>
  </si>
  <si>
    <t>0128915 - CR3 ADP Nuc Decom Qual</t>
  </si>
  <si>
    <t>0128929 - CR#3 - NUC DECOM Qualified</t>
  </si>
  <si>
    <t>F_OTH_SP_FUNDS_DECOM - Other Special Funds Decommision</t>
  </si>
  <si>
    <t>0128501 - H and W Benefits Funding</t>
  </si>
  <si>
    <t>0128716 - Prefunded Pension (major)</t>
  </si>
  <si>
    <t>0128717 - Prefunded Pension</t>
  </si>
  <si>
    <t>F_OTH_SPEC_FUNDS - Other Special Funds</t>
  </si>
  <si>
    <t>F_OTH_SP_FUNDS - Other Special Funds (128)</t>
  </si>
  <si>
    <t>F_INV_OTH_ASSETS - Total Investments and Other Assets</t>
  </si>
  <si>
    <t>0175002 - Deriv Assets - Noncashflw - LT</t>
  </si>
  <si>
    <t>F_DERIV_INSTR_LT - Long-Term Portion of Derivative Assets (175)</t>
  </si>
  <si>
    <t>Total Other Property and Investments</t>
  </si>
  <si>
    <t>0131032 - Cash Wells 1182 DEF</t>
  </si>
  <si>
    <t>0131100 - Cash - Various Banks</t>
  </si>
  <si>
    <t>0131204 - Cash BOA 1097 PEF</t>
  </si>
  <si>
    <t>0131206 - Cash Mellon 0442 PEF</t>
  </si>
  <si>
    <t>0131213 - Cash Mellon 2227 PEF</t>
  </si>
  <si>
    <t>0131217 - Cash Wells 1924 PEF</t>
  </si>
  <si>
    <t>0131218 - Cash Wells 5602 PEF</t>
  </si>
  <si>
    <t>0131228 - Cash Wells 8238 PEF</t>
  </si>
  <si>
    <t>0131266 - Cash JPM 4588 DEFR-DEF</t>
  </si>
  <si>
    <t>0131272 - Cash JPM 4513 DEF</t>
  </si>
  <si>
    <t>F_CASH - Cash (131)</t>
  </si>
  <si>
    <t>F_TOT_CASH - Total Cash</t>
  </si>
  <si>
    <t>0146022 - Interco Notes Receivable LT</t>
  </si>
  <si>
    <t>F_NOTES_REC - Notes Receivable (141)</t>
  </si>
  <si>
    <t>0142001 - AR NON-REG</t>
  </si>
  <si>
    <t>0142010 - Accounts Receivable</t>
  </si>
  <si>
    <t>0142011 - Accounts Receivable Other</t>
  </si>
  <si>
    <t>0142050 - Transmission Billing</t>
  </si>
  <si>
    <t>0142103 - DEF Receivable - NG Sales</t>
  </si>
  <si>
    <t>0142200 - Cust Acct - Edp</t>
  </si>
  <si>
    <t>0142250 - Accounts Rec OS Deposits</t>
  </si>
  <si>
    <t>0142300 - Cust Acct - Cash Not Posted - Edp</t>
  </si>
  <si>
    <t>0142430 - AR Wholesale Billed</t>
  </si>
  <si>
    <t>0142440 - A/R BPM - Actual</t>
  </si>
  <si>
    <t>0142801 - A/R-Passport Interface</t>
  </si>
  <si>
    <t>0142802 - A/R - Gas</t>
  </si>
  <si>
    <t>0142830 - A/R-Merch/Jobb/Contract Work</t>
  </si>
  <si>
    <t>0142998 - AR Other Than Electric</t>
  </si>
  <si>
    <t>F_CUST_ACCT_REC - Customer Accounts Receivable (142)</t>
  </si>
  <si>
    <t>0143011 - A/R - Other - Gen Acctg</t>
  </si>
  <si>
    <t>0143022 - A/R Byproducts</t>
  </si>
  <si>
    <t>0143023 - A/R Byproducts - Gypsum</t>
  </si>
  <si>
    <t>0143026 - Non-Income Tax Receivable</t>
  </si>
  <si>
    <t>0143110 - Misc A/R - Clearing</t>
  </si>
  <si>
    <t>0143119 - Off - System Storms Receivables</t>
  </si>
  <si>
    <t>0143130 - Misc A/R - Stores</t>
  </si>
  <si>
    <t>0143155 - Other A/R - Miscelleneous</t>
  </si>
  <si>
    <t>0143180 - Ret Med Life Den/Prem Withheld</t>
  </si>
  <si>
    <t>0143272 - Misc Accts Rec-EA</t>
  </si>
  <si>
    <t>0143320 - Mar Billed - Edp</t>
  </si>
  <si>
    <t>0143342 - Receivables Misc Transactions</t>
  </si>
  <si>
    <t>F_OTH_ACCT_REC - Other Accounts Receivable (143)</t>
  </si>
  <si>
    <t>0146000 - AR Intercompany Crossbill</t>
  </si>
  <si>
    <t>0146006 - IC Moneypool - Interest Receiv</t>
  </si>
  <si>
    <t>0146009 - I/C AR Rollup</t>
  </si>
  <si>
    <t>0146250 - IC Netting - Accts Receivable</t>
  </si>
  <si>
    <t>0146333 - Hollywood IC Account</t>
  </si>
  <si>
    <t>0146974 - A/R - Affiliates</t>
  </si>
  <si>
    <t>0146975 - Interest Receivable - Affiliates</t>
  </si>
  <si>
    <t>0146990 - A/R Prop/BI - Bison Interco</t>
  </si>
  <si>
    <t>0146999 - Inter - Unit Unconsolidated BU</t>
  </si>
  <si>
    <t>F_ACCT_REC_ASSOC_CO - Accounts Receivable from Assoc. Companies (146)</t>
  </si>
  <si>
    <t>0172004 - Rents Rec-Real Estate</t>
  </si>
  <si>
    <t>F_RENTS_REC - Rents Receivable (172)</t>
  </si>
  <si>
    <t>0173100 - Unbilled Revenue Receivable</t>
  </si>
  <si>
    <t>F_ACCR_UTIL_REV - Accrued Utility Revenue (173)</t>
  </si>
  <si>
    <t>0145004 - IC Moneypool - ST Notes Receiv</t>
  </si>
  <si>
    <t>F_NOTES_REC_ASSOC_CO - Note Receivable from Associated Companies (145)</t>
  </si>
  <si>
    <t>F_RECEIVABLES - Receivables</t>
  </si>
  <si>
    <t>0144100 - SCHM Uncollectible Accrual Electric</t>
  </si>
  <si>
    <t>0144101 - Allowance Credit Loss</t>
  </si>
  <si>
    <t>0144600 - Uncollect Accri - Prod/Serv</t>
  </si>
  <si>
    <t>0144700 - Prov for MARBS Uncollectibles</t>
  </si>
  <si>
    <t>F_ACCUM_PROV_UNCOL - (Less) Accum. Prov. for Uncollectible Acct. Credit (144)</t>
  </si>
  <si>
    <t>F_RECEIVABLES_NET - Receivables, Net</t>
  </si>
  <si>
    <t>0151130 - Coal Stock</t>
  </si>
  <si>
    <t>0151131 - Coal Stock in Transit</t>
  </si>
  <si>
    <t>0151132 - Coal In-transit Accruals</t>
  </si>
  <si>
    <t>F_COAL_STOCKS - Coal Stocks</t>
  </si>
  <si>
    <t>0151140 - Diesel Fuel Stock</t>
  </si>
  <si>
    <t>F_FUEL_STOCK_OIL - Fuel Stock Oil</t>
  </si>
  <si>
    <t>0151660 - Natural Gas Inventory</t>
  </si>
  <si>
    <t>F_FUEL_STOCK_GAS - Fuel Stock (151)</t>
  </si>
  <si>
    <t>F_FUEL_STOCK - Fuel Stock (151)</t>
  </si>
  <si>
    <t>0154100 - Inventory</t>
  </si>
  <si>
    <t>0154140 - Misc Inventory</t>
  </si>
  <si>
    <t>0154200 - Limestone Inventory</t>
  </si>
  <si>
    <t>0154401 - Ammonia Inventory</t>
  </si>
  <si>
    <t>0154990 - Schm Inv Cr - Surplus Mat'L Ident</t>
  </si>
  <si>
    <t>F_PLT_MAT_OP_SUPP - Plant Material and Operating Supplies (154)</t>
  </si>
  <si>
    <t>0158150 - SO2 Current Vintage</t>
  </si>
  <si>
    <t>F_ALLOWANCES - Allowances (158.1 and 158.2)</t>
  </si>
  <si>
    <t>0163110 - Stores Expense</t>
  </si>
  <si>
    <t>0163120 - Stores Expense - Joint Owner</t>
  </si>
  <si>
    <t>0163160 - Stores Exp Distribution - Credit</t>
  </si>
  <si>
    <t>0163180 - Freight and Express</t>
  </si>
  <si>
    <t>F_STORE_EXP_UNDIS - Store Expenses Undistributed (163)</t>
  </si>
  <si>
    <t>0156010 - Other M&amp;S / Inventory</t>
  </si>
  <si>
    <t>F_OTH_MAT_SUPP - Other Materials and Supplies (156)</t>
  </si>
  <si>
    <t>F_INVENTORY - Inventory - at average cost</t>
  </si>
  <si>
    <t>0165006 - Bartow LTSA</t>
  </si>
  <si>
    <t>0165007 - Hines LTSA</t>
  </si>
  <si>
    <t>0165023 - Citrus County LTSA</t>
  </si>
  <si>
    <t>0165024 - FHOF SOLAR LEASE</t>
  </si>
  <si>
    <t>0165075 - Interco Prepaid Insu SchM</t>
  </si>
  <si>
    <t>0165100 - Unexpired Insurance</t>
  </si>
  <si>
    <t>0165400 - Misc Prepaid Expenses</t>
  </si>
  <si>
    <t>0165513 - Prepaid Expense - Misc.</t>
  </si>
  <si>
    <t>0165518 - MW - Prepaid Expenses - LT</t>
  </si>
  <si>
    <t>0165910 - Prepayment - Fuel</t>
  </si>
  <si>
    <t>F_PREPAYMENTS - Prepayments (165)</t>
  </si>
  <si>
    <t>0174015 - Customer Collateral</t>
  </si>
  <si>
    <t>0174100 - Other Current Assets</t>
  </si>
  <si>
    <t>F_MISC_CURR_ACCR - Miscellaneous Current and Accrued Assets (174)</t>
  </si>
  <si>
    <t>0175001 - Deriv Assets - Noncashflw - ST</t>
  </si>
  <si>
    <t>F_DERIV_INST_CURR - Derivative Instrument Assets Current</t>
  </si>
  <si>
    <t>F_DERIV_INST_LT_CALC - L T Portion of Derivative Instruments Assets (CALC)</t>
  </si>
  <si>
    <t>F_DERIV_INSTR - Derivative Instrument Assets (175)</t>
  </si>
  <si>
    <t>F_DERIV_INST_LT_LESS - (Less) Long-Term Portion of Derivative Instruments Assets</t>
  </si>
  <si>
    <t>0176001 - 3rd Party Derivative Asset Current</t>
  </si>
  <si>
    <t>F_DERIV_INSTR_HEDGE - Derivative Instrument Assets Hedges (176)</t>
  </si>
  <si>
    <t>F_CURRENT_ASSETS - Current Assets</t>
  </si>
  <si>
    <t>Total Current and Accrued Assets</t>
  </si>
  <si>
    <t>0181018 - DEF 650M 2.40% 12/15/2031</t>
  </si>
  <si>
    <t>0181019 - DEF 500M 3.00% 12/15/2051</t>
  </si>
  <si>
    <t>0181021 - Unamortized Debt Expense</t>
  </si>
  <si>
    <t>0181039 - DEFR AR Securitization 225M</t>
  </si>
  <si>
    <t>0181046 - DEF DDE 600M 3.80% 7/15/28</t>
  </si>
  <si>
    <t>0181047 - DEF DDE 400M 4.20%</t>
  </si>
  <si>
    <t>0181056 - Unamortized Debt Exp - CurrLTD</t>
  </si>
  <si>
    <t>0181085 - DEF 500M 5.95% 11/15/2052</t>
  </si>
  <si>
    <t>0181089 - 2020 DEFUnamt disc - FMB</t>
  </si>
  <si>
    <t>0181091 - DEF 600M DDE 3.4% 10/1/46</t>
  </si>
  <si>
    <t>0181093 - DEF DDE 650M 3.20% 1/15/27</t>
  </si>
  <si>
    <t>0181098 - 2019 DEFUnamt disc - fixed rat</t>
  </si>
  <si>
    <t>0181101 - DEF 800M FLOAT 4/21/2024</t>
  </si>
  <si>
    <t>0181103 - DEF 200M FLOAT ISSUED 9/2023</t>
  </si>
  <si>
    <t>0181107 - DEF DDE 700M 6.200% 11/15/53</t>
  </si>
  <si>
    <t>0181108 - DEF DDE 600M 5.875% 11/15/33</t>
  </si>
  <si>
    <t>0181400 - Credit Facilities Fee</t>
  </si>
  <si>
    <t>0181511 - PEF DDE 150M 6.75% 02/01/28</t>
  </si>
  <si>
    <t>0181535 - PEF DDE 225M 5.9% 2033</t>
  </si>
  <si>
    <t>0181537 - PEF DDE 500M 6.35% 09/15/2037</t>
  </si>
  <si>
    <t>0181542 - PEF DDE 350M 5.65% 04/01/2040</t>
  </si>
  <si>
    <t>0181565 - PEF DDE 1B 6.40% 06/15/38</t>
  </si>
  <si>
    <t>0181569 - DEF DDE 400M 3.85% 11-15-42</t>
  </si>
  <si>
    <t>F_UNAM_DEBT_EXP - Unamortized Debt Expenses (181)</t>
  </si>
  <si>
    <t>0189000 - Schm Unamt Loss Reaq Dt Pre Sc</t>
  </si>
  <si>
    <t>0189007 - ST UNAMT LOSS REACQDEBT-TOTAL</t>
  </si>
  <si>
    <t>F_UNAM_LOSS - Unamortized Loss on Reaquired Debt (189)</t>
  </si>
  <si>
    <t>F_DEBT_EXP - Debt expense (refinancing costs, amortized over terms)</t>
  </si>
  <si>
    <t>0182100 - Inactive - Extraordinary Property Loss</t>
  </si>
  <si>
    <t>F_EXTRA_PROP_LOSSES - Extraordinary Property Losses (182.1)</t>
  </si>
  <si>
    <t>0182320 - Regulatory Asset - Inc Tax</t>
  </si>
  <si>
    <t>F_REG_ASSET_TAX - Regulatory Asset Tax</t>
  </si>
  <si>
    <t>0182309 - Amort Load Management Switches</t>
  </si>
  <si>
    <t>0182311 - Accrued Environmental Recovery</t>
  </si>
  <si>
    <t>0182312 - OPEB FAS 106 - Medical</t>
  </si>
  <si>
    <t>0182313 - Deferred ECRC</t>
  </si>
  <si>
    <t>0182315 - Reg Asset - Coal Ash Pond ARO</t>
  </si>
  <si>
    <t>0182317 - Deferred Depreciation - 2010 Rate Case</t>
  </si>
  <si>
    <t>0182318 - Other Reg Assets - Gen Acct</t>
  </si>
  <si>
    <t>0182319 - Closed Def Int Hedge-Asset</t>
  </si>
  <si>
    <t>0182321 - REG ASSET-DERIV MTM OIL</t>
  </si>
  <si>
    <t>0182322 - ST Closed Def Int Hedge-Asset</t>
  </si>
  <si>
    <t>0182327 - Reg Asset - EV Rebate for C&amp;I</t>
  </si>
  <si>
    <t>0182328 - DEF Retail Final Dism Deferral</t>
  </si>
  <si>
    <t>0182331 - Deferred GPIF - FL Fuel Reg Asset</t>
  </si>
  <si>
    <t>0182334 - Pension settlement charges</t>
  </si>
  <si>
    <t>0182338 - Storm Cost Regulatory Asset</t>
  </si>
  <si>
    <t>0182347 - Deferred CR3 - Depr &amp; Prop Taxes - Contra</t>
  </si>
  <si>
    <t>0182360 - Contra Equity ST</t>
  </si>
  <si>
    <t>0182370 - Current Portion of Reg Assets</t>
  </si>
  <si>
    <t>0182371 - Reg Asset - Pro Co formation</t>
  </si>
  <si>
    <t>0182398 - Load Management Switches</t>
  </si>
  <si>
    <t>0182399 - Aro Regulatory Asset</t>
  </si>
  <si>
    <t>0182406 - DEF CR3 Uprate - 2012 Asset</t>
  </si>
  <si>
    <t>0182410 - Interest Rate Swap Reg Asset</t>
  </si>
  <si>
    <t>0182411 - Deferred Fuel Exp-Current Year</t>
  </si>
  <si>
    <t>0182412 - Deferred Fuel Exp - Prior Year</t>
  </si>
  <si>
    <t>0182413 - Def Capacity Exp-Current Year</t>
  </si>
  <si>
    <t>0182415 - Regulatory Asset - Cor</t>
  </si>
  <si>
    <t>0182470 - Coal Ash Spend - Retail SC&amp;FL</t>
  </si>
  <si>
    <t>0182525 - Non-AMI Meter NBV 182.3</t>
  </si>
  <si>
    <t>0182536 - PPA BUYOUT REG ASSET</t>
  </si>
  <si>
    <t>0182539 - RIDGEGEN PPA BUYOUT REG ASSET</t>
  </si>
  <si>
    <t>0182680 - Defer Depr-Retail Recovery</t>
  </si>
  <si>
    <t>0182751 - Cust. Connect Deferral LT</t>
  </si>
  <si>
    <t>0182801 - Pension Post Retire P Acctg - FAS87 NQ</t>
  </si>
  <si>
    <t>F_MISC_REG_ASSET - Misc Regualtory Assets</t>
  </si>
  <si>
    <t>F_OTH_REG_ASSETS - Other Regulatory Assets (182.3)</t>
  </si>
  <si>
    <t>0183000 - Prelim Survey and Investigation</t>
  </si>
  <si>
    <t>F_PRELIM_SURV_INV - Prelim. Survey and Investigation Charges (Electric) (183)</t>
  </si>
  <si>
    <t>0182002 - Mapping Monitoring Suspense</t>
  </si>
  <si>
    <t>0184023 - Clearing Payroll Fixed Distr</t>
  </si>
  <si>
    <t>0184495 - Rail Car Leasing Clearing</t>
  </si>
  <si>
    <t>0803290 - Miscellaneous Expense</t>
  </si>
  <si>
    <t>0804110 - Unproductive Time Distributed</t>
  </si>
  <si>
    <t>0804210 - Vacations</t>
  </si>
  <si>
    <t>0804220 - Holidays</t>
  </si>
  <si>
    <t>0804290 - Other Excused Absences</t>
  </si>
  <si>
    <t>0804330 - Sick</t>
  </si>
  <si>
    <t>F_CLEARING_ACCTS - Clearing Accounts (184)</t>
  </si>
  <si>
    <t>0186020 - Vision Florida Def O&amp;M</t>
  </si>
  <si>
    <t>0186036 - EVCS Deferral</t>
  </si>
  <si>
    <t>0186101 - DEF CR3 NCR - Reg Asset Base Rate</t>
  </si>
  <si>
    <t>0186102 - DEF CR3 Dry Cask Storage</t>
  </si>
  <si>
    <t>0186109 - DEF DCS Contra Equity</t>
  </si>
  <si>
    <t>0186111 - Cust Connect Def O&amp;M</t>
  </si>
  <si>
    <t>0186120 - Misc. Wip - Fp Dist. Wids</t>
  </si>
  <si>
    <t>0186195 - Deferred Rate Case Expense</t>
  </si>
  <si>
    <t>0186201 - Def Project/Acq Exp</t>
  </si>
  <si>
    <t>0186290 - Oth Deferred Charges - Operation</t>
  </si>
  <si>
    <t>0186295 - Deferred Storm Expenses</t>
  </si>
  <si>
    <t>0186400 - SECI-Lakeland Intercon Upgrade</t>
  </si>
  <si>
    <t>0186470 - Error Suspense - Corp Payroll</t>
  </si>
  <si>
    <t>0186480 - Misc Debits To Be Cleared</t>
  </si>
  <si>
    <t>0186605 - Misc Defer Debit Workers Comp</t>
  </si>
  <si>
    <t>0186882 - Straight Line Lease Defer DR</t>
  </si>
  <si>
    <t>0186984 - Other Long-Term Assets</t>
  </si>
  <si>
    <t>F_OTH_DEF_CHARGES - Other Deferred Charges</t>
  </si>
  <si>
    <t>F_MISC_DEF_DEBITS - Miscellaneous Deferred Debits (186)</t>
  </si>
  <si>
    <t>0190001 - Adit: Prepaid: Federal Taxes</t>
  </si>
  <si>
    <t>0190002 - Adit: Prepaid: State Taxes</t>
  </si>
  <si>
    <t>0190013 - LT Def tax asset: Fed-190</t>
  </si>
  <si>
    <t>0190051 - Accum Deferred FIT-OCI</t>
  </si>
  <si>
    <t>0190052 - Accum Deferred SIT-OCI</t>
  </si>
  <si>
    <t>0190155 - Deferred Tax - Nol</t>
  </si>
  <si>
    <t>0190156 - Deferred Tax_State NOLs</t>
  </si>
  <si>
    <t>F_ACCUM_DEF_INC_TAX - Accumulated Deferred Income Taxes (190)</t>
  </si>
  <si>
    <t>0185000 - Temporary Facilities</t>
  </si>
  <si>
    <t>F_TEMP_FAC - Temporary Facilities (185)</t>
  </si>
  <si>
    <t>Total Deferred Debits</t>
  </si>
  <si>
    <t>0165000 - Other Current Assets</t>
  </si>
  <si>
    <t>F_NONREG_ASSETS2 - Non Regulatory Accounts - Assets</t>
  </si>
  <si>
    <t>0186200 - Contra Unamort Debt Purch Acctg</t>
  </si>
  <si>
    <t>F_NONREG_ASSETS3 - Non Regulatory Accounts - Assets</t>
  </si>
  <si>
    <t>Non Regulatory Accounts - Assets</t>
  </si>
  <si>
    <t>F_ASSETS - Total Assets</t>
  </si>
  <si>
    <t>Liabilities And Other Credits</t>
  </si>
  <si>
    <t>0211000 - Miscellaneous Paid-In Capital</t>
  </si>
  <si>
    <t>0211003 - Misc Paid in Capital</t>
  </si>
  <si>
    <t>0211021 - DON REC From Stockholders</t>
  </si>
  <si>
    <t>0211022 - Red inPar of Common Stock</t>
  </si>
  <si>
    <t>F_OTH_PAID_IN_CAP - Other Paid-In Capital (208-211)</t>
  </si>
  <si>
    <t>0216000 - Unapprop Retained Earnings</t>
  </si>
  <si>
    <t>0439004 - Cumm Effect Acct Change Tax</t>
  </si>
  <si>
    <t>F_RE_CHANGE - Current Year Net Income</t>
  </si>
  <si>
    <t>0216007 - Cumm Effect Acct Princ Pretax</t>
  </si>
  <si>
    <t>F_RETAINED_EARNINGS - Retained Earnings (215, 215.1, 216)</t>
  </si>
  <si>
    <t>0216100 - Unappr Undistr Subsid Earnings</t>
  </si>
  <si>
    <t>0216150 - Equity IC AR Rollup</t>
  </si>
  <si>
    <t>2161500 - IC AR Rollup</t>
  </si>
  <si>
    <t>F_UNAP_UNDIS_SUB - Unappropriated Undistributed Subsidiary Earnings (216.1)</t>
  </si>
  <si>
    <t>0219029 - OCI-Grantor Unreal GL</t>
  </si>
  <si>
    <t>0219030 - OCI-Grantor Unreal GL Fed Tax</t>
  </si>
  <si>
    <t>0219031 - OCI-Grantor Unreal GL St Tax</t>
  </si>
  <si>
    <t>0219046 - OCI-Interest Rate Hdgs Fed Tax</t>
  </si>
  <si>
    <t>0219047 - OCI-Interest Rate Hdgs St Tax</t>
  </si>
  <si>
    <t>0219055 - NDTF - Unreal Gains/Losses</t>
  </si>
  <si>
    <t>2191002 - OCI Rollup</t>
  </si>
  <si>
    <t>F_ACCUM_OTH_COMP_INC - Accumulated Other Comprehensive Income (219)</t>
  </si>
  <si>
    <t>Total Proprietary Capital</t>
  </si>
  <si>
    <t>0221018 - DEF 650M 2.40% 12/15/2031</t>
  </si>
  <si>
    <t>0221019 - DEF 500M 3.00% 12/15/2051</t>
  </si>
  <si>
    <t>0221046 - DEF FMB 600M 3.80% 7/15/28</t>
  </si>
  <si>
    <t>0221047 - DEF FMB 400M 4.20% 7/15/48</t>
  </si>
  <si>
    <t>0221085 - DEF 500M 5.95% 11/15/2052</t>
  </si>
  <si>
    <t>0221089 - DEF LT FMB</t>
  </si>
  <si>
    <t>0221091 - DEF 600M 3.4% 10/1/2046</t>
  </si>
  <si>
    <t>0221093 - DEF 650M 3.20% 1/15/27</t>
  </si>
  <si>
    <t>0221098 - DEF LT bond-fixed rate</t>
  </si>
  <si>
    <t>0221107 - DEF FMB 700M 6.200% 11/15/53</t>
  </si>
  <si>
    <t>0221108 - DEF FMB 600M 5.875% 11/15/33</t>
  </si>
  <si>
    <t>0221535 - PEF FMB 225M 5.9% 03/01/33</t>
  </si>
  <si>
    <t>0221537 - PEF FMB 500M 6.35% 09/15/2037</t>
  </si>
  <si>
    <t>0221542 - PEF FMB 350M 5.65% 04/1/40</t>
  </si>
  <si>
    <t>0221565 - PEF FMB 1B 6.40% 06/15/38</t>
  </si>
  <si>
    <t>0221569 - DEF 400M 3.85% 11-15-42</t>
  </si>
  <si>
    <t>F_BONDS - Bonds (221)</t>
  </si>
  <si>
    <t>0233003 - IC - LT Notes Pay</t>
  </si>
  <si>
    <t>F_LT_NOTE_PAYABLE - Long Term Note Payable</t>
  </si>
  <si>
    <t>0224043 - DEFR LT Debt</t>
  </si>
  <si>
    <t>0224101 - DEF 800M FLOATING 4/21/2024</t>
  </si>
  <si>
    <t>0224103 - DEF 200M FLOAT ISSUED 9/2023</t>
  </si>
  <si>
    <t>0224251 - Current Portion of Unsec Float</t>
  </si>
  <si>
    <t>0224511 - PEF OTH LTD 150M 6.75% 02/2028</t>
  </si>
  <si>
    <t>F_OTH_LT_DEBT - Other Long Term Debt (224)</t>
  </si>
  <si>
    <t>0226018 - DEF 650M UNAMDIS 2.4% 12/15/31</t>
  </si>
  <si>
    <t>0226019 - DEF 500M UNAMDIS 3% 12/15/2051</t>
  </si>
  <si>
    <t>0226046 - DEF UNAMDIS 600M 3.80% 7/15/28</t>
  </si>
  <si>
    <t>0226047 - DEF UNAMDIS 400M 4.20%</t>
  </si>
  <si>
    <t>0226085 - DEF 500M UNAMDIS 5.95% 11/2052</t>
  </si>
  <si>
    <t>0226089 - 2020 First Mortgage Bond</t>
  </si>
  <si>
    <t>0226091 - DEF 600M UNAMDIS 3.4% 10/1/46</t>
  </si>
  <si>
    <t>0226093 - DEF UNAMDIS 650M 3.20% 1/15/27</t>
  </si>
  <si>
    <t>0226098 - 2019 DEF Fixed rate</t>
  </si>
  <si>
    <t>0226107 - DEF UNAMDIS 700M6.200%11/15/53</t>
  </si>
  <si>
    <t>0226108 - DEF UNAMDIS 600M 5.875% 11/15/33</t>
  </si>
  <si>
    <t>0226511 - PEF UNAMDIS 150M 6.75% 2/01/28</t>
  </si>
  <si>
    <t>0226535 - PEF UNAMDIS 225M 5.9% 03/01/33</t>
  </si>
  <si>
    <t>0226537 - PEF UNAMDIS 500M 6.35% 09/2037</t>
  </si>
  <si>
    <t>0226542 - PEF UNAMDIS 350M 5.65% 04/20403</t>
  </si>
  <si>
    <t>0226565 - PEF UNAMDIS 1B 6.40% 6/15/38</t>
  </si>
  <si>
    <t>0226569 - DEF UNAMDIS 400M 3.85 11-15-42</t>
  </si>
  <si>
    <t>F_UNAM_DISC_LT_DEBT - (Less) Unamortized Discount on Long-Term Debt (226)</t>
  </si>
  <si>
    <t>Total Long-Term Debt</t>
  </si>
  <si>
    <t>0227101 - LT Capital Lease Obligation</t>
  </si>
  <si>
    <t>0227175 - LT Operating Lease Obligation</t>
  </si>
  <si>
    <t>F_OB_CAP_LEASE - Obligations Under Capital Leases - Noncurrent (227)</t>
  </si>
  <si>
    <t>0228100 - Retail Unfd Storm Damage</t>
  </si>
  <si>
    <t>0228101 - Wholsesale Storm Reserve</t>
  </si>
  <si>
    <t>F_PROV_PROP_INS - Accumulated Provision for Property Insurance (228.1)</t>
  </si>
  <si>
    <t>0228202 - Claim Reserve - ST</t>
  </si>
  <si>
    <t>0228250 - Inactive - Schm Worker'S Comp - Other</t>
  </si>
  <si>
    <t>F_PROV_INJ_DAMAGE - Accumulated Provision for Injuries and Damages (228.2)</t>
  </si>
  <si>
    <t>0228314 - OPEB NonCur Liab - Life</t>
  </si>
  <si>
    <t>0228315 - OPEB NonCur Liab - Medical</t>
  </si>
  <si>
    <t>0228324 - Schm Dpc Pos Emp FAS 112</t>
  </si>
  <si>
    <t>0228325 - Schm Post Emp FAS 112</t>
  </si>
  <si>
    <t>0228340 - Nonqualified Plans Liability</t>
  </si>
  <si>
    <t>0253275 - Pension Liability - FAS 87 NQ</t>
  </si>
  <si>
    <t>F_PROV_PENS_BENE - Accumulated Provision for Pensions and Benefits (228.3)</t>
  </si>
  <si>
    <t>0228405 - 2000 Class Deferred Compensat</t>
  </si>
  <si>
    <t>0228480 - Acc Prov Insurance-Environ</t>
  </si>
  <si>
    <t>F_MISC_OP_PROV - Accumulated Miscellaneous Operating Provisions (228.4)</t>
  </si>
  <si>
    <t>0244006 - Derivative Instr-Regulatory-LT</t>
  </si>
  <si>
    <t>F_LT_DERIV_INST - Long-Term Portion of Derivative Instrument Liabilities</t>
  </si>
  <si>
    <t>0230315 - ARO Liability - Coal Ash</t>
  </si>
  <si>
    <t>0230999 - ARO Liability</t>
  </si>
  <si>
    <t>F_ASSET_RET_OB - Asset Retirement Obligations (230)</t>
  </si>
  <si>
    <t>Total Other Noncurrent Liabilities</t>
  </si>
  <si>
    <t>0232016 - AP PS8.9 Vendors Payable</t>
  </si>
  <si>
    <t>0232031 - Treasury LC and MCF Fees</t>
  </si>
  <si>
    <t>0232120 - Vouchers Payable - Special</t>
  </si>
  <si>
    <t>0232151 - Pp Accounts Payable - Stores</t>
  </si>
  <si>
    <t>0232170 - Accounts Payable - Coal</t>
  </si>
  <si>
    <t>0232175 - Limestone and Freight Payable</t>
  </si>
  <si>
    <t>0232180 - Accounts Payable - Oil Stocks</t>
  </si>
  <si>
    <t>0232190 - Coal Freight Payable</t>
  </si>
  <si>
    <t>0232195 - Railcar Lease Payable</t>
  </si>
  <si>
    <t>0232331 - A/P - ENERGY NEIGHBOR FUND</t>
  </si>
  <si>
    <t>0232892 - A/P Miscellaneous</t>
  </si>
  <si>
    <t>0232109 - A/P BPM - Actual</t>
  </si>
  <si>
    <t>0232337 - CR3 Joint Owner</t>
  </si>
  <si>
    <t>0232338 - Payable - Int City Joint Owners</t>
  </si>
  <si>
    <t>0232410 - Transmission Payables</t>
  </si>
  <si>
    <t>0232460 - Bulk Power Marketing Payable</t>
  </si>
  <si>
    <t>F_POWER_ACCT_PAY - Power Accounts Payable (232)</t>
  </si>
  <si>
    <t>0232061 - Checks not presented - reclass</t>
  </si>
  <si>
    <t>F_UNPAID_BANK_CHECK - Unpaid Bank Checks (232)</t>
  </si>
  <si>
    <t>0232000 - A/P Vendors Payable</t>
  </si>
  <si>
    <t>0232002 - A/P - Misc - Gen - Acctg</t>
  </si>
  <si>
    <t>0232039 - Payable 401K Incentive Match</t>
  </si>
  <si>
    <t>0232108 - DEF Cogen Payable</t>
  </si>
  <si>
    <t>0232155 - Accounts Payable - Stores CAS</t>
  </si>
  <si>
    <t>0232163 - Emission Allowance A/P</t>
  </si>
  <si>
    <t>0232171 - Account Payable - Coal Accrual</t>
  </si>
  <si>
    <t>0232176 - Reagent Payable</t>
  </si>
  <si>
    <t>0232177 - Generic By Products Payable</t>
  </si>
  <si>
    <t>0232181 - Natural Gas Payable</t>
  </si>
  <si>
    <t>0232332 - Photovoltaic Fund</t>
  </si>
  <si>
    <t>0232996 - Capital - Accruals</t>
  </si>
  <si>
    <t>F_ACCTS_PAYABLE - Accounts Payable (232)</t>
  </si>
  <si>
    <t>0233150 - IC Moneypool - ST Notes Pay</t>
  </si>
  <si>
    <t>F_NOTES_PAY_ASSOC_CO - Notes Payable to Associated Companies (233)</t>
  </si>
  <si>
    <t>0232232 - A/P Affiliates</t>
  </si>
  <si>
    <t>0234000 - IC Moneypool - ST Interest Pay</t>
  </si>
  <si>
    <t>0234010 - I/C AP - Joint Dispatch</t>
  </si>
  <si>
    <t>0234250 - IC Netting - Accts Payable</t>
  </si>
  <si>
    <t>F_ACCT_PAY_ASSOC_CO - Accounts Payable to Associated Companies (234)</t>
  </si>
  <si>
    <t>0235002 - CD Active</t>
  </si>
  <si>
    <t>0235003 - CD Inactive</t>
  </si>
  <si>
    <t>0235110 - Cust Dep For Srvc - Edp Billing</t>
  </si>
  <si>
    <t>F_CUST_DEPOSITS - Customer Deposits (235)</t>
  </si>
  <si>
    <t>0236001 - State It Payable Other</t>
  </si>
  <si>
    <t>0236040 - NC Prop Tax - Misc Non - Util</t>
  </si>
  <si>
    <t>0236100 - Franchise Tax - Electric</t>
  </si>
  <si>
    <t>0236123 - Fl Prop Tax - Electric</t>
  </si>
  <si>
    <t>0236131 - FL FRANCHISE TX ACCRUAL</t>
  </si>
  <si>
    <t>0236135 - FL Reg Assessment - Electric</t>
  </si>
  <si>
    <t>0236150 - St/Local Unemployment Tax Liab</t>
  </si>
  <si>
    <t>0236700 - Employer FICA Tax Liab</t>
  </si>
  <si>
    <t>0236701 - Employer FICA Tax Liab LT</t>
  </si>
  <si>
    <t>0236750 - Federal Unemployment Tax Liab</t>
  </si>
  <si>
    <t>0236906 - Use Tax Payable</t>
  </si>
  <si>
    <t>0236926 - LT tax reclass Fed cr</t>
  </si>
  <si>
    <t>0236965 - Accrued SIT - Prior Year</t>
  </si>
  <si>
    <t>0236981 - Fed Inc Tax Payable - Prev Yr</t>
  </si>
  <si>
    <t>0236988 - LT Liability ST UTP PGN</t>
  </si>
  <si>
    <t>0236989 - LT Liability Fed UTP PGN</t>
  </si>
  <si>
    <t>0236990 - Fed Inc Tax Payable - Current</t>
  </si>
  <si>
    <t>0236992 - Current Liability UTP - Fed</t>
  </si>
  <si>
    <t>0236993 - LT Liability Fed - UTP</t>
  </si>
  <si>
    <t>F_TAXES_ACCRUED - Taxes Accrued (236)</t>
  </si>
  <si>
    <t>F_CD_TAXES_ACCRUED - Taxes Accrued (236)</t>
  </si>
  <si>
    <t>0237011 - Int Payable - Notes</t>
  </si>
  <si>
    <t>0237038 - LT Interest Accrued</t>
  </si>
  <si>
    <t>0237041 - FERC Interconnect Interest LT</t>
  </si>
  <si>
    <t>0237110 - Bonds Interest Payable</t>
  </si>
  <si>
    <t>0237222 - Int Accr Cust Dep FLA</t>
  </si>
  <si>
    <t>0237422 - Interest Accrued - Affiliates</t>
  </si>
  <si>
    <t>0237460 - Interest Payable</t>
  </si>
  <si>
    <t>0237510 - Bonds Interest Payable</t>
  </si>
  <si>
    <t>F_INT_ACCRUED - Interest Accrued (237)</t>
  </si>
  <si>
    <t>0241110 - State Income Tax Wh - Employee</t>
  </si>
  <si>
    <t>0241150 - Federal Income Tax Wh - Employee</t>
  </si>
  <si>
    <t>0241160 - FICA Withheld - Employee</t>
  </si>
  <si>
    <t>0241310 - General Sales Tax</t>
  </si>
  <si>
    <t>0241320 - Utility Sales Tax</t>
  </si>
  <si>
    <t>0241335 - Local Taxes Withheld</t>
  </si>
  <si>
    <t>0241348 - Franchise Fees Payable</t>
  </si>
  <si>
    <t>0241800 - Utility Tax - County</t>
  </si>
  <si>
    <t>0241900 - TX COL PAY-FL Muni Utility Tax</t>
  </si>
  <si>
    <t>0241990 - GRT Payable Additional 2.6%</t>
  </si>
  <si>
    <t>F_TAX_COLLEC_PAYABLE - Tax Collections Payable (241)</t>
  </si>
  <si>
    <t>0232004 - Vision Deduction</t>
  </si>
  <si>
    <t>0232005 - Long Term Disability Deduction</t>
  </si>
  <si>
    <t>0232045 - Supplemental Life Deductions</t>
  </si>
  <si>
    <t>0232048 - Supplemental AD&amp;D Deduction</t>
  </si>
  <si>
    <t>0232049 - Medical &amp; HSA Deductions</t>
  </si>
  <si>
    <t>0242033 - Wages Payable - Accrual</t>
  </si>
  <si>
    <t>0242051 - FERC Interconnect Deposits LT</t>
  </si>
  <si>
    <t>0242054 - State Interconnect Deposits LT</t>
  </si>
  <si>
    <t>0242152 - Solar Interconnect Deposits</t>
  </si>
  <si>
    <t>0242215 - Payroll Severance Reserves</t>
  </si>
  <si>
    <t>0242216 - Payrll ST Retention/Spcl Rsrvs</t>
  </si>
  <si>
    <t>0242217 - COBRA Liability</t>
  </si>
  <si>
    <t>0242320 - Transmission Open Acc - Deposits</t>
  </si>
  <si>
    <t>0242390 - CURR&amp;ACCR LIAB-FPC LTD</t>
  </si>
  <si>
    <t>0242395 - CUR&amp;ACCR LIAB MED/DTL INS ACT</t>
  </si>
  <si>
    <t>0242396 - CURR&amp;ACCR LIAB-WORKERS COMP</t>
  </si>
  <si>
    <t>0242398 - CURR&amp;ACCR LIAB MISC</t>
  </si>
  <si>
    <t>0242440 - Cash Coll and Contrib To Trustee</t>
  </si>
  <si>
    <t>0242460 - Prov For Incentive Ben Prog</t>
  </si>
  <si>
    <t>0242490 - Vacation Carryover</t>
  </si>
  <si>
    <t>0242540 - Escheaments Payable</t>
  </si>
  <si>
    <t>0242650 - Accrued Payable - Other</t>
  </si>
  <si>
    <t>0242803 - Deferred Rent</t>
  </si>
  <si>
    <t>0242897 - NQ Pension Current ECBP</t>
  </si>
  <si>
    <t>0242898 - OPEB Current Liab - Life</t>
  </si>
  <si>
    <t>0242997 - NQ Pension Current SSERP</t>
  </si>
  <si>
    <t>0242999 - Misc Liab - FAS 112</t>
  </si>
  <si>
    <t>F_OTH_CURR_ACCRU - Other Current Accrued Liability</t>
  </si>
  <si>
    <t>0242110 - Contract Retentions</t>
  </si>
  <si>
    <t>F_CONSTR_CONTR_RET - Contruction Contra Ret</t>
  </si>
  <si>
    <t>F_MISC_CURR_ACCRU - Miscellaneous Current and Accrued Liabilities (242)</t>
  </si>
  <si>
    <t>0242175 - Curr Operating Lease Oblig</t>
  </si>
  <si>
    <t>0243105 - Current Portion of Cap Lease Obligation</t>
  </si>
  <si>
    <t>F_OBL_CAP_LEASES - Obligations Under Capital Leases - Current (243)</t>
  </si>
  <si>
    <t>F_LT_DERIV_LIAB_CALC - Long-Term Portion of Derivative Instrument Liablities Calc</t>
  </si>
  <si>
    <t>F_DERIV_INST_LIAB - Derivative Instrument Liabilities (244)</t>
  </si>
  <si>
    <t>F_LT_DERV_LIAB_LESS - (Less) Long-Term Portion of Derivative Instrument Liabilities</t>
  </si>
  <si>
    <t>0245001 - 3rd Party Derivative Liability Current</t>
  </si>
  <si>
    <t>F_LT_DERIV_INST_HDGC - Derivative Instrument Liabilities - Hedges (245)</t>
  </si>
  <si>
    <t>Total Current and Accrued Liabilities</t>
  </si>
  <si>
    <t>0224045 - FERC Interconnect Liability</t>
  </si>
  <si>
    <t>0252001 - Cust Adv For Construction</t>
  </si>
  <si>
    <t>0252400 - Customer Advances-ST</t>
  </si>
  <si>
    <t>F_CUST_ADV_CONST - Customer Advances for Construction (252)</t>
  </si>
  <si>
    <t>0255000 - Accum Def Inv Tax Credits</t>
  </si>
  <si>
    <t>0255001 - Def ITC - No Normalization</t>
  </si>
  <si>
    <t>F_ACCUM_DEF_INV_TAX - Accumulated Deferred Investment Tax Credits (255)</t>
  </si>
  <si>
    <t>0253008 - Pole Attach - Deferred Revenue</t>
  </si>
  <si>
    <t>0253035 - Misc Def Cr - Genl Acctg</t>
  </si>
  <si>
    <t>0253062 - Long Term Def Rev - OL</t>
  </si>
  <si>
    <t>0253070 - Reserves - Mgp Sites FERC 228</t>
  </si>
  <si>
    <t>0253082 - OTH DEFER CR MISCELLANEOUS</t>
  </si>
  <si>
    <t>0253400 - BARTOW LTSA</t>
  </si>
  <si>
    <t>0253401 - HINES LTSA</t>
  </si>
  <si>
    <t>0253403 - Citrus County LTSA Def Liab</t>
  </si>
  <si>
    <t>0253630 - Schm Exec Cash Bal Plan</t>
  </si>
  <si>
    <t>0253890 - Schm Tax and S/L For Surplus Mat'Ls</t>
  </si>
  <si>
    <t>0253902 - LT Deferred SUT Liability-TEP</t>
  </si>
  <si>
    <t>0253920 - Other Deferred Credits</t>
  </si>
  <si>
    <t>0253990 - Deferred Prepaid Ef - Lighting</t>
  </si>
  <si>
    <t>2531019 - Defr Cr - Balance Sheet Diff</t>
  </si>
  <si>
    <t>2531020 - Defr Cr - Revenue Expense Diff</t>
  </si>
  <si>
    <t>EQUITY_PLUG - Historical Equity Roll - Up Plug</t>
  </si>
  <si>
    <t>ICNET_PLUG - IC Netting Plug</t>
  </si>
  <si>
    <t>OCI_PLUG - Other Comp Income Roll - Up Plug</t>
  </si>
  <si>
    <t>F_MISC_DEF_CR - Misc Deferred Credit (253)</t>
  </si>
  <si>
    <t>F_OTH_DEF_CR - Other Deferred Credits (253)</t>
  </si>
  <si>
    <t>0254002 - Interest Rate Swap Reg Liability</t>
  </si>
  <si>
    <t>0254016 - Deferred SPP</t>
  </si>
  <si>
    <t>0254031 - CR4&amp;5 Accelerated Depreciaton</t>
  </si>
  <si>
    <t>0254059 - DOE Reg Liability</t>
  </si>
  <si>
    <t>0254060 - DEF Tax Savings Reg Liability</t>
  </si>
  <si>
    <t>0254312 - Deferred GPIF - Reg Liab Fuel Clause</t>
  </si>
  <si>
    <t>0254316 - Deferred Energy Conservation</t>
  </si>
  <si>
    <t>0254317 - Deferred Environmental Cost Recovery</t>
  </si>
  <si>
    <t>0254318 - Deferred Property Gains/Losses - FL</t>
  </si>
  <si>
    <t>0254320 - Deferred Capacity - Curr Yr</t>
  </si>
  <si>
    <t>0254321 - Deferred Capacity - Prior Year</t>
  </si>
  <si>
    <t>0254331 - LT Closed Def Int Hedge-Liab</t>
  </si>
  <si>
    <t>0254332 - ST Closed Def Int Hedge - Liab</t>
  </si>
  <si>
    <t>0254401 - DSM Energy Efficiency</t>
  </si>
  <si>
    <t>0254800 - Reg Liability - MTM Fuel - LT</t>
  </si>
  <si>
    <t>0254914 - NDT - QUAL - UNREAL GAINS</t>
  </si>
  <si>
    <t>0254980 - Open Int Rate Swap Cur Rg Liab</t>
  </si>
  <si>
    <t>0254999 - Reg Liab Cor Reclass From A/D</t>
  </si>
  <si>
    <t>F_MISC_REG_LIAB - Misc Regulatory Liab (254)</t>
  </si>
  <si>
    <t>0254036 - Reg Liab - Excess Fed ADIT</t>
  </si>
  <si>
    <t>0254038 - Excess ADIT Grossup LT</t>
  </si>
  <si>
    <t>0254061 - Deferred PTCs</t>
  </si>
  <si>
    <t>0254100 - Regulatory Liablility - Inc Tax</t>
  </si>
  <si>
    <t>F_REG_LIAB_TAX - Regulatory Liability Tax (254)</t>
  </si>
  <si>
    <t>F_OTH_REG_LIAB - Other Regulatory Liabilities (254)</t>
  </si>
  <si>
    <t>0281200 - Deferred Federal Income Tax</t>
  </si>
  <si>
    <t>0281201 - Deferred State Income Tax</t>
  </si>
  <si>
    <t>F_ACCUM_DEF_INC_TX - Accum. Deferred Income Taxes-Accel. Amort (281)</t>
  </si>
  <si>
    <t>0282100 - Adit: PpandE: Federal Taxes</t>
  </si>
  <si>
    <t>0282101 - Adit: PpandE: State Taxes</t>
  </si>
  <si>
    <t>F_ACCUM_DEF_INC_OTH - Accum. Deferred Income Taxes-Other Property (282)</t>
  </si>
  <si>
    <t>0283100 - Adit: Other: Federal Taxes</t>
  </si>
  <si>
    <t>0283101 - Adit: Other: State Taxes</t>
  </si>
  <si>
    <t>F_DEF_INC_TAX_OTH - Accum. Deferred Income Tax-Other (283)</t>
  </si>
  <si>
    <t>Total Deferred Credits</t>
  </si>
  <si>
    <t>0207008 - Additional Paid In Capital</t>
  </si>
  <si>
    <t>F_NONREG_LIAB1 - Non-Regulatory Accounts - Liability</t>
  </si>
  <si>
    <t>2531003 - Minority Interest Expense (offset) - HFM Calc</t>
  </si>
  <si>
    <t>2533311 - 2533311_YTD</t>
  </si>
  <si>
    <t>2533511 - Minority Interest - OCI</t>
  </si>
  <si>
    <t>EOS_PLUG - Current Earnings of Sub Roll - Up Plug</t>
  </si>
  <si>
    <t>F_NONREG_LIAB5 - Non-Regulatory Accounts - Liability</t>
  </si>
  <si>
    <t>Non-Regulatory Accounts - Liability</t>
  </si>
  <si>
    <t>F_LIABILITIES_OTH_CR - Total Liabilities and Other Credit</t>
  </si>
  <si>
    <t>Income Statement</t>
  </si>
  <si>
    <t>0440000 - Residential</t>
  </si>
  <si>
    <t>0442100 - General Service</t>
  </si>
  <si>
    <t>0442200 - Industrial Service</t>
  </si>
  <si>
    <t>0444000 - Public St and Highway Lighting</t>
  </si>
  <si>
    <t>0445000 - Other Sales To Public Auth</t>
  </si>
  <si>
    <t>0447016 - I/C Joint Disp - Revenue</t>
  </si>
  <si>
    <t>0447150 - Sales For Resale - Outside</t>
  </si>
  <si>
    <t>0447159 - Resale Sales - Outside(Contra)</t>
  </si>
  <si>
    <t>0449035 - Franchise Allocation/Holding</t>
  </si>
  <si>
    <t>F_ELEC_REVENUE - Electric Revenue</t>
  </si>
  <si>
    <t>0450100 - Late Pmt and Forf Disc</t>
  </si>
  <si>
    <t>0451100 - Misc Service Revenue</t>
  </si>
  <si>
    <t>0454002 - Rent - Lighting Equipment</t>
  </si>
  <si>
    <t>0454003 - Rent - Non-Lighting Equipment</t>
  </si>
  <si>
    <t>0454004 - Rent - Joint Use</t>
  </si>
  <si>
    <t>0454005 - Rent - Transmission</t>
  </si>
  <si>
    <t>0454100 - Extra - Facilities</t>
  </si>
  <si>
    <t>0454105 - IC Other Elec Rents</t>
  </si>
  <si>
    <t>0454106 - ProCo IC Lease Revenues</t>
  </si>
  <si>
    <t>0454200 - Pole and Line Attachments</t>
  </si>
  <si>
    <t>0454300 - Tower Lease Revenues</t>
  </si>
  <si>
    <t>0454400 - Other Electric Rents</t>
  </si>
  <si>
    <t>0456001 - Other Variable Revenues-Reg</t>
  </si>
  <si>
    <t>0456003 - Retail Unbilled Revenue</t>
  </si>
  <si>
    <t>0456006 - Muni Coty Tax Coll/Comm</t>
  </si>
  <si>
    <t>0456040 - Sales Use Tax Coll Fee</t>
  </si>
  <si>
    <t>0456050 - Transmission Study Revenue</t>
  </si>
  <si>
    <t>0456100 - Profit Or Loss on Sale of M&amp;S</t>
  </si>
  <si>
    <t>0456102 - Distribution Charge - Network</t>
  </si>
  <si>
    <t>0456104 - Transmission Charge Network</t>
  </si>
  <si>
    <t>0456105 - Sched, Sys Cntl, Disp-Network</t>
  </si>
  <si>
    <t>0456106 - Reactive Pur/Volt Cntl Svc</t>
  </si>
  <si>
    <t>0456107 - Regulation/Frequency Response</t>
  </si>
  <si>
    <t>0456108 - Op Res - Spinning Reserve</t>
  </si>
  <si>
    <t>0456109 - Op Res - Supplemental Reserve</t>
  </si>
  <si>
    <t>0456110 - Transmission Charge Ptp</t>
  </si>
  <si>
    <t>0456117 - I/C WHEELING-TRANSMISSION-DUKE</t>
  </si>
  <si>
    <t>0456610 - Other Electric Revenues</t>
  </si>
  <si>
    <t>0456613 - CEI REC Sales Revenues</t>
  </si>
  <si>
    <t>0456616 - Shared Solar - SC</t>
  </si>
  <si>
    <t>0456630 - Gross Up - Contr in Aid of Const</t>
  </si>
  <si>
    <t>F_OTH_REVENUE - Other Revenue</t>
  </si>
  <si>
    <t>F_ELEC_OP_REVENUE - Total Electric Revenue</t>
  </si>
  <si>
    <t>F_UTIL_OP_REV - Operating Revenues (400)</t>
  </si>
  <si>
    <t>0501013 - Natural Gas Purchases</t>
  </si>
  <si>
    <t>0501110 - Coal Consumed - Fossil Steam</t>
  </si>
  <si>
    <t>0501310 - Oil Consumed - Fossil Steam</t>
  </si>
  <si>
    <t>0557450 - Commissions/Brokerage Expense</t>
  </si>
  <si>
    <t>F_STEAM_PROD_FUEL - Steam Fossil Production Fuel (500-509)</t>
  </si>
  <si>
    <t>0547000 - Fuel Expense</t>
  </si>
  <si>
    <t>0547200 - Oil</t>
  </si>
  <si>
    <t>F_COMB_PROD_FUEL - Combustion Production Fuel</t>
  </si>
  <si>
    <t>F_FUEL_USED_ELEC_GEN - Fuel Used in Electric Generation</t>
  </si>
  <si>
    <t>0555200 - Interchange Power</t>
  </si>
  <si>
    <t>0555550 - Purchases Energy Imbalance</t>
  </si>
  <si>
    <t>F_OTH_SUPPLY_EXP - Other Power Supply Expense</t>
  </si>
  <si>
    <t>0555016 - I/C Joint Disp - Pur Pwr</t>
  </si>
  <si>
    <t>0555185 - Energy Purchase Expense</t>
  </si>
  <si>
    <t>0555190 - Capacity Purchase Expense</t>
  </si>
  <si>
    <t>F_PURCHASED_POWER - Purchased Power (555)</t>
  </si>
  <si>
    <t>0920000 - A and G Salaries</t>
  </si>
  <si>
    <t>0920001 - SC O&amp;M Labor Deferral</t>
  </si>
  <si>
    <t>0920100 - Salaries &amp; Wages - Proj Supt - NCRC Rec</t>
  </si>
  <si>
    <t>0921100 - Employee Expenses</t>
  </si>
  <si>
    <t>0921101 - Employee Exp - NC</t>
  </si>
  <si>
    <t>0921110 - Relocation Expenses</t>
  </si>
  <si>
    <t>0921200 - Office Expenses</t>
  </si>
  <si>
    <t>0921300 - Telephone and Telegraph Exp</t>
  </si>
  <si>
    <t>0921400 - Computer Services Expenses</t>
  </si>
  <si>
    <t>0921540 - Computer Rent (Go Only)</t>
  </si>
  <si>
    <t>0921600 - Other</t>
  </si>
  <si>
    <t>0921980 - Office Supplies and Expenses</t>
  </si>
  <si>
    <t>0922000 - Admin Exp Transfer</t>
  </si>
  <si>
    <t>0923000 - Outside Services Employed</t>
  </si>
  <si>
    <t>0923980 - Outside Services Employee and</t>
  </si>
  <si>
    <t>0924000 - Property Insurance</t>
  </si>
  <si>
    <t>0924050 - Intercompany Property Insurance Exp</t>
  </si>
  <si>
    <t>0924200 - Recoverable Storm Damage Exp</t>
  </si>
  <si>
    <t>0924980 - Property Insurance For Corp.</t>
  </si>
  <si>
    <t>0925000 - Injuries and Damages</t>
  </si>
  <si>
    <t>0925051 - Intercompany Gen Liab Expense</t>
  </si>
  <si>
    <t>0925052 - Inter-Co Worker Comp Insur Exp</t>
  </si>
  <si>
    <t>0925200 - Injuries and Damages - Other</t>
  </si>
  <si>
    <t>0925300 - Environmental Inj and Damages</t>
  </si>
  <si>
    <t>0925980 - Injuries and Damages For Corp.</t>
  </si>
  <si>
    <t>0926000 - Employee Benefits</t>
  </si>
  <si>
    <t>0926420 - Employees' Tuition Refund</t>
  </si>
  <si>
    <t>0926430 - Employees'Recreation Expense</t>
  </si>
  <si>
    <t>0926600 - Employee Benefits - Transferred</t>
  </si>
  <si>
    <t>0926999 - Non Service Cost (ASU 2017-07)</t>
  </si>
  <si>
    <t>0928000 - Regulatory Expenses (Go)</t>
  </si>
  <si>
    <t>0928930 - Amort Def Rate Case Exp</t>
  </si>
  <si>
    <t>0929500 - Admin Exp Transf</t>
  </si>
  <si>
    <t>0930150 - Miscellaneous Advertising Exp</t>
  </si>
  <si>
    <t>0930200 - Misc General Expenses</t>
  </si>
  <si>
    <t>0930210 - Industry Association Dues</t>
  </si>
  <si>
    <t>0930220 - Exp of Servicing Securities</t>
  </si>
  <si>
    <t>0930230 - Dues To Various Organizations</t>
  </si>
  <si>
    <t>0930240 - Director'S Expenses</t>
  </si>
  <si>
    <t>0930250 - Buy\Sell Transf Employee Homes</t>
  </si>
  <si>
    <t>0930600 - Leased Circuit Charges - Other</t>
  </si>
  <si>
    <t>0930700 - Research and Development</t>
  </si>
  <si>
    <t>0930940 - General Expenses</t>
  </si>
  <si>
    <t>0931001 - Rents - AandG</t>
  </si>
  <si>
    <t>0931003 - Lease Amortization Expense</t>
  </si>
  <si>
    <t>0931004 - ProCo IC Lease Expense</t>
  </si>
  <si>
    <t>0931008 - A and G Rents IC</t>
  </si>
  <si>
    <t>F_ADMIN_GEN_OP_EXP - Admin &amp; General Operation Expenses (920-931)</t>
  </si>
  <si>
    <t>0546000 - Suprvsn and Enginring - Ct Oper</t>
  </si>
  <si>
    <t>0547150 - Natural Gas Handling - Ct</t>
  </si>
  <si>
    <t>0548100 - Generation Expenses - Other Ct</t>
  </si>
  <si>
    <t>0548110 - Operation of Energy Storage Eq</t>
  </si>
  <si>
    <t>0548200 - Prime Movers - Generators - Ct</t>
  </si>
  <si>
    <t>0549000 - Misc - Power Generation Expenses</t>
  </si>
  <si>
    <t>0549200 - CT Misc Power Exp-Recoverable</t>
  </si>
  <si>
    <t>F_COMB_PROD_OP_EXP - Combustion Production Op Expense (546-550.1)</t>
  </si>
  <si>
    <t>0901000 - Supervision - Cust Accts</t>
  </si>
  <si>
    <t>0902000 - Meter Reading Expense</t>
  </si>
  <si>
    <t>0903000 - Cust Records and Collection Exp</t>
  </si>
  <si>
    <t>0903100 - Cust Contracts and Orders - Local</t>
  </si>
  <si>
    <t>0903200 - Cust Billing and Acct</t>
  </si>
  <si>
    <t>0903300 - Cust Collecting - Local</t>
  </si>
  <si>
    <t>0903400 - Cust Receiv and Collect Exp - Edp</t>
  </si>
  <si>
    <t>0904000 - Uncollectible Accounts</t>
  </si>
  <si>
    <t>0904001 - Bad Debt Expense</t>
  </si>
  <si>
    <t>0905000 - Misc Customer Accts Expenses</t>
  </si>
  <si>
    <t>F_CUST_ACCT_EXP - Customer Account Expenses (901-905)</t>
  </si>
  <si>
    <t>0908150 - Commer/Indust Assistance Exp</t>
  </si>
  <si>
    <t>0909650 - Misc Advertising Expenses</t>
  </si>
  <si>
    <t>0910000 - Misc Cust Serv/Inform Exp</t>
  </si>
  <si>
    <t>0910100 - Exp - Rs Reg Prod/Svces - Cstaccts</t>
  </si>
  <si>
    <t>0908000 - Cust Asst Exp-Conservation Programs - Rec</t>
  </si>
  <si>
    <t>0908001 - Conservation Deferral</t>
  </si>
  <si>
    <t>0908002 - Amort of Load Mmgmt Switches</t>
  </si>
  <si>
    <t>0909000 - Info &amp; Instruc Adv-Conservation Prog - Rec</t>
  </si>
  <si>
    <t>F_CUST_SERV_INFO - Customer Service and Information (907-910)</t>
  </si>
  <si>
    <t>0580000 - Supervsn and Engring - Dist Oper</t>
  </si>
  <si>
    <t>0581004 - Load Dispatch-Dist of Elec</t>
  </si>
  <si>
    <t>0582100 - Station Expenses - Other - Dist</t>
  </si>
  <si>
    <t>0583100 - Overhead Line Exps - Other Dist</t>
  </si>
  <si>
    <t>0583200 - Transf Set Rem Reset Test - Dist</t>
  </si>
  <si>
    <t>0584000 - Underground Line Expenses - Dist</t>
  </si>
  <si>
    <t>0584110 - Operation of Energy Storage Eq</t>
  </si>
  <si>
    <t>0586000 - Meter Expenses - Dist</t>
  </si>
  <si>
    <t>0587000 - Cust Install Exp - Other Dist</t>
  </si>
  <si>
    <t>0588100 - Misc Distribution Exp - Other</t>
  </si>
  <si>
    <t>0588700 - Intcon Study Costs (D)</t>
  </si>
  <si>
    <t>0589000 - Rents - Dist Oper</t>
  </si>
  <si>
    <t>F_DISTR_GEN_EXP_OTH - Distribution General Expense Other (580-589)</t>
  </si>
  <si>
    <t>0535000 - Supervsn and Engrng - Hydro Oper</t>
  </si>
  <si>
    <t>F_HYDRO_PROD_OP - Hydraulic Production Operating</t>
  </si>
  <si>
    <t>0517000 - Supervsn and Engnring - Nuc Oper</t>
  </si>
  <si>
    <t>0520000 - Steam Expenses - Nuc Oper</t>
  </si>
  <si>
    <t>0523000 - Electric Expenses</t>
  </si>
  <si>
    <t>0524000 - Misc Expenses - Nuc Oper</t>
  </si>
  <si>
    <t>F_NUC_PROD_OP_EXP - Nuclear Production Operating Expense (517-525)</t>
  </si>
  <si>
    <t>0556000 - System Cnts &amp; Load Dispatching</t>
  </si>
  <si>
    <t>0557000 - Other Expenses - Oper</t>
  </si>
  <si>
    <t>F_OTH_EXP - Other Expenses (557)</t>
  </si>
  <si>
    <t>0911000 - Supervision</t>
  </si>
  <si>
    <t>0912000 - Demonstrating and Selling Exp</t>
  </si>
  <si>
    <t>0912300 - Economic Development Discount</t>
  </si>
  <si>
    <t>0913001 - Advertising Expense</t>
  </si>
  <si>
    <t>0916000 - Miscellaneous Sales Expense</t>
  </si>
  <si>
    <t>F_SALES_EXP - Sales Expense (911-917)</t>
  </si>
  <si>
    <t>0500000 - Suprvsn and Engrg - Steam Oper</t>
  </si>
  <si>
    <t>0501150 - Coal Handling</t>
  </si>
  <si>
    <t>0501190 - Sale of Fly Ash - Expenses</t>
  </si>
  <si>
    <t>0502030 - Urea - Qualifying</t>
  </si>
  <si>
    <t>0502040 - Cost of Lime</t>
  </si>
  <si>
    <t>0502070 - Gypsum - Qualifying</t>
  </si>
  <si>
    <t>0502100 - Fossil Steam Exp - Other</t>
  </si>
  <si>
    <t>0502300 - Steam Oper-Caustic - FL</t>
  </si>
  <si>
    <t>0502400 - Fossil Steam Exp - Recoverable</t>
  </si>
  <si>
    <t>0505000 - Electric Expenses - Steam Oper</t>
  </si>
  <si>
    <t>0506000 - Misc Fossil Power Expenses</t>
  </si>
  <si>
    <t>0506300 - Misc Fossil Power Expenses - Recoverable</t>
  </si>
  <si>
    <t>F_STEAM_PROD_OP - Steam Production Operating (500-509)</t>
  </si>
  <si>
    <t>0560000 - Supervsn and Engrng - Trans Oper</t>
  </si>
  <si>
    <t>0561100 - Load Dispatch - Reliability</t>
  </si>
  <si>
    <t>0561200 - Load Dispatch - MnitorandOprtrnsys</t>
  </si>
  <si>
    <t>0561300 - Load Dispatch - TranssvcandSch</t>
  </si>
  <si>
    <t>0561500 - Reliability Planning and Stdsdev</t>
  </si>
  <si>
    <t>0561600 - Trans Svc Studios</t>
  </si>
  <si>
    <t>0561601 - Trans Study Reimbursement</t>
  </si>
  <si>
    <t>0561700 - Incon Study Costs (T)</t>
  </si>
  <si>
    <t>0561701 - Intcon Study Costs Reim (T)</t>
  </si>
  <si>
    <t>0562000 - Station Expenses</t>
  </si>
  <si>
    <t>0563000 - Overhead Line Expenses - Trans</t>
  </si>
  <si>
    <t>0565000 - Transm of Elec By Others</t>
  </si>
  <si>
    <t>0566000 - Misc Trans Exp - Other</t>
  </si>
  <si>
    <t>0566100 - Misc Trans - Trans Lines Related</t>
  </si>
  <si>
    <t>0567000 - Rents - Trans Oper</t>
  </si>
  <si>
    <t>F_TRANS_OP_EXP - Transmission Operating Expense (560-567)</t>
  </si>
  <si>
    <t>F_OTH_OPERATION - Other Operation</t>
  </si>
  <si>
    <t>0823000 - Storage - Gas Losses</t>
  </si>
  <si>
    <t>F_GAS_OPER_EXP - Gas Operating Expenses</t>
  </si>
  <si>
    <t>F_OP_EXP - Operation Expenses (401)</t>
  </si>
  <si>
    <t>0403002 - Depr - Expense</t>
  </si>
  <si>
    <t>0403050 - CONTRA DEPR-OATT</t>
  </si>
  <si>
    <t>0403333 - IC ProCo Depreciation Exp</t>
  </si>
  <si>
    <t>0403400 - Depr of Distribution Plant</t>
  </si>
  <si>
    <t>0403500 - Depr of General Plant</t>
  </si>
  <si>
    <t>F_ELECT_DEPR - Electric Depreciation</t>
  </si>
  <si>
    <t>F_DEPR_EXP - Depreciation Expenses (403)</t>
  </si>
  <si>
    <t>0404200 - Amort of Elec Plt - Software</t>
  </si>
  <si>
    <t>F_AMORT_LT_ELEC_PLT - Amort of LT Term Elec Plt</t>
  </si>
  <si>
    <t>F_AMORT_DEPL_UT_PLNT - Amortization and Depletion of Utility Plant (404-405)</t>
  </si>
  <si>
    <t>0407115 - Meter Amortization</t>
  </si>
  <si>
    <t>0407318 - Reg Debit - SPP DEF</t>
  </si>
  <si>
    <t>0407319 - EVCS deferral amortization</t>
  </si>
  <si>
    <t>0407321 - Dynegy Reg Debits-FERC 407.3</t>
  </si>
  <si>
    <t>0407322 - Storm Cost Reg Asset Amort</t>
  </si>
  <si>
    <t>0407361 - REG DEBIT-ECRC O&amp;M DEF</t>
  </si>
  <si>
    <t>0407371 - Amortization - Storm Exp - Whsle</t>
  </si>
  <si>
    <t>0407383 - Amort Coal Ash Spend - Whlsale</t>
  </si>
  <si>
    <t>0407399 - Amortization - Misc</t>
  </si>
  <si>
    <t>0407410 - Misc Capacity Amortization</t>
  </si>
  <si>
    <t>0557201 - FL Deferred Capacity Expense</t>
  </si>
  <si>
    <t>0557202 - FL Deferred Fuel Expense</t>
  </si>
  <si>
    <t>F_TOT_REG_DEBITS - Regulatory Debits (407.3)</t>
  </si>
  <si>
    <t>0411603 - Gain on Asset Ret Obligation</t>
  </si>
  <si>
    <t>F_GAINS_DISP_UT_PLT - (Less) Gains on Disp. of Utility Plant (411.6)</t>
  </si>
  <si>
    <t>0406505 - Amort Exp - Acq Purch Adj</t>
  </si>
  <si>
    <t>F_AMORT_UTIL_PLT_ADJ - Amortization of Utility Plant Acq. Adj. (406)</t>
  </si>
  <si>
    <t>0411050 - Accretion Expense ARO</t>
  </si>
  <si>
    <t>F_ACCRETION_EXP - Accretion Expense (411.10)</t>
  </si>
  <si>
    <t>0407444 - DOE Settlement Reg Liab Amort</t>
  </si>
  <si>
    <t>0407463 - Defer DEF Final Dismantlement</t>
  </si>
  <si>
    <t>F_REG_CREDITS - (Less) Regulatory Credits (407.4)</t>
  </si>
  <si>
    <t>F_DEP_AMOR_PROP_LOSS - Depreciation and Amortization</t>
  </si>
  <si>
    <t>0510000 - Suprvsn and Engrng - Steam Maint</t>
  </si>
  <si>
    <t>0510100 - Suprvsn and Engrng-Steam Maint - Rec</t>
  </si>
  <si>
    <t>0511000 - Maint of Structures - Steam</t>
  </si>
  <si>
    <t>0511200 - Maint Of Structures-Steam - Recoverable</t>
  </si>
  <si>
    <t>0512100 - Maint of Boiler Plant - Other</t>
  </si>
  <si>
    <t>0512300 - Maint Of Boiler Plant-Other - Recoverable</t>
  </si>
  <si>
    <t>0513100 - Maint of Electric Plant - Other</t>
  </si>
  <si>
    <t>0513300 - Maint Of Electric Plant-Other - Recoverable</t>
  </si>
  <si>
    <t>0514000 - Maintenance - Misc Steam Plant</t>
  </si>
  <si>
    <t>0514300 - Maintenance - Misc Steam Plant</t>
  </si>
  <si>
    <t>F_STEAM_PROD_MAINT - STEAM PRODUCTION MAINTENANCE (510-515)</t>
  </si>
  <si>
    <t>0568000 - Suprvsn and Engrng - Trans Maint</t>
  </si>
  <si>
    <t>0569000 - Maint of Structures - Trans</t>
  </si>
  <si>
    <t>0569100 - Maint of Computer Hardware</t>
  </si>
  <si>
    <t>0569200 - Maint of Computer Software</t>
  </si>
  <si>
    <t>0570100 - Maint Stat Equip - Other_Trans</t>
  </si>
  <si>
    <t>0570200 - Main - Cir Brkrs Trnsf Mtrs - Trans</t>
  </si>
  <si>
    <t>0571000 - Maint of Overhead Lines - Trans</t>
  </si>
  <si>
    <t>0572000 - Maintenanace of Underground Lines</t>
  </si>
  <si>
    <t>0573000 - Maint of Misc Transm Plant</t>
  </si>
  <si>
    <t>F_TRANS_MAINT - TRANSMISSION MAINTENANCE (568-574)</t>
  </si>
  <si>
    <t>0590000 - Supervsn and Engrng - Dist Maint</t>
  </si>
  <si>
    <t>0592100 - Maint Station Equip - Other - Dist</t>
  </si>
  <si>
    <t>0592110 - Maintenance of Energy Storage</t>
  </si>
  <si>
    <t>0592200 - Cir Brkrs Trnsf Mters Rely - Dist</t>
  </si>
  <si>
    <t>0593000 - Maint Overhd Lines - Other - Dist</t>
  </si>
  <si>
    <t>0593100 - Right - Of - Way Maintenance - Dist</t>
  </si>
  <si>
    <t>0594000 - Maint - Underground Lines - Dist</t>
  </si>
  <si>
    <t>0595100 - Maint Lines Transfrs - Other - Dist</t>
  </si>
  <si>
    <t>0595200 - Cir Brkrs Transf Capcitrs - Dist</t>
  </si>
  <si>
    <t>0596000 - Maint - Streetlightng/Signl - Dist</t>
  </si>
  <si>
    <t>0597000 - Maintenance of Meters - Dist</t>
  </si>
  <si>
    <t>0598100 - Main Misc Dist Plt - Other - Dist</t>
  </si>
  <si>
    <t>F_DIST_GEN_EXP_MAINT - DISTRIBUTION GENERAL EXPENSE MAINTENANCE (590-598)</t>
  </si>
  <si>
    <t>0551000 - Suprvsn and Enginring - Ct Maint</t>
  </si>
  <si>
    <t>0552000 - Maintenance of Structures - Ct</t>
  </si>
  <si>
    <t>0553000 - Maint - Gentg and Elect Equip - Ct</t>
  </si>
  <si>
    <t>0554000 - Misc Power Generation Plant - Ct</t>
  </si>
  <si>
    <t>F_COMB_PROD_MAINT - Combustion Production Maintenance (551-554.1)</t>
  </si>
  <si>
    <t>0935100 - Maint General Plant-Elec</t>
  </si>
  <si>
    <t>0935200 - Cust Infor and Computer Control</t>
  </si>
  <si>
    <t>F_ADMIN_GEN_MAINT - ADMIN GENERAL EXPENSE MAINT (935)</t>
  </si>
  <si>
    <t>0402000 - Maintenance Expense</t>
  </si>
  <si>
    <t>F_GAS_PROD_MAINT_EXP - Gas Production Maintenance Expenses</t>
  </si>
  <si>
    <t>0551220 - Solar: Maint Supv &amp; Eng</t>
  </si>
  <si>
    <t>0553220 - Solar: Maint Gen &amp; Elect Plt</t>
  </si>
  <si>
    <t>F_SOLAR_MAINT - Solar Maintenance Expense</t>
  </si>
  <si>
    <t>F_MAINT_EXP - Maintenance Expenses (402)</t>
  </si>
  <si>
    <t>0408000 - NC Property Tax - Electric</t>
  </si>
  <si>
    <t>0408055 - FL Property Tax - Electric</t>
  </si>
  <si>
    <t>0408100 - Franchise Tax - Electric</t>
  </si>
  <si>
    <t>0408120 - Franchise Tax - Non Electric</t>
  </si>
  <si>
    <t>0408150 - State Unemployment Tax</t>
  </si>
  <si>
    <t>0408151 - Federal Unemployment Tax</t>
  </si>
  <si>
    <t>0408152 - Employer FICA Tax</t>
  </si>
  <si>
    <t>0408470 - Franchise Tax</t>
  </si>
  <si>
    <t>0408851 - Sales and Use Tax Exp</t>
  </si>
  <si>
    <t>0408960 - Allocated Payroll Taxes</t>
  </si>
  <si>
    <t>F_TAX_OTH_INC_TAX - Taxes Other Than Income Taxes (408.1)</t>
  </si>
  <si>
    <t>F_OP_EXP_BEFORE_TAX - Total Operating Expense Before Income Taxes</t>
  </si>
  <si>
    <t>0409190 - Federal Income Tax - Electric CY</t>
  </si>
  <si>
    <t>F_FED_INC_TAX_ELE_CY - Federal Income Tax - Electric CY</t>
  </si>
  <si>
    <t>0409191 - Federal Income Tax - Electric PY</t>
  </si>
  <si>
    <t>F_FED_INC_TAX_ELE_PY - Federal Income Tax - Electric PY</t>
  </si>
  <si>
    <t>F_INC_TAX_FED - Income Taxes Federal (409.1)</t>
  </si>
  <si>
    <t>0409102 - SIT Exp - Utility</t>
  </si>
  <si>
    <t>0409104 - Current State Income Tax - PY</t>
  </si>
  <si>
    <t>F_INC_TAX_OTH - Income Tax - Other (409.1)</t>
  </si>
  <si>
    <t>0410100 - Dfit: Utility: Current Year</t>
  </si>
  <si>
    <t>0410102 - Dsit: Utility: Current Year</t>
  </si>
  <si>
    <t>0410105 - Dfit: Utility: Prior Year</t>
  </si>
  <si>
    <t>0410106 - Dsit: Utility: Prior Year</t>
  </si>
  <si>
    <t>0410130 - UTP DFIT:Utility:PY</t>
  </si>
  <si>
    <t>F_PROV_DEF_INC_TAX - Provision for Deferred Income Taxes (410.1)</t>
  </si>
  <si>
    <t>0411100 - Dfit: Utility: Curr Year Cr</t>
  </si>
  <si>
    <t>0411101 - Dsit: Utility: Curr Year Cr</t>
  </si>
  <si>
    <t>0411102 - Dfit: Utility: Prior Year Cr</t>
  </si>
  <si>
    <t>0411103 - Dsit: Utility: Prior Year Cr</t>
  </si>
  <si>
    <t>0411115 - DFIT: Federal Excess DIT Amort</t>
  </si>
  <si>
    <t>F_DEF_INC_TAX_CR - (Less) Provision for Deferred Income Tax-Cr. (411.1)</t>
  </si>
  <si>
    <t>F_PROVISION_DEF_INC - Provision for Deferred Income (410.1)</t>
  </si>
  <si>
    <t>0411410 - Invest Tax Credit Adj - Electric</t>
  </si>
  <si>
    <t>F_INV_TAX_CR_ADJ - Investment Tax Credit Adj. - Net (411.4)</t>
  </si>
  <si>
    <t>F_TAXES - Total Income Taxes On Operating Income</t>
  </si>
  <si>
    <t>F_UTIL_OP_EXP - Total Utility Operating Expenses</t>
  </si>
  <si>
    <t>F_NET_UTIL_OP_INC - Net Utility Operating Income</t>
  </si>
  <si>
    <t>0416330 - Miscellaneous Expense</t>
  </si>
  <si>
    <t>F_MERCH_JOB_EXP - (Less) Costs and Exp. of Merchandising, Job &amp; Contract Work (416)</t>
  </si>
  <si>
    <t>4181107 - Earnings of Sub</t>
  </si>
  <si>
    <t>F_EQITY_SUB - Equity in Earnings of Subsidiary Companies (418.1)</t>
  </si>
  <si>
    <t>0419040 - Interest Inc (sch M)</t>
  </si>
  <si>
    <t>0419240 - Miscellaneous Interest</t>
  </si>
  <si>
    <t>0419429 - IC Moneypool - Interest Inc</t>
  </si>
  <si>
    <t>0419500 - I/C Interest Income</t>
  </si>
  <si>
    <t>F_INT_INC - Interest and Dividend Income (419)</t>
  </si>
  <si>
    <t>0419110 - AFUDC Equity Component</t>
  </si>
  <si>
    <t>F_AFUDC - Allowance for Other Funds Under Construction (419.1)</t>
  </si>
  <si>
    <t>0418200 - Non - Util - Depreciation Expense</t>
  </si>
  <si>
    <t>F_NON_OP_RENTAL_INC - Non Operating Rental Income (418)</t>
  </si>
  <si>
    <t>0421038 - Gain Loss Unconsol Eqty Inv</t>
  </si>
  <si>
    <t>0421039 - Interest Inc Recovery Clauses</t>
  </si>
  <si>
    <t>0421060 - MINI-TIMBER SALES-NC</t>
  </si>
  <si>
    <t>0421091 - ProCo IC Misc Income</t>
  </si>
  <si>
    <t>0421092 - ProCo IC Sales Expense</t>
  </si>
  <si>
    <t>0421340 - Gain on Life Insurance Policy</t>
  </si>
  <si>
    <t>0421360 - Other Misc Deduct</t>
  </si>
  <si>
    <t>0421913 - NDTF Shareholder Earning/Loss</t>
  </si>
  <si>
    <t>0421940 - Misc Income</t>
  </si>
  <si>
    <t>F_MISC_NON_OP_INC - Miscellaneous Nonoperating Income</t>
  </si>
  <si>
    <t>0421100 - Gain on Disposal of Property</t>
  </si>
  <si>
    <t>F_GAIN_DISP_PROP - Gain On Disposal Of Property</t>
  </si>
  <si>
    <t>0417000 - Misc Revenue</t>
  </si>
  <si>
    <t>0417006 - IC Non-Util Misc Rev</t>
  </si>
  <si>
    <t>0417007 - Misc Revenue-Reg</t>
  </si>
  <si>
    <t>0417310 - Products and Svcs - NonReg</t>
  </si>
  <si>
    <t>F_REV_NON_UTIL_OP - Revenues from Nonutility Operations (417)</t>
  </si>
  <si>
    <t>0417117 - Expenses of Nonutility Oper</t>
  </si>
  <si>
    <t>0417320 - Exp - Unreg Products and Svcs</t>
  </si>
  <si>
    <t>F_EXP_NON_UTIL_OP - (Less) Expenses of Nonutility Operations (417.1)</t>
  </si>
  <si>
    <t>F_TOT_EXP_NON_UTL_OP - Total Expense - Nonutility Operations</t>
  </si>
  <si>
    <t>F_OTHER_NET - Other - Net</t>
  </si>
  <si>
    <t>0415002 - My Energy Bill+ Rev Delta</t>
  </si>
  <si>
    <t>0415005 - Res Fixed Bill Rev Delta</t>
  </si>
  <si>
    <t>F_MERCH_JOB_REV - Revenues from Merchandising, Jobbing and Contract Work (415)</t>
  </si>
  <si>
    <t>F_TOT_OTH_INC - Total Other Income</t>
  </si>
  <si>
    <t>0421200 - Loss on Disposal of Property</t>
  </si>
  <si>
    <t>F_LOSS_DISP_PROP - Loss on Disposition of Property (421.2)</t>
  </si>
  <si>
    <t>0425000 - Miscellaneous Amortization</t>
  </si>
  <si>
    <t>0425013 - Misc Amortizat - Acquis</t>
  </si>
  <si>
    <t>F_MISC_AMORT - Miscellaneous Amortization (425)</t>
  </si>
  <si>
    <t>0426100 - Donations</t>
  </si>
  <si>
    <t>F_DONATIONS - Donations (426.1)</t>
  </si>
  <si>
    <t>0426200 - Life Insurance Expense</t>
  </si>
  <si>
    <t>F_LIFE_INS - Life Insurance (426.2)</t>
  </si>
  <si>
    <t>0426300 - Penalties</t>
  </si>
  <si>
    <t>F_PENALTIES - Penalties (426.3)</t>
  </si>
  <si>
    <t>0426400 - Exp/Civic and Political Activity</t>
  </si>
  <si>
    <t>F_EXP_CIVIC_POL - Exp. For Certain Civic, Political and Related Activity (426.4)</t>
  </si>
  <si>
    <t>0426510 - Other</t>
  </si>
  <si>
    <t>F_OTH_ADMIN_EXP_A - Other Administrative Expense Affiliate</t>
  </si>
  <si>
    <t>0426521 - Sale Of A/R Fees</t>
  </si>
  <si>
    <t>0426525 - Interest - Sub</t>
  </si>
  <si>
    <t>0426553 - PpandE Impairments</t>
  </si>
  <si>
    <t>F_OTH_DED - Other Deductions (426.5)</t>
  </si>
  <si>
    <t>F_OTH_INC_DEDUCTIONS - Other Income Deductions</t>
  </si>
  <si>
    <t>F_TOT_OTH_INC_DED - Total Other Income Deductions</t>
  </si>
  <si>
    <t>0408223 - FL Property Tx - Mis Non-Op</t>
  </si>
  <si>
    <t>F_TAX_OTH_THAN_INC - Taxes Other Than Income Taxes (408.2)</t>
  </si>
  <si>
    <t>0409220 - Federal Income Tax - NonUtility CY</t>
  </si>
  <si>
    <t>0409221 - Federal Income Tax - NonUtility PY</t>
  </si>
  <si>
    <t>F_INC_TAX_NON_UT_FED - Income Taxes-Federal (409.2)</t>
  </si>
  <si>
    <t>0409233 - Tax expense - state nonutility - PY</t>
  </si>
  <si>
    <t>F_INC_TAX_NON_UTL_NC - NC Income Tax - Nonutility</t>
  </si>
  <si>
    <t>0409202 - State Income Tax NonUtility</t>
  </si>
  <si>
    <t>F_INC_TAX_NON_UTL_GA - GA Income Tax - Nonutility</t>
  </si>
  <si>
    <t>0409297 - Current State Inc Tax-Non Util</t>
  </si>
  <si>
    <t>F_INC_TAX_NON_UTL_ST - F_INC_TAX_NON_UTIL_ST - State Income Tax - Nonutility</t>
  </si>
  <si>
    <t>F_INC_TAX_NON_UTIL - Income Taxes-Other (409.2)</t>
  </si>
  <si>
    <t>F_T_INC_TAX_NON_UTIL - Income Taxes - Non Utility (Deduction)</t>
  </si>
  <si>
    <t>0410240 - Dfit: Non - Utility: Curr Year</t>
  </si>
  <si>
    <t>0410241 - Dfit: Non - Utility: Prior Yr Cr</t>
  </si>
  <si>
    <t>0410242 - Dsit: Non - Utility: Curr Year</t>
  </si>
  <si>
    <t>0410243 - Dsit: Non - Utility: Prior Year</t>
  </si>
  <si>
    <t>F_DEF_INC_TAX - Provision for Deferred Inc. Taxes (410.2)</t>
  </si>
  <si>
    <t>0411240 - Dfit: Non - Utility: Curr Yr Cr</t>
  </si>
  <si>
    <t>0411241 - Other Deferred Taxes PY</t>
  </si>
  <si>
    <t>0411242 - Dsit: Non - Utility: Curr Yr Cr</t>
  </si>
  <si>
    <t>0411243 - Dsit: Non - Utility: Prior Yr Cr</t>
  </si>
  <si>
    <t>F_PR_DEF_INC_TAX_CR - (Less) Provision for Deferred Income Taxes-Cr. (411.2)</t>
  </si>
  <si>
    <t>F_NU_PROV_DEF_INC_TX - Provision for Deferred Income Tax (Non Utility)</t>
  </si>
  <si>
    <t>F_TAX_OTH_INC_DED - Total Taxes on Other Income and Deductions</t>
  </si>
  <si>
    <t>F_NET_OTH_INC_DED - Net Other Income and Deductions</t>
  </si>
  <si>
    <t>F_GROSS_INCOME - Gross Income</t>
  </si>
  <si>
    <t>0428021 - Amort of Deferred Debt Exp</t>
  </si>
  <si>
    <t>0428025 - Amortization of Debt Discount</t>
  </si>
  <si>
    <t>0428100 - Amort of Debt Discount and Exp</t>
  </si>
  <si>
    <t>F_AMORT_DEBT_DIS - Amort. of Debt Disc. and Expense (428)</t>
  </si>
  <si>
    <t>0428165 - Amort on Loss of Reaquired Debt</t>
  </si>
  <si>
    <t>F_AMORT_DEBT_LOS - Amortization of Loss on Reaquired Debt (428.1)</t>
  </si>
  <si>
    <t>F_TOT_AMORT_DEBT - Total Amortization of Debt Discount and Loss</t>
  </si>
  <si>
    <t>0430216 - IC Moneypool - Interest Exp</t>
  </si>
  <si>
    <t>F_INT_DT_ASSOC_CO - Interest on Debt to Assoc. Companies (430)</t>
  </si>
  <si>
    <t>0431000 - Int Exp - Taxes</t>
  </si>
  <si>
    <t>0431130 - Interest Exp - Capital Lease</t>
  </si>
  <si>
    <t>0431550 - Interest Exp-Assign From Svc</t>
  </si>
  <si>
    <t>0431900 - Interest Expense Other</t>
  </si>
  <si>
    <t>0431921 - Other Interest - Customer Deposit</t>
  </si>
  <si>
    <t>F_OTH_INT_EXP - Other Interest Expense (431)</t>
  </si>
  <si>
    <t>F_OTHER_INTEREST - Other Interest</t>
  </si>
  <si>
    <t>0432000 - AFUDC Debt Component</t>
  </si>
  <si>
    <t>F_AFUDC_DEBT - (Less) Allowance for Borrowed Funds Used During Construction-CR (432)</t>
  </si>
  <si>
    <t>0427220 - Interest on L - T Note Payable</t>
  </si>
  <si>
    <t>0427550 - Interest on Bonds</t>
  </si>
  <si>
    <t>F_INT_LT_DEBT - Interest on LT Debt</t>
  </si>
  <si>
    <t>F_TOT_INT_LT_DEBT - Interest on Long-Term Debt (427)</t>
  </si>
  <si>
    <t>F_NET_INTEREST_CHGS - Net Interest Charges</t>
  </si>
  <si>
    <t>F_INC_BEF_EXT_ITEMS - Income Before Extraordinary Items</t>
  </si>
  <si>
    <t>0457700 - Allocated Employee Bnfts Offset</t>
  </si>
  <si>
    <t>F_NONREG_EXP2 - Non-Regulatory Accounts - Expense</t>
  </si>
  <si>
    <t>0928030 - Prof Fees Consultant</t>
  </si>
  <si>
    <t>F_NONREG_EXP3 - Non-Regulatory Accounts - Expense</t>
  </si>
  <si>
    <t>4265016 - Minority Interest Expense - HFM Calc</t>
  </si>
  <si>
    <t>F_NONREG_EXP4 - Non-Regulatory Accounts - Expense</t>
  </si>
  <si>
    <t>F_NONREG_EXP - Non-Regulatory Accounts - Expense</t>
  </si>
  <si>
    <t>F_NET_INCOME - Net Income</t>
  </si>
  <si>
    <t>2022m12</t>
  </si>
  <si>
    <t>Nov 2022</t>
  </si>
  <si>
    <t>Dec 2022</t>
  </si>
  <si>
    <t>0108630 - Nuclear Decommissioning Charge</t>
  </si>
  <si>
    <t>0122200 - NonUtility - Rwip</t>
  </si>
  <si>
    <t>0131145 - Cash PNC 5846</t>
  </si>
  <si>
    <t>0131203 - Cash BOA 1925 PEC</t>
  </si>
  <si>
    <t>0158112 - Intangibles other</t>
  </si>
  <si>
    <t>0182342 - Deferred Asset</t>
  </si>
  <si>
    <t>0182354 - Accrued SPP Recovery</t>
  </si>
  <si>
    <t>0182560 - NC Solar Rebate Program Costs</t>
  </si>
  <si>
    <t>0182569 - Crystal River South Reg Asset</t>
  </si>
  <si>
    <t>0186000 - NC Environmental Expense</t>
  </si>
  <si>
    <t>0182400 - Deferred Capacity - Florida Retail</t>
  </si>
  <si>
    <t>0186889 - Asset Recovery Deferred</t>
  </si>
  <si>
    <t>0438000 - Dividend Declared Common</t>
  </si>
  <si>
    <t>0228201 - Claim Reserve</t>
  </si>
  <si>
    <t>0228346 - Pension Liability - FAS 87</t>
  </si>
  <si>
    <t>0228403 - Deferred Serp - Active Empl</t>
  </si>
  <si>
    <t>0232480 - Co - Generation</t>
  </si>
  <si>
    <t>0236943 - State Inc Tax Payable- Prior Yrs</t>
  </si>
  <si>
    <t>0236986 - LT Liability Fed - KTRA</t>
  </si>
  <si>
    <t>0232067 - Dental Deductions</t>
  </si>
  <si>
    <t>0242797 - NQ Pension Current FPC SERP/ND</t>
  </si>
  <si>
    <t>0254315 - Deferred CR3 - NCRC</t>
  </si>
  <si>
    <t>0221100 - LT Debt - Unsec Float</t>
  </si>
  <si>
    <t>0501008 - Contra fuel Exp BR Ash - SC</t>
  </si>
  <si>
    <t>0509030 - SO2 Emission Expense</t>
  </si>
  <si>
    <t>0547100 - Natural Gas</t>
  </si>
  <si>
    <t>0107888 - CWIP - BU Bal Sht - Svc Co Exp</t>
  </si>
  <si>
    <t>0163888 - Stores Expense - BU Bal Sht - SvcCo Exp</t>
  </si>
  <si>
    <t>0927001 - General and Administration</t>
  </si>
  <si>
    <t>0500100 - Fossil Oper Superv&amp;Engineer-Recoverable</t>
  </si>
  <si>
    <t>0501180 - Sale of Fly Ash - Revenues</t>
  </si>
  <si>
    <t>0870000 - Distribution Sys Ops - Supv/Eng</t>
  </si>
  <si>
    <t>0841000 - Operation Labor and Exp</t>
  </si>
  <si>
    <t>0407387 - DEF CR4&amp;5 Accelerated Deprecia</t>
  </si>
  <si>
    <t>0407389 - CR South Reg Asset Amrtz</t>
  </si>
  <si>
    <t>0407907 - Regulatory Asset-Deferral Acct</t>
  </si>
  <si>
    <t>F_GAINS_DISP_UT_PLT - Gains from Disposition Utility Plant (411.6)</t>
  </si>
  <si>
    <t>0411703 - Loss on Asset Ret Obligation</t>
  </si>
  <si>
    <t>F_LOSS_DISP_UT_PLT - Losses from Disposition Utility Plant (411.7)</t>
  </si>
  <si>
    <t>0553100 - CT Maint of Gen and Plant-Recoverable</t>
  </si>
  <si>
    <t>0408121 - Taxes Property - Operating</t>
  </si>
  <si>
    <t>0408800 - Federal Highway Use Tax - Elec</t>
  </si>
  <si>
    <t>0408840 - Miscellaneous Taxes</t>
  </si>
  <si>
    <t>0409195 - UTP Tax Expense: Fed Util-PY</t>
  </si>
  <si>
    <t>F_MERCH_JOB_EXP - Costs and Exp. of Merchandising Job and Contract Work (416)</t>
  </si>
  <si>
    <t>F_EXP_NON_UTIL_OP - Expenses of Nonutility Operations (417.1)</t>
  </si>
  <si>
    <t>0426512 - Donations</t>
  </si>
  <si>
    <t>0426540 - Employee Service Club Dues</t>
  </si>
  <si>
    <t>F_EMP_SVC_CLUB_DUE - Employee Service Club Dues</t>
  </si>
  <si>
    <t>0599023 - Other Misc Expense</t>
  </si>
  <si>
    <t>F_CONTRA_OP_EXP - Contra Operating Expenses</t>
  </si>
  <si>
    <t>0426551 - Impairment and Other Rel Chgs</t>
  </si>
  <si>
    <t>F_TAX_OTH_THAN_INC - Taxes Other than Income Taxes (408.2)</t>
  </si>
  <si>
    <t>0409234 - UTP Tax Exp: State Non-Util-PY</t>
  </si>
  <si>
    <t>0426517 - Other Professional Services</t>
  </si>
  <si>
    <t>F_NONREG_EXP1 - Non-Regulatory Accounts - Expense</t>
  </si>
  <si>
    <t>2022 True-up</t>
  </si>
  <si>
    <t>Balance - 12/31/2023</t>
  </si>
  <si>
    <t>TOTAL EDIT Amort as of 12/31/2023</t>
  </si>
  <si>
    <t>EDIT Amort as of 12/31/23 - Retail</t>
  </si>
  <si>
    <t>EDIT Amort as of 12/31/23 - OATT</t>
  </si>
  <si>
    <t>EDIT balance as of 12/31/2022</t>
  </si>
  <si>
    <t>Gross-up on EDIT as of 12/31/2022</t>
  </si>
  <si>
    <t xml:space="preserve">2023 EDIT Amortization </t>
  </si>
  <si>
    <t>Gross-up on 2023 EDIT Amort</t>
  </si>
  <si>
    <t>Total EDIT balance as of 12/31/2023</t>
  </si>
  <si>
    <t>2022 RTP Gross-up</t>
  </si>
  <si>
    <t>2023 Gross-up</t>
  </si>
  <si>
    <t xml:space="preserve">update monthly </t>
  </si>
  <si>
    <t>DOCKET NO.: 20240025-EI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</si>
</sst>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4" formatCode="_(&quot;$&quot;* #,##0.00_);_(&quot;$&quot;* \(#,##0.00\);_(&quot;$&quot;* &quot;-&quot;??_);_(@_)"/>
    <numFmt numFmtId="43" formatCode="_(* #,##0.00_);_(* \(#,##0.00\);_(* &quot;-&quot;??_);_(@_)"/>
    <numFmt numFmtId="164" formatCode="0.000000"/>
    <numFmt numFmtId="165" formatCode="_(* #,##0_);_(* \(#,##0\);_(* &quot;-&quot;??_);_(@_)"/>
    <numFmt numFmtId="166" formatCode="#,##0_);[Red]\(#,##0\);&quot; &quot;"/>
    <numFmt numFmtId="167" formatCode="0.000%"/>
    <numFmt numFmtId="168" formatCode="_(&quot;$&quot;* #,##0_);_(&quot;$&quot;* \(#,##0\);_(&quot;$&quot;* &quot;-&quot;??_);_(@_)"/>
    <numFmt numFmtId="169" formatCode="0.\ "/>
    <numFmt numFmtId="170" formatCode="0.\ \ "/>
    <numFmt numFmtId="171" formatCode="#,##0;\-#,##0"/>
    <numFmt numFmtId="172" formatCode="0_);\(0\)"/>
    <numFmt numFmtId="173" formatCode="#,##0.000%_);[Red]\(#,##0.000%\);&quot; &quot;"/>
    <numFmt numFmtId="174" formatCode="#,##0.00%_);[Red]\(#,##0.00%\);&quot; &quot;"/>
    <numFmt numFmtId="175" formatCode="#,##0_);[Black]\(#,##0\);\-"/>
  </numFmts>
  <fonts count="56">
    <font>
      <sz val="10"/>
      <color rgb="FF00000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Calibri"/>
      <family val="2"/>
      <scheme val="minor"/>
    </font>
    <font>
      <sz val="10"/>
      <color theme="1"/>
      <name val="Calibri"/>
      <family val="2"/>
      <scheme val="minor"/>
    </font>
    <font>
      <b/>
      <sz val="10"/>
      <color rgb="FF000000"/>
      <name val="Calibri"/>
      <family val="2"/>
      <scheme val="minor"/>
    </font>
    <font>
      <b/>
      <sz val="10"/>
      <color rgb="FF000000"/>
      <name val="Times New Roman"/>
      <family val="1"/>
    </font>
    <font>
      <sz val="10"/>
      <name val="Arial"/>
      <family val="2"/>
    </font>
    <font>
      <u/>
      <sz val="10"/>
      <name val="Calibri"/>
      <family val="2"/>
      <scheme val="minor"/>
    </font>
    <font>
      <sz val="10"/>
      <name val="Calibri"/>
      <family val="2"/>
      <scheme val="minor"/>
    </font>
    <font>
      <b/>
      <sz val="10"/>
      <name val="Calibri"/>
      <family val="2"/>
      <scheme val="minor"/>
    </font>
    <font>
      <b/>
      <sz val="10"/>
      <color theme="1"/>
      <name val="Arial"/>
      <family val="2"/>
    </font>
    <font>
      <sz val="10"/>
      <color theme="1"/>
      <name val="Arial"/>
      <family val="2"/>
    </font>
    <font>
      <b/>
      <u/>
      <sz val="10"/>
      <color theme="1"/>
      <name val="Arial"/>
      <family val="2"/>
    </font>
    <font>
      <b/>
      <sz val="10"/>
      <name val="Arial"/>
      <family val="2"/>
    </font>
    <font>
      <b/>
      <sz val="11"/>
      <color rgb="FFFF0000"/>
      <name val="Calibri"/>
      <family val="2"/>
      <scheme val="minor"/>
    </font>
    <font>
      <u/>
      <sz val="11"/>
      <color theme="1"/>
      <name val="Calibri"/>
      <family val="2"/>
      <scheme val="minor"/>
    </font>
    <font>
      <sz val="10"/>
      <color rgb="FF000000"/>
      <name val="Times New Roman"/>
      <family val="1"/>
    </font>
    <font>
      <sz val="11"/>
      <color theme="1"/>
      <name val="Calibri"/>
      <family val="2"/>
    </font>
    <font>
      <sz val="10"/>
      <color rgb="FFFF0000"/>
      <name val="Calibri"/>
      <family val="2"/>
      <scheme val="minor"/>
    </font>
    <font>
      <sz val="11"/>
      <color rgb="FFFF0000"/>
      <name val="Calibri"/>
      <family val="2"/>
      <scheme val="minor"/>
    </font>
    <font>
      <sz val="11"/>
      <name val="Calibri"/>
      <family val="2"/>
      <scheme val="minor"/>
    </font>
    <font>
      <b/>
      <sz val="11"/>
      <name val="Calibri"/>
      <family val="2"/>
      <scheme val="minor"/>
    </font>
    <font>
      <sz val="11"/>
      <color rgb="FF0000FF"/>
      <name val="Calibri"/>
      <family val="2"/>
      <scheme val="minor"/>
    </font>
    <font>
      <sz val="11"/>
      <color rgb="FF3333FF"/>
      <name val="Calibri"/>
      <family val="2"/>
      <scheme val="minor"/>
    </font>
    <font>
      <sz val="11"/>
      <color rgb="FF240CB4"/>
      <name val="Calibri"/>
      <family val="2"/>
      <scheme val="minor"/>
    </font>
    <font>
      <b/>
      <sz val="8"/>
      <color theme="1"/>
      <name val="Calibri"/>
      <family val="2"/>
      <scheme val="minor"/>
    </font>
    <font>
      <sz val="8"/>
      <color rgb="FF000000"/>
      <name val="Microsoft Sans Serif"/>
      <family val="2"/>
    </font>
    <font>
      <sz val="10"/>
      <color rgb="FF000000"/>
      <name val="Times New Roman"/>
      <family val="1"/>
    </font>
    <font>
      <i/>
      <sz val="8"/>
      <color rgb="FF000000"/>
      <name val="Arial"/>
      <family val="2"/>
    </font>
    <font>
      <sz val="8"/>
      <color theme="1"/>
      <name val="Calibri"/>
      <family val="2"/>
      <scheme val="minor"/>
    </font>
    <font>
      <i/>
      <sz val="8"/>
      <color theme="1"/>
      <name val="Calibri"/>
      <family val="2"/>
      <scheme val="minor"/>
    </font>
    <font>
      <b/>
      <i/>
      <sz val="8"/>
      <color theme="1"/>
      <name val="Calibri"/>
      <family val="2"/>
      <scheme val="minor"/>
    </font>
    <font>
      <b/>
      <u val="singleAccounting"/>
      <sz val="8"/>
      <color theme="1"/>
      <name val="Calibri"/>
      <family val="2"/>
      <scheme val="minor"/>
    </font>
    <font>
      <sz val="10"/>
      <color rgb="FFFF0000"/>
      <name val="Arial"/>
      <family val="2"/>
    </font>
    <font>
      <b/>
      <sz val="10"/>
      <color rgb="FFFF0000"/>
      <name val="Arial"/>
      <family val="2"/>
    </font>
    <font>
      <i/>
      <sz val="9"/>
      <color theme="1"/>
      <name val="Arial"/>
      <family val="2"/>
    </font>
    <font>
      <i/>
      <sz val="10"/>
      <color rgb="FFFF0000"/>
      <name val="Arial"/>
      <family val="2"/>
    </font>
    <font>
      <b/>
      <i/>
      <sz val="10"/>
      <color rgb="FFFF0000"/>
      <name val="Arial"/>
      <family val="2"/>
    </font>
    <font>
      <sz val="18"/>
      <name val="Calibri"/>
      <family val="2"/>
      <scheme val="minor"/>
    </font>
    <font>
      <sz val="12"/>
      <name val="Callibri"/>
    </font>
    <font>
      <b/>
      <sz val="10"/>
      <name val="Callibri"/>
    </font>
    <font>
      <sz val="11"/>
      <color rgb="FFFFFFFF"/>
      <name val="Calibri"/>
      <family val="2"/>
      <scheme val="minor"/>
    </font>
    <font>
      <sz val="10"/>
      <name val="Callibri"/>
    </font>
    <font>
      <i/>
      <sz val="10"/>
      <name val="Callibri"/>
    </font>
    <font>
      <u/>
      <sz val="11"/>
      <color theme="10"/>
      <name val="Calibri"/>
      <family val="2"/>
      <scheme val="minor"/>
    </font>
    <font>
      <sz val="8"/>
      <name val="Times New Roman"/>
      <family val="1"/>
    </font>
    <font>
      <b/>
      <i/>
      <u/>
      <sz val="10"/>
      <color rgb="FF000000"/>
      <name val="Calibri"/>
      <family val="2"/>
      <scheme val="minor"/>
    </font>
    <font>
      <sz val="11"/>
      <color rgb="FF000000"/>
      <name val="Calibri"/>
      <family val="2"/>
    </font>
    <font>
      <sz val="11"/>
      <color indexed="8"/>
      <name val="Calibri"/>
      <family val="2"/>
      <scheme val="minor"/>
    </font>
    <font>
      <b/>
      <sz val="10"/>
      <color theme="1"/>
      <name val="Times New Roman"/>
      <family val="1"/>
    </font>
  </fonts>
  <fills count="20">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FF"/>
        <bgColor indexed="64"/>
      </patternFill>
    </fill>
    <fill>
      <patternFill patternType="solid">
        <fgColor rgb="FFEEEEEE"/>
        <bgColor indexed="64"/>
      </patternFill>
    </fill>
    <fill>
      <patternFill patternType="solid">
        <fgColor rgb="FFFFFFFF"/>
      </patternFill>
    </fill>
    <fill>
      <patternFill patternType="solid">
        <fgColor rgb="FFEAFFEA"/>
      </patternFill>
    </fill>
    <fill>
      <patternFill patternType="solid">
        <fgColor theme="7" tint="0.79998168889431442"/>
        <bgColor indexed="64"/>
      </patternFill>
    </fill>
    <fill>
      <patternFill patternType="solid">
        <fgColor theme="9" tint="0.39997558519241921"/>
        <bgColor indexed="64"/>
      </patternFill>
    </fill>
    <fill>
      <patternFill patternType="solid">
        <fgColor indexed="63"/>
        <bgColor indexed="64"/>
      </patternFill>
    </fill>
    <fill>
      <patternFill patternType="solid">
        <fgColor indexed="57"/>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59999389629810485"/>
        <bgColor indexed="64"/>
      </patternFill>
    </fill>
  </fills>
  <borders count="25">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double">
        <color indexed="64"/>
      </bottom>
      <diagonal/>
    </border>
    <border>
      <left style="thin">
        <color indexed="64"/>
      </left>
      <right/>
      <top/>
      <bottom style="medium">
        <color auto="1"/>
      </bottom>
      <diagonal/>
    </border>
    <border>
      <left/>
      <right style="thin">
        <color indexed="64"/>
      </right>
      <top/>
      <bottom style="medium">
        <color auto="1"/>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thick">
        <color rgb="FFB0C4DE"/>
      </bottom>
      <diagonal/>
    </border>
    <border>
      <left style="thin">
        <color rgb="FFD0D7E5"/>
      </left>
      <right style="thin">
        <color rgb="FFD0D7E5"/>
      </right>
      <top style="thin">
        <color rgb="FFD0D7E5"/>
      </top>
      <bottom style="thin">
        <color rgb="FFD0D7E5"/>
      </bottom>
      <diagonal/>
    </border>
    <border>
      <left/>
      <right/>
      <top style="hair">
        <color rgb="FF000000"/>
      </top>
      <bottom/>
      <diagonal/>
    </border>
    <border>
      <left/>
      <right/>
      <top style="medium">
        <color indexed="64"/>
      </top>
      <bottom/>
      <diagonal/>
    </border>
  </borders>
  <cellStyleXfs count="34">
    <xf numFmtId="0" fontId="0" fillId="0" borderId="0"/>
    <xf numFmtId="0" fontId="7" fillId="0" borderId="0"/>
    <xf numFmtId="0" fontId="12" fillId="0" borderId="0"/>
    <xf numFmtId="0" fontId="7" fillId="0" borderId="0"/>
    <xf numFmtId="43" fontId="12"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22" fillId="0" borderId="0" applyFont="0" applyFill="0" applyBorder="0" applyAlignment="0" applyProtection="0"/>
    <xf numFmtId="0" fontId="23" fillId="0" borderId="0"/>
    <xf numFmtId="0" fontId="5" fillId="0" borderId="0"/>
    <xf numFmtId="0" fontId="5" fillId="0" borderId="0"/>
    <xf numFmtId="44" fontId="22" fillId="0" borderId="0" applyFont="0" applyFill="0" applyBorder="0" applyAlignment="0" applyProtection="0"/>
    <xf numFmtId="0" fontId="22" fillId="0" borderId="0"/>
    <xf numFmtId="0" fontId="22" fillId="0" borderId="0"/>
    <xf numFmtId="0" fontId="4" fillId="0" borderId="0"/>
    <xf numFmtId="0" fontId="4" fillId="0" borderId="0"/>
    <xf numFmtId="0" fontId="4" fillId="0" borderId="0"/>
    <xf numFmtId="0" fontId="3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50"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5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66">
    <xf numFmtId="0" fontId="0" fillId="0" borderId="0" xfId="0"/>
    <xf numFmtId="0" fontId="8" fillId="0" borderId="0" xfId="0" applyFont="1"/>
    <xf numFmtId="0" fontId="9" fillId="0" borderId="0" xfId="1" applyFont="1"/>
    <xf numFmtId="0" fontId="10" fillId="0" borderId="1" xfId="0" applyFont="1" applyBorder="1"/>
    <xf numFmtId="0" fontId="8" fillId="0" borderId="0" xfId="0" applyFont="1" applyAlignment="1">
      <alignment horizontal="right"/>
    </xf>
    <xf numFmtId="0" fontId="9" fillId="0" borderId="0" xfId="1" applyFont="1" applyAlignment="1">
      <alignment horizontal="left"/>
    </xf>
    <xf numFmtId="0" fontId="8" fillId="0" borderId="0" xfId="0" applyFont="1" applyAlignment="1">
      <alignment horizontal="centerContinuous" wrapText="1"/>
    </xf>
    <xf numFmtId="0" fontId="13" fillId="0" borderId="0" xfId="2" applyFont="1" applyAlignment="1">
      <alignment horizontal="right"/>
    </xf>
    <xf numFmtId="0" fontId="14" fillId="0" borderId="0" xfId="2" applyFont="1"/>
    <xf numFmtId="14" fontId="14" fillId="0" borderId="0" xfId="2" applyNumberFormat="1" applyFont="1" applyAlignment="1">
      <alignment horizontal="left"/>
    </xf>
    <xf numFmtId="14" fontId="9" fillId="0" borderId="0" xfId="1" applyNumberFormat="1" applyFont="1"/>
    <xf numFmtId="0" fontId="15" fillId="0" borderId="0" xfId="2" applyFont="1"/>
    <xf numFmtId="6" fontId="14" fillId="0" borderId="0" xfId="1" quotePrefix="1" applyNumberFormat="1" applyFont="1" applyAlignment="1">
      <alignment horizontal="center" vertical="center"/>
    </xf>
    <xf numFmtId="0" fontId="14" fillId="0" borderId="0" xfId="2" applyFont="1" applyAlignment="1">
      <alignment horizontal="right"/>
    </xf>
    <xf numFmtId="0" fontId="14" fillId="0" borderId="1" xfId="1" applyFont="1" applyBorder="1" applyAlignment="1">
      <alignment horizontal="fill" vertical="center"/>
    </xf>
    <xf numFmtId="6" fontId="14" fillId="0" borderId="1" xfId="1" quotePrefix="1" applyNumberFormat="1" applyFont="1" applyBorder="1" applyAlignment="1">
      <alignment horizontal="center" vertical="center"/>
    </xf>
    <xf numFmtId="0" fontId="9" fillId="0" borderId="0" xfId="1" applyFont="1" applyAlignment="1">
      <alignment vertical="center"/>
    </xf>
    <xf numFmtId="0" fontId="14" fillId="0" borderId="2" xfId="3" quotePrefix="1" applyFont="1" applyBorder="1" applyAlignment="1">
      <alignment horizontal="center" vertical="center"/>
    </xf>
    <xf numFmtId="0" fontId="14" fillId="0" borderId="0" xfId="1" applyFont="1" applyAlignment="1">
      <alignment horizontal="center" vertical="center"/>
    </xf>
    <xf numFmtId="0" fontId="9" fillId="0" borderId="0" xfId="1" applyFont="1" applyAlignment="1">
      <alignment horizontal="center" vertical="center"/>
    </xf>
    <xf numFmtId="0" fontId="14" fillId="0" borderId="1" xfId="1" applyFont="1" applyBorder="1" applyAlignment="1">
      <alignment horizontal="center" vertical="center"/>
    </xf>
    <xf numFmtId="0" fontId="14" fillId="0" borderId="1" xfId="1" quotePrefix="1" applyFont="1" applyBorder="1" applyAlignment="1">
      <alignment horizontal="center" vertical="center"/>
    </xf>
    <xf numFmtId="3" fontId="14" fillId="0" borderId="1" xfId="1" quotePrefix="1" applyNumberFormat="1" applyFont="1" applyBorder="1" applyAlignment="1">
      <alignment horizontal="center" vertical="center"/>
    </xf>
    <xf numFmtId="49" fontId="14" fillId="0" borderId="1" xfId="3" quotePrefix="1" applyNumberFormat="1" applyFont="1" applyBorder="1" applyAlignment="1">
      <alignment horizontal="center" vertical="center"/>
    </xf>
    <xf numFmtId="0" fontId="14" fillId="0" borderId="0" xfId="0" applyFont="1" applyAlignment="1">
      <alignment horizontal="center" vertical="center"/>
    </xf>
    <xf numFmtId="37" fontId="14" fillId="0" borderId="0" xfId="0" applyNumberFormat="1" applyFont="1" applyAlignment="1">
      <alignment vertical="center"/>
    </xf>
    <xf numFmtId="37" fontId="9" fillId="0" borderId="0" xfId="3" applyNumberFormat="1" applyFont="1"/>
    <xf numFmtId="37" fontId="14" fillId="0" borderId="0" xfId="0" applyNumberFormat="1" applyFont="1" applyAlignment="1">
      <alignment horizontal="left" vertical="center"/>
    </xf>
    <xf numFmtId="164" fontId="14" fillId="0" borderId="0" xfId="0" applyNumberFormat="1" applyFont="1" applyAlignment="1">
      <alignment vertical="center"/>
    </xf>
    <xf numFmtId="37" fontId="9" fillId="0" borderId="0" xfId="0" applyNumberFormat="1" applyFont="1" applyAlignment="1">
      <alignment vertical="center"/>
    </xf>
    <xf numFmtId="0" fontId="14" fillId="0" borderId="0" xfId="0" applyFont="1" applyAlignment="1">
      <alignment horizontal="left" vertical="center"/>
    </xf>
    <xf numFmtId="37" fontId="14" fillId="0" borderId="0" xfId="0" applyNumberFormat="1" applyFont="1" applyAlignment="1">
      <alignment horizontal="right" vertical="center"/>
    </xf>
    <xf numFmtId="37" fontId="9" fillId="0" borderId="0" xfId="1" applyNumberFormat="1" applyFont="1" applyAlignment="1">
      <alignment vertical="center"/>
    </xf>
    <xf numFmtId="0" fontId="14" fillId="0" borderId="0" xfId="0" applyFont="1" applyAlignment="1">
      <alignment vertical="center"/>
    </xf>
    <xf numFmtId="3" fontId="14" fillId="0" borderId="0" xfId="0" applyNumberFormat="1" applyFont="1" applyAlignment="1">
      <alignment vertical="center"/>
    </xf>
    <xf numFmtId="0" fontId="9" fillId="0" borderId="0" xfId="3" applyFont="1" applyAlignment="1">
      <alignment horizontal="left"/>
    </xf>
    <xf numFmtId="37" fontId="13" fillId="0" borderId="0" xfId="0" applyNumberFormat="1" applyFont="1" applyAlignment="1">
      <alignment vertical="center"/>
    </xf>
    <xf numFmtId="1" fontId="14" fillId="0" borderId="0" xfId="0" applyNumberFormat="1" applyFont="1" applyAlignment="1">
      <alignment horizontal="center" vertical="center"/>
    </xf>
    <xf numFmtId="0" fontId="14" fillId="0" borderId="0" xfId="0" quotePrefix="1" applyFont="1" applyAlignment="1">
      <alignment horizontal="center" vertical="center"/>
    </xf>
    <xf numFmtId="3" fontId="14" fillId="0" borderId="0" xfId="0" applyNumberFormat="1" applyFont="1" applyAlignment="1">
      <alignment horizontal="center" vertical="center"/>
    </xf>
    <xf numFmtId="37" fontId="9" fillId="0" borderId="1" xfId="3" applyNumberFormat="1" applyFont="1" applyBorder="1"/>
    <xf numFmtId="0" fontId="9" fillId="0" borderId="0" xfId="1" quotePrefix="1" applyFont="1" applyAlignment="1">
      <alignment horizontal="center"/>
    </xf>
    <xf numFmtId="43" fontId="20" fillId="0" borderId="0" xfId="5" applyNumberFormat="1" applyFont="1"/>
    <xf numFmtId="43" fontId="6" fillId="0" borderId="0" xfId="5" applyNumberFormat="1"/>
    <xf numFmtId="43" fontId="20" fillId="2" borderId="0" xfId="5" applyNumberFormat="1" applyFont="1" applyFill="1" applyAlignment="1">
      <alignment horizontal="center"/>
    </xf>
    <xf numFmtId="43" fontId="6" fillId="0" borderId="0" xfId="5" applyNumberFormat="1" applyAlignment="1">
      <alignment horizontal="center"/>
    </xf>
    <xf numFmtId="43" fontId="6" fillId="2" borderId="0" xfId="5" applyNumberFormat="1" applyFill="1" applyAlignment="1">
      <alignment horizontal="center"/>
    </xf>
    <xf numFmtId="0" fontId="21" fillId="0" borderId="0" xfId="5" applyFont="1" applyAlignment="1">
      <alignment horizontal="center"/>
    </xf>
    <xf numFmtId="43" fontId="6" fillId="2" borderId="0" xfId="5" applyNumberFormat="1" applyFill="1"/>
    <xf numFmtId="10" fontId="0" fillId="0" borderId="0" xfId="7" applyNumberFormat="1" applyFont="1"/>
    <xf numFmtId="43" fontId="0" fillId="0" borderId="0" xfId="7" applyNumberFormat="1" applyFont="1"/>
    <xf numFmtId="43" fontId="6" fillId="0" borderId="0" xfId="5" quotePrefix="1" applyNumberFormat="1"/>
    <xf numFmtId="165" fontId="9" fillId="0" borderId="0" xfId="8" applyNumberFormat="1" applyFont="1" applyBorder="1" applyAlignment="1">
      <alignment vertical="center"/>
    </xf>
    <xf numFmtId="165" fontId="9" fillId="0" borderId="1" xfId="8" applyNumberFormat="1" applyFont="1" applyBorder="1" applyAlignment="1">
      <alignment vertical="center"/>
    </xf>
    <xf numFmtId="168" fontId="9" fillId="0" borderId="0" xfId="12" applyNumberFormat="1" applyFont="1" applyBorder="1" applyAlignment="1">
      <alignment vertical="center"/>
    </xf>
    <xf numFmtId="169" fontId="26" fillId="0" borderId="0" xfId="13" applyNumberFormat="1" applyFont="1"/>
    <xf numFmtId="0" fontId="26" fillId="0" borderId="0" xfId="13" applyFont="1"/>
    <xf numFmtId="0" fontId="22" fillId="0" borderId="0" xfId="13"/>
    <xf numFmtId="0" fontId="27" fillId="0" borderId="0" xfId="13" applyFont="1" applyAlignment="1">
      <alignment horizontal="center"/>
    </xf>
    <xf numFmtId="170" fontId="26" fillId="0" borderId="0" xfId="13" applyNumberFormat="1" applyFont="1"/>
    <xf numFmtId="14" fontId="29" fillId="0" borderId="0" xfId="13" applyNumberFormat="1" applyFont="1"/>
    <xf numFmtId="0" fontId="22" fillId="2" borderId="0" xfId="13" applyFill="1"/>
    <xf numFmtId="0" fontId="26" fillId="0" borderId="0" xfId="13" applyFont="1" applyAlignment="1">
      <alignment horizontal="right"/>
    </xf>
    <xf numFmtId="0" fontId="26" fillId="0" borderId="0" xfId="13" applyFont="1" applyAlignment="1">
      <alignment horizontal="center"/>
    </xf>
    <xf numFmtId="0" fontId="30" fillId="0" borderId="0" xfId="13" applyFont="1"/>
    <xf numFmtId="14" fontId="29" fillId="0" borderId="0" xfId="13" applyNumberFormat="1" applyFont="1" applyAlignment="1">
      <alignment horizontal="center"/>
    </xf>
    <xf numFmtId="0" fontId="22" fillId="0" borderId="0" xfId="14" applyAlignment="1">
      <alignment horizontal="center"/>
    </xf>
    <xf numFmtId="0" fontId="22" fillId="0" borderId="0" xfId="14"/>
    <xf numFmtId="0" fontId="26" fillId="0" borderId="0" xfId="13" applyFont="1" applyAlignment="1">
      <alignment horizontal="left"/>
    </xf>
    <xf numFmtId="0" fontId="0" fillId="0" borderId="0" xfId="13" applyFont="1"/>
    <xf numFmtId="0" fontId="22" fillId="0" borderId="3" xfId="13" applyBorder="1"/>
    <xf numFmtId="0" fontId="22" fillId="0" borderId="3" xfId="13" applyBorder="1" applyAlignment="1">
      <alignment horizontal="center" vertical="center"/>
    </xf>
    <xf numFmtId="37" fontId="9" fillId="5" borderId="0" xfId="16" applyNumberFormat="1" applyFont="1" applyFill="1"/>
    <xf numFmtId="37" fontId="22" fillId="0" borderId="0" xfId="13" applyNumberFormat="1"/>
    <xf numFmtId="37" fontId="22" fillId="2" borderId="0" xfId="13" applyNumberFormat="1" applyFill="1"/>
    <xf numFmtId="165" fontId="22" fillId="0" borderId="0" xfId="8" applyNumberFormat="1"/>
    <xf numFmtId="172" fontId="14" fillId="0" borderId="2" xfId="3" quotePrefix="1" applyNumberFormat="1" applyFont="1" applyBorder="1" applyAlignment="1">
      <alignment horizontal="center" vertical="center"/>
    </xf>
    <xf numFmtId="0" fontId="33" fillId="0" borderId="0" xfId="18"/>
    <xf numFmtId="49" fontId="35" fillId="0" borderId="0" xfId="16" applyNumberFormat="1" applyFont="1" applyAlignment="1">
      <alignment horizontal="right" wrapText="1"/>
    </xf>
    <xf numFmtId="166" fontId="35" fillId="0" borderId="0" xfId="16" applyNumberFormat="1" applyFont="1" applyAlignment="1">
      <alignment horizontal="right"/>
    </xf>
    <xf numFmtId="166" fontId="35" fillId="2" borderId="0" xfId="16" applyNumberFormat="1" applyFont="1" applyFill="1" applyAlignment="1">
      <alignment horizontal="left"/>
    </xf>
    <xf numFmtId="166" fontId="35" fillId="2" borderId="0" xfId="16" applyNumberFormat="1" applyFont="1" applyFill="1" applyAlignment="1">
      <alignment horizontal="right"/>
    </xf>
    <xf numFmtId="171" fontId="32" fillId="0" borderId="0" xfId="16" quotePrefix="1" applyNumberFormat="1" applyFont="1" applyAlignment="1">
      <alignment horizontal="left"/>
    </xf>
    <xf numFmtId="49" fontId="35" fillId="0" borderId="0" xfId="17" applyNumberFormat="1" applyFont="1" applyAlignment="1">
      <alignment horizontal="right" wrapText="1"/>
    </xf>
    <xf numFmtId="49" fontId="35" fillId="0" borderId="0" xfId="0" applyNumberFormat="1" applyFont="1" applyAlignment="1">
      <alignment horizontal="left" wrapText="1"/>
    </xf>
    <xf numFmtId="49" fontId="35" fillId="0" borderId="0" xfId="0" applyNumberFormat="1" applyFont="1" applyAlignment="1">
      <alignment horizontal="right" wrapText="1"/>
    </xf>
    <xf numFmtId="166" fontId="35" fillId="0" borderId="0" xfId="0" applyNumberFormat="1" applyFont="1" applyAlignment="1">
      <alignment horizontal="left"/>
    </xf>
    <xf numFmtId="166" fontId="35" fillId="0" borderId="0" xfId="0" applyNumberFormat="1" applyFont="1" applyAlignment="1">
      <alignment horizontal="right"/>
    </xf>
    <xf numFmtId="166" fontId="35" fillId="0" borderId="0" xfId="17" applyNumberFormat="1" applyFont="1" applyAlignment="1">
      <alignment horizontal="right"/>
    </xf>
    <xf numFmtId="166" fontId="31" fillId="0" borderId="0" xfId="0" applyNumberFormat="1" applyFont="1" applyAlignment="1">
      <alignment horizontal="left"/>
    </xf>
    <xf numFmtId="166" fontId="38" fillId="0" borderId="3" xfId="0" applyNumberFormat="1" applyFont="1" applyBorder="1" applyAlignment="1">
      <alignment horizontal="left"/>
    </xf>
    <xf numFmtId="166" fontId="37" fillId="0" borderId="0" xfId="0" applyNumberFormat="1" applyFont="1" applyAlignment="1">
      <alignment horizontal="left"/>
    </xf>
    <xf numFmtId="166" fontId="31" fillId="0" borderId="3" xfId="0" applyNumberFormat="1" applyFont="1" applyBorder="1" applyAlignment="1">
      <alignment horizontal="left"/>
    </xf>
    <xf numFmtId="173" fontId="35" fillId="0" borderId="0" xfId="0" applyNumberFormat="1" applyFont="1" applyAlignment="1">
      <alignment horizontal="left"/>
    </xf>
    <xf numFmtId="173" fontId="35" fillId="0" borderId="0" xfId="0" applyNumberFormat="1" applyFont="1" applyAlignment="1">
      <alignment horizontal="right"/>
    </xf>
    <xf numFmtId="173" fontId="35" fillId="0" borderId="0" xfId="17" applyNumberFormat="1" applyFont="1" applyAlignment="1">
      <alignment horizontal="right"/>
    </xf>
    <xf numFmtId="174" fontId="35" fillId="0" borderId="0" xfId="0" applyNumberFormat="1" applyFont="1" applyAlignment="1">
      <alignment horizontal="left"/>
    </xf>
    <xf numFmtId="174" fontId="35" fillId="0" borderId="0" xfId="0" applyNumberFormat="1" applyFont="1" applyAlignment="1">
      <alignment horizontal="right"/>
    </xf>
    <xf numFmtId="174" fontId="35" fillId="0" borderId="0" xfId="17" applyNumberFormat="1" applyFont="1" applyAlignment="1">
      <alignment horizontal="right"/>
    </xf>
    <xf numFmtId="166" fontId="35" fillId="0" borderId="0" xfId="17" applyNumberFormat="1" applyFont="1" applyAlignment="1">
      <alignment horizontal="left"/>
    </xf>
    <xf numFmtId="14" fontId="14" fillId="0" borderId="0" xfId="1" applyNumberFormat="1" applyFont="1" applyAlignment="1">
      <alignment horizontal="center" vertical="center"/>
    </xf>
    <xf numFmtId="37" fontId="9" fillId="0" borderId="0" xfId="16" applyNumberFormat="1" applyFont="1"/>
    <xf numFmtId="165" fontId="9" fillId="0" borderId="0" xfId="8" applyNumberFormat="1" applyFont="1" applyFill="1" applyBorder="1" applyAlignment="1"/>
    <xf numFmtId="165" fontId="14" fillId="0" borderId="4" xfId="8" applyNumberFormat="1" applyFont="1" applyFill="1" applyBorder="1" applyAlignment="1">
      <alignment horizontal="right" vertical="center"/>
    </xf>
    <xf numFmtId="165" fontId="14" fillId="0" borderId="0" xfId="8" applyNumberFormat="1" applyFont="1" applyFill="1" applyBorder="1" applyAlignment="1">
      <alignment horizontal="right" vertical="center"/>
    </xf>
    <xf numFmtId="165" fontId="9" fillId="0" borderId="0" xfId="8" applyNumberFormat="1" applyFont="1"/>
    <xf numFmtId="37" fontId="9" fillId="0" borderId="1" xfId="16" applyNumberFormat="1" applyFont="1" applyBorder="1"/>
    <xf numFmtId="0" fontId="11" fillId="0" borderId="0" xfId="13" applyFont="1"/>
    <xf numFmtId="0" fontId="22" fillId="0" borderId="1" xfId="13" applyBorder="1" applyAlignment="1">
      <alignment horizontal="center"/>
    </xf>
    <xf numFmtId="166" fontId="35" fillId="0" borderId="2" xfId="0" applyNumberFormat="1" applyFont="1" applyBorder="1" applyAlignment="1">
      <alignment horizontal="right"/>
    </xf>
    <xf numFmtId="166" fontId="31" fillId="0" borderId="20" xfId="0" applyNumberFormat="1" applyFont="1" applyBorder="1" applyAlignment="1">
      <alignment horizontal="right"/>
    </xf>
    <xf numFmtId="166" fontId="35" fillId="0" borderId="20" xfId="0" applyNumberFormat="1" applyFont="1" applyBorder="1" applyAlignment="1">
      <alignment horizontal="right"/>
    </xf>
    <xf numFmtId="0" fontId="0" fillId="6" borderId="0" xfId="0" applyFill="1"/>
    <xf numFmtId="0" fontId="0" fillId="7" borderId="0" xfId="0" applyFill="1"/>
    <xf numFmtId="0" fontId="0" fillId="10" borderId="0" xfId="0" applyFill="1"/>
    <xf numFmtId="165" fontId="22" fillId="10" borderId="15" xfId="13" applyNumberFormat="1" applyFill="1" applyBorder="1"/>
    <xf numFmtId="165" fontId="9" fillId="0" borderId="0" xfId="8" applyNumberFormat="1" applyFont="1" applyBorder="1"/>
    <xf numFmtId="49" fontId="16" fillId="0" borderId="0" xfId="19" applyNumberFormat="1" applyFont="1"/>
    <xf numFmtId="49" fontId="17" fillId="0" borderId="0" xfId="20" applyNumberFormat="1" applyFont="1" applyAlignment="1">
      <alignment horizontal="right"/>
    </xf>
    <xf numFmtId="165" fontId="17" fillId="0" borderId="0" xfId="20" applyNumberFormat="1" applyFont="1" applyAlignment="1">
      <alignment horizontal="left"/>
    </xf>
    <xf numFmtId="0" fontId="17" fillId="0" borderId="5" xfId="19" applyFont="1" applyBorder="1"/>
    <xf numFmtId="167" fontId="12" fillId="0" borderId="6" xfId="19" applyNumberFormat="1" applyFont="1" applyBorder="1"/>
    <xf numFmtId="49" fontId="17" fillId="0" borderId="0" xfId="19" applyNumberFormat="1" applyFont="1"/>
    <xf numFmtId="0" fontId="17" fillId="0" borderId="0" xfId="19" applyFont="1"/>
    <xf numFmtId="165" fontId="17" fillId="0" borderId="0" xfId="20" applyNumberFormat="1" applyFont="1"/>
    <xf numFmtId="49" fontId="17" fillId="0" borderId="0" xfId="20" applyNumberFormat="1" applyFont="1"/>
    <xf numFmtId="43" fontId="17" fillId="0" borderId="0" xfId="20" applyFont="1"/>
    <xf numFmtId="0" fontId="17" fillId="0" borderId="7" xfId="19" applyFont="1" applyBorder="1"/>
    <xf numFmtId="167" fontId="12" fillId="0" borderId="8" xfId="19" applyNumberFormat="1" applyFont="1" applyBorder="1"/>
    <xf numFmtId="165" fontId="16" fillId="0" borderId="0" xfId="20" applyNumberFormat="1" applyFont="1"/>
    <xf numFmtId="43" fontId="16" fillId="0" borderId="0" xfId="20" applyFont="1"/>
    <xf numFmtId="167" fontId="17" fillId="0" borderId="0" xfId="21" applyNumberFormat="1" applyFont="1"/>
    <xf numFmtId="165" fontId="17" fillId="0" borderId="0" xfId="19" applyNumberFormat="1" applyFont="1"/>
    <xf numFmtId="10" fontId="17" fillId="0" borderId="0" xfId="21" applyNumberFormat="1" applyFont="1"/>
    <xf numFmtId="0" fontId="17" fillId="0" borderId="9" xfId="19" applyFont="1" applyBorder="1" applyAlignment="1">
      <alignment wrapText="1"/>
    </xf>
    <xf numFmtId="167" fontId="12" fillId="0" borderId="10" xfId="19" applyNumberFormat="1" applyFont="1" applyBorder="1" applyAlignment="1">
      <alignment wrapText="1"/>
    </xf>
    <xf numFmtId="49" fontId="16" fillId="3" borderId="11" xfId="19" applyNumberFormat="1" applyFont="1" applyFill="1" applyBorder="1"/>
    <xf numFmtId="49" fontId="17" fillId="0" borderId="2" xfId="20" applyNumberFormat="1" applyFont="1" applyBorder="1"/>
    <xf numFmtId="43" fontId="17" fillId="0" borderId="2" xfId="20" applyFont="1" applyBorder="1"/>
    <xf numFmtId="0" fontId="17" fillId="0" borderId="2" xfId="19" applyFont="1" applyBorder="1"/>
    <xf numFmtId="0" fontId="17" fillId="0" borderId="12" xfId="19" applyFont="1" applyBorder="1"/>
    <xf numFmtId="165" fontId="17" fillId="0" borderId="2" xfId="20" applyNumberFormat="1" applyFont="1" applyBorder="1"/>
    <xf numFmtId="49" fontId="16" fillId="0" borderId="13" xfId="19" applyNumberFormat="1" applyFont="1" applyBorder="1" applyAlignment="1">
      <alignment wrapText="1"/>
    </xf>
    <xf numFmtId="49" fontId="18" fillId="0" borderId="0" xfId="20" applyNumberFormat="1" applyFont="1" applyAlignment="1">
      <alignment horizontal="center" wrapText="1"/>
    </xf>
    <xf numFmtId="0" fontId="17" fillId="0" borderId="0" xfId="19" applyFont="1" applyAlignment="1">
      <alignment wrapText="1"/>
    </xf>
    <xf numFmtId="0" fontId="17" fillId="0" borderId="14" xfId="19" applyFont="1" applyBorder="1" applyAlignment="1">
      <alignment wrapText="1"/>
    </xf>
    <xf numFmtId="165" fontId="17" fillId="0" borderId="0" xfId="20" applyNumberFormat="1" applyFont="1" applyAlignment="1">
      <alignment wrapText="1"/>
    </xf>
    <xf numFmtId="49" fontId="16" fillId="0" borderId="13" xfId="19" applyNumberFormat="1" applyFont="1" applyBorder="1"/>
    <xf numFmtId="0" fontId="17" fillId="0" borderId="14" xfId="19" applyFont="1" applyBorder="1"/>
    <xf numFmtId="165" fontId="16" fillId="0" borderId="1" xfId="20" applyNumberFormat="1" applyFont="1" applyBorder="1"/>
    <xf numFmtId="0" fontId="17" fillId="0" borderId="0" xfId="19" quotePrefix="1" applyFont="1"/>
    <xf numFmtId="43" fontId="17" fillId="0" borderId="0" xfId="19" applyNumberFormat="1" applyFont="1"/>
    <xf numFmtId="165" fontId="17" fillId="0" borderId="0" xfId="20" quotePrefix="1" applyNumberFormat="1" applyFont="1"/>
    <xf numFmtId="49" fontId="16" fillId="0" borderId="13" xfId="19" quotePrefix="1" applyNumberFormat="1" applyFont="1" applyBorder="1"/>
    <xf numFmtId="43" fontId="17" fillId="0" borderId="0" xfId="20" applyFont="1" applyAlignment="1">
      <alignment horizontal="right"/>
    </xf>
    <xf numFmtId="165" fontId="16" fillId="0" borderId="15" xfId="20" applyNumberFormat="1" applyFont="1" applyBorder="1"/>
    <xf numFmtId="37" fontId="17" fillId="0" borderId="0" xfId="19" applyNumberFormat="1" applyFont="1"/>
    <xf numFmtId="165" fontId="17" fillId="0" borderId="0" xfId="20" applyNumberFormat="1" applyFont="1" applyAlignment="1">
      <alignment horizontal="right"/>
    </xf>
    <xf numFmtId="165" fontId="17" fillId="0" borderId="0" xfId="19" quotePrefix="1" applyNumberFormat="1" applyFont="1"/>
    <xf numFmtId="165" fontId="16" fillId="0" borderId="15" xfId="19" applyNumberFormat="1" applyFont="1" applyBorder="1"/>
    <xf numFmtId="49" fontId="17" fillId="0" borderId="13" xfId="19" applyNumberFormat="1" applyFont="1" applyBorder="1"/>
    <xf numFmtId="0" fontId="17" fillId="0" borderId="13" xfId="19" applyFont="1" applyBorder="1"/>
    <xf numFmtId="49" fontId="17" fillId="0" borderId="13" xfId="19" applyNumberFormat="1" applyFont="1" applyBorder="1" applyAlignment="1">
      <alignment wrapText="1"/>
    </xf>
    <xf numFmtId="49" fontId="16" fillId="0" borderId="0" xfId="19" applyNumberFormat="1" applyFont="1" applyAlignment="1">
      <alignment horizontal="center" wrapText="1"/>
    </xf>
    <xf numFmtId="49" fontId="16" fillId="0" borderId="0" xfId="21" applyNumberFormat="1" applyFont="1" applyAlignment="1">
      <alignment horizontal="center" wrapText="1"/>
    </xf>
    <xf numFmtId="49" fontId="16" fillId="0" borderId="14" xfId="19" applyNumberFormat="1" applyFont="1" applyBorder="1" applyAlignment="1">
      <alignment horizontal="center" wrapText="1"/>
    </xf>
    <xf numFmtId="165" fontId="16" fillId="0" borderId="0" xfId="20" applyNumberFormat="1" applyFont="1" applyAlignment="1">
      <alignment horizontal="center" wrapText="1"/>
    </xf>
    <xf numFmtId="17" fontId="17" fillId="0" borderId="13" xfId="19" applyNumberFormat="1" applyFont="1" applyBorder="1"/>
    <xf numFmtId="165" fontId="17" fillId="4" borderId="0" xfId="20" applyNumberFormat="1" applyFont="1" applyFill="1"/>
    <xf numFmtId="10" fontId="17" fillId="4" borderId="0" xfId="21" applyNumberFormat="1" applyFont="1" applyFill="1"/>
    <xf numFmtId="0" fontId="17" fillId="4" borderId="0" xfId="19" applyFont="1" applyFill="1"/>
    <xf numFmtId="43" fontId="17" fillId="0" borderId="14" xfId="19" applyNumberFormat="1" applyFont="1" applyBorder="1"/>
    <xf numFmtId="165" fontId="17" fillId="0" borderId="14" xfId="19" applyNumberFormat="1" applyFont="1" applyBorder="1"/>
    <xf numFmtId="165" fontId="17" fillId="0" borderId="14" xfId="20" applyNumberFormat="1" applyFont="1" applyBorder="1"/>
    <xf numFmtId="165" fontId="12" fillId="0" borderId="0" xfId="19" applyNumberFormat="1" applyFont="1"/>
    <xf numFmtId="165" fontId="12" fillId="4" borderId="0" xfId="20" applyNumberFormat="1" applyFont="1" applyFill="1"/>
    <xf numFmtId="17" fontId="16" fillId="0" borderId="16" xfId="19" applyNumberFormat="1" applyFont="1" applyBorder="1"/>
    <xf numFmtId="165" fontId="19" fillId="0" borderId="3" xfId="19" applyNumberFormat="1" applyFont="1" applyBorder="1"/>
    <xf numFmtId="10" fontId="16" fillId="0" borderId="3" xfId="21" applyNumberFormat="1" applyFont="1" applyBorder="1"/>
    <xf numFmtId="165" fontId="19" fillId="0" borderId="3" xfId="20" applyNumberFormat="1" applyFont="1" applyBorder="1"/>
    <xf numFmtId="165" fontId="16" fillId="0" borderId="3" xfId="19" applyNumberFormat="1" applyFont="1" applyBorder="1"/>
    <xf numFmtId="37" fontId="16" fillId="0" borderId="3" xfId="19" applyNumberFormat="1" applyFont="1" applyBorder="1"/>
    <xf numFmtId="0" fontId="16" fillId="0" borderId="3" xfId="19" applyFont="1" applyBorder="1"/>
    <xf numFmtId="165" fontId="19" fillId="0" borderId="17" xfId="20" applyNumberFormat="1" applyFont="1" applyBorder="1"/>
    <xf numFmtId="37" fontId="16" fillId="0" borderId="0" xfId="19" applyNumberFormat="1" applyFont="1"/>
    <xf numFmtId="165" fontId="16" fillId="0" borderId="3" xfId="20" applyNumberFormat="1" applyFont="1" applyBorder="1"/>
    <xf numFmtId="0" fontId="16" fillId="0" borderId="0" xfId="19" applyFont="1"/>
    <xf numFmtId="37" fontId="12" fillId="0" borderId="0" xfId="19" applyNumberFormat="1" applyFont="1"/>
    <xf numFmtId="17" fontId="16" fillId="0" borderId="13" xfId="19" applyNumberFormat="1" applyFont="1" applyBorder="1"/>
    <xf numFmtId="10" fontId="16" fillId="0" borderId="0" xfId="21" applyNumberFormat="1" applyFont="1"/>
    <xf numFmtId="37" fontId="19" fillId="0" borderId="0" xfId="19" applyNumberFormat="1" applyFont="1"/>
    <xf numFmtId="0" fontId="16" fillId="0" borderId="14" xfId="19" applyFont="1" applyBorder="1"/>
    <xf numFmtId="165" fontId="16" fillId="4" borderId="0" xfId="20" applyNumberFormat="1" applyFont="1" applyFill="1"/>
    <xf numFmtId="10" fontId="16" fillId="4" borderId="0" xfId="21" applyNumberFormat="1" applyFont="1" applyFill="1"/>
    <xf numFmtId="0" fontId="16" fillId="4" borderId="0" xfId="19" applyFont="1" applyFill="1"/>
    <xf numFmtId="10" fontId="17" fillId="0" borderId="0" xfId="19" applyNumberFormat="1" applyFont="1" applyAlignment="1">
      <alignment horizontal="right"/>
    </xf>
    <xf numFmtId="10" fontId="17" fillId="4" borderId="0" xfId="19" applyNumberFormat="1" applyFont="1" applyFill="1" applyAlignment="1">
      <alignment horizontal="right"/>
    </xf>
    <xf numFmtId="165" fontId="12" fillId="0" borderId="0" xfId="21" applyNumberFormat="1" applyFont="1"/>
    <xf numFmtId="0" fontId="16" fillId="0" borderId="18" xfId="19" applyFont="1" applyBorder="1"/>
    <xf numFmtId="165" fontId="19" fillId="0" borderId="1" xfId="20" applyNumberFormat="1" applyFont="1" applyBorder="1"/>
    <xf numFmtId="165" fontId="19" fillId="0" borderId="1" xfId="21" applyNumberFormat="1" applyFont="1" applyBorder="1"/>
    <xf numFmtId="0" fontId="19" fillId="0" borderId="1" xfId="19" applyFont="1" applyBorder="1"/>
    <xf numFmtId="165" fontId="19" fillId="0" borderId="19" xfId="20" applyNumberFormat="1" applyFont="1" applyBorder="1"/>
    <xf numFmtId="165" fontId="12" fillId="0" borderId="0" xfId="20" applyNumberFormat="1" applyFont="1"/>
    <xf numFmtId="17" fontId="16" fillId="0" borderId="13" xfId="19" applyNumberFormat="1" applyFont="1" applyBorder="1" applyAlignment="1">
      <alignment horizontal="right"/>
    </xf>
    <xf numFmtId="10" fontId="16" fillId="0" borderId="0" xfId="19" applyNumberFormat="1" applyFont="1" applyAlignment="1">
      <alignment horizontal="right"/>
    </xf>
    <xf numFmtId="10" fontId="16" fillId="4" borderId="0" xfId="19" applyNumberFormat="1" applyFont="1" applyFill="1" applyAlignment="1">
      <alignment horizontal="right"/>
    </xf>
    <xf numFmtId="165" fontId="19" fillId="4" borderId="0" xfId="20" applyNumberFormat="1" applyFont="1" applyFill="1"/>
    <xf numFmtId="165" fontId="19" fillId="0" borderId="0" xfId="20" applyNumberFormat="1" applyFont="1"/>
    <xf numFmtId="17" fontId="16" fillId="2" borderId="13" xfId="19" applyNumberFormat="1" applyFont="1" applyFill="1" applyBorder="1"/>
    <xf numFmtId="165" fontId="16" fillId="2" borderId="0" xfId="20" applyNumberFormat="1" applyFont="1" applyFill="1"/>
    <xf numFmtId="10" fontId="16" fillId="2" borderId="0" xfId="21" applyNumberFormat="1" applyFont="1" applyFill="1"/>
    <xf numFmtId="37" fontId="16" fillId="2" borderId="0" xfId="19" applyNumberFormat="1" applyFont="1" applyFill="1"/>
    <xf numFmtId="37" fontId="19" fillId="2" borderId="0" xfId="19" applyNumberFormat="1" applyFont="1" applyFill="1"/>
    <xf numFmtId="0" fontId="16" fillId="2" borderId="0" xfId="19" applyFont="1" applyFill="1"/>
    <xf numFmtId="0" fontId="16" fillId="2" borderId="14" xfId="19" applyFont="1" applyFill="1" applyBorder="1"/>
    <xf numFmtId="165" fontId="17" fillId="2" borderId="0" xfId="20" applyNumberFormat="1" applyFont="1" applyFill="1"/>
    <xf numFmtId="165" fontId="12" fillId="2" borderId="0" xfId="20" applyNumberFormat="1" applyFont="1" applyFill="1"/>
    <xf numFmtId="165" fontId="17" fillId="0" borderId="0" xfId="20" applyNumberFormat="1" applyFont="1" applyFill="1"/>
    <xf numFmtId="165" fontId="17" fillId="0" borderId="14" xfId="20" applyNumberFormat="1" applyFont="1" applyFill="1" applyBorder="1"/>
    <xf numFmtId="165" fontId="12" fillId="0" borderId="0" xfId="20" applyNumberFormat="1" applyFont="1" applyFill="1"/>
    <xf numFmtId="10" fontId="17" fillId="2" borderId="0" xfId="19" applyNumberFormat="1" applyFont="1" applyFill="1" applyAlignment="1">
      <alignment horizontal="right"/>
    </xf>
    <xf numFmtId="37" fontId="17" fillId="2" borderId="0" xfId="19" applyNumberFormat="1" applyFont="1" applyFill="1"/>
    <xf numFmtId="37" fontId="12" fillId="2" borderId="0" xfId="19" applyNumberFormat="1" applyFont="1" applyFill="1"/>
    <xf numFmtId="0" fontId="17" fillId="2" borderId="0" xfId="19" applyFont="1" applyFill="1"/>
    <xf numFmtId="37" fontId="16" fillId="4" borderId="0" xfId="19" applyNumberFormat="1" applyFont="1" applyFill="1"/>
    <xf numFmtId="37" fontId="19" fillId="4" borderId="0" xfId="19" applyNumberFormat="1" applyFont="1" applyFill="1"/>
    <xf numFmtId="37" fontId="17" fillId="4" borderId="0" xfId="19" applyNumberFormat="1" applyFont="1" applyFill="1"/>
    <xf numFmtId="37" fontId="12" fillId="4" borderId="0" xfId="19" applyNumberFormat="1" applyFont="1" applyFill="1"/>
    <xf numFmtId="17" fontId="16" fillId="4" borderId="13" xfId="19" applyNumberFormat="1" applyFont="1" applyFill="1" applyBorder="1"/>
    <xf numFmtId="0" fontId="50" fillId="0" borderId="0" xfId="22"/>
    <xf numFmtId="165" fontId="39" fillId="0" borderId="0" xfId="20" applyNumberFormat="1" applyFont="1" applyAlignment="1">
      <alignment horizontal="center"/>
    </xf>
    <xf numFmtId="10" fontId="39" fillId="0" borderId="0" xfId="21" applyNumberFormat="1" applyFont="1" applyAlignment="1">
      <alignment horizontal="center"/>
    </xf>
    <xf numFmtId="165" fontId="16" fillId="0" borderId="0" xfId="19" applyNumberFormat="1" applyFont="1"/>
    <xf numFmtId="165" fontId="19" fillId="0" borderId="0" xfId="20" applyNumberFormat="1" applyFont="1" applyAlignment="1">
      <alignment horizontal="center"/>
    </xf>
    <xf numFmtId="0" fontId="39" fillId="0" borderId="0" xfId="19" applyFont="1" applyAlignment="1">
      <alignment horizontal="right"/>
    </xf>
    <xf numFmtId="165" fontId="12" fillId="0" borderId="0" xfId="20" applyNumberFormat="1" applyFont="1" applyAlignment="1">
      <alignment horizontal="center"/>
    </xf>
    <xf numFmtId="0" fontId="40" fillId="0" borderId="0" xfId="19" applyFont="1"/>
    <xf numFmtId="0" fontId="41" fillId="0" borderId="0" xfId="19" applyFont="1" applyAlignment="1">
      <alignment horizontal="right"/>
    </xf>
    <xf numFmtId="165" fontId="41" fillId="0" borderId="0" xfId="19" applyNumberFormat="1" applyFont="1"/>
    <xf numFmtId="165" fontId="17" fillId="0" borderId="1" xfId="20" applyNumberFormat="1" applyFont="1" applyBorder="1"/>
    <xf numFmtId="165" fontId="16" fillId="0" borderId="0" xfId="20" applyNumberFormat="1" applyFont="1" applyFill="1"/>
    <xf numFmtId="165" fontId="42" fillId="0" borderId="0" xfId="20" applyNumberFormat="1" applyFont="1"/>
    <xf numFmtId="0" fontId="43" fillId="0" borderId="0" xfId="19" applyFont="1"/>
    <xf numFmtId="165" fontId="43" fillId="0" borderId="0" xfId="20" applyNumberFormat="1" applyFont="1"/>
    <xf numFmtId="165" fontId="39" fillId="0" borderId="0" xfId="20" applyNumberFormat="1" applyFont="1"/>
    <xf numFmtId="0" fontId="17" fillId="0" borderId="0" xfId="19" applyFont="1" applyAlignment="1">
      <alignment horizontal="right"/>
    </xf>
    <xf numFmtId="165" fontId="17" fillId="0" borderId="1" xfId="19" applyNumberFormat="1" applyFont="1" applyBorder="1"/>
    <xf numFmtId="0" fontId="7" fillId="0" borderId="0" xfId="1"/>
    <xf numFmtId="0" fontId="44" fillId="0" borderId="0" xfId="1" applyFont="1" applyAlignment="1">
      <alignment horizontal="center"/>
    </xf>
    <xf numFmtId="0" fontId="14" fillId="0" borderId="0" xfId="1" applyFont="1" applyAlignment="1">
      <alignment horizontal="center"/>
    </xf>
    <xf numFmtId="0" fontId="7" fillId="0" borderId="21" xfId="1" applyBorder="1"/>
    <xf numFmtId="0" fontId="14" fillId="0" borderId="21" xfId="1" applyFont="1" applyBorder="1" applyAlignment="1">
      <alignment horizontal="center"/>
    </xf>
    <xf numFmtId="0" fontId="45" fillId="8" borderId="22" xfId="1" applyFont="1" applyFill="1" applyBorder="1"/>
    <xf numFmtId="0" fontId="45" fillId="8" borderId="22" xfId="1" quotePrefix="1" applyFont="1" applyFill="1" applyBorder="1"/>
    <xf numFmtId="0" fontId="46" fillId="8" borderId="22" xfId="1" applyFont="1" applyFill="1" applyBorder="1"/>
    <xf numFmtId="0" fontId="46" fillId="8" borderId="0" xfId="1" applyFont="1" applyFill="1"/>
    <xf numFmtId="0" fontId="47" fillId="8" borderId="0" xfId="1" applyFont="1" applyFill="1"/>
    <xf numFmtId="0" fontId="48" fillId="8" borderId="0" xfId="1" applyFont="1" applyFill="1"/>
    <xf numFmtId="175" fontId="48" fillId="9" borderId="0" xfId="1" applyNumberFormat="1" applyFont="1" applyFill="1"/>
    <xf numFmtId="175" fontId="49" fillId="9" borderId="0" xfId="1" applyNumberFormat="1" applyFont="1" applyFill="1"/>
    <xf numFmtId="175" fontId="46" fillId="9" borderId="23" xfId="1" applyNumberFormat="1" applyFont="1" applyFill="1" applyBorder="1"/>
    <xf numFmtId="175" fontId="48" fillId="2" borderId="0" xfId="1" applyNumberFormat="1" applyFont="1" applyFill="1"/>
    <xf numFmtId="0" fontId="48" fillId="2" borderId="0" xfId="1" applyFont="1" applyFill="1"/>
    <xf numFmtId="0" fontId="0" fillId="2" borderId="0" xfId="0" applyFill="1"/>
    <xf numFmtId="165" fontId="22" fillId="0" borderId="15" xfId="8" applyNumberFormat="1" applyBorder="1"/>
    <xf numFmtId="49" fontId="16" fillId="11" borderId="0" xfId="19" applyNumberFormat="1" applyFont="1" applyFill="1"/>
    <xf numFmtId="166" fontId="36" fillId="0" borderId="0" xfId="0" applyNumberFormat="1" applyFont="1" applyAlignment="1">
      <alignment horizontal="left"/>
    </xf>
    <xf numFmtId="166" fontId="35" fillId="0" borderId="0" xfId="16" applyNumberFormat="1" applyFont="1" applyAlignment="1">
      <alignment horizontal="left"/>
    </xf>
    <xf numFmtId="0" fontId="8" fillId="0" borderId="0" xfId="0" applyFont="1" applyAlignment="1">
      <alignment horizontal="left" vertical="center" wrapText="1"/>
    </xf>
    <xf numFmtId="0" fontId="8" fillId="0" borderId="0" xfId="0" applyFont="1" applyAlignment="1">
      <alignment vertical="center" wrapText="1"/>
    </xf>
    <xf numFmtId="0" fontId="8" fillId="0" borderId="1" xfId="0" applyFont="1" applyBorder="1" applyAlignment="1">
      <alignment horizontal="left" vertical="top"/>
    </xf>
    <xf numFmtId="0" fontId="14" fillId="0" borderId="0" xfId="1" applyFont="1" applyAlignment="1">
      <alignment horizontal="fill" vertical="center"/>
    </xf>
    <xf numFmtId="165" fontId="14" fillId="0" borderId="0" xfId="4" applyNumberFormat="1" applyFont="1" applyFill="1" applyBorder="1"/>
    <xf numFmtId="165" fontId="14" fillId="0" borderId="0" xfId="4" applyNumberFormat="1" applyFont="1" applyFill="1" applyBorder="1" applyProtection="1"/>
    <xf numFmtId="0" fontId="10" fillId="0" borderId="0" xfId="0" applyFont="1"/>
    <xf numFmtId="0" fontId="52" fillId="0" borderId="0" xfId="0" applyFont="1"/>
    <xf numFmtId="0" fontId="14" fillId="0" borderId="2" xfId="0" applyFont="1" applyBorder="1" applyAlignment="1">
      <alignment horizontal="left" vertical="center"/>
    </xf>
    <xf numFmtId="37" fontId="14" fillId="0" borderId="2" xfId="0" applyNumberFormat="1" applyFont="1" applyBorder="1" applyAlignment="1">
      <alignment vertical="center"/>
    </xf>
    <xf numFmtId="0" fontId="9" fillId="0" borderId="2" xfId="1" applyFont="1" applyBorder="1"/>
    <xf numFmtId="3" fontId="14" fillId="0" borderId="2" xfId="0" applyNumberFormat="1" applyFont="1" applyBorder="1" applyAlignment="1">
      <alignment vertical="center"/>
    </xf>
    <xf numFmtId="3" fontId="14" fillId="0" borderId="2" xfId="0" applyNumberFormat="1" applyFont="1" applyBorder="1" applyAlignment="1">
      <alignment horizontal="right" vertical="center"/>
    </xf>
    <xf numFmtId="166" fontId="35" fillId="12" borderId="0" xfId="0" applyNumberFormat="1" applyFont="1" applyFill="1" applyAlignment="1">
      <alignment horizontal="left"/>
    </xf>
    <xf numFmtId="166" fontId="35" fillId="13" borderId="0" xfId="0" applyNumberFormat="1" applyFont="1" applyFill="1" applyAlignment="1">
      <alignment horizontal="left"/>
    </xf>
    <xf numFmtId="0" fontId="22" fillId="0" borderId="0" xfId="13" applyAlignment="1">
      <alignment horizontal="center"/>
    </xf>
    <xf numFmtId="0" fontId="22" fillId="14" borderId="0" xfId="13" applyFill="1" applyAlignment="1">
      <alignment horizontal="center"/>
    </xf>
    <xf numFmtId="0" fontId="44" fillId="0" borderId="0" xfId="0" applyFont="1" applyAlignment="1">
      <alignment horizontal="center"/>
    </xf>
    <xf numFmtId="0" fontId="14" fillId="0" borderId="0" xfId="0" applyFont="1" applyAlignment="1">
      <alignment horizontal="center"/>
    </xf>
    <xf numFmtId="0" fontId="0" fillId="0" borderId="21" xfId="0" applyBorder="1"/>
    <xf numFmtId="0" fontId="14" fillId="0" borderId="21" xfId="0" applyFont="1" applyBorder="1" applyAlignment="1">
      <alignment horizontal="center"/>
    </xf>
    <xf numFmtId="0" fontId="45" fillId="8" borderId="22" xfId="0" applyFont="1" applyFill="1" applyBorder="1"/>
    <xf numFmtId="0" fontId="45" fillId="8" borderId="22" xfId="0" quotePrefix="1" applyFont="1" applyFill="1" applyBorder="1"/>
    <xf numFmtId="0" fontId="46" fillId="8" borderId="22" xfId="0" applyFont="1" applyFill="1" applyBorder="1"/>
    <xf numFmtId="0" fontId="47" fillId="8" borderId="0" xfId="0" applyFont="1" applyFill="1"/>
    <xf numFmtId="0" fontId="48" fillId="8" borderId="0" xfId="0" applyFont="1" applyFill="1"/>
    <xf numFmtId="175" fontId="48" fillId="9" borderId="0" xfId="0" applyNumberFormat="1" applyFont="1" applyFill="1"/>
    <xf numFmtId="175" fontId="49" fillId="9" borderId="0" xfId="0" applyNumberFormat="1" applyFont="1" applyFill="1"/>
    <xf numFmtId="175" fontId="46" fillId="9" borderId="23" xfId="0" applyNumberFormat="1" applyFont="1" applyFill="1" applyBorder="1"/>
    <xf numFmtId="0" fontId="48" fillId="15" borderId="0" xfId="0" applyFont="1" applyFill="1"/>
    <xf numFmtId="175" fontId="48" fillId="15" borderId="0" xfId="0" applyNumberFormat="1" applyFont="1" applyFill="1"/>
    <xf numFmtId="0" fontId="0" fillId="15" borderId="0" xfId="0" applyFill="1"/>
    <xf numFmtId="0" fontId="53" fillId="0" borderId="0" xfId="0" applyFont="1"/>
    <xf numFmtId="49" fontId="16" fillId="0" borderId="0" xfId="31" applyNumberFormat="1" applyFont="1"/>
    <xf numFmtId="49" fontId="17" fillId="0" borderId="0" xfId="32" applyNumberFormat="1" applyFont="1" applyAlignment="1">
      <alignment horizontal="right"/>
    </xf>
    <xf numFmtId="165" fontId="17" fillId="0" borderId="0" xfId="32" applyNumberFormat="1" applyFont="1" applyAlignment="1">
      <alignment horizontal="left"/>
    </xf>
    <xf numFmtId="0" fontId="17" fillId="0" borderId="5" xfId="31" applyFont="1" applyBorder="1"/>
    <xf numFmtId="167" fontId="12" fillId="0" borderId="6" xfId="31" applyNumberFormat="1" applyFont="1" applyBorder="1"/>
    <xf numFmtId="49" fontId="17" fillId="0" borderId="0" xfId="31" applyNumberFormat="1" applyFont="1"/>
    <xf numFmtId="0" fontId="17" fillId="0" borderId="0" xfId="31" applyFont="1"/>
    <xf numFmtId="165" fontId="17" fillId="0" borderId="0" xfId="32" applyNumberFormat="1" applyFont="1"/>
    <xf numFmtId="49" fontId="17" fillId="0" borderId="0" xfId="32" applyNumberFormat="1" applyFont="1"/>
    <xf numFmtId="43" fontId="17" fillId="0" borderId="0" xfId="32" applyFont="1"/>
    <xf numFmtId="0" fontId="17" fillId="0" borderId="7" xfId="31" applyFont="1" applyBorder="1"/>
    <xf numFmtId="167" fontId="12" fillId="0" borderId="8" xfId="31" applyNumberFormat="1" applyFont="1" applyBorder="1"/>
    <xf numFmtId="165" fontId="16" fillId="0" borderId="0" xfId="32" applyNumberFormat="1" applyFont="1"/>
    <xf numFmtId="43" fontId="16" fillId="0" borderId="0" xfId="32" applyFont="1"/>
    <xf numFmtId="167" fontId="17" fillId="0" borderId="0" xfId="33" applyNumberFormat="1" applyFont="1"/>
    <xf numFmtId="165" fontId="17" fillId="0" borderId="0" xfId="31" applyNumberFormat="1" applyFont="1"/>
    <xf numFmtId="10" fontId="17" fillId="0" borderId="0" xfId="33" applyNumberFormat="1" applyFont="1"/>
    <xf numFmtId="0" fontId="17" fillId="0" borderId="9" xfId="31" applyFont="1" applyBorder="1" applyAlignment="1">
      <alignment wrapText="1"/>
    </xf>
    <xf numFmtId="167" fontId="12" fillId="0" borderId="10" xfId="31" applyNumberFormat="1" applyFont="1" applyBorder="1" applyAlignment="1">
      <alignment wrapText="1"/>
    </xf>
    <xf numFmtId="49" fontId="16" fillId="3" borderId="11" xfId="31" applyNumberFormat="1" applyFont="1" applyFill="1" applyBorder="1"/>
    <xf numFmtId="49" fontId="17" fillId="0" borderId="2" xfId="32" applyNumberFormat="1" applyFont="1" applyBorder="1"/>
    <xf numFmtId="43" fontId="17" fillId="0" borderId="2" xfId="32" applyFont="1" applyBorder="1"/>
    <xf numFmtId="0" fontId="17" fillId="0" borderId="2" xfId="31" applyFont="1" applyBorder="1"/>
    <xf numFmtId="0" fontId="17" fillId="0" borderId="12" xfId="31" applyFont="1" applyBorder="1"/>
    <xf numFmtId="165" fontId="17" fillId="0" borderId="2" xfId="32" applyNumberFormat="1" applyFont="1" applyBorder="1"/>
    <xf numFmtId="49" fontId="16" fillId="0" borderId="13" xfId="31" applyNumberFormat="1" applyFont="1" applyBorder="1" applyAlignment="1">
      <alignment wrapText="1"/>
    </xf>
    <xf numFmtId="49" fontId="18" fillId="0" borderId="0" xfId="32" applyNumberFormat="1" applyFont="1" applyAlignment="1">
      <alignment horizontal="center" wrapText="1"/>
    </xf>
    <xf numFmtId="0" fontId="17" fillId="0" borderId="0" xfId="31" applyFont="1" applyAlignment="1">
      <alignment wrapText="1"/>
    </xf>
    <xf numFmtId="0" fontId="17" fillId="0" borderId="14" xfId="31" applyFont="1" applyBorder="1" applyAlignment="1">
      <alignment wrapText="1"/>
    </xf>
    <xf numFmtId="165" fontId="17" fillId="0" borderId="0" xfId="32" applyNumberFormat="1" applyFont="1" applyAlignment="1">
      <alignment wrapText="1"/>
    </xf>
    <xf numFmtId="49" fontId="16" fillId="0" borderId="13" xfId="31" applyNumberFormat="1" applyFont="1" applyBorder="1"/>
    <xf numFmtId="0" fontId="17" fillId="0" borderId="14" xfId="31" applyFont="1" applyBorder="1"/>
    <xf numFmtId="165" fontId="16" fillId="0" borderId="1" xfId="32" applyNumberFormat="1" applyFont="1" applyBorder="1"/>
    <xf numFmtId="0" fontId="17" fillId="0" borderId="0" xfId="31" quotePrefix="1" applyFont="1"/>
    <xf numFmtId="43" fontId="17" fillId="0" borderId="0" xfId="31" applyNumberFormat="1" applyFont="1"/>
    <xf numFmtId="165" fontId="17" fillId="0" borderId="0" xfId="32" quotePrefix="1" applyNumberFormat="1" applyFont="1"/>
    <xf numFmtId="49" fontId="16" fillId="0" borderId="13" xfId="31" quotePrefix="1" applyNumberFormat="1" applyFont="1" applyBorder="1"/>
    <xf numFmtId="43" fontId="17" fillId="0" borderId="0" xfId="32" applyFont="1" applyAlignment="1">
      <alignment horizontal="right"/>
    </xf>
    <xf numFmtId="165" fontId="16" fillId="0" borderId="15" xfId="32" applyNumberFormat="1" applyFont="1" applyBorder="1"/>
    <xf numFmtId="37" fontId="17" fillId="0" borderId="0" xfId="31" applyNumberFormat="1" applyFont="1"/>
    <xf numFmtId="165" fontId="17" fillId="0" borderId="0" xfId="32" applyNumberFormat="1" applyFont="1" applyAlignment="1">
      <alignment horizontal="right"/>
    </xf>
    <xf numFmtId="165" fontId="17" fillId="0" borderId="0" xfId="31" quotePrefix="1" applyNumberFormat="1" applyFont="1"/>
    <xf numFmtId="165" fontId="16" fillId="0" borderId="15" xfId="31" applyNumberFormat="1" applyFont="1" applyBorder="1"/>
    <xf numFmtId="49" fontId="17" fillId="0" borderId="13" xfId="31" applyNumberFormat="1" applyFont="1" applyBorder="1"/>
    <xf numFmtId="0" fontId="17" fillId="0" borderId="13" xfId="31" applyFont="1" applyBorder="1"/>
    <xf numFmtId="49" fontId="17" fillId="0" borderId="13" xfId="31" applyNumberFormat="1" applyFont="1" applyBorder="1" applyAlignment="1">
      <alignment wrapText="1"/>
    </xf>
    <xf numFmtId="49" fontId="16" fillId="0" borderId="0" xfId="31" applyNumberFormat="1" applyFont="1" applyAlignment="1">
      <alignment horizontal="center" wrapText="1"/>
    </xf>
    <xf numFmtId="49" fontId="16" fillId="0" borderId="0" xfId="33" applyNumberFormat="1" applyFont="1" applyAlignment="1">
      <alignment horizontal="center" wrapText="1"/>
    </xf>
    <xf numFmtId="49" fontId="16" fillId="0" borderId="14" xfId="31" applyNumberFormat="1" applyFont="1" applyBorder="1" applyAlignment="1">
      <alignment horizontal="center" wrapText="1"/>
    </xf>
    <xf numFmtId="165" fontId="16" fillId="0" borderId="0" xfId="32" applyNumberFormat="1" applyFont="1" applyAlignment="1">
      <alignment horizontal="center" wrapText="1"/>
    </xf>
    <xf numFmtId="17" fontId="17" fillId="0" borderId="13" xfId="31" applyNumberFormat="1" applyFont="1" applyBorder="1"/>
    <xf numFmtId="165" fontId="17" fillId="4" borderId="0" xfId="32" applyNumberFormat="1" applyFont="1" applyFill="1"/>
    <xf numFmtId="10" fontId="17" fillId="4" borderId="0" xfId="33" applyNumberFormat="1" applyFont="1" applyFill="1"/>
    <xf numFmtId="0" fontId="17" fillId="4" borderId="0" xfId="31" applyFont="1" applyFill="1"/>
    <xf numFmtId="43" fontId="17" fillId="0" borderId="14" xfId="31" applyNumberFormat="1" applyFont="1" applyBorder="1"/>
    <xf numFmtId="165" fontId="17" fillId="0" borderId="14" xfId="31" applyNumberFormat="1" applyFont="1" applyBorder="1"/>
    <xf numFmtId="165" fontId="17" fillId="0" borderId="14" xfId="32" applyNumberFormat="1" applyFont="1" applyBorder="1"/>
    <xf numFmtId="165" fontId="12" fillId="0" borderId="0" xfId="31" applyNumberFormat="1" applyFont="1"/>
    <xf numFmtId="165" fontId="12" fillId="4" borderId="0" xfId="32" applyNumberFormat="1" applyFont="1" applyFill="1"/>
    <xf numFmtId="17" fontId="16" fillId="0" borderId="16" xfId="31" applyNumberFormat="1" applyFont="1" applyBorder="1"/>
    <xf numFmtId="165" fontId="19" fillId="0" borderId="3" xfId="31" applyNumberFormat="1" applyFont="1" applyBorder="1"/>
    <xf numFmtId="10" fontId="16" fillId="0" borderId="3" xfId="33" applyNumberFormat="1" applyFont="1" applyBorder="1"/>
    <xf numFmtId="165" fontId="19" fillId="0" borderId="3" xfId="32" applyNumberFormat="1" applyFont="1" applyBorder="1"/>
    <xf numFmtId="165" fontId="16" fillId="0" borderId="3" xfId="31" applyNumberFormat="1" applyFont="1" applyBorder="1"/>
    <xf numFmtId="37" fontId="16" fillId="0" borderId="3" xfId="31" applyNumberFormat="1" applyFont="1" applyBorder="1"/>
    <xf numFmtId="0" fontId="16" fillId="0" borderId="3" xfId="31" applyFont="1" applyBorder="1"/>
    <xf numFmtId="165" fontId="19" fillId="0" borderId="17" xfId="32" applyNumberFormat="1" applyFont="1" applyBorder="1"/>
    <xf numFmtId="37" fontId="16" fillId="0" borderId="0" xfId="31" applyNumberFormat="1" applyFont="1"/>
    <xf numFmtId="165" fontId="16" fillId="0" borderId="3" xfId="32" applyNumberFormat="1" applyFont="1" applyBorder="1"/>
    <xf numFmtId="0" fontId="16" fillId="0" borderId="0" xfId="31" applyFont="1"/>
    <xf numFmtId="37" fontId="12" fillId="0" borderId="0" xfId="31" applyNumberFormat="1" applyFont="1"/>
    <xf numFmtId="17" fontId="16" fillId="0" borderId="13" xfId="31" applyNumberFormat="1" applyFont="1" applyBorder="1"/>
    <xf numFmtId="10" fontId="16" fillId="0" borderId="0" xfId="33" applyNumberFormat="1" applyFont="1"/>
    <xf numFmtId="37" fontId="19" fillId="0" borderId="0" xfId="31" applyNumberFormat="1" applyFont="1"/>
    <xf numFmtId="0" fontId="16" fillId="0" borderId="14" xfId="31" applyFont="1" applyBorder="1"/>
    <xf numFmtId="165" fontId="16" fillId="4" borderId="0" xfId="32" applyNumberFormat="1" applyFont="1" applyFill="1"/>
    <xf numFmtId="10" fontId="16" fillId="4" borderId="0" xfId="33" applyNumberFormat="1" applyFont="1" applyFill="1"/>
    <xf numFmtId="0" fontId="16" fillId="4" borderId="0" xfId="31" applyFont="1" applyFill="1"/>
    <xf numFmtId="10" fontId="17" fillId="0" borderId="0" xfId="31" applyNumberFormat="1" applyFont="1" applyAlignment="1">
      <alignment horizontal="right"/>
    </xf>
    <xf numFmtId="10" fontId="17" fillId="4" borderId="0" xfId="31" applyNumberFormat="1" applyFont="1" applyFill="1" applyAlignment="1">
      <alignment horizontal="right"/>
    </xf>
    <xf numFmtId="165" fontId="12" fillId="0" borderId="0" xfId="33" applyNumberFormat="1" applyFont="1"/>
    <xf numFmtId="0" fontId="16" fillId="0" borderId="18" xfId="31" applyFont="1" applyBorder="1"/>
    <xf numFmtId="165" fontId="19" fillId="0" borderId="1" xfId="32" applyNumberFormat="1" applyFont="1" applyBorder="1"/>
    <xf numFmtId="165" fontId="19" fillId="0" borderId="1" xfId="33" applyNumberFormat="1" applyFont="1" applyBorder="1"/>
    <xf numFmtId="0" fontId="19" fillId="0" borderId="1" xfId="31" applyFont="1" applyBorder="1"/>
    <xf numFmtId="165" fontId="19" fillId="0" borderId="19" xfId="32" applyNumberFormat="1" applyFont="1" applyBorder="1"/>
    <xf numFmtId="165" fontId="12" fillId="0" borderId="0" xfId="32" applyNumberFormat="1" applyFont="1"/>
    <xf numFmtId="17" fontId="16" fillId="0" borderId="13" xfId="31" applyNumberFormat="1" applyFont="1" applyBorder="1" applyAlignment="1">
      <alignment horizontal="right"/>
    </xf>
    <xf numFmtId="10" fontId="16" fillId="0" borderId="0" xfId="31" applyNumberFormat="1" applyFont="1" applyAlignment="1">
      <alignment horizontal="right"/>
    </xf>
    <xf numFmtId="10" fontId="16" fillId="4" borderId="0" xfId="31" applyNumberFormat="1" applyFont="1" applyFill="1" applyAlignment="1">
      <alignment horizontal="right"/>
    </xf>
    <xf numFmtId="165" fontId="19" fillId="4" borderId="0" xfId="32" applyNumberFormat="1" applyFont="1" applyFill="1"/>
    <xf numFmtId="165" fontId="19" fillId="0" borderId="0" xfId="32" applyNumberFormat="1" applyFont="1"/>
    <xf numFmtId="17" fontId="16" fillId="2" borderId="13" xfId="31" applyNumberFormat="1" applyFont="1" applyFill="1" applyBorder="1"/>
    <xf numFmtId="165" fontId="16" fillId="2" borderId="0" xfId="32" applyNumberFormat="1" applyFont="1" applyFill="1"/>
    <xf numFmtId="10" fontId="16" fillId="2" borderId="0" xfId="33" applyNumberFormat="1" applyFont="1" applyFill="1"/>
    <xf numFmtId="37" fontId="16" fillId="2" borderId="0" xfId="31" applyNumberFormat="1" applyFont="1" applyFill="1"/>
    <xf numFmtId="37" fontId="19" fillId="2" borderId="0" xfId="31" applyNumberFormat="1" applyFont="1" applyFill="1"/>
    <xf numFmtId="0" fontId="16" fillId="2" borderId="0" xfId="31" applyFont="1" applyFill="1"/>
    <xf numFmtId="0" fontId="16" fillId="2" borderId="14" xfId="31" applyFont="1" applyFill="1" applyBorder="1"/>
    <xf numFmtId="165" fontId="17" fillId="2" borderId="0" xfId="32" applyNumberFormat="1" applyFont="1" applyFill="1"/>
    <xf numFmtId="165" fontId="12" fillId="2" borderId="0" xfId="32" applyNumberFormat="1" applyFont="1" applyFill="1"/>
    <xf numFmtId="165" fontId="17" fillId="0" borderId="0" xfId="32" applyNumberFormat="1" applyFont="1" applyFill="1"/>
    <xf numFmtId="165" fontId="17" fillId="0" borderId="14" xfId="32" applyNumberFormat="1" applyFont="1" applyFill="1" applyBorder="1"/>
    <xf numFmtId="165" fontId="12" fillId="0" borderId="0" xfId="32" applyNumberFormat="1" applyFont="1" applyFill="1"/>
    <xf numFmtId="10" fontId="17" fillId="2" borderId="0" xfId="31" applyNumberFormat="1" applyFont="1" applyFill="1" applyAlignment="1">
      <alignment horizontal="right"/>
    </xf>
    <xf numFmtId="37" fontId="17" fillId="2" borderId="0" xfId="31" applyNumberFormat="1" applyFont="1" applyFill="1"/>
    <xf numFmtId="37" fontId="12" fillId="2" borderId="0" xfId="31" applyNumberFormat="1" applyFont="1" applyFill="1"/>
    <xf numFmtId="0" fontId="17" fillId="2" borderId="0" xfId="31" applyFont="1" applyFill="1"/>
    <xf numFmtId="37" fontId="16" fillId="4" borderId="0" xfId="31" applyNumberFormat="1" applyFont="1" applyFill="1"/>
    <xf numFmtId="37" fontId="19" fillId="4" borderId="0" xfId="31" applyNumberFormat="1" applyFont="1" applyFill="1"/>
    <xf numFmtId="37" fontId="17" fillId="4" borderId="0" xfId="31" applyNumberFormat="1" applyFont="1" applyFill="1"/>
    <xf numFmtId="37" fontId="12" fillId="4" borderId="0" xfId="31" applyNumberFormat="1" applyFont="1" applyFill="1"/>
    <xf numFmtId="17" fontId="16" fillId="4" borderId="13" xfId="31" applyNumberFormat="1" applyFont="1" applyFill="1" applyBorder="1"/>
    <xf numFmtId="37" fontId="12" fillId="16" borderId="0" xfId="31" applyNumberFormat="1" applyFont="1" applyFill="1"/>
    <xf numFmtId="165" fontId="17" fillId="17" borderId="0" xfId="32" applyNumberFormat="1" applyFont="1" applyFill="1"/>
    <xf numFmtId="165" fontId="17" fillId="16" borderId="0" xfId="32" applyNumberFormat="1" applyFont="1" applyFill="1"/>
    <xf numFmtId="165" fontId="39" fillId="0" borderId="0" xfId="32" applyNumberFormat="1" applyFont="1" applyAlignment="1">
      <alignment horizontal="center"/>
    </xf>
    <xf numFmtId="10" fontId="39" fillId="0" borderId="0" xfId="33" applyNumberFormat="1" applyFont="1" applyAlignment="1">
      <alignment horizontal="center"/>
    </xf>
    <xf numFmtId="165" fontId="16" fillId="0" borderId="0" xfId="31" applyNumberFormat="1" applyFont="1"/>
    <xf numFmtId="165" fontId="19" fillId="17" borderId="0" xfId="32" applyNumberFormat="1" applyFont="1" applyFill="1" applyAlignment="1">
      <alignment horizontal="center"/>
    </xf>
    <xf numFmtId="165" fontId="19" fillId="0" borderId="0" xfId="32" applyNumberFormat="1" applyFont="1" applyAlignment="1">
      <alignment horizontal="center"/>
    </xf>
    <xf numFmtId="0" fontId="39" fillId="0" borderId="0" xfId="31" applyFont="1" applyAlignment="1">
      <alignment horizontal="right"/>
    </xf>
    <xf numFmtId="165" fontId="12" fillId="0" borderId="0" xfId="32" applyNumberFormat="1" applyFont="1" applyAlignment="1">
      <alignment horizontal="center"/>
    </xf>
    <xf numFmtId="0" fontId="40" fillId="0" borderId="0" xfId="31" applyFont="1"/>
    <xf numFmtId="0" fontId="41" fillId="0" borderId="0" xfId="31" applyFont="1" applyAlignment="1">
      <alignment horizontal="right"/>
    </xf>
    <xf numFmtId="165" fontId="41" fillId="0" borderId="0" xfId="31" applyNumberFormat="1" applyFont="1"/>
    <xf numFmtId="165" fontId="17" fillId="0" borderId="1" xfId="32" applyNumberFormat="1" applyFont="1" applyBorder="1"/>
    <xf numFmtId="165" fontId="16" fillId="0" borderId="0" xfId="32" applyNumberFormat="1" applyFont="1" applyFill="1"/>
    <xf numFmtId="165" fontId="42" fillId="0" borderId="0" xfId="32" applyNumberFormat="1" applyFont="1"/>
    <xf numFmtId="0" fontId="43" fillId="0" borderId="0" xfId="31" applyFont="1"/>
    <xf numFmtId="165" fontId="39" fillId="0" borderId="0" xfId="32" applyNumberFormat="1" applyFont="1"/>
    <xf numFmtId="0" fontId="17" fillId="0" borderId="0" xfId="31" applyFont="1" applyAlignment="1">
      <alignment horizontal="right"/>
    </xf>
    <xf numFmtId="165" fontId="17" fillId="0" borderId="1" xfId="31" applyNumberFormat="1" applyFont="1" applyBorder="1"/>
    <xf numFmtId="17" fontId="17" fillId="18" borderId="13" xfId="31" applyNumberFormat="1" applyFont="1" applyFill="1" applyBorder="1"/>
    <xf numFmtId="165" fontId="17" fillId="18" borderId="0" xfId="32" applyNumberFormat="1" applyFont="1" applyFill="1"/>
    <xf numFmtId="10" fontId="17" fillId="18" borderId="0" xfId="31" applyNumberFormat="1" applyFont="1" applyFill="1" applyAlignment="1">
      <alignment horizontal="right"/>
    </xf>
    <xf numFmtId="17" fontId="17" fillId="18" borderId="13" xfId="31" applyNumberFormat="1" applyFont="1" applyFill="1" applyBorder="1" applyAlignment="1">
      <alignment horizontal="right"/>
    </xf>
    <xf numFmtId="165" fontId="16" fillId="19" borderId="5" xfId="31" applyNumberFormat="1" applyFont="1" applyFill="1" applyBorder="1"/>
    <xf numFmtId="165" fontId="16" fillId="19" borderId="24" xfId="31" applyNumberFormat="1" applyFont="1" applyFill="1" applyBorder="1"/>
    <xf numFmtId="0" fontId="16" fillId="19" borderId="6" xfId="31" applyFont="1" applyFill="1" applyBorder="1"/>
    <xf numFmtId="165" fontId="16" fillId="19" borderId="9" xfId="32" applyNumberFormat="1" applyFont="1" applyFill="1" applyBorder="1"/>
    <xf numFmtId="165" fontId="16" fillId="19" borderId="3" xfId="32" applyNumberFormat="1" applyFont="1" applyFill="1" applyBorder="1"/>
    <xf numFmtId="0" fontId="16" fillId="19" borderId="10" xfId="31" applyFont="1" applyFill="1" applyBorder="1"/>
    <xf numFmtId="0" fontId="16" fillId="18" borderId="0" xfId="31" applyFont="1" applyFill="1"/>
    <xf numFmtId="165" fontId="16" fillId="18" borderId="0" xfId="31" applyNumberFormat="1" applyFont="1" applyFill="1"/>
    <xf numFmtId="165" fontId="16" fillId="0" borderId="0" xfId="33" applyNumberFormat="1" applyFont="1"/>
    <xf numFmtId="165" fontId="17" fillId="10" borderId="0" xfId="32" applyNumberFormat="1" applyFont="1" applyFill="1"/>
    <xf numFmtId="165" fontId="17" fillId="10" borderId="1" xfId="32" applyNumberFormat="1" applyFont="1" applyFill="1" applyBorder="1"/>
    <xf numFmtId="165" fontId="17" fillId="0" borderId="1" xfId="32" applyNumberFormat="1" applyFont="1" applyFill="1" applyBorder="1"/>
    <xf numFmtId="165" fontId="43" fillId="10" borderId="0" xfId="32" applyNumberFormat="1" applyFont="1" applyFill="1"/>
    <xf numFmtId="37" fontId="9" fillId="2" borderId="0" xfId="16" applyNumberFormat="1" applyFont="1" applyFill="1"/>
    <xf numFmtId="0" fontId="24" fillId="0" borderId="0" xfId="1" applyFont="1"/>
    <xf numFmtId="37" fontId="14" fillId="5" borderId="0" xfId="16" applyNumberFormat="1" applyFont="1" applyFill="1"/>
    <xf numFmtId="165" fontId="55" fillId="10" borderId="15" xfId="13" applyNumberFormat="1" applyFont="1" applyFill="1" applyBorder="1"/>
    <xf numFmtId="0" fontId="8" fillId="0" borderId="0" xfId="0" applyFont="1" applyAlignment="1">
      <alignment horizontal="center"/>
    </xf>
    <xf numFmtId="0" fontId="8" fillId="0" borderId="2" xfId="0" applyFont="1" applyBorder="1" applyAlignment="1">
      <alignment horizontal="left" vertical="top" wrapText="1"/>
    </xf>
    <xf numFmtId="0" fontId="8" fillId="0" borderId="0" xfId="0" applyFont="1" applyAlignment="1">
      <alignment horizontal="left" vertical="top" wrapText="1"/>
    </xf>
    <xf numFmtId="0" fontId="17" fillId="0" borderId="14" xfId="19" applyFont="1" applyBorder="1" applyAlignment="1">
      <alignment horizontal="center" vertical="top" wrapText="1"/>
    </xf>
    <xf numFmtId="0" fontId="17" fillId="0" borderId="14" xfId="19" applyFont="1" applyBorder="1" applyAlignment="1">
      <alignment horizontal="center" wrapText="1"/>
    </xf>
    <xf numFmtId="0" fontId="17" fillId="0" borderId="0" xfId="19" applyFont="1" applyAlignment="1">
      <alignment horizontal="center"/>
    </xf>
    <xf numFmtId="0" fontId="17" fillId="0" borderId="14" xfId="31" applyFont="1" applyBorder="1" applyAlignment="1">
      <alignment horizontal="center" vertical="top" wrapText="1"/>
    </xf>
    <xf numFmtId="0" fontId="17" fillId="0" borderId="14" xfId="31" applyFont="1" applyBorder="1" applyAlignment="1">
      <alignment horizontal="center" wrapText="1"/>
    </xf>
    <xf numFmtId="0" fontId="17" fillId="0" borderId="0" xfId="31" applyFont="1" applyAlignment="1">
      <alignment horizontal="center"/>
    </xf>
    <xf numFmtId="0" fontId="34" fillId="6" borderId="0" xfId="0" applyFont="1" applyFill="1" applyAlignment="1">
      <alignment horizontal="right" wrapText="1"/>
    </xf>
  </cellXfs>
  <cellStyles count="34">
    <cellStyle name="Comma" xfId="8" builtinId="3"/>
    <cellStyle name="Comma 2" xfId="4" xr:uid="{77EA918C-F7C7-4CDB-9D90-7ED2128E7854}"/>
    <cellStyle name="Comma 2 3" xfId="27" xr:uid="{EF445721-AE9B-4A0E-9B7C-41D02572B8E3}"/>
    <cellStyle name="Comma 3" xfId="6" xr:uid="{0DCACE41-92EF-461C-A9CE-80D2B17665D9}"/>
    <cellStyle name="Comma 4" xfId="20" xr:uid="{3DE11D11-0CDC-474D-A37B-B63E18F027E8}"/>
    <cellStyle name="Comma 5" xfId="30" xr:uid="{E9437384-5160-47F9-A58E-1D95BFA79126}"/>
    <cellStyle name="Comma 7" xfId="28" xr:uid="{5C7B3189-9ED3-4D9D-A5EB-9BA575738CE7}"/>
    <cellStyle name="Comma 74" xfId="24" xr:uid="{046B80F9-CCDA-4F89-AFE1-42614230F5A2}"/>
    <cellStyle name="Comma 74 2" xfId="32" xr:uid="{3E75FFCC-B62A-42A4-BBB9-E13CE8541317}"/>
    <cellStyle name="Currency" xfId="12" builtinId="4"/>
    <cellStyle name="Hyperlink 2" xfId="22" xr:uid="{976E2EFF-DF72-4315-85B1-802C4D366FE6}"/>
    <cellStyle name="Normal" xfId="0" builtinId="0"/>
    <cellStyle name="Normal 10" xfId="29" xr:uid="{323A9E6E-BF04-4741-AC7B-F5BB5D2FFFAD}"/>
    <cellStyle name="Normal 11" xfId="9" xr:uid="{B9021E7F-176D-408B-A101-6122B6798334}"/>
    <cellStyle name="Normal 11 2" xfId="13" xr:uid="{8A70E96A-C6C2-43A6-8087-C4D8C0ECE26E}"/>
    <cellStyle name="Normal 12" xfId="18" xr:uid="{36FEAEBB-0ADF-463E-8724-F0E96D7BBF7E}"/>
    <cellStyle name="Normal 2" xfId="1" xr:uid="{B889FCDE-D639-41A8-A703-B5D7029D779B}"/>
    <cellStyle name="Normal 2 2" xfId="3" xr:uid="{2B5D567F-E92B-4975-92AD-2B10F44EFBFD}"/>
    <cellStyle name="Normal 2 2 2" xfId="16" xr:uid="{727DB8EF-5A09-4C4E-883D-7755CFB3E2CE}"/>
    <cellStyle name="Normal 2 2 2 5" xfId="17" xr:uid="{9403361C-3ED5-4B9F-87AE-CF4270AE5211}"/>
    <cellStyle name="Normal 2 3" xfId="15" xr:uid="{6D3744FA-0D2F-49AF-907D-E178E4D555CF}"/>
    <cellStyle name="Normal 3" xfId="5" xr:uid="{755987F9-CAD7-4CAE-9B2C-A3ACCA78CFC9}"/>
    <cellStyle name="Normal 3 2" xfId="10" xr:uid="{0DBDB211-9225-429F-97C8-9F11ACE1E1B9}"/>
    <cellStyle name="Normal 4" xfId="11" xr:uid="{2A4AB95B-49D3-4AD8-80C2-D065C2AF3730}"/>
    <cellStyle name="Normal 4 3" xfId="26" xr:uid="{63CC4EF4-2148-4113-8F86-291667A28C94}"/>
    <cellStyle name="Normal 5" xfId="2" xr:uid="{DA338552-6DA5-45F7-ADC5-16EB0DE9C29E}"/>
    <cellStyle name="Normal 6" xfId="19" xr:uid="{EC3B3935-FA88-4A02-8B79-58C76E00A074}"/>
    <cellStyle name="Normal 6 2" xfId="14" xr:uid="{3713E326-D461-4F4B-81A4-955C80D5D214}"/>
    <cellStyle name="Normal 6 3" xfId="23" xr:uid="{C5AF9BB6-1FBB-4AB0-BA6C-F38E7A015AA1}"/>
    <cellStyle name="Normal 6 3 2" xfId="31" xr:uid="{CC8B0C50-C62B-46AD-AE98-79790C254BEF}"/>
    <cellStyle name="Percent 2" xfId="7" xr:uid="{CD73D86C-EDCF-4C99-AA14-0C5F52116407}"/>
    <cellStyle name="Percent 3" xfId="21" xr:uid="{30992D3D-B4D0-43AF-9C05-1740C1E65A18}"/>
    <cellStyle name="Percent 3 2" xfId="25" xr:uid="{B2B1DB05-E191-48DA-BD9B-E81F4957F099}"/>
    <cellStyle name="Percent 3 2 2" xfId="33" xr:uid="{82937E9D-B144-45ED-898E-7989A4EB50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drawings/_rels/drawing2.xml.rels><?xml version="1.0" encoding="UTF-8" standalone="yes"?>
<Relationships xmlns="http://schemas.openxmlformats.org/package/2006/relationships"><Relationship Id="rId1" Type="http://schemas.openxmlformats.org/officeDocument/2006/relationships/image" Target="../images/spacer.gif"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images/spacer.gif"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12</xdr:col>
      <xdr:colOff>0</xdr:colOff>
      <xdr:row>28</xdr:row>
      <xdr:rowOff>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394950" y="427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12</xdr:col>
      <xdr:colOff>0</xdr:colOff>
      <xdr:row>52</xdr:row>
      <xdr:rowOff>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0394950"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12</xdr:col>
      <xdr:colOff>0</xdr:colOff>
      <xdr:row>52</xdr:row>
      <xdr:rowOff>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0394950"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12</xdr:col>
      <xdr:colOff>0</xdr:colOff>
      <xdr:row>52</xdr:row>
      <xdr:rowOff>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0394950"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12</xdr:col>
      <xdr:colOff>0</xdr:colOff>
      <xdr:row>52</xdr:row>
      <xdr:rowOff>0</xdr:rowOff>
    </xdr:from>
    <xdr:ext cx="184731"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0394950" y="79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12</xdr:col>
      <xdr:colOff>0</xdr:colOff>
      <xdr:row>52</xdr:row>
      <xdr:rowOff>0</xdr:rowOff>
    </xdr:from>
    <xdr:ext cx="184731"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10394950" y="1565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12</xdr:col>
      <xdr:colOff>0</xdr:colOff>
      <xdr:row>52</xdr:row>
      <xdr:rowOff>0</xdr:rowOff>
    </xdr:from>
    <xdr:ext cx="184731"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0394950" y="1565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12</xdr:col>
      <xdr:colOff>0</xdr:colOff>
      <xdr:row>52</xdr:row>
      <xdr:rowOff>0</xdr:rowOff>
    </xdr:from>
    <xdr:ext cx="184731"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0394950" y="1202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914400</xdr:colOff>
          <xdr:row>0</xdr:row>
          <xdr:rowOff>228600</xdr:rowOff>
        </xdr:to>
        <xdr:sp macro="" textlink="">
          <xdr:nvSpPr>
            <xdr:cNvPr id="9217" name="Control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617220</xdr:colOff>
          <xdr:row>0</xdr:row>
          <xdr:rowOff>0</xdr:rowOff>
        </xdr:from>
        <xdr:to>
          <xdr:col>0</xdr:col>
          <xdr:colOff>1531620</xdr:colOff>
          <xdr:row>0</xdr:row>
          <xdr:rowOff>228600</xdr:rowOff>
        </xdr:to>
        <xdr:sp macro="" textlink="">
          <xdr:nvSpPr>
            <xdr:cNvPr id="9218" name="Control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940</xdr:row>
      <xdr:rowOff>0</xdr:rowOff>
    </xdr:from>
    <xdr:to>
      <xdr:col>0</xdr:col>
      <xdr:colOff>19685</xdr:colOff>
      <xdr:row>940</xdr:row>
      <xdr:rowOff>19685</xdr:rowOff>
    </xdr:to>
    <xdr:pic>
      <xdr:nvPicPr>
        <xdr:cNvPr id="5" name="Picture 8">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70373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1981200</xdr:colOff>
      <xdr:row>946</xdr:row>
      <xdr:rowOff>63500</xdr:rowOff>
    </xdr:from>
    <xdr:ext cx="711200" cy="215900"/>
    <xdr:sp macro="" textlink="">
      <xdr:nvSpPr>
        <xdr:cNvPr id="8" name="Text Box 2">
          <a:extLst>
            <a:ext uri="{FF2B5EF4-FFF2-40B4-BE49-F238E27FC236}">
              <a16:creationId xmlns:a16="http://schemas.microsoft.com/office/drawing/2014/main" id="{00000000-0008-0000-0900-000008000000}"/>
            </a:ext>
          </a:extLst>
        </xdr:cNvPr>
        <xdr:cNvSpPr txBox="1">
          <a:spLocks noChangeArrowheads="1"/>
        </xdr:cNvSpPr>
      </xdr:nvSpPr>
      <xdr:spPr bwMode="auto">
        <a:xfrm>
          <a:off x="1981200" y="171535725"/>
          <a:ext cx="711200" cy="215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953</xdr:row>
      <xdr:rowOff>177800</xdr:rowOff>
    </xdr:from>
    <xdr:to>
      <xdr:col>0</xdr:col>
      <xdr:colOff>3886200</xdr:colOff>
      <xdr:row>967</xdr:row>
      <xdr:rowOff>114300</xdr:rowOff>
    </xdr:to>
    <xdr:sp macro="" textlink="">
      <xdr:nvSpPr>
        <xdr:cNvPr id="9" name="ToolsXML" hidden="1">
          <a:extLst>
            <a:ext uri="{FF2B5EF4-FFF2-40B4-BE49-F238E27FC236}">
              <a16:creationId xmlns:a16="http://schemas.microsoft.com/office/drawing/2014/main" id="{00000000-0008-0000-0900-000009000000}"/>
            </a:ext>
          </a:extLst>
        </xdr:cNvPr>
        <xdr:cNvSpPr txBox="1">
          <a:spLocks noChangeArrowheads="1"/>
        </xdr:cNvSpPr>
      </xdr:nvSpPr>
      <xdr:spPr bwMode="auto">
        <a:xfrm>
          <a:off x="457200" y="172916850"/>
          <a:ext cx="3429000" cy="2466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relationId="3424783"&gt;&lt;page&gt;page_UTF8=Grid1:0&amp;amp;page_UTF8=Grid2:0&lt;/page&gt;&lt;refresh&gt;&lt;url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2020&amp;amp;fld3=2020&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2020&amp;amp;fld3=2020&amp;amp;fld4=REGULATORY.FLORIDA&amp;amp;&amp;amp;allPages=false&amp;amp;splitPages=false&amp;amp;refUsingWSPOV=false&lt;/url&gt;&lt;/edit&gt;&lt;close&gt;&lt;url method="post"&gt;/hr/common/HRClientRefTracker.jsp?removeInstanceId=3424783&lt;/url&gt;&lt;/close&gt;&lt;/ToolsActions&gt;</a:t>
          </a:r>
        </a:p>
      </xdr:txBody>
    </xdr:sp>
    <xdr:clientData/>
  </xdr:twoCellAnchor>
  <xdr:twoCellAnchor editAs="oneCell">
    <xdr:from>
      <xdr:col>0</xdr:col>
      <xdr:colOff>0</xdr:colOff>
      <xdr:row>934</xdr:row>
      <xdr:rowOff>0</xdr:rowOff>
    </xdr:from>
    <xdr:to>
      <xdr:col>0</xdr:col>
      <xdr:colOff>19685</xdr:colOff>
      <xdr:row>934</xdr:row>
      <xdr:rowOff>19685</xdr:rowOff>
    </xdr:to>
    <xdr:pic>
      <xdr:nvPicPr>
        <xdr:cNvPr id="11" name="Picture 8">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69287825"/>
          <a:ext cx="6350" cy="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947</xdr:row>
      <xdr:rowOff>152400</xdr:rowOff>
    </xdr:from>
    <xdr:to>
      <xdr:col>0</xdr:col>
      <xdr:colOff>3886200</xdr:colOff>
      <xdr:row>961</xdr:row>
      <xdr:rowOff>0</xdr:rowOff>
    </xdr:to>
    <xdr:sp macro="" textlink="">
      <xdr:nvSpPr>
        <xdr:cNvPr id="15" name="ToolsXML" hidden="1">
          <a:extLst>
            <a:ext uri="{FF2B5EF4-FFF2-40B4-BE49-F238E27FC236}">
              <a16:creationId xmlns:a16="http://schemas.microsoft.com/office/drawing/2014/main" id="{00000000-0008-0000-0900-00000F000000}"/>
            </a:ext>
          </a:extLst>
        </xdr:cNvPr>
        <xdr:cNvSpPr txBox="1">
          <a:spLocks noChangeArrowheads="1"/>
        </xdr:cNvSpPr>
      </xdr:nvSpPr>
      <xdr:spPr bwMode="auto">
        <a:xfrm>
          <a:off x="457200" y="171802425"/>
          <a:ext cx="3190875" cy="23812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relationId="94250355"&gt;&lt;page&gt;page_UTF8=Grid1:0&amp;amp;page_UTF8=Grid2:0&lt;/page&gt;&lt;refresh&gt;&lt;url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2021&amp;amp;fld3=2021&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2021&amp;amp;fld3=2021&amp;amp;fld4=REGULATORY.FLORIDA&amp;amp;&amp;amp;allPages=false&amp;amp;splitPages=false&amp;amp;refUsingWSPOV=false&lt;/url&gt;&lt;/edit&gt;&lt;close&gt;&lt;url method="post"&gt;/hr/common/HRClientRefTracker.jsp?removeInstanceId=94250355&lt;/url&gt;&lt;/close&gt;&lt;/ToolsActions&gt;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914400</xdr:colOff>
          <xdr:row>0</xdr:row>
          <xdr:rowOff>228600</xdr:rowOff>
        </xdr:to>
        <xdr:sp macro="" textlink="">
          <xdr:nvSpPr>
            <xdr:cNvPr id="12289" name="Control 1" hidden="1">
              <a:extLst>
                <a:ext uri="{63B3BB69-23CF-44E3-9099-C40C66FF867C}">
                  <a14:compatExt spid="_x0000_s12289"/>
                </a:ext>
                <a:ext uri="{FF2B5EF4-FFF2-40B4-BE49-F238E27FC236}">
                  <a16:creationId xmlns:a16="http://schemas.microsoft.com/office/drawing/2014/main" id="{00000000-0008-0000-0A00-000001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411480</xdr:colOff>
          <xdr:row>0</xdr:row>
          <xdr:rowOff>0</xdr:rowOff>
        </xdr:from>
        <xdr:to>
          <xdr:col>0</xdr:col>
          <xdr:colOff>1325880</xdr:colOff>
          <xdr:row>0</xdr:row>
          <xdr:rowOff>228600</xdr:rowOff>
        </xdr:to>
        <xdr:sp macro="" textlink="">
          <xdr:nvSpPr>
            <xdr:cNvPr id="12290" name="Control 2" hidden="1">
              <a:extLst>
                <a:ext uri="{63B3BB69-23CF-44E3-9099-C40C66FF867C}">
                  <a14:compatExt spid="_x0000_s12290"/>
                </a:ext>
                <a:ext uri="{FF2B5EF4-FFF2-40B4-BE49-F238E27FC236}">
                  <a16:creationId xmlns:a16="http://schemas.microsoft.com/office/drawing/2014/main" id="{00000000-0008-0000-0A00-000002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957</xdr:row>
      <xdr:rowOff>0</xdr:rowOff>
    </xdr:from>
    <xdr:to>
      <xdr:col>0</xdr:col>
      <xdr:colOff>15240</xdr:colOff>
      <xdr:row>957</xdr:row>
      <xdr:rowOff>15240</xdr:rowOff>
    </xdr:to>
    <xdr:pic>
      <xdr:nvPicPr>
        <xdr:cNvPr id="5" name="Picture 8">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10442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69850</xdr:colOff>
      <xdr:row>959</xdr:row>
      <xdr:rowOff>69850</xdr:rowOff>
    </xdr:from>
    <xdr:ext cx="2057400" cy="542925"/>
    <xdr:sp macro="" textlink="">
      <xdr:nvSpPr>
        <xdr:cNvPr id="6" name="Text Box 4">
          <a:extLst>
            <a:ext uri="{FF2B5EF4-FFF2-40B4-BE49-F238E27FC236}">
              <a16:creationId xmlns:a16="http://schemas.microsoft.com/office/drawing/2014/main" id="{00000000-0008-0000-0A00-000006000000}"/>
            </a:ext>
          </a:extLst>
        </xdr:cNvPr>
        <xdr:cNvSpPr txBox="1">
          <a:spLocks noChangeArrowheads="1"/>
        </xdr:cNvSpPr>
      </xdr:nvSpPr>
      <xdr:spPr bwMode="auto">
        <a:xfrm>
          <a:off x="66675" y="110880525"/>
          <a:ext cx="2057400" cy="5429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Report: WKTB_REG</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By: RAPonto</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Date: January 23, 2020 3:58:56 PM</a:t>
          </a:r>
        </a:p>
      </xdr:txBody>
    </xdr:sp>
    <xdr:clientData/>
  </xdr:oneCellAnchor>
  <xdr:oneCellAnchor>
    <xdr:from>
      <xdr:col>2</xdr:col>
      <xdr:colOff>1003300</xdr:colOff>
      <xdr:row>959</xdr:row>
      <xdr:rowOff>69850</xdr:rowOff>
    </xdr:from>
    <xdr:ext cx="939800" cy="381000"/>
    <xdr:sp macro="" textlink="">
      <xdr:nvSpPr>
        <xdr:cNvPr id="7" name="Text Box 3">
          <a:extLst>
            <a:ext uri="{FF2B5EF4-FFF2-40B4-BE49-F238E27FC236}">
              <a16:creationId xmlns:a16="http://schemas.microsoft.com/office/drawing/2014/main" id="{00000000-0008-0000-0A00-000007000000}"/>
            </a:ext>
          </a:extLst>
        </xdr:cNvPr>
        <xdr:cNvSpPr txBox="1">
          <a:spLocks noChangeArrowheads="1"/>
        </xdr:cNvSpPr>
      </xdr:nvSpPr>
      <xdr:spPr bwMode="auto">
        <a:xfrm>
          <a:off x="5181600" y="110880525"/>
          <a:ext cx="939800" cy="3810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imclthfmsvcp01</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Reporting</a:t>
          </a:r>
        </a:p>
      </xdr:txBody>
    </xdr:sp>
    <xdr:clientData/>
  </xdr:oneCellAnchor>
  <xdr:oneCellAnchor>
    <xdr:from>
      <xdr:col>0</xdr:col>
      <xdr:colOff>1981200</xdr:colOff>
      <xdr:row>963</xdr:row>
      <xdr:rowOff>69850</xdr:rowOff>
    </xdr:from>
    <xdr:ext cx="736600" cy="219075"/>
    <xdr:sp macro="" textlink="">
      <xdr:nvSpPr>
        <xdr:cNvPr id="8" name="Text Box 2">
          <a:extLst>
            <a:ext uri="{FF2B5EF4-FFF2-40B4-BE49-F238E27FC236}">
              <a16:creationId xmlns:a16="http://schemas.microsoft.com/office/drawing/2014/main" id="{00000000-0008-0000-0A00-000008000000}"/>
            </a:ext>
          </a:extLst>
        </xdr:cNvPr>
        <xdr:cNvSpPr txBox="1">
          <a:spLocks noChangeArrowheads="1"/>
        </xdr:cNvSpPr>
      </xdr:nvSpPr>
      <xdr:spPr bwMode="auto">
        <a:xfrm>
          <a:off x="1981200" y="111604425"/>
          <a:ext cx="736600" cy="219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970</xdr:row>
      <xdr:rowOff>177800</xdr:rowOff>
    </xdr:from>
    <xdr:to>
      <xdr:col>1</xdr:col>
      <xdr:colOff>1447800</xdr:colOff>
      <xdr:row>984</xdr:row>
      <xdr:rowOff>114300</xdr:rowOff>
    </xdr:to>
    <xdr:sp macro="" textlink="">
      <xdr:nvSpPr>
        <xdr:cNvPr id="9" name="ToolsXML" hidden="1">
          <a:extLst>
            <a:ext uri="{FF2B5EF4-FFF2-40B4-BE49-F238E27FC236}">
              <a16:creationId xmlns:a16="http://schemas.microsoft.com/office/drawing/2014/main" id="{00000000-0008-0000-0A00-000009000000}"/>
            </a:ext>
          </a:extLst>
        </xdr:cNvPr>
        <xdr:cNvSpPr txBox="1">
          <a:spLocks noChangeArrowheads="1"/>
        </xdr:cNvSpPr>
      </xdr:nvSpPr>
      <xdr:spPr bwMode="auto">
        <a:xfrm>
          <a:off x="457200" y="112985550"/>
          <a:ext cx="3429000" cy="2466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relationId="2386944"&gt;&lt;page&gt;page_UTF8=Grid1:0&amp;amp;page_UTF8=Grid2:0&lt;/page&gt;&lt;refresh&gt;&lt;url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20Total&amp;amp;localattribute=Custom1.id.DataType&amp;amp;promptingLevel=1&amp;amp;fld0=Nov&amp;amp;fld1=Dec&amp;amp;fld2=2019&amp;amp;fld3=2019&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20Total&amp;amp;localattribute=Custom1.id.DataType&amp;amp;promptingLevel=1&amp;amp;fld0=Nov&amp;amp;fld1=Dec&amp;amp;fld2=2019&amp;amp;fld3=2019&amp;amp;fld4=REGULATORY.FLORIDA&amp;amp;&amp;amp;allPages=false&amp;amp;splitPages=false&amp;amp;refUsingWSPOV=false&lt;/url&gt;&lt;/edit&gt;&lt;close&gt;&lt;url method="post"&gt;/hr/common/HRClientRefTracker.jsp?removeInstanceId=2386944&lt;/url&gt;&lt;/close&gt;&lt;/ToolsActions&gt;</a:t>
          </a:r>
        </a:p>
      </xdr:txBody>
    </xdr:sp>
    <xdr:clientData/>
  </xdr:twoCellAnchor>
  <xdr:twoCellAnchor editAs="oneCell">
    <xdr:from>
      <xdr:col>0</xdr:col>
      <xdr:colOff>0</xdr:colOff>
      <xdr:row>940</xdr:row>
      <xdr:rowOff>0</xdr:rowOff>
    </xdr:from>
    <xdr:to>
      <xdr:col>0</xdr:col>
      <xdr:colOff>15875</xdr:colOff>
      <xdr:row>940</xdr:row>
      <xdr:rowOff>15875</xdr:rowOff>
    </xdr:to>
    <xdr:pic>
      <xdr:nvPicPr>
        <xdr:cNvPr id="11" name="Picture 8">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70373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63500</xdr:colOff>
      <xdr:row>942</xdr:row>
      <xdr:rowOff>63500</xdr:rowOff>
    </xdr:from>
    <xdr:ext cx="2078646" cy="460704"/>
    <xdr:sp macro="" textlink="">
      <xdr:nvSpPr>
        <xdr:cNvPr id="12" name="Text Box 4">
          <a:extLst>
            <a:ext uri="{FF2B5EF4-FFF2-40B4-BE49-F238E27FC236}">
              <a16:creationId xmlns:a16="http://schemas.microsoft.com/office/drawing/2014/main" id="{00000000-0008-0000-0A00-00000C000000}"/>
            </a:ext>
          </a:extLst>
        </xdr:cNvPr>
        <xdr:cNvSpPr txBox="1">
          <a:spLocks noChangeArrowheads="1"/>
        </xdr:cNvSpPr>
      </xdr:nvSpPr>
      <xdr:spPr bwMode="auto">
        <a:xfrm>
          <a:off x="66675" y="170811825"/>
          <a:ext cx="2078646" cy="46070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Report: WKTB_REG</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By: T95493</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Date: January 27, 2021 10:48:20 PM</a:t>
          </a:r>
        </a:p>
      </xdr:txBody>
    </xdr:sp>
    <xdr:clientData/>
  </xdr:oneCellAnchor>
  <xdr:oneCellAnchor>
    <xdr:from>
      <xdr:col>1</xdr:col>
      <xdr:colOff>1282700</xdr:colOff>
      <xdr:row>942</xdr:row>
      <xdr:rowOff>63500</xdr:rowOff>
    </xdr:from>
    <xdr:ext cx="908050" cy="381000"/>
    <xdr:sp macro="" textlink="">
      <xdr:nvSpPr>
        <xdr:cNvPr id="13" name="Text Box 3">
          <a:extLst>
            <a:ext uri="{FF2B5EF4-FFF2-40B4-BE49-F238E27FC236}">
              <a16:creationId xmlns:a16="http://schemas.microsoft.com/office/drawing/2014/main" id="{00000000-0008-0000-0A00-00000D000000}"/>
            </a:ext>
          </a:extLst>
        </xdr:cNvPr>
        <xdr:cNvSpPr txBox="1">
          <a:spLocks noChangeArrowheads="1"/>
        </xdr:cNvSpPr>
      </xdr:nvSpPr>
      <xdr:spPr bwMode="auto">
        <a:xfrm>
          <a:off x="4505325" y="170811825"/>
          <a:ext cx="908050" cy="3810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imclthfmsvcp01</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Reporting</a:t>
          </a:r>
        </a:p>
      </xdr:txBody>
    </xdr:sp>
    <xdr:clientData/>
  </xdr:oneCellAnchor>
  <xdr:oneCellAnchor>
    <xdr:from>
      <xdr:col>0</xdr:col>
      <xdr:colOff>1981200</xdr:colOff>
      <xdr:row>946</xdr:row>
      <xdr:rowOff>63500</xdr:rowOff>
    </xdr:from>
    <xdr:ext cx="711200" cy="215900"/>
    <xdr:sp macro="" textlink="">
      <xdr:nvSpPr>
        <xdr:cNvPr id="14" name="Text Box 2">
          <a:extLst>
            <a:ext uri="{FF2B5EF4-FFF2-40B4-BE49-F238E27FC236}">
              <a16:creationId xmlns:a16="http://schemas.microsoft.com/office/drawing/2014/main" id="{00000000-0008-0000-0A00-00000E000000}"/>
            </a:ext>
          </a:extLst>
        </xdr:cNvPr>
        <xdr:cNvSpPr txBox="1">
          <a:spLocks noChangeArrowheads="1"/>
        </xdr:cNvSpPr>
      </xdr:nvSpPr>
      <xdr:spPr bwMode="auto">
        <a:xfrm>
          <a:off x="1981200" y="171535725"/>
          <a:ext cx="711200" cy="215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953</xdr:row>
      <xdr:rowOff>177800</xdr:rowOff>
    </xdr:from>
    <xdr:to>
      <xdr:col>0</xdr:col>
      <xdr:colOff>3886200</xdr:colOff>
      <xdr:row>967</xdr:row>
      <xdr:rowOff>114300</xdr:rowOff>
    </xdr:to>
    <xdr:sp macro="" textlink="">
      <xdr:nvSpPr>
        <xdr:cNvPr id="15" name="ToolsXML" hidden="1">
          <a:extLst>
            <a:ext uri="{FF2B5EF4-FFF2-40B4-BE49-F238E27FC236}">
              <a16:creationId xmlns:a16="http://schemas.microsoft.com/office/drawing/2014/main" id="{00000000-0008-0000-0A00-00000F000000}"/>
            </a:ext>
          </a:extLst>
        </xdr:cNvPr>
        <xdr:cNvSpPr txBox="1">
          <a:spLocks noChangeArrowheads="1"/>
        </xdr:cNvSpPr>
      </xdr:nvSpPr>
      <xdr:spPr bwMode="auto">
        <a:xfrm>
          <a:off x="457200" y="172916850"/>
          <a:ext cx="2762250" cy="2466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relationId="3424783"&gt;&lt;page&gt;page_UTF8=Grid1:0&amp;amp;page_UTF8=Grid2:0&lt;/page&gt;&lt;refresh&gt;&lt;url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2020&amp;amp;fld3=2020&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2020&amp;amp;fld3=2020&amp;amp;fld4=REGULATORY.FLORIDA&amp;amp;&amp;amp;allPages=false&amp;amp;splitPages=false&amp;amp;refUsingWSPOV=false&lt;/url&gt;&lt;/edit&gt;&lt;close&gt;&lt;url method="post"&gt;/hr/common/HRClientRefTracker.jsp?removeInstanceId=3424783&lt;/url&gt;&lt;/close&gt;&lt;/ToolsActions&gt;</a:t>
          </a:r>
        </a:p>
      </xdr:txBody>
    </xdr:sp>
    <xdr:clientData/>
  </xdr:twoCellAnchor>
  <xdr:twoCellAnchor editAs="oneCell">
    <xdr:from>
      <xdr:col>0</xdr:col>
      <xdr:colOff>0</xdr:colOff>
      <xdr:row>940</xdr:row>
      <xdr:rowOff>0</xdr:rowOff>
    </xdr:from>
    <xdr:to>
      <xdr:col>0</xdr:col>
      <xdr:colOff>15875</xdr:colOff>
      <xdr:row>940</xdr:row>
      <xdr:rowOff>15875</xdr:rowOff>
    </xdr:to>
    <xdr:pic>
      <xdr:nvPicPr>
        <xdr:cNvPr id="17" name="Picture 8">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61172525"/>
          <a:ext cx="8255" cy="8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63500</xdr:colOff>
      <xdr:row>942</xdr:row>
      <xdr:rowOff>63500</xdr:rowOff>
    </xdr:from>
    <xdr:ext cx="2078646" cy="460704"/>
    <xdr:sp macro="" textlink="">
      <xdr:nvSpPr>
        <xdr:cNvPr id="18" name="Text Box 4">
          <a:extLst>
            <a:ext uri="{FF2B5EF4-FFF2-40B4-BE49-F238E27FC236}">
              <a16:creationId xmlns:a16="http://schemas.microsoft.com/office/drawing/2014/main" id="{00000000-0008-0000-0A00-000012000000}"/>
            </a:ext>
          </a:extLst>
        </xdr:cNvPr>
        <xdr:cNvSpPr txBox="1">
          <a:spLocks noChangeArrowheads="1"/>
        </xdr:cNvSpPr>
      </xdr:nvSpPr>
      <xdr:spPr bwMode="auto">
        <a:xfrm>
          <a:off x="59690" y="161575115"/>
          <a:ext cx="2078646" cy="46070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Report: WKTB_REG</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By: T95493</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Date: January 27, 2021 10:48:20 PM</a:t>
          </a:r>
        </a:p>
      </xdr:txBody>
    </xdr:sp>
    <xdr:clientData/>
  </xdr:oneCellAnchor>
  <xdr:oneCellAnchor>
    <xdr:from>
      <xdr:col>1</xdr:col>
      <xdr:colOff>1282700</xdr:colOff>
      <xdr:row>942</xdr:row>
      <xdr:rowOff>63500</xdr:rowOff>
    </xdr:from>
    <xdr:ext cx="908050" cy="381000"/>
    <xdr:sp macro="" textlink="">
      <xdr:nvSpPr>
        <xdr:cNvPr id="19" name="Text Box 3">
          <a:extLst>
            <a:ext uri="{FF2B5EF4-FFF2-40B4-BE49-F238E27FC236}">
              <a16:creationId xmlns:a16="http://schemas.microsoft.com/office/drawing/2014/main" id="{00000000-0008-0000-0A00-000013000000}"/>
            </a:ext>
          </a:extLst>
        </xdr:cNvPr>
        <xdr:cNvSpPr txBox="1">
          <a:spLocks noChangeArrowheads="1"/>
        </xdr:cNvSpPr>
      </xdr:nvSpPr>
      <xdr:spPr bwMode="auto">
        <a:xfrm>
          <a:off x="5222240" y="161575115"/>
          <a:ext cx="908050" cy="3810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imclthfmsvcp01</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Reporting</a:t>
          </a:r>
        </a:p>
      </xdr:txBody>
    </xdr:sp>
    <xdr:clientData/>
  </xdr:oneCellAnchor>
  <xdr:oneCellAnchor>
    <xdr:from>
      <xdr:col>0</xdr:col>
      <xdr:colOff>1981200</xdr:colOff>
      <xdr:row>946</xdr:row>
      <xdr:rowOff>63500</xdr:rowOff>
    </xdr:from>
    <xdr:ext cx="711200" cy="215900"/>
    <xdr:sp macro="" textlink="">
      <xdr:nvSpPr>
        <xdr:cNvPr id="20" name="Text Box 2">
          <a:extLst>
            <a:ext uri="{FF2B5EF4-FFF2-40B4-BE49-F238E27FC236}">
              <a16:creationId xmlns:a16="http://schemas.microsoft.com/office/drawing/2014/main" id="{00000000-0008-0000-0A00-000014000000}"/>
            </a:ext>
          </a:extLst>
        </xdr:cNvPr>
        <xdr:cNvSpPr txBox="1">
          <a:spLocks noChangeArrowheads="1"/>
        </xdr:cNvSpPr>
      </xdr:nvSpPr>
      <xdr:spPr bwMode="auto">
        <a:xfrm>
          <a:off x="1981200" y="162260915"/>
          <a:ext cx="711200" cy="215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953</xdr:row>
      <xdr:rowOff>177800</xdr:rowOff>
    </xdr:from>
    <xdr:to>
      <xdr:col>0</xdr:col>
      <xdr:colOff>3886200</xdr:colOff>
      <xdr:row>967</xdr:row>
      <xdr:rowOff>114300</xdr:rowOff>
    </xdr:to>
    <xdr:sp macro="" textlink="">
      <xdr:nvSpPr>
        <xdr:cNvPr id="21" name="ToolsXML" hidden="1">
          <a:extLst>
            <a:ext uri="{FF2B5EF4-FFF2-40B4-BE49-F238E27FC236}">
              <a16:creationId xmlns:a16="http://schemas.microsoft.com/office/drawing/2014/main" id="{00000000-0008-0000-0A00-000015000000}"/>
            </a:ext>
          </a:extLst>
        </xdr:cNvPr>
        <xdr:cNvSpPr txBox="1">
          <a:spLocks noChangeArrowheads="1"/>
        </xdr:cNvSpPr>
      </xdr:nvSpPr>
      <xdr:spPr bwMode="auto">
        <a:xfrm>
          <a:off x="457200" y="163575365"/>
          <a:ext cx="3429000" cy="234061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relationId="3424783"&gt;&lt;page&gt;page_UTF8=Grid1:0&amp;amp;page_UTF8=Grid2:0&lt;/page&gt;&lt;refresh&gt;&lt;url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2020&amp;amp;fld3=2020&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2020&amp;amp;fld3=2020&amp;amp;fld4=REGULATORY.FLORIDA&amp;amp;&amp;amp;allPages=false&amp;amp;splitPages=false&amp;amp;refUsingWSPOV=false&lt;/url&gt;&lt;/edit&gt;&lt;close&gt;&lt;url method="post"&gt;/hr/common/HRClientRefTracker.jsp?removeInstanceId=3424783&lt;/url&gt;&lt;/close&gt;&lt;/ToolsActions&gt;</a:t>
          </a:r>
        </a:p>
      </xdr:txBody>
    </xdr:sp>
    <xdr:clientData/>
  </xdr:twoCellAnchor>
  <xdr:twoCellAnchor editAs="oneCell">
    <xdr:from>
      <xdr:col>0</xdr:col>
      <xdr:colOff>0</xdr:colOff>
      <xdr:row>934</xdr:row>
      <xdr:rowOff>0</xdr:rowOff>
    </xdr:from>
    <xdr:to>
      <xdr:col>0</xdr:col>
      <xdr:colOff>15875</xdr:colOff>
      <xdr:row>934</xdr:row>
      <xdr:rowOff>15875</xdr:rowOff>
    </xdr:to>
    <xdr:pic>
      <xdr:nvPicPr>
        <xdr:cNvPr id="23" name="Picture 8">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60134300"/>
          <a:ext cx="8255" cy="8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66675</xdr:colOff>
      <xdr:row>936</xdr:row>
      <xdr:rowOff>66675</xdr:rowOff>
    </xdr:from>
    <xdr:ext cx="2114550" cy="561975"/>
    <xdr:sp macro="" textlink="">
      <xdr:nvSpPr>
        <xdr:cNvPr id="24" name="Text Box 4">
          <a:extLst>
            <a:ext uri="{FF2B5EF4-FFF2-40B4-BE49-F238E27FC236}">
              <a16:creationId xmlns:a16="http://schemas.microsoft.com/office/drawing/2014/main" id="{00000000-0008-0000-0A00-000018000000}"/>
            </a:ext>
          </a:extLst>
        </xdr:cNvPr>
        <xdr:cNvSpPr txBox="1">
          <a:spLocks noChangeArrowheads="1"/>
        </xdr:cNvSpPr>
      </xdr:nvSpPr>
      <xdr:spPr bwMode="auto">
        <a:xfrm>
          <a:off x="64770" y="160551495"/>
          <a:ext cx="2114550" cy="5619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Report: WKTB_REG</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By: T95493</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Date: February 06, 2022 8:31:32 PM</a:t>
          </a:r>
        </a:p>
      </xdr:txBody>
    </xdr:sp>
    <xdr:clientData/>
  </xdr:oneCellAnchor>
  <xdr:oneCellAnchor>
    <xdr:from>
      <xdr:col>1</xdr:col>
      <xdr:colOff>933450</xdr:colOff>
      <xdr:row>936</xdr:row>
      <xdr:rowOff>66675</xdr:rowOff>
    </xdr:from>
    <xdr:ext cx="942975" cy="400050"/>
    <xdr:sp macro="" textlink="">
      <xdr:nvSpPr>
        <xdr:cNvPr id="25" name="Text Box 3">
          <a:extLst>
            <a:ext uri="{FF2B5EF4-FFF2-40B4-BE49-F238E27FC236}">
              <a16:creationId xmlns:a16="http://schemas.microsoft.com/office/drawing/2014/main" id="{00000000-0008-0000-0A00-000019000000}"/>
            </a:ext>
          </a:extLst>
        </xdr:cNvPr>
        <xdr:cNvSpPr txBox="1">
          <a:spLocks noChangeArrowheads="1"/>
        </xdr:cNvSpPr>
      </xdr:nvSpPr>
      <xdr:spPr bwMode="auto">
        <a:xfrm>
          <a:off x="4872990" y="160551495"/>
          <a:ext cx="942975" cy="400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imclthfmsvcp01</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Reporting</a:t>
          </a:r>
        </a:p>
      </xdr:txBody>
    </xdr:sp>
    <xdr:clientData/>
  </xdr:oneCellAnchor>
  <xdr:oneCellAnchor>
    <xdr:from>
      <xdr:col>0</xdr:col>
      <xdr:colOff>1981200</xdr:colOff>
      <xdr:row>940</xdr:row>
      <xdr:rowOff>66675</xdr:rowOff>
    </xdr:from>
    <xdr:ext cx="733425" cy="238125"/>
    <xdr:sp macro="" textlink="">
      <xdr:nvSpPr>
        <xdr:cNvPr id="26" name="Text Box 2">
          <a:extLst>
            <a:ext uri="{FF2B5EF4-FFF2-40B4-BE49-F238E27FC236}">
              <a16:creationId xmlns:a16="http://schemas.microsoft.com/office/drawing/2014/main" id="{00000000-0008-0000-0A00-00001A000000}"/>
            </a:ext>
          </a:extLst>
        </xdr:cNvPr>
        <xdr:cNvSpPr txBox="1">
          <a:spLocks noChangeArrowheads="1"/>
        </xdr:cNvSpPr>
      </xdr:nvSpPr>
      <xdr:spPr bwMode="auto">
        <a:xfrm>
          <a:off x="1981200" y="161237295"/>
          <a:ext cx="733425"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947</xdr:row>
      <xdr:rowOff>152400</xdr:rowOff>
    </xdr:from>
    <xdr:to>
      <xdr:col>0</xdr:col>
      <xdr:colOff>3886200</xdr:colOff>
      <xdr:row>961</xdr:row>
      <xdr:rowOff>0</xdr:rowOff>
    </xdr:to>
    <xdr:sp macro="" textlink="">
      <xdr:nvSpPr>
        <xdr:cNvPr id="27" name="ToolsXML" hidden="1">
          <a:extLst>
            <a:ext uri="{FF2B5EF4-FFF2-40B4-BE49-F238E27FC236}">
              <a16:creationId xmlns:a16="http://schemas.microsoft.com/office/drawing/2014/main" id="{00000000-0008-0000-0A00-00001B000000}"/>
            </a:ext>
          </a:extLst>
        </xdr:cNvPr>
        <xdr:cNvSpPr txBox="1">
          <a:spLocks noChangeArrowheads="1"/>
        </xdr:cNvSpPr>
      </xdr:nvSpPr>
      <xdr:spPr bwMode="auto">
        <a:xfrm>
          <a:off x="457200" y="162525075"/>
          <a:ext cx="3429000" cy="2247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relationId="94250355"&gt;&lt;page&gt;page_UTF8=Grid1:0&amp;amp;page_UTF8=Grid2:0&lt;/page&gt;&lt;refresh&gt;&lt;url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2021&amp;amp;fld3=2021&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2021&amp;amp;fld3=2021&amp;amp;fld4=REGULATORY.FLORIDA&amp;amp;&amp;amp;allPages=false&amp;amp;splitPages=false&amp;amp;refUsingWSPOV=false&lt;/url&gt;&lt;/edit&gt;&lt;close&gt;&lt;url method="post"&gt;/hr/common/HRClientRefTracker.jsp?removeInstanceId=94250355&lt;/url&gt;&lt;/close&gt;&lt;/ToolsActions&gt;</a:t>
          </a:r>
        </a:p>
      </xdr:txBody>
    </xdr:sp>
    <xdr:clientData/>
  </xdr:twoCellAnchor>
  <xdr:twoCellAnchor editAs="oneCell">
    <xdr:from>
      <xdr:col>0</xdr:col>
      <xdr:colOff>0</xdr:colOff>
      <xdr:row>940</xdr:row>
      <xdr:rowOff>0</xdr:rowOff>
    </xdr:from>
    <xdr:to>
      <xdr:col>0</xdr:col>
      <xdr:colOff>12065</xdr:colOff>
      <xdr:row>940</xdr:row>
      <xdr:rowOff>12065</xdr:rowOff>
    </xdr:to>
    <xdr:pic>
      <xdr:nvPicPr>
        <xdr:cNvPr id="2" name="Picture 8">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61382075"/>
          <a:ext cx="12065" cy="12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63500</xdr:colOff>
      <xdr:row>942</xdr:row>
      <xdr:rowOff>63500</xdr:rowOff>
    </xdr:from>
    <xdr:ext cx="2078646" cy="460704"/>
    <xdr:sp macro="" textlink="">
      <xdr:nvSpPr>
        <xdr:cNvPr id="3" name="Text Box 4">
          <a:extLst>
            <a:ext uri="{FF2B5EF4-FFF2-40B4-BE49-F238E27FC236}">
              <a16:creationId xmlns:a16="http://schemas.microsoft.com/office/drawing/2014/main" id="{00000000-0008-0000-0A00-000003000000}"/>
            </a:ext>
          </a:extLst>
        </xdr:cNvPr>
        <xdr:cNvSpPr txBox="1">
          <a:spLocks noChangeArrowheads="1"/>
        </xdr:cNvSpPr>
      </xdr:nvSpPr>
      <xdr:spPr bwMode="auto">
        <a:xfrm>
          <a:off x="59690" y="161784665"/>
          <a:ext cx="2078646" cy="46070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Report: WKTB_REG</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By: T95493</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Date: January 27, 2021 10:48:20 PM</a:t>
          </a:r>
        </a:p>
      </xdr:txBody>
    </xdr:sp>
    <xdr:clientData/>
  </xdr:oneCellAnchor>
  <xdr:oneCellAnchor>
    <xdr:from>
      <xdr:col>1</xdr:col>
      <xdr:colOff>1282700</xdr:colOff>
      <xdr:row>942</xdr:row>
      <xdr:rowOff>63500</xdr:rowOff>
    </xdr:from>
    <xdr:ext cx="908050" cy="381000"/>
    <xdr:sp macro="" textlink="">
      <xdr:nvSpPr>
        <xdr:cNvPr id="28" name="Text Box 3">
          <a:extLst>
            <a:ext uri="{FF2B5EF4-FFF2-40B4-BE49-F238E27FC236}">
              <a16:creationId xmlns:a16="http://schemas.microsoft.com/office/drawing/2014/main" id="{00000000-0008-0000-0A00-00001C000000}"/>
            </a:ext>
          </a:extLst>
        </xdr:cNvPr>
        <xdr:cNvSpPr txBox="1">
          <a:spLocks noChangeArrowheads="1"/>
        </xdr:cNvSpPr>
      </xdr:nvSpPr>
      <xdr:spPr bwMode="auto">
        <a:xfrm>
          <a:off x="4717415" y="161784665"/>
          <a:ext cx="908050" cy="3810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imclthfmsvcp01</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Reporting</a:t>
          </a:r>
        </a:p>
      </xdr:txBody>
    </xdr:sp>
    <xdr:clientData/>
  </xdr:oneCellAnchor>
  <xdr:oneCellAnchor>
    <xdr:from>
      <xdr:col>0</xdr:col>
      <xdr:colOff>1981200</xdr:colOff>
      <xdr:row>946</xdr:row>
      <xdr:rowOff>63500</xdr:rowOff>
    </xdr:from>
    <xdr:ext cx="711200" cy="215900"/>
    <xdr:sp macro="" textlink="">
      <xdr:nvSpPr>
        <xdr:cNvPr id="29" name="Text Box 2">
          <a:extLst>
            <a:ext uri="{FF2B5EF4-FFF2-40B4-BE49-F238E27FC236}">
              <a16:creationId xmlns:a16="http://schemas.microsoft.com/office/drawing/2014/main" id="{00000000-0008-0000-0A00-00001D000000}"/>
            </a:ext>
          </a:extLst>
        </xdr:cNvPr>
        <xdr:cNvSpPr txBox="1">
          <a:spLocks noChangeArrowheads="1"/>
        </xdr:cNvSpPr>
      </xdr:nvSpPr>
      <xdr:spPr bwMode="auto">
        <a:xfrm>
          <a:off x="1981200" y="162470465"/>
          <a:ext cx="711200" cy="215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953</xdr:row>
      <xdr:rowOff>177800</xdr:rowOff>
    </xdr:from>
    <xdr:to>
      <xdr:col>0</xdr:col>
      <xdr:colOff>3886200</xdr:colOff>
      <xdr:row>967</xdr:row>
      <xdr:rowOff>114300</xdr:rowOff>
    </xdr:to>
    <xdr:sp macro="" textlink="">
      <xdr:nvSpPr>
        <xdr:cNvPr id="30" name="ToolsXML" hidden="1">
          <a:extLst>
            <a:ext uri="{FF2B5EF4-FFF2-40B4-BE49-F238E27FC236}">
              <a16:creationId xmlns:a16="http://schemas.microsoft.com/office/drawing/2014/main" id="{00000000-0008-0000-0A00-00001E000000}"/>
            </a:ext>
          </a:extLst>
        </xdr:cNvPr>
        <xdr:cNvSpPr txBox="1">
          <a:spLocks noChangeArrowheads="1"/>
        </xdr:cNvSpPr>
      </xdr:nvSpPr>
      <xdr:spPr bwMode="auto">
        <a:xfrm>
          <a:off x="457200" y="163784915"/>
          <a:ext cx="3429000" cy="234061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relationId="3424783"&gt;&lt;page&gt;page_UTF8=Grid1:0&amp;amp;page_UTF8=Grid2:0&lt;/page&gt;&lt;refresh&gt;&lt;url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2020&amp;amp;fld3=2020&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2020&amp;amp;fld3=2020&amp;amp;fld4=REGULATORY.FLORIDA&amp;amp;&amp;amp;allPages=false&amp;amp;splitPages=false&amp;amp;refUsingWSPOV=false&lt;/url&gt;&lt;/edit&gt;&lt;close&gt;&lt;url method="post"&gt;/hr/common/HRClientRefTracker.jsp?removeInstanceId=3424783&lt;/url&gt;&lt;/close&gt;&lt;/ToolsActions&gt;</a:t>
          </a:r>
        </a:p>
      </xdr:txBody>
    </xdr:sp>
    <xdr:clientData/>
  </xdr:twoCellAnchor>
  <xdr:twoCellAnchor editAs="oneCell">
    <xdr:from>
      <xdr:col>0</xdr:col>
      <xdr:colOff>0</xdr:colOff>
      <xdr:row>934</xdr:row>
      <xdr:rowOff>0</xdr:rowOff>
    </xdr:from>
    <xdr:to>
      <xdr:col>0</xdr:col>
      <xdr:colOff>12065</xdr:colOff>
      <xdr:row>934</xdr:row>
      <xdr:rowOff>12065</xdr:rowOff>
    </xdr:to>
    <xdr:pic>
      <xdr:nvPicPr>
        <xdr:cNvPr id="31" name="Picture 8">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60353375"/>
          <a:ext cx="12065" cy="12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66675</xdr:colOff>
      <xdr:row>936</xdr:row>
      <xdr:rowOff>66675</xdr:rowOff>
    </xdr:from>
    <xdr:ext cx="2114550" cy="561975"/>
    <xdr:sp macro="" textlink="">
      <xdr:nvSpPr>
        <xdr:cNvPr id="32" name="Text Box 4">
          <a:extLst>
            <a:ext uri="{FF2B5EF4-FFF2-40B4-BE49-F238E27FC236}">
              <a16:creationId xmlns:a16="http://schemas.microsoft.com/office/drawing/2014/main" id="{00000000-0008-0000-0A00-000020000000}"/>
            </a:ext>
          </a:extLst>
        </xdr:cNvPr>
        <xdr:cNvSpPr txBox="1">
          <a:spLocks noChangeArrowheads="1"/>
        </xdr:cNvSpPr>
      </xdr:nvSpPr>
      <xdr:spPr bwMode="auto">
        <a:xfrm>
          <a:off x="64770" y="160761045"/>
          <a:ext cx="2114550" cy="5619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Report: WKTB_REG</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By: T95493</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Run Date: February 06, 2022 8:31:32 PM</a:t>
          </a:r>
        </a:p>
      </xdr:txBody>
    </xdr:sp>
    <xdr:clientData/>
  </xdr:oneCellAnchor>
  <xdr:oneCellAnchor>
    <xdr:from>
      <xdr:col>1</xdr:col>
      <xdr:colOff>933450</xdr:colOff>
      <xdr:row>936</xdr:row>
      <xdr:rowOff>66675</xdr:rowOff>
    </xdr:from>
    <xdr:ext cx="942975" cy="400050"/>
    <xdr:sp macro="" textlink="">
      <xdr:nvSpPr>
        <xdr:cNvPr id="33" name="Text Box 3">
          <a:extLst>
            <a:ext uri="{FF2B5EF4-FFF2-40B4-BE49-F238E27FC236}">
              <a16:creationId xmlns:a16="http://schemas.microsoft.com/office/drawing/2014/main" id="{00000000-0008-0000-0A00-000021000000}"/>
            </a:ext>
          </a:extLst>
        </xdr:cNvPr>
        <xdr:cNvSpPr txBox="1">
          <a:spLocks noChangeArrowheads="1"/>
        </xdr:cNvSpPr>
      </xdr:nvSpPr>
      <xdr:spPr bwMode="auto">
        <a:xfrm>
          <a:off x="4711065" y="160761045"/>
          <a:ext cx="942975" cy="400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en-US" sz="800" b="0" i="1" u="none" strike="noStrike" baseline="0">
              <a:solidFill>
                <a:srgbClr val="000000"/>
              </a:solidFill>
              <a:latin typeface="Arial"/>
              <a:cs typeface="Arial"/>
            </a:rPr>
            <a:t>imclthfmsvcp01</a:t>
          </a:r>
          <a:endParaRPr lang="en-US" sz="1000" b="0" i="0" u="none" strike="noStrike" baseline="0">
            <a:solidFill>
              <a:srgbClr val="000000"/>
            </a:solidFill>
            <a:latin typeface="Calibri"/>
            <a:cs typeface="Calibri"/>
          </a:endParaRPr>
        </a:p>
        <a:p>
          <a:pPr algn="l" rtl="0">
            <a:defRPr sz="1000"/>
          </a:pPr>
          <a:r>
            <a:rPr lang="en-US" sz="800" b="0" i="1" u="none" strike="noStrike" baseline="0">
              <a:solidFill>
                <a:srgbClr val="000000"/>
              </a:solidFill>
              <a:latin typeface="Arial"/>
              <a:cs typeface="Arial"/>
            </a:rPr>
            <a:t>Reporting</a:t>
          </a:r>
        </a:p>
      </xdr:txBody>
    </xdr:sp>
    <xdr:clientData/>
  </xdr:oneCellAnchor>
  <xdr:oneCellAnchor>
    <xdr:from>
      <xdr:col>0</xdr:col>
      <xdr:colOff>1981200</xdr:colOff>
      <xdr:row>940</xdr:row>
      <xdr:rowOff>66675</xdr:rowOff>
    </xdr:from>
    <xdr:ext cx="733425" cy="238125"/>
    <xdr:sp macro="" textlink="">
      <xdr:nvSpPr>
        <xdr:cNvPr id="34" name="Text Box 2">
          <a:extLst>
            <a:ext uri="{FF2B5EF4-FFF2-40B4-BE49-F238E27FC236}">
              <a16:creationId xmlns:a16="http://schemas.microsoft.com/office/drawing/2014/main" id="{00000000-0008-0000-0A00-000022000000}"/>
            </a:ext>
          </a:extLst>
        </xdr:cNvPr>
        <xdr:cNvSpPr txBox="1">
          <a:spLocks noChangeArrowheads="1"/>
        </xdr:cNvSpPr>
      </xdr:nvSpPr>
      <xdr:spPr bwMode="auto">
        <a:xfrm>
          <a:off x="1981200" y="161446845"/>
          <a:ext cx="733425"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ctr" rtl="0">
            <a:defRPr sz="1000"/>
          </a:pPr>
          <a:r>
            <a:rPr lang="en-US" sz="800" b="0" i="1" u="none" strike="noStrike" baseline="0">
              <a:solidFill>
                <a:srgbClr val="000000"/>
              </a:solidFill>
              <a:latin typeface="Arial"/>
              <a:cs typeface="Arial"/>
            </a:rPr>
            <a:t>Page 1 of 1</a:t>
          </a:r>
        </a:p>
      </xdr:txBody>
    </xdr:sp>
    <xdr:clientData/>
  </xdr:oneCellAnchor>
  <xdr:twoCellAnchor>
    <xdr:from>
      <xdr:col>0</xdr:col>
      <xdr:colOff>457200</xdr:colOff>
      <xdr:row>947</xdr:row>
      <xdr:rowOff>152400</xdr:rowOff>
    </xdr:from>
    <xdr:to>
      <xdr:col>0</xdr:col>
      <xdr:colOff>3886200</xdr:colOff>
      <xdr:row>961</xdr:row>
      <xdr:rowOff>0</xdr:rowOff>
    </xdr:to>
    <xdr:sp macro="" textlink="">
      <xdr:nvSpPr>
        <xdr:cNvPr id="35" name="ToolsXML" hidden="1">
          <a:extLst>
            <a:ext uri="{FF2B5EF4-FFF2-40B4-BE49-F238E27FC236}">
              <a16:creationId xmlns:a16="http://schemas.microsoft.com/office/drawing/2014/main" id="{00000000-0008-0000-0A00-000023000000}"/>
            </a:ext>
          </a:extLst>
        </xdr:cNvPr>
        <xdr:cNvSpPr txBox="1">
          <a:spLocks noChangeArrowheads="1"/>
        </xdr:cNvSpPr>
      </xdr:nvSpPr>
      <xdr:spPr bwMode="auto">
        <a:xfrm>
          <a:off x="457200" y="162734625"/>
          <a:ext cx="3429000" cy="2247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Calibri"/>
              <a:cs typeface="Calibri"/>
            </a:rPr>
            <a:t>&lt;?xml version="1.0" encoding="UTF-8"?&gt;&lt;ToolsActions relationId="94250355"&gt;&lt;page&gt;page_UTF8=Grid1:0&amp;amp;page_UTF8=Grid2:0&lt;/page&gt;&lt;refresh&gt;&lt;url method="post"&gt;/hr/common/HRLogon.jsp?elementName_UTF8=%2fHFM%20Reports%2fFERC%20Reports%2fWKTB%5fREG&amp;amp;elementType=2&amp;amp;viewAs=excel&amp;amp;sso_token=$SSO_TOKEN$&amp;amp;$CONTEXT$&amp;amp;action=refresh&amp;amp;localattribute=View.id.YTD&amp;amp;localattribute=Value.id.USD&amp;amp;localattribute=Custom1.id.DataType&amp;amp;promptingLevel=1&amp;amp;fld0=Nov&amp;amp;fld1=Dec&amp;amp;fld2=2021&amp;amp;fld3=2021&amp;amp;fld4=REGULATORY.FLORIDA&amp;amp;&amp;amp;allPages=false&amp;amp;splitPages=false&amp;amp;refUsingWSPOV=false&amp;amp;LOCALE_LANGUAGE=en_US&lt;/url&gt;&lt;/refresh&gt;&lt;edit&gt;&lt;url method="post"&gt;/workspace/index.jsp?module=tools.relatedcontent&amp;amp;repository_path=%2fHFM%20Reports%2fFERC%20Reports%2fWKTB%5fREG&amp;amp;elementType=2&amp;amp;repository_name=%2fHFM%20Reports%2fFERC%20Reports%2fWKTB%5fREG&amp;amp;$CONTEXT$&amp;amp;layout=embedded&amp;amp;bpm.logoff=false&amp;amp;bpm_showtab=false&amp;amp;repository_format_id=excel&amp;amp;mimetype=application/hyperion-reports-report&amp;amp;action=edit&amp;amp;localattribute=View.id.YTD&amp;amp;localattribute=Value.id.USD&amp;amp;localattribute=Custom1.id.DataType&amp;amp;promptingLevel=1&amp;amp;fld0=Nov&amp;amp;fld1=Dec&amp;amp;fld2=2021&amp;amp;fld3=2021&amp;amp;fld4=REGULATORY.FLORIDA&amp;amp;&amp;amp;allPages=false&amp;amp;splitPages=false&amp;amp;refUsingWSPOV=false&lt;/url&gt;&lt;/edit&gt;&lt;close&gt;&lt;url method="post"&gt;/hr/common/HRClientRefTracker.jsp?removeInstanceId=94250355&lt;/url&gt;&lt;/close&gt;&lt;/ToolsActions&gt;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11.bin"/><Relationship Id="rId6" Type="http://schemas.openxmlformats.org/officeDocument/2006/relationships/control" Target="../activeX/activeX4.xml"/><Relationship Id="rId5" Type="http://schemas.openxmlformats.org/officeDocument/2006/relationships/image" Target="../media/image3.emf"/><Relationship Id="rId4"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file:///C:\AppData\Local\Microsoft\2020\Provisions\DE%20Florida\EDIT%20Amortization\Superceded\EDIT%20Amortization_Sept%20True%20Ups.xlsx" TargetMode="External"/><Relationship Id="rId1" Type="http://schemas.openxmlformats.org/officeDocument/2006/relationships/hyperlink" Target="file:///C:\AppData\Local\Microsoft\2020\Provisions\DE%20Florida\EDIT%20Amortization\Superceded\EDIT%20Amortization_Sept%20True%20Ups.xlsx"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C:\Users\JBlanc7\AppData\AppData\Local\Microsoft\2020\Provisions\DE%20Florida\EDIT%20Amortization\Superceded\EDIT%20Amortization_Sept%20True%20Ups.xlsx" TargetMode="External"/><Relationship Id="rId1" Type="http://schemas.openxmlformats.org/officeDocument/2006/relationships/hyperlink" Target="file:///C:\Users\JBlanc7\AppData\AppData\Local\Microsoft\2020\Provisions\DE%20Florida\EDIT%20Amortization\Superceded\EDIT%20Amortization_Sept%20True%20Ups.xlsx"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35EB5-02F8-47D4-838A-4913318CC35F}">
  <sheetPr>
    <tabColor theme="8" tint="-0.249977111117893"/>
  </sheetPr>
  <dimension ref="A1:S48"/>
  <sheetViews>
    <sheetView tabSelected="1" topLeftCell="A8" workbookViewId="0">
      <selection activeCell="S27" sqref="S27"/>
    </sheetView>
  </sheetViews>
  <sheetFormatPr defaultColWidth="8.77734375" defaultRowHeight="13.2"/>
  <cols>
    <col min="1" max="1" width="8.77734375" style="57"/>
    <col min="2" max="2" width="36.33203125" style="57" customWidth="1"/>
    <col min="3" max="4" width="7.44140625" style="57" customWidth="1"/>
    <col min="5" max="5" width="11.33203125" style="57" customWidth="1"/>
    <col min="6" max="6" width="12" style="57" customWidth="1"/>
    <col min="7" max="7" width="13.44140625" style="57" customWidth="1"/>
    <col min="8" max="8" width="12.44140625" style="57" customWidth="1"/>
    <col min="9" max="9" width="12" style="57" customWidth="1"/>
    <col min="10" max="10" width="11.6640625" style="57" customWidth="1"/>
    <col min="11" max="14" width="8.77734375" style="57"/>
    <col min="15" max="15" width="10.33203125" style="57" bestFit="1" customWidth="1"/>
    <col min="16" max="16384" width="8.77734375" style="57"/>
  </cols>
  <sheetData>
    <row r="1" spans="1:19" ht="14.4">
      <c r="A1" s="55" t="s">
        <v>0</v>
      </c>
      <c r="B1" s="56"/>
      <c r="C1" s="56"/>
      <c r="D1" s="56"/>
      <c r="E1" s="56" t="str" cm="1">
        <f t="array" aca="1" ref="E1" ca="1">CELL("filename",A1)</f>
        <v>K:\REGULATORY MATTERS 2009 FORWARD\20240025-Petition for Rate Case Increase\Discovery\OPC POD 1 (1-26)\Attachments\Q7\MFR C\[C-25 Deferred Tax Adjustment.xlsx]INPUT &amp; INSTRUCTIONS</v>
      </c>
      <c r="F1" s="56"/>
      <c r="H1" s="56"/>
      <c r="I1" s="56"/>
    </row>
    <row r="2" spans="1:19" ht="14.4">
      <c r="A2" s="55"/>
      <c r="B2" s="56"/>
      <c r="C2" s="56"/>
      <c r="D2" s="56"/>
      <c r="E2" s="56"/>
      <c r="F2" s="56"/>
      <c r="G2" s="56"/>
      <c r="H2" s="56"/>
      <c r="I2" s="56"/>
    </row>
    <row r="3" spans="1:19" ht="14.4">
      <c r="A3" s="55" t="s">
        <v>1</v>
      </c>
      <c r="B3" s="56"/>
      <c r="C3" s="56"/>
      <c r="D3" s="56"/>
      <c r="E3" s="56"/>
      <c r="F3" s="56"/>
      <c r="G3" s="56"/>
      <c r="H3" s="56"/>
      <c r="I3" s="56"/>
    </row>
    <row r="4" spans="1:19" ht="14.4">
      <c r="A4" s="55"/>
      <c r="B4" s="58" t="s">
        <v>2</v>
      </c>
      <c r="C4" s="58"/>
      <c r="D4" s="58"/>
      <c r="E4" s="59" t="s">
        <v>3</v>
      </c>
      <c r="F4" s="56"/>
      <c r="G4" s="56"/>
      <c r="H4" s="56"/>
      <c r="I4" s="56"/>
    </row>
    <row r="5" spans="1:19" ht="14.4">
      <c r="A5" s="55"/>
      <c r="B5" s="56"/>
      <c r="C5" s="56"/>
      <c r="D5" s="56"/>
      <c r="E5" s="56"/>
      <c r="F5" s="56"/>
      <c r="G5" s="56"/>
      <c r="H5" s="56"/>
      <c r="I5" s="56"/>
    </row>
    <row r="6" spans="1:19" ht="14.4">
      <c r="A6" s="55">
        <v>1</v>
      </c>
      <c r="B6" s="60" t="s">
        <v>2971</v>
      </c>
      <c r="C6" s="60"/>
      <c r="D6" s="60"/>
      <c r="E6" s="56"/>
      <c r="F6" s="56"/>
      <c r="G6" s="56"/>
      <c r="H6" s="56"/>
      <c r="I6" s="56"/>
    </row>
    <row r="7" spans="1:19" ht="14.4">
      <c r="A7" s="55">
        <v>2</v>
      </c>
      <c r="B7" s="60" t="s">
        <v>4</v>
      </c>
      <c r="C7" s="60"/>
      <c r="D7" s="60"/>
      <c r="E7" s="56"/>
      <c r="F7" s="56"/>
      <c r="G7" s="56"/>
      <c r="H7" s="56"/>
      <c r="I7" s="56"/>
    </row>
    <row r="8" spans="1:19" ht="14.4">
      <c r="A8" s="55">
        <v>3</v>
      </c>
      <c r="B8" s="59" t="s">
        <v>5</v>
      </c>
      <c r="C8" s="59"/>
      <c r="D8" s="59"/>
      <c r="E8" s="56"/>
      <c r="F8" s="56"/>
      <c r="G8" s="56"/>
      <c r="H8" s="62"/>
      <c r="I8" s="56"/>
    </row>
    <row r="9" spans="1:19" ht="14.4">
      <c r="A9" s="55"/>
      <c r="B9" s="68" t="s">
        <v>6</v>
      </c>
      <c r="C9" s="63"/>
      <c r="D9" s="63"/>
      <c r="E9" s="62" t="s">
        <v>7</v>
      </c>
      <c r="F9" s="64">
        <v>2027</v>
      </c>
      <c r="G9" s="65">
        <v>46752</v>
      </c>
      <c r="H9" s="56" t="s">
        <v>8</v>
      </c>
      <c r="I9" s="56"/>
    </row>
    <row r="10" spans="1:19" ht="14.4">
      <c r="A10" s="55"/>
      <c r="B10" s="68" t="s">
        <v>9</v>
      </c>
      <c r="C10" s="63"/>
      <c r="D10" s="63"/>
      <c r="E10" s="62" t="s">
        <v>10</v>
      </c>
      <c r="F10" s="56">
        <f>+F9-1</f>
        <v>2026</v>
      </c>
      <c r="G10" s="65">
        <v>46387</v>
      </c>
      <c r="H10" s="56" t="s">
        <v>11</v>
      </c>
      <c r="I10" s="56"/>
    </row>
    <row r="11" spans="1:19" ht="14.4">
      <c r="A11" s="55"/>
      <c r="B11" s="68" t="s">
        <v>12</v>
      </c>
      <c r="C11" s="63"/>
      <c r="D11" s="63"/>
      <c r="E11" s="62" t="s">
        <v>13</v>
      </c>
      <c r="F11" s="56">
        <f t="shared" ref="F11:F13" si="0">+F10-1</f>
        <v>2025</v>
      </c>
      <c r="G11" s="65">
        <v>46022</v>
      </c>
      <c r="H11" s="56" t="s">
        <v>14</v>
      </c>
      <c r="I11" s="56"/>
    </row>
    <row r="12" spans="1:19" ht="14.4">
      <c r="A12" s="55"/>
      <c r="B12" s="68" t="s">
        <v>15</v>
      </c>
      <c r="C12" s="68"/>
      <c r="D12" s="68"/>
      <c r="E12" s="62" t="s">
        <v>16</v>
      </c>
      <c r="F12" s="56">
        <f t="shared" si="0"/>
        <v>2024</v>
      </c>
      <c r="G12" s="65">
        <v>45657</v>
      </c>
      <c r="H12" s="56" t="s">
        <v>17</v>
      </c>
      <c r="I12" s="56"/>
    </row>
    <row r="13" spans="1:19" ht="14.4">
      <c r="A13" s="55"/>
      <c r="B13" s="68" t="s">
        <v>18</v>
      </c>
      <c r="C13" s="68"/>
      <c r="D13" s="68"/>
      <c r="E13" s="62" t="s">
        <v>19</v>
      </c>
      <c r="F13" s="56">
        <f t="shared" si="0"/>
        <v>2023</v>
      </c>
      <c r="G13" s="65">
        <v>45291</v>
      </c>
      <c r="H13" s="56" t="s">
        <v>20</v>
      </c>
      <c r="I13" s="56"/>
    </row>
    <row r="14" spans="1:19" ht="14.4">
      <c r="A14" s="55"/>
      <c r="B14" s="68"/>
      <c r="C14" s="56"/>
      <c r="D14" s="56"/>
      <c r="E14" s="62"/>
      <c r="F14" s="56"/>
      <c r="G14" s="65"/>
      <c r="H14" s="56"/>
      <c r="I14" s="56"/>
    </row>
    <row r="15" spans="1:19" ht="14.4">
      <c r="H15" s="56"/>
      <c r="L15" s="69"/>
      <c r="S15" s="67"/>
    </row>
    <row r="17" spans="1:11">
      <c r="K17" s="66"/>
    </row>
    <row r="18" spans="1:11">
      <c r="E18" s="284" t="s">
        <v>21</v>
      </c>
      <c r="F18" s="285" t="s">
        <v>22</v>
      </c>
      <c r="G18" s="285" t="s">
        <v>22</v>
      </c>
      <c r="H18" s="285" t="s">
        <v>22</v>
      </c>
      <c r="I18" s="285" t="s">
        <v>22</v>
      </c>
      <c r="J18" s="285" t="s">
        <v>22</v>
      </c>
      <c r="K18" s="66"/>
    </row>
    <row r="19" spans="1:11" ht="15" thickBot="1">
      <c r="A19" s="55">
        <v>4</v>
      </c>
      <c r="B19" s="70" t="s">
        <v>23</v>
      </c>
      <c r="C19" s="70"/>
      <c r="D19" s="70"/>
      <c r="E19" s="71" t="str">
        <f>+H13</f>
        <v>Year 2023</v>
      </c>
      <c r="F19" s="71" t="str">
        <f>+H13</f>
        <v>Year 2023</v>
      </c>
      <c r="G19" s="71" t="str">
        <f>+H12</f>
        <v>Year 2024</v>
      </c>
      <c r="H19" s="71" t="str">
        <f>+H11</f>
        <v>Year 2025</v>
      </c>
      <c r="I19" s="71" t="str">
        <f>+H10</f>
        <v>Year 2026</v>
      </c>
      <c r="J19" s="71" t="str">
        <f>+H9</f>
        <v>Year 2027</v>
      </c>
      <c r="K19" s="66"/>
    </row>
    <row r="20" spans="1:11" ht="15" customHeight="1">
      <c r="B20" s="80" t="s">
        <v>24</v>
      </c>
      <c r="C20" s="82" t="s">
        <v>25</v>
      </c>
      <c r="D20" s="82"/>
      <c r="E20" s="72">
        <f>+'End Bal Historical - WKTB_REG'!D589/1000</f>
        <v>506178.67832000001</v>
      </c>
      <c r="F20" s="452">
        <f>-VLOOKUP($B20,'REG FL  BS - 4 Results'!$A:$BB,MATCH(F19,'REG FL  BS - 4 Results'!$2:$2,0),FALSE)/1000</f>
        <v>507384.30315999902</v>
      </c>
      <c r="G20" s="72">
        <f>-VLOOKUP($B20,'REG FL  BS - 4 Results'!$A:$BB,MATCH(G19,'REG FL  BS - 4 Results'!$2:$2,0),FALSE)/1000</f>
        <v>483377.29116000002</v>
      </c>
      <c r="H20" s="72">
        <f>-VLOOKUP($B20,'REG FL  BS - 4 Results'!$A:$BB,MATCH(H19,'REG FL  BS - 4 Results'!$2:$2,0),FALSE)/1000</f>
        <v>460161.14816000004</v>
      </c>
      <c r="I20" s="72">
        <f>-VLOOKUP($B20,'REG FL  BS - 4 Results'!$A:$BB,MATCH(I19,'REG FL  BS - 4 Results'!$2:$2,0),FALSE)/1000</f>
        <v>436796.18816000002</v>
      </c>
      <c r="J20" s="72">
        <f>-VLOOKUP($B20,'REG FL  BS - 4 Results'!$A:$BB,MATCH(J19,'REG FL  BS - 4 Results'!$2:$2,0),FALSE)/1000</f>
        <v>413038.17116000003</v>
      </c>
      <c r="K20" s="66"/>
    </row>
    <row r="21" spans="1:11">
      <c r="B21" s="57" t="s">
        <v>26</v>
      </c>
      <c r="E21" s="73">
        <f>+'MFR - All Years'!I18</f>
        <v>506178.68064165284</v>
      </c>
      <c r="F21" s="73"/>
      <c r="G21" s="73">
        <f>+'MFR - All Years'!I23</f>
        <v>483377.29115999903</v>
      </c>
      <c r="H21" s="73">
        <f>+'MFR - All Years'!I26</f>
        <v>460161.14815999905</v>
      </c>
      <c r="I21" s="73">
        <f>+'MFR - All Years'!I29</f>
        <v>436796.18815999915</v>
      </c>
      <c r="J21" s="73">
        <f>+'MFR - All Years'!I32</f>
        <v>413038.17115999915</v>
      </c>
      <c r="K21" s="66"/>
    </row>
    <row r="22" spans="1:11">
      <c r="B22" s="61" t="s">
        <v>27</v>
      </c>
      <c r="C22" s="61"/>
      <c r="D22" s="61"/>
      <c r="E22" s="74">
        <f t="shared" ref="E22:J22" si="1">+E20-E21</f>
        <v>-2.3216528352349997E-3</v>
      </c>
      <c r="F22" s="74"/>
      <c r="G22" s="74">
        <f t="shared" si="1"/>
        <v>9.8953023552894592E-10</v>
      </c>
      <c r="H22" s="74">
        <f t="shared" si="1"/>
        <v>9.8953023552894592E-10</v>
      </c>
      <c r="I22" s="74">
        <f t="shared" si="1"/>
        <v>8.7311491370201111E-10</v>
      </c>
      <c r="J22" s="74">
        <f t="shared" si="1"/>
        <v>8.7311491370201111E-10</v>
      </c>
      <c r="K22" s="66"/>
    </row>
    <row r="23" spans="1:11">
      <c r="K23" s="66"/>
    </row>
    <row r="24" spans="1:11">
      <c r="F24" s="75"/>
      <c r="G24" s="75"/>
      <c r="H24" s="75"/>
      <c r="I24" s="75"/>
      <c r="J24" s="75"/>
      <c r="K24" s="66"/>
    </row>
    <row r="25" spans="1:11">
      <c r="B25" s="57" t="s">
        <v>28</v>
      </c>
      <c r="E25" s="73">
        <f>+E20-G47</f>
        <v>-25054.832839999988</v>
      </c>
      <c r="F25" s="75"/>
      <c r="G25" s="73">
        <f>+G20-F20</f>
        <v>-24007.011999998998</v>
      </c>
      <c r="H25" s="73">
        <f>+H20-G20</f>
        <v>-23216.142999999982</v>
      </c>
      <c r="I25" s="73">
        <f>+I20-H20</f>
        <v>-23364.960000000021</v>
      </c>
      <c r="J25" s="73">
        <f>+J20-I20</f>
        <v>-23758.016999999993</v>
      </c>
      <c r="K25" s="66"/>
    </row>
    <row r="26" spans="1:11" ht="13.8">
      <c r="B26" s="86" t="s">
        <v>29</v>
      </c>
      <c r="E26" s="454">
        <f>('DEF EDIT Amort_Updated'!N118-'DEF EDIT Amort_Updated'!N111)/1000</f>
        <v>20140.961289999999</v>
      </c>
      <c r="F26" s="75"/>
      <c r="G26" s="72">
        <f>-VLOOKUP($B26,'REG FL  Income Taxes Import'!$A:$BN,MATCH(G$19,'REG FL  Income Taxes Import'!$2:$2,0),FALSE)/1000</f>
        <v>21107.852999999999</v>
      </c>
      <c r="H26" s="72">
        <f>-VLOOKUP($B26,'REG FL  Income Taxes Import'!$A:$BN,MATCH(H$19,'REG FL  Income Taxes Import'!$2:$2,0),FALSE)/1000</f>
        <v>21511.295999999998</v>
      </c>
      <c r="I26" s="72">
        <f>-VLOOKUP($B26,'REG FL  Income Taxes Import'!$A:$BN,MATCH(I$19,'REG FL  Income Taxes Import'!$2:$2,0),FALSE)/1000</f>
        <v>22493.446999999898</v>
      </c>
      <c r="J26" s="72">
        <f>-VLOOKUP($B26,'REG FL  Income Taxes Import'!$A:$BN,MATCH(J$19,'REG FL  Income Taxes Import'!$2:$2,0),FALSE)/1000</f>
        <v>22871.843000000001</v>
      </c>
      <c r="K26" s="66"/>
    </row>
    <row r="27" spans="1:11" ht="13.8">
      <c r="B27" s="86" t="s">
        <v>30</v>
      </c>
      <c r="E27" s="454">
        <f>'DEF EDIT Amort_Updated'!P118/1000</f>
        <v>0</v>
      </c>
      <c r="F27" s="75"/>
      <c r="G27" s="72">
        <f>-VLOOKUP($B27,'REG FL  Income Taxes Import'!$A:$BN,MATCH(G$19,'REG FL  Income Taxes Import'!$2:$2,0),FALSE)/1000</f>
        <v>0</v>
      </c>
      <c r="H27" s="72">
        <f>-VLOOKUP($B27,'REG FL  Income Taxes Import'!$A:$BN,MATCH(H$19,'REG FL  Income Taxes Import'!$2:$2,0),FALSE)/1000</f>
        <v>0</v>
      </c>
      <c r="I27" s="72">
        <f>-VLOOKUP($B27,'REG FL  Income Taxes Import'!$A:$BN,MATCH(I$19,'REG FL  Income Taxes Import'!$2:$2,0),FALSE)/1000</f>
        <v>0</v>
      </c>
      <c r="J27" s="72">
        <f>-VLOOKUP($B27,'REG FL  Income Taxes Import'!$A:$BN,MATCH(J$19,'REG FL  Income Taxes Import'!$2:$2,0),FALSE)/1000</f>
        <v>0</v>
      </c>
      <c r="K27" s="66"/>
    </row>
    <row r="28" spans="1:11" ht="13.8">
      <c r="B28" s="86" t="s">
        <v>31</v>
      </c>
      <c r="E28" s="454">
        <f>('DEF EDIT Amort_Updated'!Z118-'DEF EDIT Amort_Updated'!Z111)/1000</f>
        <v>959.03971999999987</v>
      </c>
      <c r="F28" s="75"/>
      <c r="G28" s="72">
        <f>-VLOOKUP($B28,'REG FL  Income Taxes Import'!$A:$BN,MATCH(G$19,'REG FL  Income Taxes Import'!$2:$2,0),FALSE)/1000</f>
        <v>817.82799999999997</v>
      </c>
      <c r="H28" s="72">
        <f>-VLOOKUP($B28,'REG FL  Income Taxes Import'!$A:$BN,MATCH(H$19,'REG FL  Income Taxes Import'!$2:$2,0),FALSE)/1000</f>
        <v>833.45899999999995</v>
      </c>
      <c r="I28" s="72">
        <f>-VLOOKUP($B28,'REG FL  Income Taxes Import'!$A:$BN,MATCH(I$19,'REG FL  Income Taxes Import'!$2:$2,0),FALSE)/1000</f>
        <v>871.5129999999989</v>
      </c>
      <c r="J28" s="72">
        <f>-VLOOKUP($B28,'REG FL  Income Taxes Import'!$A:$BN,MATCH(J$19,'REG FL  Income Taxes Import'!$2:$2,0),FALSE)/1000</f>
        <v>886.17399999999998</v>
      </c>
      <c r="K28" s="66"/>
    </row>
    <row r="29" spans="1:11" ht="13.8">
      <c r="B29" s="86" t="s">
        <v>32</v>
      </c>
      <c r="E29" s="454">
        <f>'DEF EDIT Amort_Updated'!AB118/1000</f>
        <v>2091.3312235691274</v>
      </c>
      <c r="F29" s="75"/>
      <c r="G29" s="72">
        <f>-VLOOKUP($B29,'REG FL  Income Taxes Import'!$A:$BN,MATCH(G$19,'REG FL  Income Taxes Import'!$2:$2,0),FALSE)/1000</f>
        <v>2081.3310000000001</v>
      </c>
      <c r="H29" s="72">
        <f>-VLOOKUP($B29,'REG FL  Income Taxes Import'!$A:$BN,MATCH(H$19,'REG FL  Income Taxes Import'!$2:$2,0),FALSE)/1000</f>
        <v>871.38800000000003</v>
      </c>
      <c r="I29" s="72">
        <f>-VLOOKUP($B29,'REG FL  Income Taxes Import'!$A:$BN,MATCH(I$19,'REG FL  Income Taxes Import'!$2:$2,0),FALSE)/1000</f>
        <v>0</v>
      </c>
      <c r="J29" s="72">
        <f>-VLOOKUP($B29,'REG FL  Income Taxes Import'!$A:$BN,MATCH(J$19,'REG FL  Income Taxes Import'!$2:$2,0),FALSE)/1000</f>
        <v>0</v>
      </c>
      <c r="K29" s="66"/>
    </row>
    <row r="30" spans="1:11" ht="13.8">
      <c r="B30" s="86" t="s">
        <v>29</v>
      </c>
      <c r="C30" s="57" t="s">
        <v>33</v>
      </c>
      <c r="E30" s="72">
        <f>'DEF EDIT Amort_Updated'!N111/1000</f>
        <v>1778.8017724233982</v>
      </c>
      <c r="F30" s="75"/>
      <c r="G30" s="72"/>
      <c r="H30" s="72"/>
      <c r="I30" s="72"/>
      <c r="J30" s="72"/>
      <c r="K30" s="66"/>
    </row>
    <row r="31" spans="1:11" ht="13.8">
      <c r="B31" s="86" t="s">
        <v>30</v>
      </c>
      <c r="C31" s="57" t="s">
        <v>33</v>
      </c>
      <c r="E31" s="72"/>
      <c r="F31" s="75"/>
      <c r="G31" s="72"/>
      <c r="H31" s="72"/>
      <c r="I31" s="72"/>
      <c r="J31" s="72"/>
      <c r="K31" s="66"/>
    </row>
    <row r="32" spans="1:11" ht="13.8">
      <c r="B32" s="86" t="s">
        <v>31</v>
      </c>
      <c r="C32" s="57" t="s">
        <v>33</v>
      </c>
      <c r="E32" s="72">
        <f>'DEF EDIT Amort_Updated'!Z111/1000</f>
        <v>84.700067576602052</v>
      </c>
      <c r="F32" s="75"/>
      <c r="G32" s="72"/>
      <c r="H32" s="72"/>
      <c r="I32" s="72"/>
      <c r="J32" s="72"/>
      <c r="K32" s="66"/>
    </row>
    <row r="33" spans="1:11" ht="13.8">
      <c r="B33" s="86" t="s">
        <v>32</v>
      </c>
      <c r="C33" s="57" t="s">
        <v>33</v>
      </c>
      <c r="E33" s="72"/>
      <c r="F33" s="75"/>
      <c r="G33" s="72"/>
      <c r="H33" s="72"/>
      <c r="I33" s="72"/>
      <c r="J33" s="72"/>
      <c r="K33" s="66"/>
    </row>
    <row r="34" spans="1:11">
      <c r="B34" s="61" t="s">
        <v>34</v>
      </c>
      <c r="C34" s="61"/>
      <c r="D34" s="61"/>
      <c r="E34" s="74">
        <f>SUM(E25:E33)</f>
        <v>1.2335691384777192E-3</v>
      </c>
      <c r="F34" s="75"/>
      <c r="G34" s="74">
        <f>SUM(G25:G29)</f>
        <v>1.0008989193011075E-9</v>
      </c>
      <c r="H34" s="74">
        <f>SUM(H25:H29)</f>
        <v>1.659827830735594E-11</v>
      </c>
      <c r="I34" s="74">
        <f>SUM(I25:I29)</f>
        <v>-1.2380496627883986E-10</v>
      </c>
      <c r="J34" s="74">
        <f>SUM(J25:J29)</f>
        <v>8.1854523159563541E-12</v>
      </c>
      <c r="K34" s="66"/>
    </row>
    <row r="35" spans="1:11">
      <c r="F35" s="75"/>
      <c r="K35" s="66"/>
    </row>
    <row r="36" spans="1:11">
      <c r="B36" s="57" t="s">
        <v>35</v>
      </c>
      <c r="E36" s="75">
        <f t="shared" ref="E36:J36" si="2">+E26+E28</f>
        <v>21100.00101</v>
      </c>
      <c r="F36" s="75"/>
      <c r="G36" s="75">
        <f t="shared" si="2"/>
        <v>21925.681</v>
      </c>
      <c r="H36" s="75">
        <f t="shared" si="2"/>
        <v>22344.754999999997</v>
      </c>
      <c r="I36" s="75">
        <f t="shared" si="2"/>
        <v>23364.959999999897</v>
      </c>
      <c r="J36" s="75">
        <f t="shared" si="2"/>
        <v>23758.017</v>
      </c>
      <c r="K36" s="66"/>
    </row>
    <row r="37" spans="1:11">
      <c r="B37" s="57" t="s">
        <v>36</v>
      </c>
      <c r="E37" s="75">
        <f>+E27+E29</f>
        <v>2091.3312235691274</v>
      </c>
      <c r="F37" s="75"/>
      <c r="G37" s="75">
        <f t="shared" ref="G37:J37" si="3">+G27+G29</f>
        <v>2081.3310000000001</v>
      </c>
      <c r="H37" s="75">
        <f t="shared" si="3"/>
        <v>871.38800000000003</v>
      </c>
      <c r="I37" s="75">
        <f t="shared" si="3"/>
        <v>0</v>
      </c>
      <c r="J37" s="75">
        <f t="shared" si="3"/>
        <v>0</v>
      </c>
      <c r="K37" s="66"/>
    </row>
    <row r="38" spans="1:11">
      <c r="B38" s="57" t="s">
        <v>35</v>
      </c>
      <c r="C38" s="57" t="s">
        <v>33</v>
      </c>
      <c r="E38" s="75">
        <f>+E30+E32</f>
        <v>1863.5018400000004</v>
      </c>
      <c r="F38" s="75"/>
      <c r="G38" s="75">
        <f t="shared" ref="G38:J38" si="4">+G30+G32</f>
        <v>0</v>
      </c>
      <c r="H38" s="75">
        <f t="shared" si="4"/>
        <v>0</v>
      </c>
      <c r="I38" s="75">
        <f t="shared" si="4"/>
        <v>0</v>
      </c>
      <c r="J38" s="75">
        <f t="shared" si="4"/>
        <v>0</v>
      </c>
      <c r="K38" s="66"/>
    </row>
    <row r="39" spans="1:11">
      <c r="B39" s="57" t="s">
        <v>36</v>
      </c>
      <c r="C39" s="57" t="s">
        <v>33</v>
      </c>
      <c r="E39" s="75">
        <f>+E31+E33</f>
        <v>0</v>
      </c>
      <c r="F39" s="75"/>
      <c r="G39" s="75">
        <f t="shared" ref="G39:J39" si="5">+G31+G33</f>
        <v>0</v>
      </c>
      <c r="H39" s="75">
        <f t="shared" si="5"/>
        <v>0</v>
      </c>
      <c r="I39" s="75">
        <f t="shared" si="5"/>
        <v>0</v>
      </c>
      <c r="J39" s="75">
        <f t="shared" si="5"/>
        <v>0</v>
      </c>
      <c r="K39" s="66"/>
    </row>
    <row r="40" spans="1:11" ht="13.8" thickBot="1">
      <c r="E40" s="265">
        <f>SUM(E36:E39)</f>
        <v>25054.834073569127</v>
      </c>
      <c r="F40" s="75"/>
      <c r="G40" s="265">
        <f t="shared" ref="G40:J40" si="6">SUM(G36:G39)</f>
        <v>24007.012000000002</v>
      </c>
      <c r="H40" s="265">
        <f t="shared" si="6"/>
        <v>23216.142999999996</v>
      </c>
      <c r="I40" s="265">
        <f t="shared" si="6"/>
        <v>23364.959999999897</v>
      </c>
      <c r="J40" s="265">
        <f t="shared" si="6"/>
        <v>23758.017</v>
      </c>
      <c r="K40" s="66"/>
    </row>
    <row r="41" spans="1:11" ht="13.8" thickTop="1">
      <c r="F41" s="75"/>
      <c r="G41" s="75"/>
      <c r="H41" s="75"/>
      <c r="I41" s="75"/>
      <c r="J41" s="75"/>
      <c r="K41" s="66"/>
    </row>
    <row r="43" spans="1:11">
      <c r="A43" s="107">
        <v>5</v>
      </c>
      <c r="B43" s="57" t="s">
        <v>37</v>
      </c>
      <c r="C43" s="57" t="s">
        <v>38</v>
      </c>
    </row>
    <row r="45" spans="1:11">
      <c r="B45" s="57" t="s">
        <v>39</v>
      </c>
      <c r="E45" s="108" t="s">
        <v>35</v>
      </c>
      <c r="F45" s="108" t="s">
        <v>36</v>
      </c>
      <c r="G45" s="108" t="s">
        <v>40</v>
      </c>
    </row>
    <row r="46" spans="1:11" ht="13.8" thickBot="1">
      <c r="B46" s="57" t="s">
        <v>41</v>
      </c>
      <c r="E46" s="455">
        <f>-'DEF EDIT Amort_Updated'!B99/1000</f>
        <v>526179.46424544917</v>
      </c>
      <c r="F46" s="455">
        <f>-'DEF EDIT Amort_Updated'!D99/1000</f>
        <v>5054.0504697728156</v>
      </c>
      <c r="G46" s="115">
        <f>+E46+F46</f>
        <v>531233.51471522194</v>
      </c>
    </row>
    <row r="47" spans="1:11" ht="13.8" thickTop="1">
      <c r="B47" s="57" t="s">
        <v>42</v>
      </c>
      <c r="G47" s="73">
        <f>+'Beg Bal Historical - WKTB_REG'!E563/1000</f>
        <v>531233.51115999999</v>
      </c>
    </row>
    <row r="48" spans="1:11">
      <c r="G48" s="75">
        <f>+G46-G47</f>
        <v>3.5552219487726688E-3</v>
      </c>
    </row>
  </sheetData>
  <phoneticPr fontId="51" type="noConversion"/>
  <pageMargins left="0.7" right="0.7" top="0.75" bottom="0.75" header="0.3" footer="0.3"/>
  <pageSetup orientation="portrait" r:id="rId1"/>
  <headerFooter>
    <oddHeader xml:space="preserve">&amp;RDEF’s Response to OPC POD 1 (1-26)
Q7
Page &amp;P of &amp;N
</oddHeader>
    <oddFooter>&amp;R20240025-OPCPOD1-00004255</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78A63-A427-44C3-9CE8-05FC265B9172}">
  <sheetPr codeName="Sheet1"/>
  <dimension ref="A1:E1051"/>
  <sheetViews>
    <sheetView tabSelected="1" workbookViewId="0">
      <selection activeCell="S27" sqref="S27"/>
    </sheetView>
  </sheetViews>
  <sheetFormatPr defaultColWidth="10.109375" defaultRowHeight="13.2"/>
  <cols>
    <col min="1" max="1" width="79.33203125" bestFit="1" customWidth="1"/>
    <col min="2" max="2" width="22.109375" customWidth="1"/>
    <col min="3" max="3" width="14.33203125" customWidth="1"/>
    <col min="4" max="4" width="16.109375" bestFit="1" customWidth="1"/>
    <col min="5" max="5" width="17.77734375" style="113" customWidth="1"/>
    <col min="6" max="16384" width="10.109375" style="113"/>
  </cols>
  <sheetData>
    <row r="1" spans="1:5" ht="23.4">
      <c r="B1" s="286" t="s">
        <v>1851</v>
      </c>
    </row>
    <row r="2" spans="1:5">
      <c r="E2" s="112"/>
    </row>
    <row r="3" spans="1:5" ht="13.8">
      <c r="B3" s="287" t="s">
        <v>1852</v>
      </c>
      <c r="E3" s="112"/>
    </row>
    <row r="4" spans="1:5" ht="13.8">
      <c r="B4" s="287" t="s">
        <v>1853</v>
      </c>
      <c r="E4" s="112"/>
    </row>
    <row r="5" spans="1:5" ht="14.4" thickBot="1">
      <c r="A5" s="288"/>
      <c r="B5" s="289" t="s">
        <v>1854</v>
      </c>
      <c r="C5" s="288"/>
      <c r="D5" s="288"/>
      <c r="E5" s="112"/>
    </row>
    <row r="6" spans="1:5" ht="13.8" thickTop="1">
      <c r="E6" s="112"/>
    </row>
    <row r="7" spans="1:5" ht="15">
      <c r="A7" t="s">
        <v>1855</v>
      </c>
      <c r="B7" s="290" t="s">
        <v>1856</v>
      </c>
      <c r="C7" s="290" t="s">
        <v>1856</v>
      </c>
      <c r="D7" s="290" t="s">
        <v>1856</v>
      </c>
      <c r="E7" s="112"/>
    </row>
    <row r="8" spans="1:5" ht="15">
      <c r="A8" t="s">
        <v>1855</v>
      </c>
      <c r="B8" s="291" t="s">
        <v>1351</v>
      </c>
      <c r="C8" s="290" t="s">
        <v>1857</v>
      </c>
      <c r="D8" s="291" t="s">
        <v>1352</v>
      </c>
      <c r="E8" s="112"/>
    </row>
    <row r="9" spans="1:5" ht="15">
      <c r="A9" t="s">
        <v>1855</v>
      </c>
      <c r="B9" s="290" t="s">
        <v>1854</v>
      </c>
      <c r="C9" s="290" t="s">
        <v>1854</v>
      </c>
      <c r="D9" s="290" t="s">
        <v>1854</v>
      </c>
      <c r="E9" s="112"/>
    </row>
    <row r="10" spans="1:5" ht="13.2" customHeight="1">
      <c r="A10" s="292" t="s">
        <v>1858</v>
      </c>
      <c r="B10" s="293"/>
      <c r="C10" s="293"/>
      <c r="D10" s="293"/>
      <c r="E10" s="112"/>
    </row>
    <row r="11" spans="1:5">
      <c r="A11" s="294" t="s">
        <v>1859</v>
      </c>
      <c r="B11" s="295">
        <v>21732123117.919998</v>
      </c>
      <c r="C11" s="295">
        <v>-180703048.78999999</v>
      </c>
      <c r="D11" s="295">
        <v>21912826166.709999</v>
      </c>
      <c r="E11" s="112"/>
    </row>
    <row r="12" spans="1:5">
      <c r="A12" s="294" t="s">
        <v>1860</v>
      </c>
      <c r="B12" s="295">
        <v>17585866.48</v>
      </c>
      <c r="C12" s="295">
        <v>0</v>
      </c>
      <c r="D12" s="295">
        <v>17585866.48</v>
      </c>
      <c r="E12" s="112"/>
    </row>
    <row r="13" spans="1:5">
      <c r="A13" s="294" t="s">
        <v>1861</v>
      </c>
      <c r="B13" s="295"/>
      <c r="C13" s="295">
        <v>0</v>
      </c>
      <c r="D13" s="295">
        <v>0</v>
      </c>
      <c r="E13" s="112"/>
    </row>
    <row r="14" spans="1:5">
      <c r="A14" s="294" t="s">
        <v>1862</v>
      </c>
      <c r="B14" s="295">
        <v>41288107.470000006</v>
      </c>
      <c r="C14" s="295">
        <v>-1963646.64</v>
      </c>
      <c r="D14" s="295">
        <v>43251754.109999999</v>
      </c>
      <c r="E14" s="112"/>
    </row>
    <row r="15" spans="1:5">
      <c r="A15" s="294" t="s">
        <v>1863</v>
      </c>
      <c r="B15" s="295">
        <v>-2489592.16</v>
      </c>
      <c r="C15" s="295">
        <v>0</v>
      </c>
      <c r="D15" s="295">
        <v>-2489592.16</v>
      </c>
      <c r="E15" s="112"/>
    </row>
    <row r="16" spans="1:5">
      <c r="A16" s="294" t="s">
        <v>1864</v>
      </c>
      <c r="B16" s="295">
        <v>21788507499.709999</v>
      </c>
      <c r="C16" s="295">
        <v>-182666695.42999998</v>
      </c>
      <c r="D16" s="295">
        <v>21971174195.139999</v>
      </c>
      <c r="E16" s="112"/>
    </row>
    <row r="17" spans="1:5">
      <c r="A17" s="294" t="s">
        <v>1865</v>
      </c>
      <c r="B17" s="295">
        <v>20325435.300000001</v>
      </c>
      <c r="C17" s="295">
        <v>0</v>
      </c>
      <c r="D17" s="295">
        <v>20325435.300000001</v>
      </c>
      <c r="E17" s="112"/>
    </row>
    <row r="18" spans="1:5">
      <c r="A18" s="294" t="s">
        <v>1866</v>
      </c>
      <c r="B18" s="295">
        <v>20325435.300000001</v>
      </c>
      <c r="C18" s="295">
        <v>0</v>
      </c>
      <c r="D18" s="295">
        <v>20325435.300000001</v>
      </c>
      <c r="E18" s="112"/>
    </row>
    <row r="19" spans="1:5">
      <c r="A19" s="294" t="s">
        <v>1867</v>
      </c>
      <c r="B19" s="295">
        <v>2531240</v>
      </c>
      <c r="C19" s="295">
        <v>0</v>
      </c>
      <c r="D19" s="295">
        <v>2531240</v>
      </c>
      <c r="E19" s="112"/>
    </row>
    <row r="20" spans="1:5">
      <c r="A20" s="294" t="s">
        <v>1868</v>
      </c>
      <c r="B20" s="295">
        <v>2531240</v>
      </c>
      <c r="C20" s="295">
        <v>0</v>
      </c>
      <c r="D20" s="295">
        <v>2531240</v>
      </c>
      <c r="E20" s="112"/>
    </row>
    <row r="21" spans="1:5">
      <c r="A21" s="294" t="s">
        <v>1869</v>
      </c>
      <c r="B21" s="295">
        <v>235782330.40000001</v>
      </c>
      <c r="C21" s="295">
        <v>0</v>
      </c>
      <c r="D21" s="295">
        <v>235782330.40000001</v>
      </c>
      <c r="E21" s="112"/>
    </row>
    <row r="22" spans="1:5">
      <c r="A22" s="294" t="s">
        <v>1870</v>
      </c>
      <c r="B22" s="295">
        <v>510840364.05000007</v>
      </c>
      <c r="C22" s="295">
        <v>-3158040.84</v>
      </c>
      <c r="D22" s="295">
        <v>513998404.88999999</v>
      </c>
      <c r="E22" s="112"/>
    </row>
    <row r="23" spans="1:5">
      <c r="A23" s="294" t="s">
        <v>1871</v>
      </c>
      <c r="B23" s="295">
        <v>-170785614.91</v>
      </c>
      <c r="C23" s="295">
        <v>1777512.64</v>
      </c>
      <c r="D23" s="295">
        <v>-172563127.54999998</v>
      </c>
      <c r="E23" s="112"/>
    </row>
    <row r="24" spans="1:5">
      <c r="A24" s="294" t="s">
        <v>1872</v>
      </c>
      <c r="B24" s="295">
        <v>-210836203.16999999</v>
      </c>
      <c r="C24" s="295">
        <v>4131193.13</v>
      </c>
      <c r="D24" s="295">
        <v>-214967396.29999998</v>
      </c>
      <c r="E24" s="112"/>
    </row>
    <row r="25" spans="1:5">
      <c r="A25" s="294" t="s">
        <v>1873</v>
      </c>
      <c r="B25" s="295">
        <v>365000876.37</v>
      </c>
      <c r="C25" s="295">
        <v>2750664.93</v>
      </c>
      <c r="D25" s="295">
        <v>362250211.44</v>
      </c>
      <c r="E25" s="112"/>
    </row>
    <row r="26" spans="1:5">
      <c r="A26" s="294" t="s">
        <v>1874</v>
      </c>
      <c r="B26" s="295">
        <v>109149.2</v>
      </c>
      <c r="C26" s="295">
        <v>0</v>
      </c>
      <c r="D26" s="295">
        <v>109149.2</v>
      </c>
      <c r="E26" s="112"/>
    </row>
    <row r="27" spans="1:5">
      <c r="A27" s="294" t="s">
        <v>1875</v>
      </c>
      <c r="B27" s="295">
        <v>129702876.80000001</v>
      </c>
      <c r="C27" s="295">
        <v>67624987.120000005</v>
      </c>
      <c r="D27" s="295">
        <v>62077889.68</v>
      </c>
      <c r="E27" s="112"/>
    </row>
    <row r="28" spans="1:5">
      <c r="A28" s="294" t="s">
        <v>1876</v>
      </c>
      <c r="B28" s="295">
        <v>129812026</v>
      </c>
      <c r="C28" s="295">
        <v>67624987.120000005</v>
      </c>
      <c r="D28" s="295">
        <v>62187038.880000003</v>
      </c>
      <c r="E28" s="112"/>
    </row>
    <row r="29" spans="1:5">
      <c r="A29" s="294" t="s">
        <v>1877</v>
      </c>
      <c r="B29" s="295">
        <v>3863256120.23</v>
      </c>
      <c r="C29" s="295">
        <v>-5054900.82</v>
      </c>
      <c r="D29" s="295">
        <v>3868311021.0499997</v>
      </c>
      <c r="E29" s="112"/>
    </row>
    <row r="30" spans="1:5">
      <c r="A30" s="294" t="s">
        <v>1878</v>
      </c>
      <c r="B30" s="295"/>
      <c r="C30" s="295">
        <v>0</v>
      </c>
      <c r="D30" s="295">
        <v>0</v>
      </c>
      <c r="E30" s="112"/>
    </row>
    <row r="31" spans="1:5">
      <c r="A31" s="294" t="s">
        <v>1879</v>
      </c>
      <c r="B31" s="295">
        <v>3863256120.23</v>
      </c>
      <c r="C31" s="295">
        <v>-5054900.82</v>
      </c>
      <c r="D31" s="295">
        <v>3868311021.0499997</v>
      </c>
      <c r="E31" s="112"/>
    </row>
    <row r="32" spans="1:5">
      <c r="A32" s="294" t="s">
        <v>1880</v>
      </c>
      <c r="B32" s="295">
        <v>4380925697.9000006</v>
      </c>
      <c r="C32" s="295">
        <v>65320751.230000004</v>
      </c>
      <c r="D32" s="295">
        <v>4315604946.6700001</v>
      </c>
      <c r="E32" s="112"/>
    </row>
    <row r="33" spans="1:5">
      <c r="A33" s="294" t="s">
        <v>1881</v>
      </c>
      <c r="B33" s="295">
        <v>26169433197.610001</v>
      </c>
      <c r="C33" s="295">
        <v>-117345944.19999999</v>
      </c>
      <c r="D33" s="295">
        <v>26286779141.810001</v>
      </c>
      <c r="E33" s="112"/>
    </row>
    <row r="34" spans="1:5">
      <c r="A34" s="294" t="s">
        <v>1882</v>
      </c>
      <c r="B34" s="295">
        <v>2163482694.3799996</v>
      </c>
      <c r="C34" s="295">
        <v>-76809140.049999997</v>
      </c>
      <c r="D34" s="295">
        <v>2240291834.4299998</v>
      </c>
      <c r="E34" s="112"/>
    </row>
    <row r="35" spans="1:5">
      <c r="A35" s="294" t="s">
        <v>1883</v>
      </c>
      <c r="B35" s="295">
        <v>50278872.390000001</v>
      </c>
      <c r="C35" s="295">
        <v>11608009.360000001</v>
      </c>
      <c r="D35" s="295">
        <v>38670863.030000001</v>
      </c>
      <c r="E35" s="112"/>
    </row>
    <row r="36" spans="1:5">
      <c r="A36" s="294" t="s">
        <v>1884</v>
      </c>
      <c r="B36" s="295">
        <v>2213761566.77</v>
      </c>
      <c r="C36" s="295">
        <v>-65201130.68999999</v>
      </c>
      <c r="D36" s="295">
        <v>2278962697.46</v>
      </c>
      <c r="E36" s="112"/>
    </row>
    <row r="37" spans="1:5">
      <c r="A37" s="294" t="s">
        <v>1885</v>
      </c>
      <c r="B37" s="295">
        <v>28383194764.380001</v>
      </c>
      <c r="C37" s="295">
        <v>-182547074.88999999</v>
      </c>
      <c r="D37" s="295">
        <v>28565741839.27</v>
      </c>
      <c r="E37" s="112"/>
    </row>
    <row r="38" spans="1:5">
      <c r="A38" s="294" t="s">
        <v>1886</v>
      </c>
      <c r="B38" s="295">
        <v>-232522667.95999998</v>
      </c>
      <c r="C38" s="295">
        <v>3836715.71</v>
      </c>
      <c r="D38" s="295">
        <v>-236359383.66999999</v>
      </c>
      <c r="E38" s="112"/>
    </row>
    <row r="39" spans="1:5">
      <c r="A39" s="294" t="s">
        <v>1887</v>
      </c>
      <c r="B39" s="295">
        <v>-8058589.7199999997</v>
      </c>
      <c r="C39" s="295">
        <v>73361.47</v>
      </c>
      <c r="D39" s="295">
        <v>-8131951.1900000004</v>
      </c>
      <c r="E39" s="112"/>
    </row>
    <row r="40" spans="1:5">
      <c r="A40" s="294" t="s">
        <v>1888</v>
      </c>
      <c r="B40" s="295">
        <v>-240581257.68000001</v>
      </c>
      <c r="C40" s="295">
        <v>3910077.18</v>
      </c>
      <c r="D40" s="295">
        <v>-244491334.86000001</v>
      </c>
      <c r="E40" s="112"/>
    </row>
    <row r="41" spans="1:5">
      <c r="A41" s="294" t="s">
        <v>1889</v>
      </c>
      <c r="B41" s="295">
        <v>-131911419.80999999</v>
      </c>
      <c r="C41" s="295">
        <v>8056798.6000000006</v>
      </c>
      <c r="D41" s="295">
        <v>-139968218.41</v>
      </c>
      <c r="E41" s="112"/>
    </row>
    <row r="42" spans="1:5">
      <c r="A42" s="294" t="s">
        <v>1890</v>
      </c>
      <c r="B42" s="295">
        <v>-131911419.80999999</v>
      </c>
      <c r="C42" s="295">
        <v>8056798.6000000006</v>
      </c>
      <c r="D42" s="295">
        <v>-139968218.41</v>
      </c>
      <c r="E42" s="112"/>
    </row>
    <row r="43" spans="1:5">
      <c r="A43" s="294" t="s">
        <v>1891</v>
      </c>
      <c r="B43" s="295">
        <v>-6426522282.0500002</v>
      </c>
      <c r="C43" s="295">
        <v>36489116.810000002</v>
      </c>
      <c r="D43" s="295">
        <v>-6463011398.8599997</v>
      </c>
      <c r="E43" s="112"/>
    </row>
    <row r="44" spans="1:5">
      <c r="A44" s="294" t="s">
        <v>1892</v>
      </c>
      <c r="B44" s="295">
        <v>634094</v>
      </c>
      <c r="C44" s="295">
        <v>-3883</v>
      </c>
      <c r="D44" s="295">
        <v>637977</v>
      </c>
      <c r="E44" s="112"/>
    </row>
    <row r="45" spans="1:5">
      <c r="A45" s="294" t="s">
        <v>1893</v>
      </c>
      <c r="B45" s="295">
        <v>291145741.24000001</v>
      </c>
      <c r="C45" s="295">
        <v>289154.74</v>
      </c>
      <c r="D45" s="295">
        <v>290856586.5</v>
      </c>
      <c r="E45" s="112"/>
    </row>
    <row r="46" spans="1:5">
      <c r="A46" s="294" t="s">
        <v>1894</v>
      </c>
      <c r="B46" s="295">
        <v>1682762</v>
      </c>
      <c r="C46" s="295">
        <v>0</v>
      </c>
      <c r="D46" s="295">
        <v>1682762</v>
      </c>
      <c r="E46" s="112"/>
    </row>
    <row r="47" spans="1:5">
      <c r="A47" s="294" t="s">
        <v>1895</v>
      </c>
      <c r="B47" s="295">
        <v>19747191.620000001</v>
      </c>
      <c r="C47" s="295">
        <v>496395.38</v>
      </c>
      <c r="D47" s="295">
        <v>19250796.239999998</v>
      </c>
      <c r="E47" s="112"/>
    </row>
    <row r="48" spans="1:5">
      <c r="A48" s="294" t="s">
        <v>1896</v>
      </c>
      <c r="B48" s="295">
        <v>23354011</v>
      </c>
      <c r="C48" s="295">
        <v>0</v>
      </c>
      <c r="D48" s="295">
        <v>23354011</v>
      </c>
      <c r="E48" s="112"/>
    </row>
    <row r="49" spans="1:5">
      <c r="A49" s="294" t="s">
        <v>1897</v>
      </c>
      <c r="B49" s="295">
        <v>406957.10000000003</v>
      </c>
      <c r="C49" s="295">
        <v>0</v>
      </c>
      <c r="D49" s="295">
        <v>406957.10000000003</v>
      </c>
      <c r="E49" s="112"/>
    </row>
    <row r="50" spans="1:5">
      <c r="A50" s="294" t="s">
        <v>1898</v>
      </c>
      <c r="B50" s="295">
        <v>-8315803.9200000009</v>
      </c>
      <c r="C50" s="295">
        <v>41520.39</v>
      </c>
      <c r="D50" s="295">
        <v>-8357324.3099999996</v>
      </c>
      <c r="E50" s="112"/>
    </row>
    <row r="51" spans="1:5">
      <c r="A51" s="294" t="s">
        <v>1899</v>
      </c>
      <c r="B51" s="295">
        <v>181119489.79000002</v>
      </c>
      <c r="C51" s="295">
        <v>-1469265.97</v>
      </c>
      <c r="D51" s="295">
        <v>182588755.76000002</v>
      </c>
      <c r="E51" s="112"/>
    </row>
    <row r="52" spans="1:5">
      <c r="A52" s="294" t="s">
        <v>1900</v>
      </c>
      <c r="B52" s="295"/>
      <c r="C52" s="295">
        <v>0</v>
      </c>
      <c r="D52" s="295">
        <v>0</v>
      </c>
      <c r="E52" s="112"/>
    </row>
    <row r="53" spans="1:5">
      <c r="A53" s="294" t="s">
        <v>1901</v>
      </c>
      <c r="B53" s="295">
        <v>0</v>
      </c>
      <c r="C53" s="295">
        <v>0</v>
      </c>
      <c r="D53" s="295">
        <v>0</v>
      </c>
      <c r="E53" s="112"/>
    </row>
    <row r="54" spans="1:5">
      <c r="A54" s="294" t="s">
        <v>1902</v>
      </c>
      <c r="B54" s="295">
        <v>0</v>
      </c>
      <c r="C54" s="295">
        <v>0</v>
      </c>
      <c r="D54" s="295">
        <v>0</v>
      </c>
      <c r="E54" s="112"/>
    </row>
    <row r="55" spans="1:5">
      <c r="A55" s="294" t="s">
        <v>1903</v>
      </c>
      <c r="B55" s="295">
        <v>0</v>
      </c>
      <c r="C55" s="295">
        <v>0</v>
      </c>
      <c r="D55" s="295">
        <v>0</v>
      </c>
      <c r="E55" s="112"/>
    </row>
    <row r="56" spans="1:5">
      <c r="A56" s="294" t="s">
        <v>1904</v>
      </c>
      <c r="B56" s="295">
        <v>0</v>
      </c>
      <c r="C56" s="295">
        <v>0</v>
      </c>
      <c r="D56" s="295">
        <v>0</v>
      </c>
      <c r="E56" s="112"/>
    </row>
    <row r="57" spans="1:5">
      <c r="A57" s="294" t="s">
        <v>1905</v>
      </c>
      <c r="B57" s="295">
        <v>-5844581.3099999996</v>
      </c>
      <c r="C57" s="295">
        <v>150354.71</v>
      </c>
      <c r="D57" s="295">
        <v>-5994936.0200000005</v>
      </c>
      <c r="E57" s="112"/>
    </row>
    <row r="58" spans="1:5">
      <c r="A58" s="294" t="s">
        <v>1906</v>
      </c>
      <c r="B58" s="295">
        <v>-468382682.55999994</v>
      </c>
      <c r="C58" s="295">
        <v>31037596.969999999</v>
      </c>
      <c r="D58" s="295">
        <v>-499420279.53000003</v>
      </c>
      <c r="E58" s="112"/>
    </row>
    <row r="59" spans="1:5">
      <c r="A59" s="294" t="s">
        <v>1907</v>
      </c>
      <c r="B59" s="295">
        <v>-102262.90000000001</v>
      </c>
      <c r="C59" s="295">
        <v>13492.65</v>
      </c>
      <c r="D59" s="295">
        <v>-115755.55</v>
      </c>
      <c r="E59" s="112"/>
    </row>
    <row r="60" spans="1:5">
      <c r="A60" s="294" t="s">
        <v>1908</v>
      </c>
      <c r="B60" s="295">
        <v>-2531240</v>
      </c>
      <c r="C60" s="295">
        <v>0</v>
      </c>
      <c r="D60" s="295">
        <v>-2531240</v>
      </c>
      <c r="E60" s="112"/>
    </row>
    <row r="61" spans="1:5">
      <c r="A61" s="294" t="s">
        <v>1909</v>
      </c>
      <c r="B61" s="295">
        <v>-6491551020.5699997</v>
      </c>
      <c r="C61" s="295">
        <v>6309735.1399999997</v>
      </c>
      <c r="D61" s="295">
        <v>-6497860755.71</v>
      </c>
      <c r="E61" s="112"/>
    </row>
    <row r="62" spans="1:5">
      <c r="A62" s="294" t="s">
        <v>1910</v>
      </c>
      <c r="B62" s="295">
        <v>-6864043698.0600004</v>
      </c>
      <c r="C62" s="295">
        <v>18276610.920000002</v>
      </c>
      <c r="D62" s="295">
        <v>-6882320308.9800005</v>
      </c>
      <c r="E62" s="112"/>
    </row>
    <row r="63" spans="1:5">
      <c r="A63" s="294" t="s">
        <v>1911</v>
      </c>
      <c r="B63" s="295">
        <v>21519151066.32</v>
      </c>
      <c r="C63" s="295">
        <v>-164270463.97000003</v>
      </c>
      <c r="D63" s="295">
        <v>21683421530.290001</v>
      </c>
      <c r="E63" s="112"/>
    </row>
    <row r="64" spans="1:5">
      <c r="A64" s="292" t="s">
        <v>1912</v>
      </c>
      <c r="B64" s="296">
        <v>21519151066.32</v>
      </c>
      <c r="C64" s="296">
        <v>-164270463.97000003</v>
      </c>
      <c r="D64" s="296">
        <v>21683421530.290001</v>
      </c>
      <c r="E64" s="112"/>
    </row>
    <row r="65" spans="1:5">
      <c r="A65" s="294" t="s">
        <v>1913</v>
      </c>
      <c r="B65" s="295">
        <v>22425578.020000003</v>
      </c>
      <c r="C65" s="295">
        <v>-67889193.450000003</v>
      </c>
      <c r="D65" s="295">
        <v>90314771.469999999</v>
      </c>
      <c r="E65" s="112"/>
    </row>
    <row r="66" spans="1:5">
      <c r="A66" s="294" t="s">
        <v>1914</v>
      </c>
      <c r="B66" s="295">
        <v>720495.75</v>
      </c>
      <c r="C66" s="295">
        <v>-185.43</v>
      </c>
      <c r="D66" s="295">
        <v>720681.17999999993</v>
      </c>
      <c r="E66" s="112"/>
    </row>
    <row r="67" spans="1:5">
      <c r="A67" s="294" t="s">
        <v>1915</v>
      </c>
      <c r="B67" s="295">
        <v>278986.53000000003</v>
      </c>
      <c r="C67" s="295">
        <v>264206.32999999996</v>
      </c>
      <c r="D67" s="295">
        <v>14780.2</v>
      </c>
      <c r="E67" s="112"/>
    </row>
    <row r="68" spans="1:5">
      <c r="A68" s="294" t="s">
        <v>1916</v>
      </c>
      <c r="B68" s="295">
        <v>23425060.300000001</v>
      </c>
      <c r="C68" s="295">
        <v>-67625172.549999997</v>
      </c>
      <c r="D68" s="295">
        <v>91050232.849999994</v>
      </c>
      <c r="E68" s="112"/>
    </row>
    <row r="69" spans="1:5">
      <c r="A69" s="294" t="s">
        <v>1917</v>
      </c>
      <c r="B69" s="295">
        <v>-10806081.15</v>
      </c>
      <c r="C69" s="295">
        <v>46574.47</v>
      </c>
      <c r="D69" s="295">
        <v>-10852655.620000001</v>
      </c>
      <c r="E69" s="112"/>
    </row>
    <row r="70" spans="1:5">
      <c r="A70" s="294" t="s">
        <v>1918</v>
      </c>
      <c r="B70" s="295">
        <v>-10806081.15</v>
      </c>
      <c r="C70" s="295">
        <v>46574.47</v>
      </c>
      <c r="D70" s="295">
        <v>-10852655.620000001</v>
      </c>
      <c r="E70" s="112"/>
    </row>
    <row r="71" spans="1:5">
      <c r="A71" s="294" t="s">
        <v>1919</v>
      </c>
      <c r="B71" s="295">
        <v>12618979.15</v>
      </c>
      <c r="C71" s="295">
        <v>-67578598.079999998</v>
      </c>
      <c r="D71" s="295">
        <v>80197577.230000004</v>
      </c>
      <c r="E71" s="112"/>
    </row>
    <row r="72" spans="1:5">
      <c r="A72" s="294" t="s">
        <v>1920</v>
      </c>
      <c r="B72" s="295">
        <v>6918321.9100000001</v>
      </c>
      <c r="C72" s="295">
        <v>0</v>
      </c>
      <c r="D72" s="295">
        <v>6918321.9100000001</v>
      </c>
      <c r="E72" s="112"/>
    </row>
    <row r="73" spans="1:5">
      <c r="A73" s="294" t="s">
        <v>1921</v>
      </c>
      <c r="B73" s="295">
        <v>-132386.74</v>
      </c>
      <c r="C73" s="295">
        <v>16695.259999999998</v>
      </c>
      <c r="D73" s="295">
        <v>-149082</v>
      </c>
      <c r="E73" s="112"/>
    </row>
    <row r="74" spans="1:5">
      <c r="A74" s="294" t="s">
        <v>1922</v>
      </c>
      <c r="B74" s="295">
        <v>0</v>
      </c>
      <c r="C74" s="295">
        <v>0</v>
      </c>
      <c r="D74" s="295">
        <v>0</v>
      </c>
      <c r="E74" s="112"/>
    </row>
    <row r="75" spans="1:5">
      <c r="A75" s="294" t="s">
        <v>1923</v>
      </c>
      <c r="B75" s="295">
        <v>0</v>
      </c>
      <c r="C75" s="295">
        <v>0</v>
      </c>
      <c r="D75" s="295">
        <v>0</v>
      </c>
      <c r="E75" s="112"/>
    </row>
    <row r="76" spans="1:5">
      <c r="A76" s="294" t="s">
        <v>1924</v>
      </c>
      <c r="B76" s="295">
        <v>6785935.1699999999</v>
      </c>
      <c r="C76" s="295">
        <v>16695.259999999998</v>
      </c>
      <c r="D76" s="295">
        <v>6769239.9100000001</v>
      </c>
      <c r="E76" s="112"/>
    </row>
    <row r="77" spans="1:5">
      <c r="A77" s="294" t="s">
        <v>1925</v>
      </c>
      <c r="B77" s="295">
        <v>777878.94</v>
      </c>
      <c r="C77" s="295">
        <v>0</v>
      </c>
      <c r="D77" s="295">
        <v>777878.94</v>
      </c>
      <c r="E77" s="112"/>
    </row>
    <row r="78" spans="1:5">
      <c r="A78" s="294" t="s">
        <v>1926</v>
      </c>
      <c r="B78" s="295">
        <v>777878.94000000006</v>
      </c>
      <c r="C78" s="295">
        <v>0</v>
      </c>
      <c r="D78" s="295">
        <v>777878.94000000006</v>
      </c>
      <c r="E78" s="112"/>
    </row>
    <row r="79" spans="1:5">
      <c r="A79" s="294" t="s">
        <v>1927</v>
      </c>
      <c r="B79" s="295">
        <v>42047650.990000002</v>
      </c>
      <c r="C79" s="295">
        <v>-1865195.5399999998</v>
      </c>
      <c r="D79" s="295">
        <v>43912846.530000001</v>
      </c>
      <c r="E79" s="112"/>
    </row>
    <row r="80" spans="1:5">
      <c r="A80" s="294" t="s">
        <v>1928</v>
      </c>
      <c r="B80" s="295">
        <v>83548349.679999992</v>
      </c>
      <c r="C80" s="295">
        <v>-17671857.580000002</v>
      </c>
      <c r="D80" s="295">
        <v>101220207.25999999</v>
      </c>
      <c r="E80" s="112"/>
    </row>
    <row r="81" spans="1:5">
      <c r="A81" s="294" t="s">
        <v>1929</v>
      </c>
      <c r="B81" s="295">
        <v>20054201.949999999</v>
      </c>
      <c r="C81" s="295">
        <v>21672.27</v>
      </c>
      <c r="D81" s="295">
        <v>20032529.68</v>
      </c>
      <c r="E81" s="112"/>
    </row>
    <row r="82" spans="1:5">
      <c r="A82" s="294" t="s">
        <v>1930</v>
      </c>
      <c r="B82" s="295">
        <v>-3328113.5100000002</v>
      </c>
      <c r="C82" s="295">
        <v>-1066300.04</v>
      </c>
      <c r="D82" s="295">
        <v>-2261813.4700000002</v>
      </c>
      <c r="E82" s="112"/>
    </row>
    <row r="83" spans="1:5">
      <c r="A83" s="294" t="s">
        <v>1931</v>
      </c>
      <c r="B83" s="295">
        <v>0</v>
      </c>
      <c r="C83" s="295">
        <v>0</v>
      </c>
      <c r="D83" s="295">
        <v>0</v>
      </c>
      <c r="E83" s="112"/>
    </row>
    <row r="84" spans="1:5">
      <c r="A84" s="294" t="s">
        <v>1932</v>
      </c>
      <c r="B84" s="295">
        <v>-14591908.720000001</v>
      </c>
      <c r="C84" s="295">
        <v>-3549890.77</v>
      </c>
      <c r="D84" s="295">
        <v>-11042017.949999999</v>
      </c>
      <c r="E84" s="112"/>
    </row>
    <row r="85" spans="1:5">
      <c r="A85" s="294" t="s">
        <v>1933</v>
      </c>
      <c r="B85" s="295">
        <v>227157648.02000001</v>
      </c>
      <c r="C85" s="295">
        <v>8502778.4100000001</v>
      </c>
      <c r="D85" s="295">
        <v>218654869.60999998</v>
      </c>
      <c r="E85" s="112"/>
    </row>
    <row r="86" spans="1:5">
      <c r="A86" s="294" t="s">
        <v>1934</v>
      </c>
      <c r="B86" s="295">
        <v>55730970.390000001</v>
      </c>
      <c r="C86" s="295">
        <v>-75461.960000000006</v>
      </c>
      <c r="D86" s="295">
        <v>55806432.350000001</v>
      </c>
      <c r="E86" s="112"/>
    </row>
    <row r="87" spans="1:5">
      <c r="A87" s="294" t="s">
        <v>1935</v>
      </c>
      <c r="B87" s="295">
        <v>410618798.79999995</v>
      </c>
      <c r="C87" s="295">
        <v>-15704255.210000001</v>
      </c>
      <c r="D87" s="295">
        <v>426323054.01000005</v>
      </c>
      <c r="E87" s="112"/>
    </row>
    <row r="88" spans="1:5">
      <c r="A88" s="294" t="s">
        <v>1936</v>
      </c>
      <c r="B88" s="295">
        <v>23278735.919999998</v>
      </c>
      <c r="C88" s="295">
        <v>-464371.76</v>
      </c>
      <c r="D88" s="295">
        <v>23743107.680000003</v>
      </c>
      <c r="E88" s="112"/>
    </row>
    <row r="89" spans="1:5">
      <c r="A89" s="294" t="s">
        <v>1937</v>
      </c>
      <c r="B89" s="295">
        <v>33804106.020000003</v>
      </c>
      <c r="C89" s="295">
        <v>-553906</v>
      </c>
      <c r="D89" s="295">
        <v>34358012.020000003</v>
      </c>
      <c r="E89" s="112"/>
    </row>
    <row r="90" spans="1:5">
      <c r="A90" s="294" t="s">
        <v>1938</v>
      </c>
      <c r="B90" s="295">
        <v>221153448.04000002</v>
      </c>
      <c r="C90" s="295">
        <v>-2224159</v>
      </c>
      <c r="D90" s="295">
        <v>223377607.03999999</v>
      </c>
      <c r="E90" s="112"/>
    </row>
    <row r="91" spans="1:5">
      <c r="A91" s="294" t="s">
        <v>1939</v>
      </c>
      <c r="B91" s="295">
        <v>278236289.98000002</v>
      </c>
      <c r="C91" s="295">
        <v>-3242436.7600000002</v>
      </c>
      <c r="D91" s="295">
        <v>281478726.74000001</v>
      </c>
      <c r="E91" s="112"/>
    </row>
    <row r="92" spans="1:5">
      <c r="A92" s="294" t="s">
        <v>1940</v>
      </c>
      <c r="B92" s="295">
        <v>688855088.77999997</v>
      </c>
      <c r="C92" s="295">
        <v>-18946691.970000003</v>
      </c>
      <c r="D92" s="295">
        <v>707801780.75</v>
      </c>
      <c r="E92" s="112"/>
    </row>
    <row r="93" spans="1:5">
      <c r="A93" s="294" t="s">
        <v>1941</v>
      </c>
      <c r="B93" s="295">
        <v>696418902.88999999</v>
      </c>
      <c r="C93" s="295">
        <v>-18929996.710000001</v>
      </c>
      <c r="D93" s="295">
        <v>715348899.60000002</v>
      </c>
      <c r="E93" s="112"/>
    </row>
    <row r="94" spans="1:5">
      <c r="A94" s="294" t="s">
        <v>1942</v>
      </c>
      <c r="B94" s="295">
        <v>34297634.450000003</v>
      </c>
      <c r="C94" s="295">
        <v>34297634.450000003</v>
      </c>
      <c r="D94" s="295">
        <v>0</v>
      </c>
      <c r="E94" s="112"/>
    </row>
    <row r="95" spans="1:5">
      <c r="A95" s="294" t="s">
        <v>1943</v>
      </c>
      <c r="B95" s="295">
        <v>34297634.450000003</v>
      </c>
      <c r="C95" s="295">
        <v>34297634.450000003</v>
      </c>
      <c r="D95" s="295">
        <v>0</v>
      </c>
      <c r="E95" s="112"/>
    </row>
    <row r="96" spans="1:5">
      <c r="A96" s="292" t="s">
        <v>1944</v>
      </c>
      <c r="B96" s="296">
        <v>743335516.49000001</v>
      </c>
      <c r="C96" s="296">
        <v>-52210960.339999996</v>
      </c>
      <c r="D96" s="296">
        <v>795546476.83000004</v>
      </c>
      <c r="E96" s="112"/>
    </row>
    <row r="97" spans="1:5">
      <c r="A97" s="294" t="s">
        <v>1945</v>
      </c>
      <c r="B97" s="295">
        <v>-90933403.140000001</v>
      </c>
      <c r="C97" s="295">
        <v>-87466460.530000001</v>
      </c>
      <c r="D97" s="295">
        <v>-3466942.6100000003</v>
      </c>
      <c r="E97" s="112"/>
    </row>
    <row r="98" spans="1:5">
      <c r="A98" s="294" t="s">
        <v>1946</v>
      </c>
      <c r="B98" s="295">
        <v>110698115.64</v>
      </c>
      <c r="C98" s="295">
        <v>72661737.319999993</v>
      </c>
      <c r="D98" s="295">
        <v>38036378.32</v>
      </c>
      <c r="E98" s="112"/>
    </row>
    <row r="99" spans="1:5">
      <c r="A99" s="294" t="s">
        <v>1947</v>
      </c>
      <c r="B99" s="295">
        <v>8441679.25</v>
      </c>
      <c r="C99" s="295">
        <v>398274.79</v>
      </c>
      <c r="D99" s="295">
        <v>8043404.46</v>
      </c>
      <c r="E99" s="112"/>
    </row>
    <row r="100" spans="1:5">
      <c r="A100" s="294" t="s">
        <v>1948</v>
      </c>
      <c r="B100" s="295">
        <v>6605.7800000000007</v>
      </c>
      <c r="C100" s="295">
        <v>0</v>
      </c>
      <c r="D100" s="295">
        <v>6605.7800000000007</v>
      </c>
      <c r="E100" s="112"/>
    </row>
    <row r="101" spans="1:5">
      <c r="A101" s="294" t="s">
        <v>1949</v>
      </c>
      <c r="B101" s="295">
        <v>8626.5500000000011</v>
      </c>
      <c r="C101" s="295">
        <v>0</v>
      </c>
      <c r="D101" s="295">
        <v>8626.5500000000011</v>
      </c>
      <c r="E101" s="112"/>
    </row>
    <row r="102" spans="1:5">
      <c r="A102" s="294" t="s">
        <v>1950</v>
      </c>
      <c r="B102" s="295">
        <v>-1820371.0799999998</v>
      </c>
      <c r="C102" s="295">
        <v>-326.78999999999996</v>
      </c>
      <c r="D102" s="295">
        <v>-1820044.29</v>
      </c>
      <c r="E102" s="112"/>
    </row>
    <row r="103" spans="1:5">
      <c r="A103" s="294" t="s">
        <v>1951</v>
      </c>
      <c r="B103" s="295">
        <v>-58346.879999999997</v>
      </c>
      <c r="C103" s="295">
        <v>45146.96</v>
      </c>
      <c r="D103" s="295">
        <v>-103493.84</v>
      </c>
      <c r="E103" s="112"/>
    </row>
    <row r="104" spans="1:5">
      <c r="A104" s="294" t="s">
        <v>1952</v>
      </c>
      <c r="B104" s="295">
        <v>-17885993.900000002</v>
      </c>
      <c r="C104" s="295">
        <v>14759903.039999999</v>
      </c>
      <c r="D104" s="295">
        <v>-32645896.940000001</v>
      </c>
      <c r="E104" s="112"/>
    </row>
    <row r="105" spans="1:5">
      <c r="A105" s="294" t="s">
        <v>1953</v>
      </c>
      <c r="B105" s="295">
        <v>19147695.189999998</v>
      </c>
      <c r="C105" s="295">
        <v>1085428.32</v>
      </c>
      <c r="D105" s="295">
        <v>18062266.870000001</v>
      </c>
      <c r="E105" s="112"/>
    </row>
    <row r="106" spans="1:5">
      <c r="A106" s="294" t="s">
        <v>1954</v>
      </c>
      <c r="B106" s="295">
        <v>-2202028.2200000002</v>
      </c>
      <c r="C106" s="295">
        <v>98040.03</v>
      </c>
      <c r="D106" s="295">
        <v>-2300068.25</v>
      </c>
      <c r="E106" s="112"/>
    </row>
    <row r="107" spans="1:5">
      <c r="A107" s="294" t="s">
        <v>1955</v>
      </c>
      <c r="B107" s="295">
        <v>25402579.190000001</v>
      </c>
      <c r="C107" s="295">
        <v>1581743.14</v>
      </c>
      <c r="D107" s="295">
        <v>23820836.050000001</v>
      </c>
      <c r="E107" s="112"/>
    </row>
    <row r="108" spans="1:5">
      <c r="A108" s="294" t="s">
        <v>1956</v>
      </c>
      <c r="B108" s="295">
        <v>25402579.190000001</v>
      </c>
      <c r="C108" s="295">
        <v>1581743.14</v>
      </c>
      <c r="D108" s="295">
        <v>23820836.050000001</v>
      </c>
      <c r="E108" s="112"/>
    </row>
    <row r="109" spans="1:5">
      <c r="A109" s="294" t="s">
        <v>1957</v>
      </c>
      <c r="B109" s="295">
        <v>0</v>
      </c>
      <c r="C109" s="295">
        <v>0</v>
      </c>
      <c r="D109" s="295">
        <v>0</v>
      </c>
      <c r="E109" s="112"/>
    </row>
    <row r="110" spans="1:5">
      <c r="A110" s="294" t="s">
        <v>1958</v>
      </c>
      <c r="B110" s="295">
        <v>0</v>
      </c>
      <c r="C110" s="295">
        <v>0</v>
      </c>
      <c r="D110" s="295">
        <v>0</v>
      </c>
      <c r="E110" s="112"/>
    </row>
    <row r="111" spans="1:5">
      <c r="A111" s="294" t="s">
        <v>1959</v>
      </c>
      <c r="B111" s="295">
        <v>0</v>
      </c>
      <c r="C111" s="295">
        <v>0</v>
      </c>
      <c r="D111" s="295">
        <v>0</v>
      </c>
      <c r="E111" s="112"/>
    </row>
    <row r="112" spans="1:5">
      <c r="A112" s="294" t="s">
        <v>1960</v>
      </c>
      <c r="B112" s="295">
        <v>2379918.6199999996</v>
      </c>
      <c r="C112" s="295">
        <v>0</v>
      </c>
      <c r="D112" s="295">
        <v>2379918.6199999996</v>
      </c>
      <c r="E112" s="112"/>
    </row>
    <row r="113" spans="1:5">
      <c r="A113" s="294" t="s">
        <v>1961</v>
      </c>
      <c r="B113" s="295">
        <v>25130</v>
      </c>
      <c r="C113" s="295">
        <v>25130</v>
      </c>
      <c r="D113" s="295">
        <v>0</v>
      </c>
      <c r="E113" s="112"/>
    </row>
    <row r="114" spans="1:5">
      <c r="A114" s="294" t="s">
        <v>1962</v>
      </c>
      <c r="B114" s="295">
        <v>12136607.120000001</v>
      </c>
      <c r="C114" s="295">
        <v>1342773.85</v>
      </c>
      <c r="D114" s="295">
        <v>10793833.27</v>
      </c>
      <c r="E114" s="112"/>
    </row>
    <row r="115" spans="1:5">
      <c r="A115" s="294" t="s">
        <v>1963</v>
      </c>
      <c r="B115" s="295">
        <v>1399207.25</v>
      </c>
      <c r="C115" s="295">
        <v>-262418.18</v>
      </c>
      <c r="D115" s="295">
        <v>1661625.43</v>
      </c>
      <c r="E115" s="112"/>
    </row>
    <row r="116" spans="1:5">
      <c r="A116" s="294" t="s">
        <v>1964</v>
      </c>
      <c r="B116" s="295">
        <v>398714101.17000002</v>
      </c>
      <c r="C116" s="295">
        <v>3160367.53</v>
      </c>
      <c r="D116" s="295">
        <v>395553733.63999999</v>
      </c>
      <c r="E116" s="112"/>
    </row>
    <row r="117" spans="1:5">
      <c r="A117" s="294" t="s">
        <v>1965</v>
      </c>
      <c r="B117" s="295">
        <v>0</v>
      </c>
      <c r="C117" s="295">
        <v>0</v>
      </c>
      <c r="D117" s="295">
        <v>0</v>
      </c>
      <c r="E117" s="112"/>
    </row>
    <row r="118" spans="1:5">
      <c r="A118" s="294" t="s">
        <v>1966</v>
      </c>
      <c r="B118" s="295">
        <v>616371.49</v>
      </c>
      <c r="C118" s="295">
        <v>-2539.6400000000003</v>
      </c>
      <c r="D118" s="295">
        <v>618911.13</v>
      </c>
      <c r="E118" s="112"/>
    </row>
    <row r="119" spans="1:5">
      <c r="A119" s="294" t="s">
        <v>1967</v>
      </c>
      <c r="B119" s="295">
        <v>13675734.75</v>
      </c>
      <c r="C119" s="295">
        <v>5379898.5300000003</v>
      </c>
      <c r="D119" s="295">
        <v>8295836.2199999997</v>
      </c>
      <c r="E119" s="112"/>
    </row>
    <row r="120" spans="1:5">
      <c r="A120" s="294" t="s">
        <v>1968</v>
      </c>
      <c r="B120" s="295">
        <v>1483582.2</v>
      </c>
      <c r="C120" s="295">
        <v>773221.14</v>
      </c>
      <c r="D120" s="295">
        <v>710361.06</v>
      </c>
      <c r="E120" s="112"/>
    </row>
    <row r="121" spans="1:5">
      <c r="A121" s="294" t="s">
        <v>1969</v>
      </c>
      <c r="B121" s="295">
        <v>35889334.600000001</v>
      </c>
      <c r="C121" s="295">
        <v>681227.22</v>
      </c>
      <c r="D121" s="295">
        <v>35208107.379999995</v>
      </c>
      <c r="E121" s="112"/>
    </row>
    <row r="122" spans="1:5">
      <c r="A122" s="294" t="s">
        <v>1970</v>
      </c>
      <c r="B122" s="295">
        <v>44475.96</v>
      </c>
      <c r="C122" s="295">
        <v>-65557.91</v>
      </c>
      <c r="D122" s="295">
        <v>110033.87</v>
      </c>
      <c r="E122" s="112"/>
    </row>
    <row r="123" spans="1:5">
      <c r="A123" s="294" t="s">
        <v>1971</v>
      </c>
      <c r="B123" s="295">
        <v>4716182.3400000008</v>
      </c>
      <c r="C123" s="295">
        <v>-168961.91</v>
      </c>
      <c r="D123" s="295">
        <v>4885144.25</v>
      </c>
      <c r="E123" s="112"/>
    </row>
    <row r="124" spans="1:5">
      <c r="A124" s="294" t="s">
        <v>1972</v>
      </c>
      <c r="B124" s="295">
        <v>0</v>
      </c>
      <c r="C124" s="295">
        <v>0</v>
      </c>
      <c r="D124" s="295">
        <v>0</v>
      </c>
      <c r="E124" s="112"/>
    </row>
    <row r="125" spans="1:5">
      <c r="A125" s="294" t="s">
        <v>1973</v>
      </c>
      <c r="B125" s="295">
        <v>471080645.5</v>
      </c>
      <c r="C125" s="295">
        <v>10863140.630000001</v>
      </c>
      <c r="D125" s="295">
        <v>460217504.86999995</v>
      </c>
      <c r="E125" s="112"/>
    </row>
    <row r="126" spans="1:5">
      <c r="A126" s="294" t="s">
        <v>1974</v>
      </c>
      <c r="B126" s="295">
        <v>2597878.2199999997</v>
      </c>
      <c r="C126" s="295">
        <v>-500184.5</v>
      </c>
      <c r="D126" s="295">
        <v>3098062.7199999997</v>
      </c>
      <c r="E126" s="112"/>
    </row>
    <row r="127" spans="1:5">
      <c r="A127" s="294" t="s">
        <v>1975</v>
      </c>
      <c r="B127" s="295">
        <v>452424.44</v>
      </c>
      <c r="C127" s="295">
        <v>23243.45</v>
      </c>
      <c r="D127" s="295">
        <v>429180.99</v>
      </c>
      <c r="E127" s="112"/>
    </row>
    <row r="128" spans="1:5">
      <c r="A128" s="294" t="s">
        <v>1976</v>
      </c>
      <c r="B128" s="295">
        <v>0</v>
      </c>
      <c r="C128" s="295">
        <v>0</v>
      </c>
      <c r="D128" s="295">
        <v>0</v>
      </c>
      <c r="E128" s="112"/>
    </row>
    <row r="129" spans="1:5">
      <c r="A129" s="294" t="s">
        <v>1977</v>
      </c>
      <c r="B129" s="295">
        <v>14226.16</v>
      </c>
      <c r="C129" s="295">
        <v>0</v>
      </c>
      <c r="D129" s="295">
        <v>14226.16</v>
      </c>
      <c r="E129" s="112"/>
    </row>
    <row r="130" spans="1:5">
      <c r="A130" s="294" t="s">
        <v>1978</v>
      </c>
      <c r="B130" s="295">
        <v>0</v>
      </c>
      <c r="C130" s="295">
        <v>-2810661</v>
      </c>
      <c r="D130" s="295">
        <v>2810661</v>
      </c>
      <c r="E130" s="112"/>
    </row>
    <row r="131" spans="1:5">
      <c r="A131" s="294" t="s">
        <v>1979</v>
      </c>
      <c r="B131" s="295">
        <v>10585712.539999999</v>
      </c>
      <c r="C131" s="295">
        <v>-11791539.18</v>
      </c>
      <c r="D131" s="295">
        <v>22377251.719999999</v>
      </c>
      <c r="E131" s="112"/>
    </row>
    <row r="132" spans="1:5">
      <c r="A132" s="294" t="s">
        <v>1980</v>
      </c>
      <c r="B132" s="295">
        <v>102048.28</v>
      </c>
      <c r="C132" s="295">
        <v>-66138.44</v>
      </c>
      <c r="D132" s="295">
        <v>168186.72</v>
      </c>
      <c r="E132" s="112"/>
    </row>
    <row r="133" spans="1:5">
      <c r="A133" s="294" t="s">
        <v>1981</v>
      </c>
      <c r="B133" s="295">
        <v>40514960.57</v>
      </c>
      <c r="C133" s="295">
        <v>32263164.59</v>
      </c>
      <c r="D133" s="295">
        <v>8251795.9799999995</v>
      </c>
      <c r="E133" s="112"/>
    </row>
    <row r="134" spans="1:5">
      <c r="A134" s="294" t="s">
        <v>1982</v>
      </c>
      <c r="B134" s="295">
        <v>14760.76</v>
      </c>
      <c r="C134" s="295">
        <v>-131.13999999999999</v>
      </c>
      <c r="D134" s="295">
        <v>14891.9</v>
      </c>
      <c r="E134" s="112"/>
    </row>
    <row r="135" spans="1:5">
      <c r="A135" s="294" t="s">
        <v>1983</v>
      </c>
      <c r="B135" s="295">
        <v>19800</v>
      </c>
      <c r="C135" s="295">
        <v>0</v>
      </c>
      <c r="D135" s="295">
        <v>19800</v>
      </c>
      <c r="E135" s="112"/>
    </row>
    <row r="136" spans="1:5">
      <c r="A136" s="294" t="s">
        <v>1984</v>
      </c>
      <c r="B136" s="295">
        <v>-5225548.55</v>
      </c>
      <c r="C136" s="295">
        <v>-5225548.91</v>
      </c>
      <c r="D136" s="295">
        <v>0.36</v>
      </c>
      <c r="E136" s="112"/>
    </row>
    <row r="137" spans="1:5">
      <c r="A137" s="294" t="s">
        <v>1985</v>
      </c>
      <c r="B137" s="295">
        <v>0</v>
      </c>
      <c r="C137" s="295">
        <v>0</v>
      </c>
      <c r="D137" s="295">
        <v>0</v>
      </c>
      <c r="E137" s="112"/>
    </row>
    <row r="138" spans="1:5">
      <c r="A138" s="294" t="s">
        <v>1986</v>
      </c>
      <c r="B138" s="295">
        <v>49076262.420000002</v>
      </c>
      <c r="C138" s="295">
        <v>11892204.869999999</v>
      </c>
      <c r="D138" s="295">
        <v>37184057.550000004</v>
      </c>
      <c r="E138" s="112"/>
    </row>
    <row r="139" spans="1:5">
      <c r="A139" s="294" t="s">
        <v>1987</v>
      </c>
      <c r="B139" s="295">
        <v>10205036.939999999</v>
      </c>
      <c r="C139" s="295">
        <v>1134415.7</v>
      </c>
      <c r="D139" s="295">
        <v>9070621.2400000002</v>
      </c>
      <c r="E139" s="112"/>
    </row>
    <row r="140" spans="1:5">
      <c r="A140" s="294" t="s">
        <v>1988</v>
      </c>
      <c r="B140" s="295">
        <v>61010.950000000004</v>
      </c>
      <c r="C140" s="295">
        <v>61010.950000000004</v>
      </c>
      <c r="D140" s="295">
        <v>0</v>
      </c>
      <c r="E140" s="112"/>
    </row>
    <row r="141" spans="1:5">
      <c r="A141" s="294" t="s">
        <v>1989</v>
      </c>
      <c r="B141" s="295">
        <v>-511594763.15000004</v>
      </c>
      <c r="C141" s="295">
        <v>-624903193.24000001</v>
      </c>
      <c r="D141" s="295">
        <v>113308430.09</v>
      </c>
      <c r="E141" s="112"/>
    </row>
    <row r="142" spans="1:5">
      <c r="A142" s="294" t="s">
        <v>1990</v>
      </c>
      <c r="B142" s="295">
        <v>514727659.93000001</v>
      </c>
      <c r="C142" s="295">
        <v>381369769.37</v>
      </c>
      <c r="D142" s="295">
        <v>133357890.56</v>
      </c>
      <c r="E142" s="112"/>
    </row>
    <row r="143" spans="1:5">
      <c r="A143" s="294" t="s">
        <v>1991</v>
      </c>
      <c r="B143" s="295"/>
      <c r="C143" s="295">
        <v>-6121.5</v>
      </c>
      <c r="D143" s="295">
        <v>6121.5</v>
      </c>
      <c r="E143" s="112"/>
    </row>
    <row r="144" spans="1:5">
      <c r="A144" s="294" t="s">
        <v>1992</v>
      </c>
      <c r="B144" s="295">
        <v>424634.33</v>
      </c>
      <c r="C144" s="295">
        <v>112621.91</v>
      </c>
      <c r="D144" s="295">
        <v>312012.42000000004</v>
      </c>
      <c r="E144" s="112"/>
    </row>
    <row r="145" spans="1:5">
      <c r="A145" s="294" t="s">
        <v>1993</v>
      </c>
      <c r="B145" s="295">
        <v>0</v>
      </c>
      <c r="C145" s="295">
        <v>0</v>
      </c>
      <c r="D145" s="295">
        <v>0</v>
      </c>
      <c r="E145" s="112"/>
    </row>
    <row r="146" spans="1:5">
      <c r="A146" s="294" t="s">
        <v>1994</v>
      </c>
      <c r="B146" s="295">
        <v>482030.73</v>
      </c>
      <c r="C146" s="295">
        <v>0</v>
      </c>
      <c r="D146" s="295">
        <v>482030.73</v>
      </c>
      <c r="E146" s="112"/>
    </row>
    <row r="147" spans="1:5">
      <c r="A147" s="294" t="s">
        <v>1995</v>
      </c>
      <c r="B147" s="295">
        <v>0</v>
      </c>
      <c r="C147" s="295">
        <v>0</v>
      </c>
      <c r="D147" s="295">
        <v>0</v>
      </c>
      <c r="E147" s="112"/>
    </row>
    <row r="148" spans="1:5">
      <c r="A148" s="294" t="s">
        <v>1996</v>
      </c>
      <c r="B148" s="295">
        <v>14305609.729999999</v>
      </c>
      <c r="C148" s="295">
        <v>-242231496.81</v>
      </c>
      <c r="D148" s="295">
        <v>256537106.53999999</v>
      </c>
      <c r="E148" s="112"/>
    </row>
    <row r="149" spans="1:5">
      <c r="A149" s="294" t="s">
        <v>1997</v>
      </c>
      <c r="B149" s="295">
        <v>215042.46</v>
      </c>
      <c r="C149" s="295">
        <v>27177.030000000002</v>
      </c>
      <c r="D149" s="295">
        <v>187865.43</v>
      </c>
      <c r="E149" s="112"/>
    </row>
    <row r="150" spans="1:5">
      <c r="A150" s="294" t="s">
        <v>1998</v>
      </c>
      <c r="B150" s="295">
        <v>215042.46000000002</v>
      </c>
      <c r="C150" s="295">
        <v>27177.030000000002</v>
      </c>
      <c r="D150" s="295">
        <v>187865.43000000002</v>
      </c>
      <c r="E150" s="112"/>
    </row>
    <row r="151" spans="1:5">
      <c r="A151" s="294" t="s">
        <v>1999</v>
      </c>
      <c r="B151" s="295">
        <v>102862160.99999999</v>
      </c>
      <c r="C151" s="295">
        <v>-17691161</v>
      </c>
      <c r="D151" s="295">
        <v>120553321.99999999</v>
      </c>
      <c r="E151" s="112"/>
    </row>
    <row r="152" spans="1:5">
      <c r="A152" s="294" t="s">
        <v>2000</v>
      </c>
      <c r="B152" s="295">
        <v>102862160.99999999</v>
      </c>
      <c r="C152" s="295">
        <v>-17691161</v>
      </c>
      <c r="D152" s="295">
        <v>120553321.99999999</v>
      </c>
      <c r="E152" s="112"/>
    </row>
    <row r="153" spans="1:5">
      <c r="A153" s="294" t="s">
        <v>2001</v>
      </c>
      <c r="B153" s="295">
        <v>412856000</v>
      </c>
      <c r="C153" s="295">
        <v>412856000</v>
      </c>
      <c r="D153" s="295">
        <v>0</v>
      </c>
      <c r="E153" s="112"/>
    </row>
    <row r="154" spans="1:5">
      <c r="A154" s="294" t="s">
        <v>2002</v>
      </c>
      <c r="B154" s="295">
        <v>412856000</v>
      </c>
      <c r="C154" s="295">
        <v>412856000</v>
      </c>
      <c r="D154" s="295">
        <v>0</v>
      </c>
      <c r="E154" s="112"/>
    </row>
    <row r="155" spans="1:5">
      <c r="A155" s="294" t="s">
        <v>2003</v>
      </c>
      <c r="B155" s="295">
        <v>1050395721.11</v>
      </c>
      <c r="C155" s="295">
        <v>175715864.72</v>
      </c>
      <c r="D155" s="295">
        <v>874679856.38999999</v>
      </c>
      <c r="E155" s="112"/>
    </row>
    <row r="156" spans="1:5">
      <c r="A156" s="294" t="s">
        <v>2004</v>
      </c>
      <c r="B156" s="295">
        <v>-22844812.790000003</v>
      </c>
      <c r="C156" s="295">
        <v>-4000000</v>
      </c>
      <c r="D156" s="295">
        <v>-18844812.789999999</v>
      </c>
      <c r="E156" s="112"/>
    </row>
    <row r="157" spans="1:5">
      <c r="A157" s="294" t="s">
        <v>2005</v>
      </c>
      <c r="B157" s="295">
        <v>-736991</v>
      </c>
      <c r="C157" s="295">
        <v>0</v>
      </c>
      <c r="D157" s="295">
        <v>-736991</v>
      </c>
      <c r="E157" s="112"/>
    </row>
    <row r="158" spans="1:5">
      <c r="A158" s="294" t="s">
        <v>2006</v>
      </c>
      <c r="B158" s="295">
        <v>75</v>
      </c>
      <c r="C158" s="295">
        <v>0</v>
      </c>
      <c r="D158" s="295">
        <v>75</v>
      </c>
      <c r="E158" s="112"/>
    </row>
    <row r="159" spans="1:5">
      <c r="A159" s="294" t="s">
        <v>2007</v>
      </c>
      <c r="B159" s="295">
        <v>-9919307.6799999997</v>
      </c>
      <c r="C159" s="295">
        <v>743109.82</v>
      </c>
      <c r="D159" s="295">
        <v>-10662417.500000002</v>
      </c>
      <c r="E159" s="112"/>
    </row>
    <row r="160" spans="1:5">
      <c r="A160" s="294" t="s">
        <v>2008</v>
      </c>
      <c r="B160" s="295">
        <v>-33501036.470000003</v>
      </c>
      <c r="C160" s="295">
        <v>-3256890.1799999997</v>
      </c>
      <c r="D160" s="295">
        <v>-30244146.289999999</v>
      </c>
      <c r="E160" s="112"/>
    </row>
    <row r="161" spans="1:5">
      <c r="A161" s="294" t="s">
        <v>2009</v>
      </c>
      <c r="B161" s="295">
        <v>1016894684.6400001</v>
      </c>
      <c r="C161" s="295">
        <v>172458974.53999999</v>
      </c>
      <c r="D161" s="295">
        <v>844435710.10000002</v>
      </c>
      <c r="E161" s="112"/>
    </row>
    <row r="162" spans="1:5">
      <c r="A162" s="294" t="s">
        <v>2010</v>
      </c>
      <c r="B162" s="295">
        <v>44924844.129999995</v>
      </c>
      <c r="C162" s="295">
        <v>-1328270.06</v>
      </c>
      <c r="D162" s="295">
        <v>46253114.190000005</v>
      </c>
      <c r="E162" s="112"/>
    </row>
    <row r="163" spans="1:5">
      <c r="A163" s="294" t="s">
        <v>2011</v>
      </c>
      <c r="B163" s="295">
        <v>24537423.48</v>
      </c>
      <c r="C163" s="295">
        <v>-3298031.67</v>
      </c>
      <c r="D163" s="295">
        <v>27835455.149999999</v>
      </c>
      <c r="E163" s="112"/>
    </row>
    <row r="164" spans="1:5">
      <c r="A164" s="294" t="s">
        <v>2012</v>
      </c>
      <c r="B164" s="295">
        <v>0</v>
      </c>
      <c r="C164" s="295">
        <v>-2862497.44</v>
      </c>
      <c r="D164" s="295">
        <v>2862497.44</v>
      </c>
      <c r="E164" s="112"/>
    </row>
    <row r="165" spans="1:5">
      <c r="A165" s="294" t="s">
        <v>2013</v>
      </c>
      <c r="B165" s="295">
        <v>69462267.609999999</v>
      </c>
      <c r="C165" s="295">
        <v>-7488799.1700000009</v>
      </c>
      <c r="D165" s="295">
        <v>76951066.780000001</v>
      </c>
      <c r="E165" s="112"/>
    </row>
    <row r="166" spans="1:5">
      <c r="A166" s="294" t="s">
        <v>2014</v>
      </c>
      <c r="B166" s="295">
        <v>95157350.879999995</v>
      </c>
      <c r="C166" s="295">
        <v>642526.49</v>
      </c>
      <c r="D166" s="295">
        <v>94514824.390000001</v>
      </c>
      <c r="E166" s="112"/>
    </row>
    <row r="167" spans="1:5">
      <c r="A167" s="294" t="s">
        <v>2015</v>
      </c>
      <c r="B167" s="295">
        <v>95157350.879999995</v>
      </c>
      <c r="C167" s="295">
        <v>642526.49</v>
      </c>
      <c r="D167" s="295">
        <v>94514824.390000001</v>
      </c>
      <c r="E167" s="112"/>
    </row>
    <row r="168" spans="1:5">
      <c r="A168" s="294" t="s">
        <v>2016</v>
      </c>
      <c r="B168" s="295">
        <v>4233126.2200000007</v>
      </c>
      <c r="C168" s="295">
        <v>-245225.35</v>
      </c>
      <c r="D168" s="295">
        <v>4478351.57</v>
      </c>
      <c r="E168" s="112"/>
    </row>
    <row r="169" spans="1:5">
      <c r="A169" s="294" t="s">
        <v>2017</v>
      </c>
      <c r="B169" s="295">
        <v>4233126.2200000007</v>
      </c>
      <c r="C169" s="295">
        <v>-245225.35</v>
      </c>
      <c r="D169" s="295">
        <v>4478351.57</v>
      </c>
      <c r="E169" s="112"/>
    </row>
    <row r="170" spans="1:5">
      <c r="A170" s="294" t="s">
        <v>2018</v>
      </c>
      <c r="B170" s="295">
        <v>168852744.71000001</v>
      </c>
      <c r="C170" s="295">
        <v>-7091498.0299999993</v>
      </c>
      <c r="D170" s="295">
        <v>175944242.74000001</v>
      </c>
      <c r="E170" s="112"/>
    </row>
    <row r="171" spans="1:5">
      <c r="A171" s="294" t="s">
        <v>2019</v>
      </c>
      <c r="B171" s="295">
        <v>466426043.20000005</v>
      </c>
      <c r="C171" s="295">
        <v>3842298.58</v>
      </c>
      <c r="D171" s="295">
        <v>462583744.62</v>
      </c>
      <c r="E171" s="112"/>
    </row>
    <row r="172" spans="1:5">
      <c r="A172" s="294" t="s">
        <v>2020</v>
      </c>
      <c r="B172" s="295">
        <v>5547784.6100000003</v>
      </c>
      <c r="C172" s="295">
        <v>0</v>
      </c>
      <c r="D172" s="295">
        <v>5547784.6100000003</v>
      </c>
      <c r="E172" s="112"/>
    </row>
    <row r="173" spans="1:5">
      <c r="A173" s="294" t="s">
        <v>2021</v>
      </c>
      <c r="B173" s="295">
        <v>1646068.99</v>
      </c>
      <c r="C173" s="295">
        <v>-83591.97</v>
      </c>
      <c r="D173" s="295">
        <v>1729660.96</v>
      </c>
      <c r="E173" s="112"/>
    </row>
    <row r="174" spans="1:5">
      <c r="A174" s="294" t="s">
        <v>2022</v>
      </c>
      <c r="B174" s="295">
        <v>4630261.9399999995</v>
      </c>
      <c r="C174" s="295">
        <v>-80094.680000000008</v>
      </c>
      <c r="D174" s="295">
        <v>4710356.62</v>
      </c>
      <c r="E174" s="112"/>
    </row>
    <row r="175" spans="1:5">
      <c r="A175" s="294" t="s">
        <v>2023</v>
      </c>
      <c r="B175" s="295">
        <v>-434726.10000000003</v>
      </c>
      <c r="C175" s="295">
        <v>59891.22</v>
      </c>
      <c r="D175" s="295">
        <v>-494617.32</v>
      </c>
      <c r="E175" s="112"/>
    </row>
    <row r="176" spans="1:5">
      <c r="A176" s="294" t="s">
        <v>2024</v>
      </c>
      <c r="B176" s="295">
        <v>477815432.64000005</v>
      </c>
      <c r="C176" s="295">
        <v>3738503.1499999994</v>
      </c>
      <c r="D176" s="295">
        <v>474076929.48999995</v>
      </c>
      <c r="E176" s="112"/>
    </row>
    <row r="177" spans="1:5">
      <c r="A177" s="294" t="s">
        <v>2025</v>
      </c>
      <c r="B177" s="295">
        <v>3210153.45</v>
      </c>
      <c r="C177" s="295">
        <v>0</v>
      </c>
      <c r="D177" s="295">
        <v>3210153.45</v>
      </c>
      <c r="E177" s="112"/>
    </row>
    <row r="178" spans="1:5">
      <c r="A178" s="294" t="s">
        <v>2026</v>
      </c>
      <c r="B178" s="295">
        <v>3210153.45</v>
      </c>
      <c r="C178" s="295">
        <v>0</v>
      </c>
      <c r="D178" s="295">
        <v>3210153.45</v>
      </c>
      <c r="E178" s="112"/>
    </row>
    <row r="179" spans="1:5">
      <c r="A179" s="294" t="s">
        <v>2027</v>
      </c>
      <c r="B179" s="295">
        <v>22604823.239999998</v>
      </c>
      <c r="C179" s="295">
        <v>1056607.06</v>
      </c>
      <c r="D179" s="295">
        <v>21548216.18</v>
      </c>
      <c r="E179" s="112"/>
    </row>
    <row r="180" spans="1:5">
      <c r="A180" s="294" t="s">
        <v>2028</v>
      </c>
      <c r="B180" s="295">
        <v>-3341.48</v>
      </c>
      <c r="C180" s="295">
        <v>0</v>
      </c>
      <c r="D180" s="295">
        <v>-3341.48</v>
      </c>
      <c r="E180" s="112"/>
    </row>
    <row r="181" spans="1:5">
      <c r="A181" s="294" t="s">
        <v>2029</v>
      </c>
      <c r="B181" s="295">
        <v>2460738.33</v>
      </c>
      <c r="C181" s="295">
        <v>0</v>
      </c>
      <c r="D181" s="295">
        <v>2460738.33</v>
      </c>
      <c r="E181" s="112"/>
    </row>
    <row r="182" spans="1:5">
      <c r="A182" s="294" t="s">
        <v>2030</v>
      </c>
      <c r="B182" s="295">
        <v>2635.44</v>
      </c>
      <c r="C182" s="295">
        <v>0</v>
      </c>
      <c r="D182" s="295">
        <v>2635.44</v>
      </c>
      <c r="E182" s="112"/>
    </row>
    <row r="183" spans="1:5">
      <c r="A183" s="294" t="s">
        <v>2031</v>
      </c>
      <c r="B183" s="295">
        <v>25064855.529999997</v>
      </c>
      <c r="C183" s="295">
        <v>1056607.06</v>
      </c>
      <c r="D183" s="295">
        <v>24008248.470000003</v>
      </c>
      <c r="E183" s="112"/>
    </row>
    <row r="184" spans="1:5">
      <c r="A184" s="294" t="s">
        <v>2032</v>
      </c>
      <c r="B184" s="295">
        <v>-212195.83</v>
      </c>
      <c r="C184" s="295">
        <v>13531.800000000001</v>
      </c>
      <c r="D184" s="295">
        <v>-225727.63</v>
      </c>
      <c r="E184" s="112"/>
    </row>
    <row r="185" spans="1:5">
      <c r="A185" s="294" t="s">
        <v>2033</v>
      </c>
      <c r="B185" s="295">
        <v>-212195.83</v>
      </c>
      <c r="C185" s="295">
        <v>13531.800000000001</v>
      </c>
      <c r="D185" s="295">
        <v>-225727.63</v>
      </c>
      <c r="E185" s="112"/>
    </row>
    <row r="186" spans="1:5">
      <c r="A186" s="294" t="s">
        <v>2034</v>
      </c>
      <c r="B186" s="295">
        <v>674730990.5</v>
      </c>
      <c r="C186" s="295">
        <v>-2282856.02</v>
      </c>
      <c r="D186" s="295">
        <v>677013846.51999998</v>
      </c>
      <c r="E186" s="112"/>
    </row>
    <row r="187" spans="1:5">
      <c r="A187" s="294" t="s">
        <v>2035</v>
      </c>
      <c r="B187" s="295">
        <v>45612167.989999995</v>
      </c>
      <c r="C187" s="295">
        <v>14374546.620000001</v>
      </c>
      <c r="D187" s="295">
        <v>31237621.370000001</v>
      </c>
      <c r="E187" s="112"/>
    </row>
    <row r="188" spans="1:5">
      <c r="A188" s="294" t="s">
        <v>2036</v>
      </c>
      <c r="B188" s="295">
        <v>17412148.109999999</v>
      </c>
      <c r="C188" s="295">
        <v>-2191241.06</v>
      </c>
      <c r="D188" s="295">
        <v>19603389.170000002</v>
      </c>
      <c r="E188" s="112"/>
    </row>
    <row r="189" spans="1:5">
      <c r="A189" s="294" t="s">
        <v>2037</v>
      </c>
      <c r="B189" s="295">
        <v>33822152.399999999</v>
      </c>
      <c r="C189" s="295">
        <v>-4021581.7600000002</v>
      </c>
      <c r="D189" s="295">
        <v>37843734.159999996</v>
      </c>
      <c r="E189" s="112"/>
    </row>
    <row r="190" spans="1:5">
      <c r="A190" s="294" t="s">
        <v>2038</v>
      </c>
      <c r="B190" s="295">
        <v>115149.7</v>
      </c>
      <c r="C190" s="295">
        <v>-1362633.7</v>
      </c>
      <c r="D190" s="295">
        <v>1477783.4000000001</v>
      </c>
      <c r="E190" s="112"/>
    </row>
    <row r="191" spans="1:5">
      <c r="A191" s="294" t="s">
        <v>2039</v>
      </c>
      <c r="B191" s="295">
        <v>2172027.88</v>
      </c>
      <c r="C191" s="295">
        <v>2172027.92</v>
      </c>
      <c r="D191" s="295">
        <v>-0.04</v>
      </c>
      <c r="E191" s="112"/>
    </row>
    <row r="192" spans="1:5">
      <c r="A192" s="294" t="s">
        <v>2040</v>
      </c>
      <c r="B192" s="295">
        <v>0</v>
      </c>
      <c r="C192" s="295">
        <v>0</v>
      </c>
      <c r="D192" s="295">
        <v>0</v>
      </c>
      <c r="E192" s="112"/>
    </row>
    <row r="193" spans="1:5">
      <c r="A193" s="294" t="s">
        <v>2041</v>
      </c>
      <c r="B193" s="295">
        <v>533830.45000000007</v>
      </c>
      <c r="C193" s="295">
        <v>-326768.57</v>
      </c>
      <c r="D193" s="295">
        <v>860599.02</v>
      </c>
      <c r="E193" s="112"/>
    </row>
    <row r="194" spans="1:5">
      <c r="A194" s="294" t="s">
        <v>2042</v>
      </c>
      <c r="B194" s="295">
        <v>79905</v>
      </c>
      <c r="C194" s="295">
        <v>0</v>
      </c>
      <c r="D194" s="295">
        <v>79905</v>
      </c>
      <c r="E194" s="112"/>
    </row>
    <row r="195" spans="1:5">
      <c r="A195" s="294" t="s">
        <v>2043</v>
      </c>
      <c r="B195" s="295">
        <v>0</v>
      </c>
      <c r="C195" s="295">
        <v>0</v>
      </c>
      <c r="D195" s="295">
        <v>0</v>
      </c>
      <c r="E195" s="112"/>
    </row>
    <row r="196" spans="1:5">
      <c r="A196" s="294" t="s">
        <v>2044</v>
      </c>
      <c r="B196" s="295"/>
      <c r="C196" s="295">
        <v>184.76</v>
      </c>
      <c r="D196" s="295">
        <v>-184.76</v>
      </c>
      <c r="E196" s="112"/>
    </row>
    <row r="197" spans="1:5">
      <c r="A197" s="294" t="s">
        <v>2045</v>
      </c>
      <c r="B197" s="295">
        <v>99747381.530000001</v>
      </c>
      <c r="C197" s="295">
        <v>8644534.2100000009</v>
      </c>
      <c r="D197" s="295">
        <v>91102847.319999993</v>
      </c>
      <c r="E197" s="112"/>
    </row>
    <row r="198" spans="1:5">
      <c r="A198" s="294" t="s">
        <v>2046</v>
      </c>
      <c r="B198" s="295">
        <v>0</v>
      </c>
      <c r="C198" s="295">
        <v>0</v>
      </c>
      <c r="D198" s="295">
        <v>0</v>
      </c>
      <c r="E198" s="112"/>
    </row>
    <row r="199" spans="1:5">
      <c r="A199" s="294" t="s">
        <v>2047</v>
      </c>
      <c r="B199" s="295"/>
      <c r="C199" s="295">
        <v>865984.97</v>
      </c>
      <c r="D199" s="295">
        <v>-865984.97</v>
      </c>
      <c r="E199" s="112"/>
    </row>
    <row r="200" spans="1:5">
      <c r="A200" s="294" t="s">
        <v>2048</v>
      </c>
      <c r="B200" s="295">
        <v>0</v>
      </c>
      <c r="C200" s="295">
        <v>865984.97</v>
      </c>
      <c r="D200" s="295">
        <v>-865984.97</v>
      </c>
      <c r="E200" s="112"/>
    </row>
    <row r="201" spans="1:5">
      <c r="A201" s="294" t="s">
        <v>2049</v>
      </c>
      <c r="B201" s="295">
        <v>77734432</v>
      </c>
      <c r="C201" s="295">
        <v>77734432</v>
      </c>
      <c r="D201" s="295">
        <v>0</v>
      </c>
      <c r="E201" s="112"/>
    </row>
    <row r="202" spans="1:5">
      <c r="A202" s="294" t="s">
        <v>2050</v>
      </c>
      <c r="B202" s="295">
        <v>77734432</v>
      </c>
      <c r="C202" s="295">
        <v>77734432</v>
      </c>
      <c r="D202" s="295">
        <v>0</v>
      </c>
      <c r="E202" s="112"/>
    </row>
    <row r="203" spans="1:5">
      <c r="A203" s="294" t="s">
        <v>2051</v>
      </c>
      <c r="B203" s="295">
        <v>34297634.450000003</v>
      </c>
      <c r="C203" s="295">
        <v>34297634.450000003</v>
      </c>
      <c r="D203" s="295">
        <v>0</v>
      </c>
      <c r="E203" s="112"/>
    </row>
    <row r="204" spans="1:5">
      <c r="A204" s="294" t="s">
        <v>2052</v>
      </c>
      <c r="B204" s="295">
        <v>112032066.44999999</v>
      </c>
      <c r="C204" s="295">
        <v>112032066.44999999</v>
      </c>
      <c r="D204" s="295">
        <v>0</v>
      </c>
      <c r="E204" s="112"/>
    </row>
    <row r="205" spans="1:5">
      <c r="A205" s="294" t="s">
        <v>2053</v>
      </c>
      <c r="B205" s="295">
        <v>-34297634.450000003</v>
      </c>
      <c r="C205" s="295">
        <v>-34297634.450000003</v>
      </c>
      <c r="D205" s="295">
        <v>0</v>
      </c>
      <c r="E205" s="112"/>
    </row>
    <row r="206" spans="1:5">
      <c r="A206" s="294" t="s">
        <v>2054</v>
      </c>
      <c r="B206" s="295">
        <v>5036813.91</v>
      </c>
      <c r="C206" s="295">
        <v>3258895.65</v>
      </c>
      <c r="D206" s="295">
        <v>1777918.26</v>
      </c>
      <c r="E206" s="112"/>
    </row>
    <row r="207" spans="1:5">
      <c r="A207" s="294" t="s">
        <v>2055</v>
      </c>
      <c r="B207" s="295">
        <v>5036813.91</v>
      </c>
      <c r="C207" s="295">
        <v>3258895.65</v>
      </c>
      <c r="D207" s="295">
        <v>1777918.26</v>
      </c>
      <c r="E207" s="112"/>
    </row>
    <row r="208" spans="1:5">
      <c r="A208" s="294" t="s">
        <v>2056</v>
      </c>
      <c r="B208" s="295">
        <v>1899546881.77</v>
      </c>
      <c r="C208" s="295">
        <v>262261708.49000001</v>
      </c>
      <c r="D208" s="295">
        <v>1637285173.28</v>
      </c>
      <c r="E208" s="112"/>
    </row>
    <row r="209" spans="1:5">
      <c r="A209" s="292" t="s">
        <v>2057</v>
      </c>
      <c r="B209" s="296">
        <v>1899546881.77</v>
      </c>
      <c r="C209" s="296">
        <v>262261708.49000001</v>
      </c>
      <c r="D209" s="296">
        <v>1637285173.28</v>
      </c>
      <c r="E209" s="112"/>
    </row>
    <row r="210" spans="1:5">
      <c r="A210" s="294" t="s">
        <v>2058</v>
      </c>
      <c r="B210" s="295">
        <v>4710161.84</v>
      </c>
      <c r="C210" s="295">
        <v>48826.84</v>
      </c>
      <c r="D210" s="295">
        <v>4661335</v>
      </c>
      <c r="E210" s="112"/>
    </row>
    <row r="211" spans="1:5">
      <c r="A211" s="294" t="s">
        <v>2059</v>
      </c>
      <c r="B211" s="295">
        <v>5603986.8100000005</v>
      </c>
      <c r="C211" s="295">
        <v>16655.399999999998</v>
      </c>
      <c r="D211" s="295">
        <v>5587331.4100000001</v>
      </c>
      <c r="E211" s="112"/>
    </row>
    <row r="212" spans="1:5">
      <c r="A212" s="294" t="s">
        <v>2060</v>
      </c>
      <c r="B212" s="295">
        <v>125610.75</v>
      </c>
      <c r="C212" s="295">
        <v>-1003001.58</v>
      </c>
      <c r="D212" s="295">
        <v>1128612.3299999998</v>
      </c>
      <c r="E212" s="112"/>
    </row>
    <row r="213" spans="1:5">
      <c r="A213" s="294" t="s">
        <v>2061</v>
      </c>
      <c r="B213" s="295">
        <v>106260.51000000001</v>
      </c>
      <c r="C213" s="295">
        <v>16533.780000000002</v>
      </c>
      <c r="D213" s="295">
        <v>89726.73</v>
      </c>
      <c r="E213" s="112"/>
    </row>
    <row r="214" spans="1:5">
      <c r="A214" s="294" t="s">
        <v>2062</v>
      </c>
      <c r="B214" s="295">
        <v>2496468.34</v>
      </c>
      <c r="C214" s="295">
        <v>45008.439999999995</v>
      </c>
      <c r="D214" s="295">
        <v>2451459.9</v>
      </c>
      <c r="E214" s="112"/>
    </row>
    <row r="215" spans="1:5">
      <c r="A215" s="294" t="s">
        <v>2063</v>
      </c>
      <c r="B215" s="295">
        <v>3951031.37</v>
      </c>
      <c r="C215" s="295">
        <v>13372.17</v>
      </c>
      <c r="D215" s="295">
        <v>3937659.2</v>
      </c>
      <c r="E215" s="112"/>
    </row>
    <row r="216" spans="1:5">
      <c r="A216" s="294" t="s">
        <v>2064</v>
      </c>
      <c r="B216" s="295">
        <v>22977.919999999998</v>
      </c>
      <c r="C216" s="295">
        <v>-2871731.41</v>
      </c>
      <c r="D216" s="295">
        <v>2894709.33</v>
      </c>
      <c r="E216" s="112"/>
    </row>
    <row r="217" spans="1:5">
      <c r="A217" s="294" t="s">
        <v>2065</v>
      </c>
      <c r="B217" s="295">
        <v>5840889</v>
      </c>
      <c r="C217" s="295">
        <v>16809.940000000002</v>
      </c>
      <c r="D217" s="295">
        <v>5824079.0599999996</v>
      </c>
      <c r="E217" s="112"/>
    </row>
    <row r="218" spans="1:5">
      <c r="A218" s="294" t="s">
        <v>2066</v>
      </c>
      <c r="B218" s="295">
        <v>3060789.15</v>
      </c>
      <c r="C218" s="295">
        <v>39007.51</v>
      </c>
      <c r="D218" s="295">
        <v>3021781.64</v>
      </c>
      <c r="E218" s="112"/>
    </row>
    <row r="219" spans="1:5">
      <c r="A219" s="294" t="s">
        <v>2067</v>
      </c>
      <c r="B219" s="295">
        <v>5520820.9000000004</v>
      </c>
      <c r="C219" s="295">
        <v>20148.980000000003</v>
      </c>
      <c r="D219" s="295">
        <v>5500671.9199999999</v>
      </c>
      <c r="E219" s="112"/>
    </row>
    <row r="220" spans="1:5">
      <c r="A220" s="294" t="s">
        <v>2068</v>
      </c>
      <c r="B220" s="295">
        <v>1851680.87</v>
      </c>
      <c r="C220" s="295">
        <v>49422.09</v>
      </c>
      <c r="D220" s="295">
        <v>1802258.7799999998</v>
      </c>
      <c r="E220" s="112"/>
    </row>
    <row r="221" spans="1:5">
      <c r="A221" s="294" t="s">
        <v>2069</v>
      </c>
      <c r="B221" s="295">
        <v>3755321.48</v>
      </c>
      <c r="C221" s="295">
        <v>52157.25</v>
      </c>
      <c r="D221" s="295">
        <v>3703164.23</v>
      </c>
      <c r="E221" s="112"/>
    </row>
    <row r="222" spans="1:5">
      <c r="A222" s="294" t="s">
        <v>2070</v>
      </c>
      <c r="B222" s="295">
        <v>0</v>
      </c>
      <c r="C222" s="295">
        <v>0</v>
      </c>
      <c r="D222" s="295">
        <v>0</v>
      </c>
      <c r="E222" s="112"/>
    </row>
    <row r="223" spans="1:5">
      <c r="A223" s="294" t="s">
        <v>2071</v>
      </c>
      <c r="B223" s="295">
        <v>2763121.42</v>
      </c>
      <c r="C223" s="295">
        <v>2763121.42</v>
      </c>
      <c r="D223" s="295">
        <v>0</v>
      </c>
      <c r="E223" s="112"/>
    </row>
    <row r="224" spans="1:5">
      <c r="A224" s="294" t="s">
        <v>2072</v>
      </c>
      <c r="B224" s="295">
        <v>5342291.4000000004</v>
      </c>
      <c r="C224" s="295">
        <v>-2542870.31</v>
      </c>
      <c r="D224" s="295">
        <v>7885161.71</v>
      </c>
      <c r="E224" s="112"/>
    </row>
    <row r="225" spans="1:5">
      <c r="A225" s="294" t="s">
        <v>2073</v>
      </c>
      <c r="B225" s="295">
        <v>2770893.16</v>
      </c>
      <c r="C225" s="295">
        <v>-2158143.77</v>
      </c>
      <c r="D225" s="295">
        <v>4929036.9300000006</v>
      </c>
      <c r="E225" s="112"/>
    </row>
    <row r="226" spans="1:5">
      <c r="A226" s="294" t="s">
        <v>2074</v>
      </c>
      <c r="B226" s="295">
        <v>2669219.6</v>
      </c>
      <c r="C226" s="295">
        <v>51795.96</v>
      </c>
      <c r="D226" s="295">
        <v>2617423.64</v>
      </c>
      <c r="E226" s="112"/>
    </row>
    <row r="227" spans="1:5">
      <c r="A227" s="294" t="s">
        <v>2075</v>
      </c>
      <c r="B227" s="295">
        <v>767575.83000000007</v>
      </c>
      <c r="C227" s="295">
        <v>15351.52</v>
      </c>
      <c r="D227" s="295">
        <v>752224.30999999994</v>
      </c>
      <c r="E227" s="112"/>
    </row>
    <row r="228" spans="1:5">
      <c r="A228" s="294" t="s">
        <v>2076</v>
      </c>
      <c r="B228" s="295">
        <v>922421.63</v>
      </c>
      <c r="C228" s="295">
        <v>8310.1</v>
      </c>
      <c r="D228" s="295">
        <v>914111.52999999991</v>
      </c>
      <c r="E228" s="112"/>
    </row>
    <row r="229" spans="1:5">
      <c r="A229" s="294" t="s">
        <v>2077</v>
      </c>
      <c r="B229" s="295">
        <v>3083605.34</v>
      </c>
      <c r="C229" s="295">
        <v>18635.809999999998</v>
      </c>
      <c r="D229" s="295">
        <v>3064969.53</v>
      </c>
      <c r="E229" s="112"/>
    </row>
    <row r="230" spans="1:5">
      <c r="A230" s="294" t="s">
        <v>2078</v>
      </c>
      <c r="B230" s="295">
        <v>2551752.4900000002</v>
      </c>
      <c r="C230" s="295">
        <v>13019.15</v>
      </c>
      <c r="D230" s="295">
        <v>2538733.34</v>
      </c>
      <c r="E230" s="112"/>
    </row>
    <row r="231" spans="1:5">
      <c r="A231" s="294" t="s">
        <v>2079</v>
      </c>
      <c r="B231" s="295">
        <v>6367010.79</v>
      </c>
      <c r="C231" s="295">
        <v>36494.14</v>
      </c>
      <c r="D231" s="295">
        <v>6330516.6499999994</v>
      </c>
      <c r="E231" s="112"/>
    </row>
    <row r="232" spans="1:5">
      <c r="A232" s="294" t="s">
        <v>2080</v>
      </c>
      <c r="B232" s="295">
        <v>3077487.83</v>
      </c>
      <c r="C232" s="295">
        <v>13529.4</v>
      </c>
      <c r="D232" s="295">
        <v>3063958.43</v>
      </c>
      <c r="E232" s="112"/>
    </row>
    <row r="233" spans="1:5">
      <c r="A233" s="294" t="s">
        <v>2081</v>
      </c>
      <c r="B233" s="295">
        <v>67361378.429999992</v>
      </c>
      <c r="C233" s="295">
        <v>-5337547.17</v>
      </c>
      <c r="D233" s="295">
        <v>72698925.599999994</v>
      </c>
      <c r="E233" s="112"/>
    </row>
    <row r="234" spans="1:5">
      <c r="A234" s="294" t="s">
        <v>2082</v>
      </c>
      <c r="B234" s="295">
        <v>4391049.17</v>
      </c>
      <c r="C234" s="295">
        <v>904368.15999999992</v>
      </c>
      <c r="D234" s="295">
        <v>3486681.0100000002</v>
      </c>
      <c r="E234" s="112"/>
    </row>
    <row r="235" spans="1:5">
      <c r="A235" s="294" t="s">
        <v>2083</v>
      </c>
      <c r="B235" s="295"/>
      <c r="C235" s="295">
        <v>-834801.38</v>
      </c>
      <c r="D235" s="295">
        <v>834801.38</v>
      </c>
      <c r="E235" s="112"/>
    </row>
    <row r="236" spans="1:5">
      <c r="A236" s="294" t="s">
        <v>2084</v>
      </c>
      <c r="B236" s="295">
        <v>4391049.17</v>
      </c>
      <c r="C236" s="295">
        <v>69566.78</v>
      </c>
      <c r="D236" s="295">
        <v>4321482.3899999997</v>
      </c>
      <c r="E236" s="112"/>
    </row>
    <row r="237" spans="1:5">
      <c r="A237" s="294" t="s">
        <v>2085</v>
      </c>
      <c r="B237" s="295">
        <v>71752427.599999994</v>
      </c>
      <c r="C237" s="295">
        <v>-5267980.3899999997</v>
      </c>
      <c r="D237" s="295">
        <v>77020407.99000001</v>
      </c>
      <c r="E237" s="112"/>
    </row>
    <row r="238" spans="1:5">
      <c r="A238" s="294" t="s">
        <v>2086</v>
      </c>
      <c r="B238" s="295">
        <v>1313745.07</v>
      </c>
      <c r="C238" s="295">
        <v>5429.58</v>
      </c>
      <c r="D238" s="295">
        <v>1308315.49</v>
      </c>
      <c r="E238" s="112"/>
    </row>
    <row r="239" spans="1:5">
      <c r="A239" s="294" t="s">
        <v>2087</v>
      </c>
      <c r="B239" s="295">
        <v>1313745.07</v>
      </c>
      <c r="C239" s="295">
        <v>5429.58</v>
      </c>
      <c r="D239" s="295">
        <v>1308315.49</v>
      </c>
      <c r="E239" s="112"/>
    </row>
    <row r="240" spans="1:5">
      <c r="A240" s="294" t="s">
        <v>2088</v>
      </c>
      <c r="B240" s="295">
        <v>163805757.32999998</v>
      </c>
      <c r="C240" s="295">
        <v>-7855123.1500000004</v>
      </c>
      <c r="D240" s="295">
        <v>171660880.47999999</v>
      </c>
      <c r="E240" s="112"/>
    </row>
    <row r="241" spans="1:5">
      <c r="A241" s="294" t="s">
        <v>2089</v>
      </c>
      <c r="B241" s="295">
        <v>163805757.32999998</v>
      </c>
      <c r="C241" s="295">
        <v>-7855123.1500000004</v>
      </c>
      <c r="D241" s="295">
        <v>171660880.47999999</v>
      </c>
      <c r="E241" s="112"/>
    </row>
    <row r="242" spans="1:5">
      <c r="A242" s="294" t="s">
        <v>2090</v>
      </c>
      <c r="B242" s="295">
        <v>-11395745.319999998</v>
      </c>
      <c r="C242" s="295">
        <v>-359864.08999999997</v>
      </c>
      <c r="D242" s="295">
        <v>-11035881.229999999</v>
      </c>
      <c r="E242" s="112"/>
    </row>
    <row r="243" spans="1:5">
      <c r="A243" s="294" t="s">
        <v>2091</v>
      </c>
      <c r="B243" s="295">
        <v>0.15</v>
      </c>
      <c r="C243" s="295">
        <v>0</v>
      </c>
      <c r="D243" s="295">
        <v>0.15</v>
      </c>
      <c r="E243" s="112"/>
    </row>
    <row r="244" spans="1:5">
      <c r="A244" s="294" t="s">
        <v>2092</v>
      </c>
      <c r="B244" s="295">
        <v>11423717.32</v>
      </c>
      <c r="C244" s="295">
        <v>-251986</v>
      </c>
      <c r="D244" s="295">
        <v>11675703.32</v>
      </c>
      <c r="E244" s="112"/>
    </row>
    <row r="245" spans="1:5">
      <c r="A245" s="294" t="s">
        <v>2093</v>
      </c>
      <c r="B245" s="295">
        <v>-0.15</v>
      </c>
      <c r="C245" s="295">
        <v>0</v>
      </c>
      <c r="D245" s="295">
        <v>-0.15</v>
      </c>
      <c r="E245" s="112"/>
    </row>
    <row r="246" spans="1:5">
      <c r="A246" s="294" t="s">
        <v>2094</v>
      </c>
      <c r="B246" s="295">
        <v>11920344.139999999</v>
      </c>
      <c r="C246" s="295">
        <v>-53591.439999999995</v>
      </c>
      <c r="D246" s="295">
        <v>11973935.58</v>
      </c>
      <c r="E246" s="112"/>
    </row>
    <row r="247" spans="1:5">
      <c r="A247" s="294" t="s">
        <v>2095</v>
      </c>
      <c r="B247" s="295">
        <v>17521839</v>
      </c>
      <c r="C247" s="295">
        <v>0</v>
      </c>
      <c r="D247" s="295">
        <v>17521839</v>
      </c>
      <c r="E247" s="112"/>
    </row>
    <row r="248" spans="1:5">
      <c r="A248" s="294" t="s">
        <v>2096</v>
      </c>
      <c r="B248" s="295">
        <v>314567302.38</v>
      </c>
      <c r="C248" s="295">
        <v>164405</v>
      </c>
      <c r="D248" s="295">
        <v>314402897.38</v>
      </c>
      <c r="E248" s="112"/>
    </row>
    <row r="249" spans="1:5">
      <c r="A249" s="294" t="s">
        <v>2097</v>
      </c>
      <c r="B249" s="295">
        <v>40895595.039999999</v>
      </c>
      <c r="C249" s="295">
        <v>608245.09</v>
      </c>
      <c r="D249" s="295">
        <v>40287349.950000003</v>
      </c>
      <c r="E249" s="112"/>
    </row>
    <row r="250" spans="1:5">
      <c r="A250" s="294" t="s">
        <v>2098</v>
      </c>
      <c r="B250" s="295">
        <v>0</v>
      </c>
      <c r="C250" s="295">
        <v>0</v>
      </c>
      <c r="D250" s="295">
        <v>0</v>
      </c>
      <c r="E250" s="112"/>
    </row>
    <row r="251" spans="1:5">
      <c r="A251" s="294" t="s">
        <v>2099</v>
      </c>
      <c r="B251" s="295">
        <v>7292915.3500000006</v>
      </c>
      <c r="C251" s="295">
        <v>0</v>
      </c>
      <c r="D251" s="295">
        <v>7292915.3500000006</v>
      </c>
      <c r="E251" s="112"/>
    </row>
    <row r="252" spans="1:5">
      <c r="A252" s="294" t="s">
        <v>2100</v>
      </c>
      <c r="B252" s="295">
        <v>325834</v>
      </c>
      <c r="C252" s="295">
        <v>-183892</v>
      </c>
      <c r="D252" s="295">
        <v>509726</v>
      </c>
      <c r="E252" s="112"/>
    </row>
    <row r="253" spans="1:5">
      <c r="A253" s="294" t="s">
        <v>2101</v>
      </c>
      <c r="B253" s="295">
        <v>28816599.040000003</v>
      </c>
      <c r="C253" s="295">
        <v>-1284110.0000000002</v>
      </c>
      <c r="D253" s="295">
        <v>30100709.039999999</v>
      </c>
      <c r="E253" s="112"/>
    </row>
    <row r="254" spans="1:5">
      <c r="A254" s="294" t="s">
        <v>2102</v>
      </c>
      <c r="B254" s="295">
        <v>986550</v>
      </c>
      <c r="C254" s="295">
        <v>0</v>
      </c>
      <c r="D254" s="295">
        <v>986550</v>
      </c>
      <c r="E254" s="112"/>
    </row>
    <row r="255" spans="1:5">
      <c r="A255" s="294" t="s">
        <v>2103</v>
      </c>
      <c r="B255" s="295">
        <v>9033494.0700000003</v>
      </c>
      <c r="C255" s="295">
        <v>107737</v>
      </c>
      <c r="D255" s="295">
        <v>8925757.0700000003</v>
      </c>
      <c r="E255" s="112"/>
    </row>
    <row r="256" spans="1:5">
      <c r="A256" s="294" t="s">
        <v>2104</v>
      </c>
      <c r="B256" s="295">
        <v>26941362</v>
      </c>
      <c r="C256" s="295">
        <v>89506</v>
      </c>
      <c r="D256" s="295">
        <v>26851855.999999996</v>
      </c>
      <c r="E256" s="112"/>
    </row>
    <row r="257" spans="1:5">
      <c r="A257" s="294" t="s">
        <v>2105</v>
      </c>
      <c r="B257" s="295">
        <v>-30140046.629999999</v>
      </c>
      <c r="C257" s="295">
        <v>-216834.87</v>
      </c>
      <c r="D257" s="295">
        <v>-29923211.760000002</v>
      </c>
      <c r="E257" s="112"/>
    </row>
    <row r="258" spans="1:5">
      <c r="A258" s="294" t="s">
        <v>2106</v>
      </c>
      <c r="B258" s="295">
        <v>-2602018.42</v>
      </c>
      <c r="C258" s="295">
        <v>0</v>
      </c>
      <c r="D258" s="295">
        <v>-2602018.42</v>
      </c>
      <c r="E258" s="112"/>
    </row>
    <row r="259" spans="1:5">
      <c r="A259" s="294" t="s">
        <v>2107</v>
      </c>
      <c r="B259" s="295">
        <v>-5974546</v>
      </c>
      <c r="C259" s="295">
        <v>543141</v>
      </c>
      <c r="D259" s="295">
        <v>-6517687</v>
      </c>
      <c r="E259" s="112"/>
    </row>
    <row r="260" spans="1:5">
      <c r="A260" s="294" t="s">
        <v>2108</v>
      </c>
      <c r="B260" s="295">
        <v>28348.73</v>
      </c>
      <c r="C260" s="295">
        <v>-299.79000000000002</v>
      </c>
      <c r="D260" s="295">
        <v>28648.519999999997</v>
      </c>
      <c r="E260" s="112"/>
    </row>
    <row r="261" spans="1:5">
      <c r="A261" s="294" t="s">
        <v>2109</v>
      </c>
      <c r="B261" s="295">
        <v>19463496.050000001</v>
      </c>
      <c r="C261" s="295">
        <v>-548252.03999999992</v>
      </c>
      <c r="D261" s="295">
        <v>20011748.09</v>
      </c>
      <c r="E261" s="112"/>
    </row>
    <row r="262" spans="1:5">
      <c r="A262" s="294" t="s">
        <v>2110</v>
      </c>
      <c r="B262" s="295">
        <v>18955794.609999999</v>
      </c>
      <c r="C262" s="295">
        <v>1723516.49</v>
      </c>
      <c r="D262" s="295">
        <v>17232278.120000001</v>
      </c>
      <c r="E262" s="112"/>
    </row>
    <row r="263" spans="1:5">
      <c r="A263" s="294" t="s">
        <v>2111</v>
      </c>
      <c r="B263" s="295">
        <v>0</v>
      </c>
      <c r="C263" s="295">
        <v>0</v>
      </c>
      <c r="D263" s="295">
        <v>0</v>
      </c>
      <c r="E263" s="112"/>
    </row>
    <row r="264" spans="1:5">
      <c r="A264" s="294" t="s">
        <v>2112</v>
      </c>
      <c r="B264" s="295">
        <v>0</v>
      </c>
      <c r="C264" s="295">
        <v>-14973655.199999999</v>
      </c>
      <c r="D264" s="295">
        <v>14973655.199999999</v>
      </c>
      <c r="E264" s="112"/>
    </row>
    <row r="265" spans="1:5">
      <c r="A265" s="294" t="s">
        <v>2113</v>
      </c>
      <c r="B265" s="295">
        <v>-755794828.79999995</v>
      </c>
      <c r="C265" s="295">
        <v>54303064.069999993</v>
      </c>
      <c r="D265" s="295">
        <v>-810097892.87</v>
      </c>
      <c r="E265" s="112"/>
    </row>
    <row r="266" spans="1:5">
      <c r="A266" s="294" t="s">
        <v>2114</v>
      </c>
      <c r="B266" s="295">
        <v>1376042465.3600001</v>
      </c>
      <c r="C266" s="295">
        <v>-8113018.5799999991</v>
      </c>
      <c r="D266" s="295">
        <v>1384155483.9399998</v>
      </c>
      <c r="E266" s="112"/>
    </row>
    <row r="267" spans="1:5">
      <c r="A267" s="294" t="s">
        <v>2115</v>
      </c>
      <c r="B267" s="295">
        <v>7753093.0699999994</v>
      </c>
      <c r="C267" s="295">
        <v>-11228955.76</v>
      </c>
      <c r="D267" s="295">
        <v>18982048.830000002</v>
      </c>
      <c r="E267" s="112"/>
    </row>
    <row r="268" spans="1:5">
      <c r="A268" s="294" t="s">
        <v>2116</v>
      </c>
      <c r="B268" s="295">
        <v>460648795.64999998</v>
      </c>
      <c r="C268" s="295">
        <v>0</v>
      </c>
      <c r="D268" s="295">
        <v>460648795.64999998</v>
      </c>
      <c r="E268" s="112"/>
    </row>
    <row r="269" spans="1:5">
      <c r="A269" s="294" t="s">
        <v>2117</v>
      </c>
      <c r="B269" s="295">
        <v>336026.87000000005</v>
      </c>
      <c r="C269" s="295">
        <v>0</v>
      </c>
      <c r="D269" s="295">
        <v>336026.87000000005</v>
      </c>
      <c r="E269" s="112"/>
    </row>
    <row r="270" spans="1:5">
      <c r="A270" s="294" t="s">
        <v>2118</v>
      </c>
      <c r="B270" s="295">
        <v>24820663.650000002</v>
      </c>
      <c r="C270" s="295">
        <v>1686388.68</v>
      </c>
      <c r="D270" s="295">
        <v>23134274.969999999</v>
      </c>
      <c r="E270" s="112"/>
    </row>
    <row r="271" spans="1:5">
      <c r="A271" s="294" t="s">
        <v>2119</v>
      </c>
      <c r="B271" s="295">
        <v>68789075</v>
      </c>
      <c r="C271" s="295">
        <v>545945</v>
      </c>
      <c r="D271" s="295">
        <v>68243130</v>
      </c>
      <c r="E271" s="112"/>
    </row>
    <row r="272" spans="1:5">
      <c r="A272" s="294" t="s">
        <v>2120</v>
      </c>
      <c r="B272" s="295">
        <v>6517693</v>
      </c>
      <c r="C272" s="295">
        <v>0</v>
      </c>
      <c r="D272" s="295">
        <v>6517693</v>
      </c>
      <c r="E272" s="112"/>
    </row>
    <row r="273" spans="1:5">
      <c r="A273" s="294" t="s">
        <v>2121</v>
      </c>
      <c r="B273" s="295">
        <v>1210459.71</v>
      </c>
      <c r="C273" s="295">
        <v>48418.38</v>
      </c>
      <c r="D273" s="295">
        <v>1162041.3299999998</v>
      </c>
      <c r="E273" s="112"/>
    </row>
    <row r="274" spans="1:5">
      <c r="A274" s="294" t="s">
        <v>2122</v>
      </c>
      <c r="B274" s="295">
        <v>76856175.039999992</v>
      </c>
      <c r="C274" s="295">
        <v>454770.27</v>
      </c>
      <c r="D274" s="295">
        <v>76401404.769999996</v>
      </c>
      <c r="E274" s="112"/>
    </row>
    <row r="275" spans="1:5">
      <c r="A275" s="294" t="s">
        <v>2123</v>
      </c>
      <c r="B275" s="295">
        <v>3540715.3</v>
      </c>
      <c r="C275" s="295">
        <v>17377</v>
      </c>
      <c r="D275" s="295">
        <v>3523338.3</v>
      </c>
      <c r="E275" s="112"/>
    </row>
    <row r="276" spans="1:5">
      <c r="A276" s="294" t="s">
        <v>2124</v>
      </c>
      <c r="B276" s="295">
        <v>1728781169.21</v>
      </c>
      <c r="C276" s="295">
        <v>23078054.210000001</v>
      </c>
      <c r="D276" s="295">
        <v>1705703115</v>
      </c>
      <c r="E276" s="112"/>
    </row>
    <row r="277" spans="1:5">
      <c r="A277" s="294" t="s">
        <v>2125</v>
      </c>
      <c r="B277" s="295">
        <v>1892586926.54</v>
      </c>
      <c r="C277" s="295">
        <v>15222931.060000001</v>
      </c>
      <c r="D277" s="295">
        <v>1877363995.48</v>
      </c>
      <c r="E277" s="112"/>
    </row>
    <row r="278" spans="1:5">
      <c r="A278" s="294" t="s">
        <v>2126</v>
      </c>
      <c r="B278" s="295">
        <v>3850388.7399999998</v>
      </c>
      <c r="C278" s="295">
        <v>1972829.4000000001</v>
      </c>
      <c r="D278" s="295">
        <v>1877559.34</v>
      </c>
      <c r="E278" s="112"/>
    </row>
    <row r="279" spans="1:5">
      <c r="A279" s="294" t="s">
        <v>2127</v>
      </c>
      <c r="B279" s="295">
        <v>3850388.7399999998</v>
      </c>
      <c r="C279" s="295">
        <v>1972829.4000000001</v>
      </c>
      <c r="D279" s="295">
        <v>1877559.34</v>
      </c>
      <c r="E279" s="112"/>
    </row>
    <row r="280" spans="1:5">
      <c r="A280" s="294" t="s">
        <v>2128</v>
      </c>
      <c r="B280" s="295">
        <v>-0.02</v>
      </c>
      <c r="C280" s="295">
        <v>0</v>
      </c>
      <c r="D280" s="295">
        <v>-0.02</v>
      </c>
      <c r="E280" s="112"/>
    </row>
    <row r="281" spans="1:5">
      <c r="A281" s="294" t="s">
        <v>2129</v>
      </c>
      <c r="B281" s="295">
        <v>8044.68</v>
      </c>
      <c r="C281" s="295">
        <v>13958.8</v>
      </c>
      <c r="D281" s="295">
        <v>-5914.12</v>
      </c>
      <c r="E281" s="112"/>
    </row>
    <row r="282" spans="1:5">
      <c r="A282" s="294" t="s">
        <v>2130</v>
      </c>
      <c r="B282" s="295">
        <v>0</v>
      </c>
      <c r="C282" s="295">
        <v>0</v>
      </c>
      <c r="D282" s="295">
        <v>0</v>
      </c>
      <c r="E282" s="112"/>
    </row>
    <row r="283" spans="1:5">
      <c r="A283" s="294" t="s">
        <v>2131</v>
      </c>
      <c r="B283" s="295">
        <v>3050647.58</v>
      </c>
      <c r="C283" s="295">
        <v>3050647.58</v>
      </c>
      <c r="D283" s="295">
        <v>0</v>
      </c>
      <c r="E283" s="112"/>
    </row>
    <row r="284" spans="1:5">
      <c r="A284" s="294" t="s">
        <v>2132</v>
      </c>
      <c r="B284" s="295">
        <v>-57722398.68</v>
      </c>
      <c r="C284" s="295">
        <v>-57722398.539999999</v>
      </c>
      <c r="D284" s="295">
        <v>-0.14000000000000001</v>
      </c>
      <c r="E284" s="112"/>
    </row>
    <row r="285" spans="1:5">
      <c r="A285" s="294" t="s">
        <v>2133</v>
      </c>
      <c r="B285" s="295">
        <v>15034939.57</v>
      </c>
      <c r="C285" s="295">
        <v>15034939.57</v>
      </c>
      <c r="D285" s="295">
        <v>0</v>
      </c>
      <c r="E285" s="112"/>
    </row>
    <row r="286" spans="1:5">
      <c r="A286" s="294" t="s">
        <v>2134</v>
      </c>
      <c r="B286" s="295">
        <v>11529154.620000001</v>
      </c>
      <c r="C286" s="295">
        <v>11529154.620000001</v>
      </c>
      <c r="D286" s="295">
        <v>0</v>
      </c>
      <c r="E286" s="112"/>
    </row>
    <row r="287" spans="1:5">
      <c r="A287" s="294" t="s">
        <v>2135</v>
      </c>
      <c r="B287" s="295">
        <v>5268696.58</v>
      </c>
      <c r="C287" s="295">
        <v>5268696.58</v>
      </c>
      <c r="D287" s="295">
        <v>0</v>
      </c>
      <c r="E287" s="112"/>
    </row>
    <row r="288" spans="1:5">
      <c r="A288" s="294" t="s">
        <v>2136</v>
      </c>
      <c r="B288" s="295">
        <v>9690386.3100000005</v>
      </c>
      <c r="C288" s="295">
        <v>9690386.3100000005</v>
      </c>
      <c r="D288" s="295">
        <v>0</v>
      </c>
      <c r="E288" s="112"/>
    </row>
    <row r="289" spans="1:5">
      <c r="A289" s="294" t="s">
        <v>2137</v>
      </c>
      <c r="B289" s="295">
        <v>-13140529.360000001</v>
      </c>
      <c r="C289" s="295">
        <v>-13134615.08</v>
      </c>
      <c r="D289" s="295">
        <v>-5914.28</v>
      </c>
      <c r="E289" s="112"/>
    </row>
    <row r="290" spans="1:5">
      <c r="A290" s="294" t="s">
        <v>2138</v>
      </c>
      <c r="B290" s="295">
        <v>1563760.05</v>
      </c>
      <c r="C290" s="295">
        <v>-13359.03</v>
      </c>
      <c r="D290" s="295">
        <v>1577119.08</v>
      </c>
      <c r="E290" s="112"/>
    </row>
    <row r="291" spans="1:5">
      <c r="A291" s="294" t="s">
        <v>2139</v>
      </c>
      <c r="B291" s="295">
        <v>5295587.42</v>
      </c>
      <c r="C291" s="295">
        <v>211823.5</v>
      </c>
      <c r="D291" s="295">
        <v>5083763.92</v>
      </c>
      <c r="E291" s="112"/>
    </row>
    <row r="292" spans="1:5">
      <c r="A292" s="294" t="s">
        <v>2140</v>
      </c>
      <c r="B292" s="295">
        <v>0</v>
      </c>
      <c r="C292" s="295">
        <v>0</v>
      </c>
      <c r="D292" s="295">
        <v>0</v>
      </c>
      <c r="E292" s="112"/>
    </row>
    <row r="293" spans="1:5">
      <c r="A293" s="294" t="s">
        <v>2141</v>
      </c>
      <c r="B293" s="295">
        <v>96346403.200000003</v>
      </c>
      <c r="C293" s="295">
        <v>0</v>
      </c>
      <c r="D293" s="295">
        <v>96346403.200000003</v>
      </c>
      <c r="E293" s="112"/>
    </row>
    <row r="294" spans="1:5">
      <c r="A294" s="294" t="s">
        <v>2142</v>
      </c>
      <c r="B294" s="295">
        <v>-2448981.7000000002</v>
      </c>
      <c r="C294" s="295">
        <v>0</v>
      </c>
      <c r="D294" s="295">
        <v>-2448981.7000000002</v>
      </c>
      <c r="E294" s="112"/>
    </row>
    <row r="295" spans="1:5">
      <c r="A295" s="294" t="s">
        <v>2143</v>
      </c>
      <c r="B295" s="295">
        <v>0</v>
      </c>
      <c r="C295" s="295">
        <v>0</v>
      </c>
      <c r="D295" s="295">
        <v>0</v>
      </c>
      <c r="E295" s="112"/>
    </row>
    <row r="296" spans="1:5">
      <c r="A296" s="294" t="s">
        <v>2144</v>
      </c>
      <c r="B296" s="295">
        <v>980350.36</v>
      </c>
      <c r="C296" s="295">
        <v>68042.67</v>
      </c>
      <c r="D296" s="295">
        <v>912307.69000000006</v>
      </c>
      <c r="E296" s="112"/>
    </row>
    <row r="297" spans="1:5">
      <c r="A297" s="294" t="s">
        <v>2145</v>
      </c>
      <c r="B297" s="295">
        <v>1382596.88</v>
      </c>
      <c r="C297" s="295">
        <v>-175135.52</v>
      </c>
      <c r="D297" s="295">
        <v>1557732.4000000001</v>
      </c>
      <c r="E297" s="112"/>
    </row>
    <row r="298" spans="1:5">
      <c r="A298" s="294" t="s">
        <v>2146</v>
      </c>
      <c r="B298" s="295">
        <v>1393986.64</v>
      </c>
      <c r="C298" s="295">
        <v>43199.369999999995</v>
      </c>
      <c r="D298" s="295">
        <v>1350787.2699999998</v>
      </c>
      <c r="E298" s="112"/>
    </row>
    <row r="299" spans="1:5">
      <c r="A299" s="294" t="s">
        <v>2147</v>
      </c>
      <c r="B299" s="295">
        <v>0</v>
      </c>
      <c r="C299" s="295">
        <v>0</v>
      </c>
      <c r="D299" s="295">
        <v>0</v>
      </c>
      <c r="E299" s="112"/>
    </row>
    <row r="300" spans="1:5">
      <c r="A300" s="294" t="s">
        <v>2148</v>
      </c>
      <c r="B300" s="295">
        <v>179370356.84</v>
      </c>
      <c r="C300" s="295">
        <v>137628050.02000001</v>
      </c>
      <c r="D300" s="295">
        <v>41742306.82</v>
      </c>
      <c r="E300" s="112"/>
    </row>
    <row r="301" spans="1:5">
      <c r="A301" s="294" t="s">
        <v>2149</v>
      </c>
      <c r="B301" s="295">
        <v>2521429.7599999998</v>
      </c>
      <c r="C301" s="295">
        <v>102706.68000000001</v>
      </c>
      <c r="D301" s="295">
        <v>2418723.08</v>
      </c>
      <c r="E301" s="112"/>
    </row>
    <row r="302" spans="1:5">
      <c r="A302" s="294" t="s">
        <v>2150</v>
      </c>
      <c r="B302" s="295">
        <v>24064.5</v>
      </c>
      <c r="C302" s="295">
        <v>24064.5</v>
      </c>
      <c r="D302" s="295">
        <v>0</v>
      </c>
      <c r="E302" s="112"/>
    </row>
    <row r="303" spans="1:5">
      <c r="A303" s="294" t="s">
        <v>2151</v>
      </c>
      <c r="B303" s="295">
        <v>0</v>
      </c>
      <c r="C303" s="295">
        <v>0</v>
      </c>
      <c r="D303" s="295">
        <v>0</v>
      </c>
      <c r="E303" s="112"/>
    </row>
    <row r="304" spans="1:5">
      <c r="A304" s="294" t="s">
        <v>2152</v>
      </c>
      <c r="B304" s="295">
        <v>8928751.5300000012</v>
      </c>
      <c r="C304" s="295">
        <v>1679952</v>
      </c>
      <c r="D304" s="295">
        <v>7248799.5299999993</v>
      </c>
      <c r="E304" s="112"/>
    </row>
    <row r="305" spans="1:5">
      <c r="A305" s="294" t="s">
        <v>2153</v>
      </c>
      <c r="B305" s="295">
        <v>-5495661.1899999995</v>
      </c>
      <c r="C305" s="295">
        <v>-672480.94</v>
      </c>
      <c r="D305" s="295">
        <v>-4823180.25</v>
      </c>
      <c r="E305" s="112"/>
    </row>
    <row r="306" spans="1:5">
      <c r="A306" s="294" t="s">
        <v>2154</v>
      </c>
      <c r="B306" s="295">
        <v>280.91999999999996</v>
      </c>
      <c r="C306" s="295">
        <v>-169.35</v>
      </c>
      <c r="D306" s="295">
        <v>450.27</v>
      </c>
      <c r="E306" s="112"/>
    </row>
    <row r="307" spans="1:5">
      <c r="A307" s="294" t="s">
        <v>2155</v>
      </c>
      <c r="B307" s="295">
        <v>289862925.21000004</v>
      </c>
      <c r="C307" s="295">
        <v>138896693.90000001</v>
      </c>
      <c r="D307" s="295">
        <v>150966231.31</v>
      </c>
      <c r="E307" s="112"/>
    </row>
    <row r="308" spans="1:5">
      <c r="A308" s="294" t="s">
        <v>2156</v>
      </c>
      <c r="B308" s="295">
        <v>289862925.21000004</v>
      </c>
      <c r="C308" s="295">
        <v>138896693.90000001</v>
      </c>
      <c r="D308" s="295">
        <v>150966231.31</v>
      </c>
      <c r="E308" s="112"/>
    </row>
    <row r="309" spans="1:5">
      <c r="A309" s="294" t="s">
        <v>2157</v>
      </c>
      <c r="B309" s="295">
        <v>-742040041.27999997</v>
      </c>
      <c r="C309" s="295">
        <v>-6668011.46</v>
      </c>
      <c r="D309" s="295">
        <v>-735372029.81999993</v>
      </c>
      <c r="E309" s="112"/>
    </row>
    <row r="310" spans="1:5">
      <c r="A310" s="294" t="s">
        <v>2158</v>
      </c>
      <c r="B310" s="295">
        <v>-113718813.46000001</v>
      </c>
      <c r="C310" s="295">
        <v>-941094.57000000007</v>
      </c>
      <c r="D310" s="295">
        <v>-112777718.89</v>
      </c>
      <c r="E310" s="112"/>
    </row>
    <row r="311" spans="1:5">
      <c r="A311" s="294" t="s">
        <v>2159</v>
      </c>
      <c r="B311" s="295">
        <v>6393019.1900000004</v>
      </c>
      <c r="C311" s="295">
        <v>0</v>
      </c>
      <c r="D311" s="295">
        <v>6393019.1900000004</v>
      </c>
      <c r="E311" s="112"/>
    </row>
    <row r="312" spans="1:5">
      <c r="A312" s="294" t="s">
        <v>2160</v>
      </c>
      <c r="B312" s="295">
        <v>72008.990000000005</v>
      </c>
      <c r="C312" s="295">
        <v>-173150.61</v>
      </c>
      <c r="D312" s="295">
        <v>245159.6</v>
      </c>
      <c r="E312" s="112"/>
    </row>
    <row r="313" spans="1:5">
      <c r="A313" s="294" t="s">
        <v>2161</v>
      </c>
      <c r="B313" s="295">
        <v>19957.14</v>
      </c>
      <c r="C313" s="295">
        <v>-47988.32</v>
      </c>
      <c r="D313" s="295">
        <v>67945.460000000006</v>
      </c>
      <c r="E313" s="112"/>
    </row>
    <row r="314" spans="1:5">
      <c r="A314" s="294" t="s">
        <v>2162</v>
      </c>
      <c r="B314" s="295">
        <v>-23442884.010000002</v>
      </c>
      <c r="C314" s="295">
        <v>-831743</v>
      </c>
      <c r="D314" s="295">
        <v>-22611141.009999998</v>
      </c>
      <c r="E314" s="112"/>
    </row>
    <row r="315" spans="1:5">
      <c r="A315" s="294" t="s">
        <v>2163</v>
      </c>
      <c r="B315" s="295">
        <v>-84655165.5</v>
      </c>
      <c r="C315" s="295">
        <v>-8686134.0099999998</v>
      </c>
      <c r="D315" s="295">
        <v>-75969031.489999995</v>
      </c>
      <c r="E315" s="112"/>
    </row>
    <row r="316" spans="1:5">
      <c r="A316" s="294" t="s">
        <v>2164</v>
      </c>
      <c r="B316" s="295">
        <v>957371918.93000007</v>
      </c>
      <c r="C316" s="295">
        <v>17348121.969999999</v>
      </c>
      <c r="D316" s="295">
        <v>940023796.95999992</v>
      </c>
      <c r="E316" s="112"/>
    </row>
    <row r="317" spans="1:5">
      <c r="A317" s="294" t="s">
        <v>2165</v>
      </c>
      <c r="B317" s="295">
        <v>200859.09</v>
      </c>
      <c r="C317" s="295">
        <v>88186.89</v>
      </c>
      <c r="D317" s="295">
        <v>112672.2</v>
      </c>
      <c r="E317" s="112"/>
    </row>
    <row r="318" spans="1:5">
      <c r="A318" s="294" t="s">
        <v>2166</v>
      </c>
      <c r="B318" s="295">
        <v>200859.09000000003</v>
      </c>
      <c r="C318" s="295">
        <v>88186.890000000014</v>
      </c>
      <c r="D318" s="295">
        <v>112672.2</v>
      </c>
      <c r="E318" s="112"/>
    </row>
    <row r="319" spans="1:5">
      <c r="A319" s="292" t="s">
        <v>2167</v>
      </c>
      <c r="B319" s="296">
        <v>3203798661.8200002</v>
      </c>
      <c r="C319" s="296">
        <v>155131597.33000001</v>
      </c>
      <c r="D319" s="296">
        <v>3048667064.4900002</v>
      </c>
      <c r="E319" s="112"/>
    </row>
    <row r="320" spans="1:5">
      <c r="A320" s="294" t="s">
        <v>2168</v>
      </c>
      <c r="B320" s="295">
        <v>0</v>
      </c>
      <c r="C320" s="295">
        <v>0</v>
      </c>
      <c r="D320" s="295">
        <v>0</v>
      </c>
      <c r="E320" s="112"/>
    </row>
    <row r="321" spans="1:5">
      <c r="A321" s="294" t="s">
        <v>2169</v>
      </c>
      <c r="B321" s="295">
        <v>0</v>
      </c>
      <c r="C321" s="295">
        <v>0</v>
      </c>
      <c r="D321" s="295">
        <v>0</v>
      </c>
      <c r="E321" s="112"/>
    </row>
    <row r="322" spans="1:5">
      <c r="A322" s="294" t="s">
        <v>2170</v>
      </c>
      <c r="B322" s="295">
        <v>0</v>
      </c>
      <c r="C322" s="295">
        <v>0</v>
      </c>
      <c r="D322" s="295">
        <v>0</v>
      </c>
      <c r="E322" s="112"/>
    </row>
    <row r="323" spans="1:5">
      <c r="A323" s="294" t="s">
        <v>2171</v>
      </c>
      <c r="B323" s="295">
        <v>0</v>
      </c>
      <c r="C323" s="295">
        <v>0</v>
      </c>
      <c r="D323" s="295">
        <v>0</v>
      </c>
      <c r="E323" s="112"/>
    </row>
    <row r="324" spans="1:5">
      <c r="A324" s="292" t="s">
        <v>2172</v>
      </c>
      <c r="B324" s="296">
        <v>0</v>
      </c>
      <c r="C324" s="296">
        <v>0</v>
      </c>
      <c r="D324" s="296">
        <v>0</v>
      </c>
      <c r="E324" s="112"/>
    </row>
    <row r="325" spans="1:5">
      <c r="A325" s="292" t="s">
        <v>2173</v>
      </c>
      <c r="B325" s="297">
        <v>27365832126.400002</v>
      </c>
      <c r="C325" s="297">
        <v>200911881.50999999</v>
      </c>
      <c r="D325" s="297">
        <v>27164920244.889999</v>
      </c>
      <c r="E325" s="112"/>
    </row>
    <row r="326" spans="1:5" ht="14.4">
      <c r="A326" s="292" t="s">
        <v>2174</v>
      </c>
      <c r="B326" s="293"/>
      <c r="C326" s="293"/>
      <c r="D326" s="293"/>
      <c r="E326" s="112"/>
    </row>
    <row r="327" spans="1:5">
      <c r="A327" s="294" t="s">
        <v>2175</v>
      </c>
      <c r="B327" s="295">
        <v>0</v>
      </c>
      <c r="C327" s="295">
        <v>0</v>
      </c>
      <c r="D327" s="295">
        <v>0</v>
      </c>
      <c r="E327" s="112"/>
    </row>
    <row r="328" spans="1:5">
      <c r="A328" s="294" t="s">
        <v>2176</v>
      </c>
      <c r="B328" s="295">
        <v>1590610667.4099998</v>
      </c>
      <c r="C328" s="295">
        <v>0</v>
      </c>
      <c r="D328" s="295">
        <v>1590610667.4099998</v>
      </c>
      <c r="E328" s="112"/>
    </row>
    <row r="329" spans="1:5">
      <c r="A329" s="294" t="s">
        <v>2177</v>
      </c>
      <c r="B329" s="295">
        <v>419213.02</v>
      </c>
      <c r="C329" s="295">
        <v>0</v>
      </c>
      <c r="D329" s="295">
        <v>419213.02</v>
      </c>
      <c r="E329" s="112"/>
    </row>
    <row r="330" spans="1:5">
      <c r="A330" s="294" t="s">
        <v>2178</v>
      </c>
      <c r="B330" s="295">
        <v>326031.83999999997</v>
      </c>
      <c r="C330" s="295">
        <v>0</v>
      </c>
      <c r="D330" s="295">
        <v>326031.83999999997</v>
      </c>
      <c r="E330" s="112"/>
    </row>
    <row r="331" spans="1:5">
      <c r="A331" s="294" t="s">
        <v>2179</v>
      </c>
      <c r="B331" s="295">
        <v>1591355912.27</v>
      </c>
      <c r="C331" s="295">
        <v>0</v>
      </c>
      <c r="D331" s="295">
        <v>1591355912.27</v>
      </c>
      <c r="E331" s="112"/>
    </row>
    <row r="332" spans="1:5">
      <c r="A332" s="294" t="s">
        <v>2180</v>
      </c>
      <c r="B332" s="295">
        <v>7434438282.0300007</v>
      </c>
      <c r="C332" s="295">
        <v>0</v>
      </c>
      <c r="D332" s="295">
        <v>7434438282.0300007</v>
      </c>
      <c r="E332" s="112"/>
    </row>
    <row r="333" spans="1:5">
      <c r="A333" s="294" t="s">
        <v>2181</v>
      </c>
      <c r="B333" s="295">
        <v>186790</v>
      </c>
      <c r="C333" s="295">
        <v>0</v>
      </c>
      <c r="D333" s="295">
        <v>186790</v>
      </c>
      <c r="E333" s="112"/>
    </row>
    <row r="334" spans="1:5">
      <c r="A334" s="294" t="s">
        <v>2182</v>
      </c>
      <c r="B334" s="295">
        <v>893246321.88</v>
      </c>
      <c r="C334" s="295">
        <v>-123187258.25999999</v>
      </c>
      <c r="D334" s="295">
        <v>1016433580.14</v>
      </c>
      <c r="E334" s="112"/>
    </row>
    <row r="335" spans="1:5">
      <c r="A335" s="294" t="s">
        <v>2183</v>
      </c>
      <c r="B335" s="295">
        <v>-736991</v>
      </c>
      <c r="C335" s="295">
        <v>0</v>
      </c>
      <c r="D335" s="295">
        <v>-736991</v>
      </c>
      <c r="E335" s="112"/>
    </row>
    <row r="336" spans="1:5">
      <c r="A336" s="294" t="s">
        <v>2184</v>
      </c>
      <c r="B336" s="295">
        <v>8327134402.9099998</v>
      </c>
      <c r="C336" s="295">
        <v>-123187258.26000001</v>
      </c>
      <c r="D336" s="295">
        <v>8450321661.1700001</v>
      </c>
      <c r="E336" s="112"/>
    </row>
    <row r="337" spans="1:5">
      <c r="A337" s="294" t="s">
        <v>2185</v>
      </c>
      <c r="B337" s="295">
        <v>81851.900000000009</v>
      </c>
      <c r="C337" s="295">
        <v>0</v>
      </c>
      <c r="D337" s="295">
        <v>81851.900000000009</v>
      </c>
      <c r="E337" s="112"/>
    </row>
    <row r="338" spans="1:5">
      <c r="A338" s="294" t="s">
        <v>2186</v>
      </c>
      <c r="B338" s="295">
        <v>-150906940.11000001</v>
      </c>
      <c r="C338" s="295">
        <v>-627527827.45999992</v>
      </c>
      <c r="D338" s="295">
        <v>476620887.34999996</v>
      </c>
      <c r="E338" s="112"/>
    </row>
    <row r="339" spans="1:5">
      <c r="A339" s="294" t="s">
        <v>2187</v>
      </c>
      <c r="B339" s="295">
        <v>150906940.09999999</v>
      </c>
      <c r="C339" s="295">
        <v>627527827.45999992</v>
      </c>
      <c r="D339" s="295">
        <v>-476620887.35999995</v>
      </c>
      <c r="E339" s="112"/>
    </row>
    <row r="340" spans="1:5">
      <c r="A340" s="294" t="s">
        <v>2188</v>
      </c>
      <c r="B340" s="295">
        <v>81851.89</v>
      </c>
      <c r="C340" s="295">
        <v>0</v>
      </c>
      <c r="D340" s="295">
        <v>81851.89</v>
      </c>
      <c r="E340" s="112"/>
    </row>
    <row r="341" spans="1:5">
      <c r="A341" s="294" t="s">
        <v>2189</v>
      </c>
      <c r="B341" s="295">
        <v>0</v>
      </c>
      <c r="C341" s="295">
        <v>0</v>
      </c>
      <c r="D341" s="295">
        <v>0</v>
      </c>
      <c r="E341" s="112"/>
    </row>
    <row r="342" spans="1:5">
      <c r="A342" s="294" t="s">
        <v>2190</v>
      </c>
      <c r="B342" s="295">
        <v>0</v>
      </c>
      <c r="C342" s="295">
        <v>0</v>
      </c>
      <c r="D342" s="295">
        <v>0</v>
      </c>
      <c r="E342" s="112"/>
    </row>
    <row r="343" spans="1:5">
      <c r="A343" s="294" t="s">
        <v>2191</v>
      </c>
      <c r="B343" s="295">
        <v>0</v>
      </c>
      <c r="C343" s="295">
        <v>0</v>
      </c>
      <c r="D343" s="295">
        <v>0</v>
      </c>
      <c r="E343" s="112"/>
    </row>
    <row r="344" spans="1:5">
      <c r="A344" s="294" t="s">
        <v>2192</v>
      </c>
      <c r="B344" s="295">
        <v>641602</v>
      </c>
      <c r="C344" s="295">
        <v>0</v>
      </c>
      <c r="D344" s="295">
        <v>641602</v>
      </c>
      <c r="E344" s="112"/>
    </row>
    <row r="345" spans="1:5">
      <c r="A345" s="294" t="s">
        <v>2193</v>
      </c>
      <c r="B345" s="295">
        <v>0</v>
      </c>
      <c r="C345" s="295">
        <v>0</v>
      </c>
      <c r="D345" s="295">
        <v>0</v>
      </c>
      <c r="E345" s="112"/>
    </row>
    <row r="346" spans="1:5">
      <c r="A346" s="294" t="s">
        <v>2194</v>
      </c>
      <c r="B346" s="295">
        <v>0</v>
      </c>
      <c r="C346" s="295">
        <v>0</v>
      </c>
      <c r="D346" s="295">
        <v>0</v>
      </c>
      <c r="E346" s="112"/>
    </row>
    <row r="347" spans="1:5">
      <c r="A347" s="294" t="s">
        <v>2195</v>
      </c>
      <c r="B347" s="295">
        <v>-370712.27999999997</v>
      </c>
      <c r="C347" s="295">
        <v>-651376.06999999995</v>
      </c>
      <c r="D347" s="295">
        <v>280663.78999999998</v>
      </c>
      <c r="E347" s="112"/>
    </row>
    <row r="348" spans="1:5">
      <c r="A348" s="294" t="s">
        <v>2196</v>
      </c>
      <c r="B348" s="295">
        <v>270889.72000000003</v>
      </c>
      <c r="C348" s="295">
        <v>-651376.07000000007</v>
      </c>
      <c r="D348" s="295">
        <v>922265.79</v>
      </c>
      <c r="E348" s="112"/>
    </row>
    <row r="349" spans="1:5">
      <c r="A349" s="292" t="s">
        <v>2197</v>
      </c>
      <c r="B349" s="296">
        <v>9918843056.789999</v>
      </c>
      <c r="C349" s="296">
        <v>-123838634.33</v>
      </c>
      <c r="D349" s="296">
        <v>10042681691.120001</v>
      </c>
      <c r="E349" s="112"/>
    </row>
    <row r="350" spans="1:5">
      <c r="A350" s="294" t="s">
        <v>2198</v>
      </c>
      <c r="B350" s="295">
        <v>650000000</v>
      </c>
      <c r="C350" s="295">
        <v>0</v>
      </c>
      <c r="D350" s="295">
        <v>650000000</v>
      </c>
      <c r="E350" s="112"/>
    </row>
    <row r="351" spans="1:5">
      <c r="A351" s="294" t="s">
        <v>2199</v>
      </c>
      <c r="B351" s="295">
        <v>499999999.99999994</v>
      </c>
      <c r="C351" s="295">
        <v>0</v>
      </c>
      <c r="D351" s="295">
        <v>499999999.99999994</v>
      </c>
      <c r="E351" s="112"/>
    </row>
    <row r="352" spans="1:5">
      <c r="A352" s="294" t="s">
        <v>2200</v>
      </c>
      <c r="B352" s="295">
        <v>600000000</v>
      </c>
      <c r="C352" s="295">
        <v>0</v>
      </c>
      <c r="D352" s="295">
        <v>600000000</v>
      </c>
      <c r="E352" s="112"/>
    </row>
    <row r="353" spans="1:5">
      <c r="A353" s="294" t="s">
        <v>2201</v>
      </c>
      <c r="B353" s="295">
        <v>400000000</v>
      </c>
      <c r="C353" s="295">
        <v>0</v>
      </c>
      <c r="D353" s="295">
        <v>400000000</v>
      </c>
      <c r="E353" s="112"/>
    </row>
    <row r="354" spans="1:5">
      <c r="A354" s="294" t="s">
        <v>2202</v>
      </c>
      <c r="B354" s="295">
        <v>499999999.99999994</v>
      </c>
      <c r="C354" s="295">
        <v>0</v>
      </c>
      <c r="D354" s="295">
        <v>499999999.99999994</v>
      </c>
      <c r="E354" s="112"/>
    </row>
    <row r="355" spans="1:5">
      <c r="A355" s="294" t="s">
        <v>2203</v>
      </c>
      <c r="B355" s="295">
        <v>499999999.99999994</v>
      </c>
      <c r="C355" s="295">
        <v>0</v>
      </c>
      <c r="D355" s="295">
        <v>499999999.99999994</v>
      </c>
      <c r="E355" s="112"/>
    </row>
    <row r="356" spans="1:5">
      <c r="A356" s="294" t="s">
        <v>2204</v>
      </c>
      <c r="B356" s="295">
        <v>600000000</v>
      </c>
      <c r="C356" s="295">
        <v>0</v>
      </c>
      <c r="D356" s="295">
        <v>600000000</v>
      </c>
      <c r="E356" s="112"/>
    </row>
    <row r="357" spans="1:5">
      <c r="A357" s="294" t="s">
        <v>2205</v>
      </c>
      <c r="B357" s="295">
        <v>650000000</v>
      </c>
      <c r="C357" s="295">
        <v>0</v>
      </c>
      <c r="D357" s="295">
        <v>650000000</v>
      </c>
      <c r="E357" s="112"/>
    </row>
    <row r="358" spans="1:5">
      <c r="A358" s="294" t="s">
        <v>2206</v>
      </c>
      <c r="B358" s="295">
        <v>700000000</v>
      </c>
      <c r="C358" s="295">
        <v>0</v>
      </c>
      <c r="D358" s="295">
        <v>700000000</v>
      </c>
      <c r="E358" s="112"/>
    </row>
    <row r="359" spans="1:5">
      <c r="A359" s="294" t="s">
        <v>2207</v>
      </c>
      <c r="B359" s="295">
        <v>700000000</v>
      </c>
      <c r="C359" s="295">
        <v>0</v>
      </c>
      <c r="D359" s="295">
        <v>700000000</v>
      </c>
      <c r="E359" s="112"/>
    </row>
    <row r="360" spans="1:5">
      <c r="A360" s="294" t="s">
        <v>2208</v>
      </c>
      <c r="B360" s="295">
        <v>600000000</v>
      </c>
      <c r="C360" s="295">
        <v>0</v>
      </c>
      <c r="D360" s="295">
        <v>600000000</v>
      </c>
      <c r="E360" s="112"/>
    </row>
    <row r="361" spans="1:5">
      <c r="A361" s="294" t="s">
        <v>2209</v>
      </c>
      <c r="B361" s="295">
        <v>225000000</v>
      </c>
      <c r="C361" s="295">
        <v>0</v>
      </c>
      <c r="D361" s="295">
        <v>225000000</v>
      </c>
      <c r="E361" s="112"/>
    </row>
    <row r="362" spans="1:5">
      <c r="A362" s="294" t="s">
        <v>2210</v>
      </c>
      <c r="B362" s="295">
        <v>499999999.99999994</v>
      </c>
      <c r="C362" s="295">
        <v>0</v>
      </c>
      <c r="D362" s="295">
        <v>499999999.99999994</v>
      </c>
      <c r="E362" s="112"/>
    </row>
    <row r="363" spans="1:5">
      <c r="A363" s="294" t="s">
        <v>2211</v>
      </c>
      <c r="B363" s="295">
        <v>350000000</v>
      </c>
      <c r="C363" s="295">
        <v>0</v>
      </c>
      <c r="D363" s="295">
        <v>350000000</v>
      </c>
      <c r="E363" s="112"/>
    </row>
    <row r="364" spans="1:5">
      <c r="A364" s="294" t="s">
        <v>2212</v>
      </c>
      <c r="B364" s="295">
        <v>1000000000</v>
      </c>
      <c r="C364" s="295">
        <v>0</v>
      </c>
      <c r="D364" s="295">
        <v>1000000000</v>
      </c>
      <c r="E364" s="112"/>
    </row>
    <row r="365" spans="1:5">
      <c r="A365" s="294" t="s">
        <v>2213</v>
      </c>
      <c r="B365" s="295">
        <v>400000000</v>
      </c>
      <c r="C365" s="295">
        <v>0</v>
      </c>
      <c r="D365" s="295">
        <v>400000000</v>
      </c>
      <c r="E365" s="112"/>
    </row>
    <row r="366" spans="1:5">
      <c r="A366" s="294" t="s">
        <v>2214</v>
      </c>
      <c r="B366" s="295">
        <v>8875000000</v>
      </c>
      <c r="C366" s="295">
        <v>0</v>
      </c>
      <c r="D366" s="295">
        <v>8875000000</v>
      </c>
      <c r="E366" s="112"/>
    </row>
    <row r="367" spans="1:5">
      <c r="A367" s="294" t="s">
        <v>2215</v>
      </c>
      <c r="B367" s="295">
        <v>0</v>
      </c>
      <c r="C367" s="295">
        <v>0</v>
      </c>
      <c r="D367" s="295">
        <v>0</v>
      </c>
      <c r="E367" s="112"/>
    </row>
    <row r="368" spans="1:5">
      <c r="A368" s="294" t="s">
        <v>2216</v>
      </c>
      <c r="B368" s="295">
        <v>0</v>
      </c>
      <c r="C368" s="295">
        <v>0</v>
      </c>
      <c r="D368" s="295">
        <v>0</v>
      </c>
      <c r="E368" s="112"/>
    </row>
    <row r="369" spans="1:5">
      <c r="A369" s="294" t="s">
        <v>2217</v>
      </c>
      <c r="B369" s="295">
        <v>325000000</v>
      </c>
      <c r="C369" s="295">
        <v>0</v>
      </c>
      <c r="D369" s="295">
        <v>325000000</v>
      </c>
      <c r="E369" s="112"/>
    </row>
    <row r="370" spans="1:5">
      <c r="A370" s="294" t="s">
        <v>2218</v>
      </c>
      <c r="B370" s="295">
        <v>0</v>
      </c>
      <c r="C370" s="295">
        <v>0</v>
      </c>
      <c r="D370" s="295">
        <v>0</v>
      </c>
      <c r="E370" s="112"/>
    </row>
    <row r="371" spans="1:5">
      <c r="A371" s="294" t="s">
        <v>2219</v>
      </c>
      <c r="B371" s="295">
        <v>200000000</v>
      </c>
      <c r="C371" s="295">
        <v>200000000</v>
      </c>
      <c r="D371" s="295">
        <v>0</v>
      </c>
      <c r="E371" s="112"/>
    </row>
    <row r="372" spans="1:5">
      <c r="A372" s="294" t="s">
        <v>2220</v>
      </c>
      <c r="B372" s="295">
        <v>0</v>
      </c>
      <c r="C372" s="295">
        <v>-200000000</v>
      </c>
      <c r="D372" s="295">
        <v>200000000</v>
      </c>
      <c r="E372" s="112"/>
    </row>
    <row r="373" spans="1:5">
      <c r="A373" s="294" t="s">
        <v>2221</v>
      </c>
      <c r="B373" s="295">
        <v>150000000</v>
      </c>
      <c r="C373" s="295">
        <v>0</v>
      </c>
      <c r="D373" s="295">
        <v>150000000</v>
      </c>
      <c r="E373" s="112"/>
    </row>
    <row r="374" spans="1:5">
      <c r="A374" s="294" t="s">
        <v>2222</v>
      </c>
      <c r="B374" s="295">
        <v>675000000</v>
      </c>
      <c r="C374" s="295">
        <v>0</v>
      </c>
      <c r="D374" s="295">
        <v>675000000</v>
      </c>
      <c r="E374" s="112"/>
    </row>
    <row r="375" spans="1:5">
      <c r="A375" s="294" t="s">
        <v>2223</v>
      </c>
      <c r="B375" s="295">
        <v>-786177.97</v>
      </c>
      <c r="C375" s="295">
        <v>-8149.7400000000007</v>
      </c>
      <c r="D375" s="295">
        <v>-778028.23</v>
      </c>
      <c r="E375" s="112"/>
    </row>
    <row r="376" spans="1:5">
      <c r="A376" s="294" t="s">
        <v>2224</v>
      </c>
      <c r="B376" s="295">
        <v>-2660492</v>
      </c>
      <c r="C376" s="295">
        <v>-7907.15</v>
      </c>
      <c r="D376" s="295">
        <v>-2652584.85</v>
      </c>
      <c r="E376" s="112"/>
    </row>
    <row r="377" spans="1:5">
      <c r="A377" s="294" t="s">
        <v>2225</v>
      </c>
      <c r="B377" s="295">
        <v>-509668.86999999994</v>
      </c>
      <c r="C377" s="295">
        <v>-9188.74</v>
      </c>
      <c r="D377" s="295">
        <v>-500480.13000000006</v>
      </c>
      <c r="E377" s="112"/>
    </row>
    <row r="378" spans="1:5">
      <c r="A378" s="294" t="s">
        <v>2226</v>
      </c>
      <c r="B378" s="295">
        <v>-455320.03</v>
      </c>
      <c r="C378" s="295">
        <v>-1541.0200000000002</v>
      </c>
      <c r="D378" s="295">
        <v>-453779.00999999995</v>
      </c>
      <c r="E378" s="112"/>
    </row>
    <row r="379" spans="1:5">
      <c r="A379" s="294" t="s">
        <v>2227</v>
      </c>
      <c r="B379" s="295">
        <v>-3077515.96</v>
      </c>
      <c r="C379" s="295">
        <v>-8857.01</v>
      </c>
      <c r="D379" s="295">
        <v>-3068658.95</v>
      </c>
      <c r="E379" s="112"/>
    </row>
    <row r="380" spans="1:5">
      <c r="A380" s="294" t="s">
        <v>2228</v>
      </c>
      <c r="B380" s="295">
        <v>-447416.75</v>
      </c>
      <c r="C380" s="295">
        <v>-5702</v>
      </c>
      <c r="D380" s="295">
        <v>-441714.75</v>
      </c>
      <c r="E380" s="112"/>
    </row>
    <row r="381" spans="1:5">
      <c r="A381" s="294" t="s">
        <v>2229</v>
      </c>
      <c r="B381" s="295">
        <v>-2561249.2999999998</v>
      </c>
      <c r="C381" s="295">
        <v>-9347.6299999999992</v>
      </c>
      <c r="D381" s="295">
        <v>-2551901.67</v>
      </c>
      <c r="E381" s="112"/>
    </row>
    <row r="382" spans="1:5">
      <c r="A382" s="294" t="s">
        <v>2230</v>
      </c>
      <c r="B382" s="295">
        <v>-121463</v>
      </c>
      <c r="C382" s="295">
        <v>-3241.8999999999996</v>
      </c>
      <c r="D382" s="295">
        <v>-118221.09999999999</v>
      </c>
      <c r="E382" s="112"/>
    </row>
    <row r="383" spans="1:5">
      <c r="A383" s="294" t="s">
        <v>2231</v>
      </c>
      <c r="B383" s="295">
        <v>-222291.25</v>
      </c>
      <c r="C383" s="295">
        <v>-3087.38</v>
      </c>
      <c r="D383" s="295">
        <v>-219203.87</v>
      </c>
      <c r="E383" s="112"/>
    </row>
    <row r="384" spans="1:5">
      <c r="A384" s="294" t="s">
        <v>2232</v>
      </c>
      <c r="B384" s="295">
        <v>-4247335.18</v>
      </c>
      <c r="C384" s="295">
        <v>-11815.65</v>
      </c>
      <c r="D384" s="295">
        <v>-4235519.53</v>
      </c>
      <c r="E384" s="112"/>
    </row>
    <row r="385" spans="1:5">
      <c r="A385" s="294" t="s">
        <v>2233</v>
      </c>
      <c r="B385" s="295">
        <v>-1079374.3800000001</v>
      </c>
      <c r="C385" s="295">
        <v>-9034.9500000000007</v>
      </c>
      <c r="D385" s="295">
        <v>-1070339.43</v>
      </c>
      <c r="E385" s="112"/>
    </row>
    <row r="386" spans="1:5">
      <c r="A386" s="294" t="s">
        <v>2234</v>
      </c>
      <c r="B386" s="295">
        <v>-60699.03</v>
      </c>
      <c r="C386" s="295">
        <v>-1213.8499999999999</v>
      </c>
      <c r="D386" s="295">
        <v>-59485.18</v>
      </c>
      <c r="E386" s="112"/>
    </row>
    <row r="387" spans="1:5">
      <c r="A387" s="294" t="s">
        <v>2235</v>
      </c>
      <c r="B387" s="295">
        <v>-175732.33</v>
      </c>
      <c r="C387" s="295">
        <v>-1583.11</v>
      </c>
      <c r="D387" s="295">
        <v>-174149.22</v>
      </c>
      <c r="E387" s="112"/>
    </row>
    <row r="388" spans="1:5">
      <c r="A388" s="294" t="s">
        <v>2236</v>
      </c>
      <c r="B388" s="295">
        <v>-303410.18000000005</v>
      </c>
      <c r="C388" s="295">
        <v>-1833.8400000000001</v>
      </c>
      <c r="D388" s="295">
        <v>-301576.33999999997</v>
      </c>
      <c r="E388" s="112"/>
    </row>
    <row r="389" spans="1:5">
      <c r="A389" s="294" t="s">
        <v>2237</v>
      </c>
      <c r="B389" s="295">
        <v>-794155.22</v>
      </c>
      <c r="C389" s="295">
        <v>-4051.92</v>
      </c>
      <c r="D389" s="295">
        <v>-790103.3</v>
      </c>
      <c r="E389" s="112"/>
    </row>
    <row r="390" spans="1:5">
      <c r="A390" s="294" t="s">
        <v>2238</v>
      </c>
      <c r="B390" s="295">
        <v>-2045671.63</v>
      </c>
      <c r="C390" s="295">
        <v>-11725.48</v>
      </c>
      <c r="D390" s="295">
        <v>-2033946.1500000001</v>
      </c>
      <c r="E390" s="112"/>
    </row>
    <row r="391" spans="1:5">
      <c r="A391" s="294" t="s">
        <v>2239</v>
      </c>
      <c r="B391" s="295">
        <v>-801559.99</v>
      </c>
      <c r="C391" s="295">
        <v>-3523.85</v>
      </c>
      <c r="D391" s="295">
        <v>-798036.14</v>
      </c>
      <c r="E391" s="112"/>
    </row>
    <row r="392" spans="1:5">
      <c r="A392" s="294" t="s">
        <v>2240</v>
      </c>
      <c r="B392" s="295">
        <v>-20349533.07</v>
      </c>
      <c r="C392" s="295">
        <v>-101805.22</v>
      </c>
      <c r="D392" s="295">
        <v>-20247727.850000001</v>
      </c>
      <c r="E392" s="112"/>
    </row>
    <row r="393" spans="1:5">
      <c r="A393" s="292" t="s">
        <v>2241</v>
      </c>
      <c r="B393" s="296">
        <v>9529650466.9300003</v>
      </c>
      <c r="C393" s="296">
        <v>-101805.22</v>
      </c>
      <c r="D393" s="296">
        <v>9529752272.1499996</v>
      </c>
      <c r="E393" s="112"/>
    </row>
    <row r="394" spans="1:5">
      <c r="A394" s="294" t="s">
        <v>2242</v>
      </c>
      <c r="B394" s="295">
        <v>10880134.959999999</v>
      </c>
      <c r="C394" s="295">
        <v>357558.26999999996</v>
      </c>
      <c r="D394" s="295">
        <v>10522576.689999999</v>
      </c>
      <c r="E394" s="112"/>
    </row>
    <row r="395" spans="1:5">
      <c r="A395" s="294" t="s">
        <v>2243</v>
      </c>
      <c r="B395" s="295">
        <v>251518925.83999997</v>
      </c>
      <c r="C395" s="295">
        <v>149742.99000000002</v>
      </c>
      <c r="D395" s="295">
        <v>251369182.84999999</v>
      </c>
      <c r="E395" s="112"/>
    </row>
    <row r="396" spans="1:5">
      <c r="A396" s="294" t="s">
        <v>2244</v>
      </c>
      <c r="B396" s="295">
        <v>262399060.80000001</v>
      </c>
      <c r="C396" s="295">
        <v>507301.25999999995</v>
      </c>
      <c r="D396" s="295">
        <v>261891759.53999999</v>
      </c>
      <c r="E396" s="112"/>
    </row>
    <row r="397" spans="1:5">
      <c r="A397" s="294" t="s">
        <v>2245</v>
      </c>
      <c r="B397" s="295">
        <v>107813858.78</v>
      </c>
      <c r="C397" s="295">
        <v>107813858.78</v>
      </c>
      <c r="D397" s="295">
        <v>0</v>
      </c>
      <c r="E397" s="112"/>
    </row>
    <row r="398" spans="1:5">
      <c r="A398" s="294" t="s">
        <v>2246</v>
      </c>
      <c r="B398" s="295">
        <v>8330774.2800000003</v>
      </c>
      <c r="C398" s="295">
        <v>4830764.05</v>
      </c>
      <c r="D398" s="295">
        <v>3500010.23</v>
      </c>
      <c r="E398" s="112"/>
    </row>
    <row r="399" spans="1:5">
      <c r="A399" s="294" t="s">
        <v>2247</v>
      </c>
      <c r="B399" s="295">
        <v>116144633.06</v>
      </c>
      <c r="C399" s="295">
        <v>112644622.83000001</v>
      </c>
      <c r="D399" s="295">
        <v>3500010.23</v>
      </c>
      <c r="E399" s="112"/>
    </row>
    <row r="400" spans="1:5">
      <c r="A400" s="294" t="s">
        <v>2248</v>
      </c>
      <c r="B400" s="295">
        <v>0</v>
      </c>
      <c r="C400" s="295">
        <v>0</v>
      </c>
      <c r="D400" s="295">
        <v>0</v>
      </c>
      <c r="E400" s="112"/>
    </row>
    <row r="401" spans="1:5">
      <c r="A401" s="294" t="s">
        <v>2249</v>
      </c>
      <c r="B401" s="295">
        <v>14607905.66</v>
      </c>
      <c r="C401" s="295">
        <v>2273126</v>
      </c>
      <c r="D401" s="295">
        <v>12334779.66</v>
      </c>
      <c r="E401" s="112"/>
    </row>
    <row r="402" spans="1:5">
      <c r="A402" s="294" t="s">
        <v>2250</v>
      </c>
      <c r="B402" s="295">
        <v>14607905.66</v>
      </c>
      <c r="C402" s="295">
        <v>2273126</v>
      </c>
      <c r="D402" s="295">
        <v>12334779.66</v>
      </c>
      <c r="E402" s="112"/>
    </row>
    <row r="403" spans="1:5">
      <c r="A403" s="294" t="s">
        <v>2251</v>
      </c>
      <c r="B403" s="295">
        <v>25105243.57</v>
      </c>
      <c r="C403" s="295">
        <v>73532.53</v>
      </c>
      <c r="D403" s="295">
        <v>25031711.039999999</v>
      </c>
      <c r="E403" s="112"/>
    </row>
    <row r="404" spans="1:5">
      <c r="A404" s="294" t="s">
        <v>2252</v>
      </c>
      <c r="B404" s="295">
        <v>37275396.659999996</v>
      </c>
      <c r="C404" s="295">
        <v>456086.53</v>
      </c>
      <c r="D404" s="295">
        <v>36819310.129999995</v>
      </c>
      <c r="E404" s="112"/>
    </row>
    <row r="405" spans="1:5">
      <c r="A405" s="294" t="s">
        <v>2253</v>
      </c>
      <c r="B405" s="295">
        <v>4083081.0500000003</v>
      </c>
      <c r="C405" s="295">
        <v>38763.86</v>
      </c>
      <c r="D405" s="295">
        <v>4044317.1899999995</v>
      </c>
      <c r="E405" s="112"/>
    </row>
    <row r="406" spans="1:5">
      <c r="A406" s="294" t="s">
        <v>2254</v>
      </c>
      <c r="B406" s="295">
        <v>5800793</v>
      </c>
      <c r="C406" s="295">
        <v>-1520398.9100000001</v>
      </c>
      <c r="D406" s="295">
        <v>7321191.9100000001</v>
      </c>
      <c r="E406" s="112"/>
    </row>
    <row r="407" spans="1:5">
      <c r="A407" s="294" t="s">
        <v>2255</v>
      </c>
      <c r="B407" s="295">
        <v>26263346.640000001</v>
      </c>
      <c r="C407" s="295">
        <v>107834.64</v>
      </c>
      <c r="D407" s="295">
        <v>26155511.999999996</v>
      </c>
      <c r="E407" s="112"/>
    </row>
    <row r="408" spans="1:5">
      <c r="A408" s="294" t="s">
        <v>2256</v>
      </c>
      <c r="B408" s="295">
        <v>321562</v>
      </c>
      <c r="C408" s="295">
        <v>16288.000000000002</v>
      </c>
      <c r="D408" s="295">
        <v>305274</v>
      </c>
      <c r="E408" s="112"/>
    </row>
    <row r="409" spans="1:5">
      <c r="A409" s="294" t="s">
        <v>2257</v>
      </c>
      <c r="B409" s="295">
        <v>98849422.920000002</v>
      </c>
      <c r="C409" s="295">
        <v>-827893.35</v>
      </c>
      <c r="D409" s="295">
        <v>99677316.269999996</v>
      </c>
      <c r="E409" s="112"/>
    </row>
    <row r="410" spans="1:5">
      <c r="A410" s="294" t="s">
        <v>2258</v>
      </c>
      <c r="B410" s="295">
        <v>0</v>
      </c>
      <c r="C410" s="295">
        <v>0</v>
      </c>
      <c r="D410" s="295">
        <v>0</v>
      </c>
      <c r="E410" s="112"/>
    </row>
    <row r="411" spans="1:5">
      <c r="A411" s="294" t="s">
        <v>2259</v>
      </c>
      <c r="B411" s="295">
        <v>900864.62</v>
      </c>
      <c r="C411" s="295">
        <v>-127486.20999999999</v>
      </c>
      <c r="D411" s="295">
        <v>1028350.83</v>
      </c>
      <c r="E411" s="112"/>
    </row>
    <row r="412" spans="1:5">
      <c r="A412" s="294" t="s">
        <v>2260</v>
      </c>
      <c r="B412" s="295">
        <v>900864.62</v>
      </c>
      <c r="C412" s="295">
        <v>-127486.20999999999</v>
      </c>
      <c r="D412" s="295">
        <v>1028350.83</v>
      </c>
      <c r="E412" s="112"/>
    </row>
    <row r="413" spans="1:5">
      <c r="A413" s="294" t="s">
        <v>2261</v>
      </c>
      <c r="B413" s="295">
        <v>0</v>
      </c>
      <c r="C413" s="295">
        <v>-14973655.199999999</v>
      </c>
      <c r="D413" s="295">
        <v>14973655.199999999</v>
      </c>
      <c r="E413" s="112"/>
    </row>
    <row r="414" spans="1:5">
      <c r="A414" s="294" t="s">
        <v>2262</v>
      </c>
      <c r="B414" s="295">
        <v>0</v>
      </c>
      <c r="C414" s="295">
        <v>-14973655.199999999</v>
      </c>
      <c r="D414" s="295">
        <v>14973655.199999999</v>
      </c>
      <c r="E414" s="112"/>
    </row>
    <row r="415" spans="1:5">
      <c r="A415" s="294" t="s">
        <v>2263</v>
      </c>
      <c r="B415" s="295">
        <v>21436430.780000001</v>
      </c>
      <c r="C415" s="295">
        <v>-25563.7</v>
      </c>
      <c r="D415" s="295">
        <v>21461994.48</v>
      </c>
      <c r="E415" s="112"/>
    </row>
    <row r="416" spans="1:5">
      <c r="A416" s="294" t="s">
        <v>2264</v>
      </c>
      <c r="B416" s="295">
        <v>262320805.66</v>
      </c>
      <c r="C416" s="295">
        <v>9793721.8099999987</v>
      </c>
      <c r="D416" s="295">
        <v>252527083.84999999</v>
      </c>
      <c r="E416" s="112"/>
    </row>
    <row r="417" spans="1:5">
      <c r="A417" s="294" t="s">
        <v>2265</v>
      </c>
      <c r="B417" s="295">
        <v>283757236.44</v>
      </c>
      <c r="C417" s="295">
        <v>9768158.1099999994</v>
      </c>
      <c r="D417" s="295">
        <v>273989078.33000004</v>
      </c>
      <c r="E417" s="112"/>
    </row>
    <row r="418" spans="1:5">
      <c r="A418" s="292" t="s">
        <v>2266</v>
      </c>
      <c r="B418" s="296">
        <v>776659123.5</v>
      </c>
      <c r="C418" s="296">
        <v>109264173.44</v>
      </c>
      <c r="D418" s="296">
        <v>667394950.05999994</v>
      </c>
      <c r="E418" s="112"/>
    </row>
    <row r="419" spans="1:5">
      <c r="A419" s="294" t="s">
        <v>2267</v>
      </c>
      <c r="B419" s="295">
        <v>249967189.91</v>
      </c>
      <c r="C419" s="295">
        <v>28031951.920000002</v>
      </c>
      <c r="D419" s="295">
        <v>221935237.99000001</v>
      </c>
      <c r="E419" s="112"/>
    </row>
    <row r="420" spans="1:5">
      <c r="A420" s="294" t="s">
        <v>2268</v>
      </c>
      <c r="B420" s="295">
        <v>278665.32</v>
      </c>
      <c r="C420" s="295">
        <v>-119741.76000000001</v>
      </c>
      <c r="D420" s="295">
        <v>398407.07999999996</v>
      </c>
      <c r="E420" s="112"/>
    </row>
    <row r="421" spans="1:5">
      <c r="A421" s="294" t="s">
        <v>2269</v>
      </c>
      <c r="B421" s="295">
        <v>962191.09000000008</v>
      </c>
      <c r="C421" s="295">
        <v>0</v>
      </c>
      <c r="D421" s="295">
        <v>962191.09000000008</v>
      </c>
      <c r="E421" s="112"/>
    </row>
    <row r="422" spans="1:5">
      <c r="A422" s="294" t="s">
        <v>2270</v>
      </c>
      <c r="B422" s="295">
        <v>2598.0299999999997</v>
      </c>
      <c r="C422" s="295">
        <v>0</v>
      </c>
      <c r="D422" s="295">
        <v>2598.0299999999997</v>
      </c>
      <c r="E422" s="112"/>
    </row>
    <row r="423" spans="1:5">
      <c r="A423" s="294" t="s">
        <v>2271</v>
      </c>
      <c r="B423" s="295">
        <v>1396575.46</v>
      </c>
      <c r="C423" s="295">
        <v>-2676230.71</v>
      </c>
      <c r="D423" s="295">
        <v>4072806.17</v>
      </c>
      <c r="E423" s="112"/>
    </row>
    <row r="424" spans="1:5">
      <c r="A424" s="294" t="s">
        <v>2272</v>
      </c>
      <c r="B424" s="295">
        <v>506086.93999999994</v>
      </c>
      <c r="C424" s="295">
        <v>95768.25</v>
      </c>
      <c r="D424" s="295">
        <v>410318.69</v>
      </c>
      <c r="E424" s="112"/>
    </row>
    <row r="425" spans="1:5">
      <c r="A425" s="294" t="s">
        <v>2273</v>
      </c>
      <c r="B425" s="295">
        <v>8566.15</v>
      </c>
      <c r="C425" s="295">
        <v>3119.02</v>
      </c>
      <c r="D425" s="295">
        <v>5447.13</v>
      </c>
      <c r="E425" s="112"/>
    </row>
    <row r="426" spans="1:5">
      <c r="A426" s="294" t="s">
        <v>2274</v>
      </c>
      <c r="B426" s="295">
        <v>3378433.61</v>
      </c>
      <c r="C426" s="295">
        <v>179840.19</v>
      </c>
      <c r="D426" s="295">
        <v>3198593.42</v>
      </c>
      <c r="E426" s="112"/>
    </row>
    <row r="427" spans="1:5">
      <c r="A427" s="294" t="s">
        <v>2275</v>
      </c>
      <c r="B427" s="295">
        <v>0</v>
      </c>
      <c r="C427" s="295">
        <v>0</v>
      </c>
      <c r="D427" s="295">
        <v>0</v>
      </c>
      <c r="E427" s="112"/>
    </row>
    <row r="428" spans="1:5">
      <c r="A428" s="294" t="s">
        <v>2276</v>
      </c>
      <c r="B428" s="295">
        <v>63223.759999999995</v>
      </c>
      <c r="C428" s="295">
        <v>-2089.7800000000002</v>
      </c>
      <c r="D428" s="295">
        <v>65313.540000000008</v>
      </c>
      <c r="E428" s="112"/>
    </row>
    <row r="429" spans="1:5">
      <c r="A429" s="294" t="s">
        <v>2277</v>
      </c>
      <c r="B429" s="295">
        <v>0</v>
      </c>
      <c r="C429" s="295">
        <v>0</v>
      </c>
      <c r="D429" s="295">
        <v>0</v>
      </c>
      <c r="E429" s="112"/>
    </row>
    <row r="430" spans="1:5">
      <c r="A430" s="294" t="s">
        <v>2278</v>
      </c>
      <c r="B430" s="295">
        <v>4534820.01</v>
      </c>
      <c r="C430" s="295">
        <v>-1217723.3800000001</v>
      </c>
      <c r="D430" s="295">
        <v>5752543.3900000006</v>
      </c>
      <c r="E430" s="112"/>
    </row>
    <row r="431" spans="1:5">
      <c r="A431" s="294" t="s">
        <v>2279</v>
      </c>
      <c r="B431" s="295">
        <v>0</v>
      </c>
      <c r="C431" s="295">
        <v>0</v>
      </c>
      <c r="D431" s="295">
        <v>0</v>
      </c>
      <c r="E431" s="112"/>
    </row>
    <row r="432" spans="1:5">
      <c r="A432" s="294" t="s">
        <v>2280</v>
      </c>
      <c r="B432" s="295">
        <v>0</v>
      </c>
      <c r="C432" s="295">
        <v>0</v>
      </c>
      <c r="D432" s="295">
        <v>0</v>
      </c>
      <c r="E432" s="112"/>
    </row>
    <row r="433" spans="1:5">
      <c r="A433" s="294" t="s">
        <v>2281</v>
      </c>
      <c r="B433" s="295">
        <v>81124.789999999994</v>
      </c>
      <c r="C433" s="295">
        <v>1851.04</v>
      </c>
      <c r="D433" s="295">
        <v>79273.75</v>
      </c>
      <c r="E433" s="112"/>
    </row>
    <row r="434" spans="1:5">
      <c r="A434" s="294" t="s">
        <v>2282</v>
      </c>
      <c r="B434" s="295">
        <v>90141.31</v>
      </c>
      <c r="C434" s="295">
        <v>0</v>
      </c>
      <c r="D434" s="295">
        <v>90141.31</v>
      </c>
      <c r="E434" s="112"/>
    </row>
    <row r="435" spans="1:5">
      <c r="A435" s="294" t="s">
        <v>2283</v>
      </c>
      <c r="B435" s="295">
        <v>4706086.1099999994</v>
      </c>
      <c r="C435" s="295">
        <v>-1215872.3400000001</v>
      </c>
      <c r="D435" s="295">
        <v>5921958.4500000002</v>
      </c>
      <c r="E435" s="112"/>
    </row>
    <row r="436" spans="1:5">
      <c r="A436" s="294" t="s">
        <v>2284</v>
      </c>
      <c r="B436" s="295">
        <v>110698115</v>
      </c>
      <c r="C436" s="295">
        <v>72661737.319999993</v>
      </c>
      <c r="D436" s="295">
        <v>38036377.68</v>
      </c>
      <c r="E436" s="112"/>
    </row>
    <row r="437" spans="1:5">
      <c r="A437" s="294" t="s">
        <v>2285</v>
      </c>
      <c r="B437" s="295">
        <v>110698115</v>
      </c>
      <c r="C437" s="295">
        <v>72661737.319999993</v>
      </c>
      <c r="D437" s="295">
        <v>38036377.68</v>
      </c>
      <c r="E437" s="112"/>
    </row>
    <row r="438" spans="1:5">
      <c r="A438" s="294" t="s">
        <v>2286</v>
      </c>
      <c r="B438" s="295">
        <v>418.46000000000004</v>
      </c>
      <c r="C438" s="295">
        <v>0</v>
      </c>
      <c r="D438" s="295">
        <v>418.46000000000004</v>
      </c>
      <c r="E438" s="112"/>
    </row>
    <row r="439" spans="1:5">
      <c r="A439" s="294" t="s">
        <v>2287</v>
      </c>
      <c r="B439" s="295">
        <v>67059324.289999999</v>
      </c>
      <c r="C439" s="295">
        <v>-9398799.0099999998</v>
      </c>
      <c r="D439" s="295">
        <v>76458123.299999997</v>
      </c>
      <c r="E439" s="112"/>
    </row>
    <row r="440" spans="1:5">
      <c r="A440" s="294" t="s">
        <v>2288</v>
      </c>
      <c r="B440" s="295">
        <v>0.74</v>
      </c>
      <c r="C440" s="295">
        <v>0.74</v>
      </c>
      <c r="D440" s="295">
        <v>0</v>
      </c>
      <c r="E440" s="112"/>
    </row>
    <row r="441" spans="1:5">
      <c r="A441" s="294" t="s">
        <v>2289</v>
      </c>
      <c r="B441" s="295">
        <v>41552570.149999999</v>
      </c>
      <c r="C441" s="295">
        <v>-449371.17</v>
      </c>
      <c r="D441" s="295">
        <v>42001941.32</v>
      </c>
      <c r="E441" s="112"/>
    </row>
    <row r="442" spans="1:5">
      <c r="A442" s="294" t="s">
        <v>2290</v>
      </c>
      <c r="B442" s="295">
        <v>201995.62000000002</v>
      </c>
      <c r="C442" s="295">
        <v>0</v>
      </c>
      <c r="D442" s="295">
        <v>201995.62000000002</v>
      </c>
      <c r="E442" s="112"/>
    </row>
    <row r="443" spans="1:5">
      <c r="A443" s="294" t="s">
        <v>2291</v>
      </c>
      <c r="B443" s="295">
        <v>19800</v>
      </c>
      <c r="C443" s="295">
        <v>0</v>
      </c>
      <c r="D443" s="295">
        <v>19800</v>
      </c>
      <c r="E443" s="112"/>
    </row>
    <row r="444" spans="1:5">
      <c r="A444" s="294" t="s">
        <v>2292</v>
      </c>
      <c r="B444" s="295">
        <v>0</v>
      </c>
      <c r="C444" s="295">
        <v>-2862497.44</v>
      </c>
      <c r="D444" s="295">
        <v>2862497.44</v>
      </c>
      <c r="E444" s="112"/>
    </row>
    <row r="445" spans="1:5">
      <c r="A445" s="294" t="s">
        <v>2293</v>
      </c>
      <c r="B445" s="295">
        <v>392086.54</v>
      </c>
      <c r="C445" s="295">
        <v>12870.539999999999</v>
      </c>
      <c r="D445" s="295">
        <v>379216</v>
      </c>
      <c r="E445" s="112"/>
    </row>
    <row r="446" spans="1:5">
      <c r="A446" s="294" t="s">
        <v>2294</v>
      </c>
      <c r="B446" s="295">
        <v>4.6900000000000004</v>
      </c>
      <c r="C446" s="295">
        <v>0</v>
      </c>
      <c r="D446" s="295">
        <v>4.6900000000000004</v>
      </c>
      <c r="E446" s="112"/>
    </row>
    <row r="447" spans="1:5">
      <c r="A447" s="294" t="s">
        <v>2295</v>
      </c>
      <c r="B447" s="295">
        <v>87630407.469999999</v>
      </c>
      <c r="C447" s="295">
        <v>4349290.83</v>
      </c>
      <c r="D447" s="295">
        <v>83281116.640000001</v>
      </c>
      <c r="E447" s="112"/>
    </row>
    <row r="448" spans="1:5">
      <c r="A448" s="294" t="s">
        <v>2296</v>
      </c>
      <c r="B448" s="295">
        <v>47422.43</v>
      </c>
      <c r="C448" s="295">
        <v>0</v>
      </c>
      <c r="D448" s="295">
        <v>47422.43</v>
      </c>
      <c r="E448" s="112"/>
    </row>
    <row r="449" spans="1:5">
      <c r="A449" s="294" t="s">
        <v>2297</v>
      </c>
      <c r="B449" s="295">
        <v>250708834.08000001</v>
      </c>
      <c r="C449" s="295">
        <v>-6146485.4199999999</v>
      </c>
      <c r="D449" s="295">
        <v>256855319.49999997</v>
      </c>
      <c r="E449" s="112"/>
    </row>
    <row r="450" spans="1:5">
      <c r="A450" s="294" t="s">
        <v>2298</v>
      </c>
      <c r="B450" s="295">
        <v>819580595.85000002</v>
      </c>
      <c r="C450" s="295">
        <v>82463491.180000007</v>
      </c>
      <c r="D450" s="295">
        <v>737117104.67000008</v>
      </c>
      <c r="E450" s="112"/>
    </row>
    <row r="451" spans="1:5">
      <c r="A451" s="294" t="s">
        <v>2299</v>
      </c>
      <c r="B451" s="295">
        <v>-0.09</v>
      </c>
      <c r="C451" s="295">
        <v>-152188000</v>
      </c>
      <c r="D451" s="295">
        <v>152187999.91</v>
      </c>
      <c r="E451" s="112"/>
    </row>
    <row r="452" spans="1:5">
      <c r="A452" s="294" t="s">
        <v>2300</v>
      </c>
      <c r="B452" s="295">
        <v>-8.9999999999999983E-2</v>
      </c>
      <c r="C452" s="295">
        <v>-152188000</v>
      </c>
      <c r="D452" s="295">
        <v>152187999.91</v>
      </c>
      <c r="E452" s="112"/>
    </row>
    <row r="453" spans="1:5">
      <c r="A453" s="294" t="s">
        <v>2301</v>
      </c>
      <c r="B453" s="295">
        <v>-94838.14</v>
      </c>
      <c r="C453" s="295">
        <v>-36291.899999999994</v>
      </c>
      <c r="D453" s="295">
        <v>-58546.239999999998</v>
      </c>
      <c r="E453" s="112"/>
    </row>
    <row r="454" spans="1:5">
      <c r="A454" s="294" t="s">
        <v>2302</v>
      </c>
      <c r="B454" s="295">
        <v>-0.01</v>
      </c>
      <c r="C454" s="295">
        <v>-71362.22</v>
      </c>
      <c r="D454" s="295">
        <v>71362.209999999992</v>
      </c>
      <c r="E454" s="112"/>
    </row>
    <row r="455" spans="1:5">
      <c r="A455" s="294" t="s">
        <v>2303</v>
      </c>
      <c r="B455" s="295">
        <v>20702.45</v>
      </c>
      <c r="C455" s="295">
        <v>-1755.6899999999998</v>
      </c>
      <c r="D455" s="295">
        <v>22458.140000000003</v>
      </c>
      <c r="E455" s="112"/>
    </row>
    <row r="456" spans="1:5">
      <c r="A456" s="294" t="s">
        <v>2304</v>
      </c>
      <c r="B456" s="295">
        <v>514727659.93000001</v>
      </c>
      <c r="C456" s="295">
        <v>381369769.37</v>
      </c>
      <c r="D456" s="295">
        <v>133357890.56</v>
      </c>
      <c r="E456" s="112"/>
    </row>
    <row r="457" spans="1:5">
      <c r="A457" s="294" t="s">
        <v>2305</v>
      </c>
      <c r="B457" s="295">
        <v>514653524.22999996</v>
      </c>
      <c r="C457" s="295">
        <v>381260359.56</v>
      </c>
      <c r="D457" s="295">
        <v>133393164.67</v>
      </c>
      <c r="E457" s="112"/>
    </row>
    <row r="458" spans="1:5">
      <c r="A458" s="294" t="s">
        <v>2306</v>
      </c>
      <c r="B458" s="295">
        <v>0</v>
      </c>
      <c r="C458" s="295">
        <v>0</v>
      </c>
      <c r="D458" s="295">
        <v>0</v>
      </c>
      <c r="E458" s="112"/>
    </row>
    <row r="459" spans="1:5">
      <c r="A459" s="294" t="s">
        <v>2307</v>
      </c>
      <c r="B459" s="295">
        <v>1666455.49</v>
      </c>
      <c r="C459" s="295">
        <v>0</v>
      </c>
      <c r="D459" s="295">
        <v>1666455.49</v>
      </c>
      <c r="E459" s="112"/>
    </row>
    <row r="460" spans="1:5">
      <c r="A460" s="294" t="s">
        <v>2308</v>
      </c>
      <c r="B460" s="295">
        <v>163121673.41</v>
      </c>
      <c r="C460" s="295">
        <v>2919815.9099999997</v>
      </c>
      <c r="D460" s="295">
        <v>160201857.5</v>
      </c>
      <c r="E460" s="112"/>
    </row>
    <row r="461" spans="1:5">
      <c r="A461" s="294" t="s">
        <v>2309</v>
      </c>
      <c r="B461" s="295">
        <v>164788128.90000001</v>
      </c>
      <c r="C461" s="295">
        <v>2919815.9099999997</v>
      </c>
      <c r="D461" s="295">
        <v>161868312.99000001</v>
      </c>
      <c r="E461" s="112"/>
    </row>
    <row r="462" spans="1:5">
      <c r="A462" s="294" t="s">
        <v>2310</v>
      </c>
      <c r="B462" s="295">
        <v>-42363948.649999999</v>
      </c>
      <c r="C462" s="295">
        <v>-45192820.029999994</v>
      </c>
      <c r="D462" s="295">
        <v>2828871.38</v>
      </c>
      <c r="E462" s="112"/>
    </row>
    <row r="463" spans="1:5">
      <c r="A463" s="294" t="s">
        <v>2311</v>
      </c>
      <c r="B463" s="295">
        <v>254627.99999999997</v>
      </c>
      <c r="C463" s="295">
        <v>254627.99999999997</v>
      </c>
      <c r="D463" s="295">
        <v>0</v>
      </c>
      <c r="E463" s="112"/>
    </row>
    <row r="464" spans="1:5">
      <c r="A464" s="294" t="s">
        <v>2312</v>
      </c>
      <c r="B464" s="295">
        <v>13108655.260000002</v>
      </c>
      <c r="C464" s="295">
        <v>-402676.76</v>
      </c>
      <c r="D464" s="295">
        <v>13511332.02</v>
      </c>
      <c r="E464" s="112"/>
    </row>
    <row r="465" spans="1:5">
      <c r="A465" s="294" t="s">
        <v>2313</v>
      </c>
      <c r="B465" s="295">
        <v>26952332.619999997</v>
      </c>
      <c r="C465" s="295">
        <v>26960424</v>
      </c>
      <c r="D465" s="295">
        <v>-8091.38</v>
      </c>
      <c r="E465" s="112"/>
    </row>
    <row r="466" spans="1:5">
      <c r="A466" s="294" t="s">
        <v>2314</v>
      </c>
      <c r="B466" s="295">
        <v>33410661.75</v>
      </c>
      <c r="C466" s="295">
        <v>-2155645.15</v>
      </c>
      <c r="D466" s="295">
        <v>35566306.899999999</v>
      </c>
      <c r="E466" s="112"/>
    </row>
    <row r="467" spans="1:5">
      <c r="A467" s="294" t="s">
        <v>2315</v>
      </c>
      <c r="B467" s="295">
        <v>2082939.54</v>
      </c>
      <c r="C467" s="295">
        <v>-345415.45999999996</v>
      </c>
      <c r="D467" s="295">
        <v>2428355</v>
      </c>
      <c r="E467" s="112"/>
    </row>
    <row r="468" spans="1:5">
      <c r="A468" s="294" t="s">
        <v>2316</v>
      </c>
      <c r="B468" s="295">
        <v>6050.65</v>
      </c>
      <c r="C468" s="295">
        <v>-1615.93</v>
      </c>
      <c r="D468" s="295">
        <v>7666.58</v>
      </c>
      <c r="E468" s="112"/>
    </row>
    <row r="469" spans="1:5">
      <c r="A469" s="294" t="s">
        <v>2317</v>
      </c>
      <c r="B469" s="295">
        <v>652666.7699999999</v>
      </c>
      <c r="C469" s="295">
        <v>-901799.43</v>
      </c>
      <c r="D469" s="295">
        <v>1554466.2</v>
      </c>
      <c r="E469" s="112"/>
    </row>
    <row r="470" spans="1:5">
      <c r="A470" s="294" t="s">
        <v>2318</v>
      </c>
      <c r="B470" s="295">
        <v>3580.32</v>
      </c>
      <c r="C470" s="295">
        <v>0</v>
      </c>
      <c r="D470" s="295">
        <v>3580.32</v>
      </c>
      <c r="E470" s="112"/>
    </row>
    <row r="471" spans="1:5">
      <c r="A471" s="294" t="s">
        <v>2319</v>
      </c>
      <c r="B471" s="295">
        <v>2652.1600000000003</v>
      </c>
      <c r="C471" s="295">
        <v>-1438.06</v>
      </c>
      <c r="D471" s="295">
        <v>4090.22</v>
      </c>
      <c r="E471" s="112"/>
    </row>
    <row r="472" spans="1:5">
      <c r="A472" s="294" t="s">
        <v>2320</v>
      </c>
      <c r="B472" s="295">
        <v>-9089248.6300000008</v>
      </c>
      <c r="C472" s="295">
        <v>-195759.21</v>
      </c>
      <c r="D472" s="295">
        <v>-8893489.4199999999</v>
      </c>
      <c r="E472" s="112"/>
    </row>
    <row r="473" spans="1:5">
      <c r="A473" s="294" t="s">
        <v>2321</v>
      </c>
      <c r="B473" s="295">
        <v>-6393019.1900000004</v>
      </c>
      <c r="C473" s="295">
        <v>0</v>
      </c>
      <c r="D473" s="295">
        <v>-6393019.1900000004</v>
      </c>
      <c r="E473" s="112"/>
    </row>
    <row r="474" spans="1:5">
      <c r="A474" s="294" t="s">
        <v>2322</v>
      </c>
      <c r="B474" s="295">
        <v>408530.98</v>
      </c>
      <c r="C474" s="295">
        <v>-62541.599999999991</v>
      </c>
      <c r="D474" s="295">
        <v>471072.58</v>
      </c>
      <c r="E474" s="112"/>
    </row>
    <row r="475" spans="1:5">
      <c r="A475" s="294" t="s">
        <v>2323</v>
      </c>
      <c r="B475" s="295">
        <v>-1308320.52</v>
      </c>
      <c r="C475" s="295">
        <v>-751649.8</v>
      </c>
      <c r="D475" s="295">
        <v>-556670.71999999997</v>
      </c>
      <c r="E475" s="112"/>
    </row>
    <row r="476" spans="1:5">
      <c r="A476" s="294" t="s">
        <v>2324</v>
      </c>
      <c r="B476" s="295">
        <v>2</v>
      </c>
      <c r="C476" s="295">
        <v>0</v>
      </c>
      <c r="D476" s="295">
        <v>2</v>
      </c>
      <c r="E476" s="112"/>
    </row>
    <row r="477" spans="1:5">
      <c r="A477" s="294" t="s">
        <v>2325</v>
      </c>
      <c r="B477" s="295">
        <v>-2</v>
      </c>
      <c r="C477" s="295">
        <v>0</v>
      </c>
      <c r="D477" s="295">
        <v>-2</v>
      </c>
      <c r="E477" s="112"/>
    </row>
    <row r="478" spans="1:5">
      <c r="A478" s="294" t="s">
        <v>2326</v>
      </c>
      <c r="B478" s="295">
        <v>-102332178.87</v>
      </c>
      <c r="C478" s="295">
        <v>-215618240.30000001</v>
      </c>
      <c r="D478" s="295">
        <v>113286061.43000001</v>
      </c>
      <c r="E478" s="112"/>
    </row>
    <row r="479" spans="1:5">
      <c r="A479" s="294" t="s">
        <v>2327</v>
      </c>
      <c r="B479" s="295">
        <v>1</v>
      </c>
      <c r="C479" s="295">
        <v>0</v>
      </c>
      <c r="D479" s="295">
        <v>1</v>
      </c>
      <c r="E479" s="112"/>
    </row>
    <row r="480" spans="1:5">
      <c r="A480" s="294" t="s">
        <v>2328</v>
      </c>
      <c r="B480" s="295">
        <v>6393020.0700000003</v>
      </c>
      <c r="C480" s="295">
        <v>0</v>
      </c>
      <c r="D480" s="295">
        <v>6393020.0700000003</v>
      </c>
      <c r="E480" s="112"/>
    </row>
    <row r="481" spans="1:5">
      <c r="A481" s="294" t="s">
        <v>2329</v>
      </c>
      <c r="B481" s="295">
        <v>-78210996.739999995</v>
      </c>
      <c r="C481" s="295">
        <v>-238414549.72999999</v>
      </c>
      <c r="D481" s="295">
        <v>160203552.99000001</v>
      </c>
      <c r="E481" s="112"/>
    </row>
    <row r="482" spans="1:5">
      <c r="A482" s="294" t="s">
        <v>2330</v>
      </c>
      <c r="B482" s="295">
        <v>-78210996.739999995</v>
      </c>
      <c r="C482" s="295">
        <v>-238414549.72999999</v>
      </c>
      <c r="D482" s="295">
        <v>160203552.99000001</v>
      </c>
      <c r="E482" s="112"/>
    </row>
    <row r="483" spans="1:5">
      <c r="A483" s="294" t="s">
        <v>2331</v>
      </c>
      <c r="B483" s="295">
        <v>0</v>
      </c>
      <c r="C483" s="295">
        <v>0</v>
      </c>
      <c r="D483" s="295">
        <v>0</v>
      </c>
      <c r="E483" s="112"/>
    </row>
    <row r="484" spans="1:5">
      <c r="A484" s="294" t="s">
        <v>2332</v>
      </c>
      <c r="B484" s="295">
        <v>740864.35</v>
      </c>
      <c r="C484" s="295">
        <v>-92442.87</v>
      </c>
      <c r="D484" s="295">
        <v>833307.22</v>
      </c>
      <c r="E484" s="112"/>
    </row>
    <row r="485" spans="1:5">
      <c r="A485" s="294" t="s">
        <v>2333</v>
      </c>
      <c r="B485" s="295">
        <v>541865.49</v>
      </c>
      <c r="C485" s="295">
        <v>-804106.44</v>
      </c>
      <c r="D485" s="295">
        <v>1345971.93</v>
      </c>
      <c r="E485" s="112"/>
    </row>
    <row r="486" spans="1:5">
      <c r="A486" s="294" t="s">
        <v>2334</v>
      </c>
      <c r="B486" s="295">
        <v>107865027.77000001</v>
      </c>
      <c r="C486" s="295">
        <v>26206194.440000001</v>
      </c>
      <c r="D486" s="295">
        <v>81658833.329999998</v>
      </c>
      <c r="E486" s="112"/>
    </row>
    <row r="487" spans="1:5">
      <c r="A487" s="294" t="s">
        <v>2335</v>
      </c>
      <c r="B487" s="295">
        <v>3589883</v>
      </c>
      <c r="C487" s="295">
        <v>1408520.8</v>
      </c>
      <c r="D487" s="295">
        <v>2181362.2000000002</v>
      </c>
      <c r="E487" s="112"/>
    </row>
    <row r="488" spans="1:5">
      <c r="A488" s="294" t="s">
        <v>2336</v>
      </c>
      <c r="B488" s="295">
        <v>0</v>
      </c>
      <c r="C488" s="295">
        <v>0</v>
      </c>
      <c r="D488" s="295">
        <v>0</v>
      </c>
      <c r="E488" s="112"/>
    </row>
    <row r="489" spans="1:5">
      <c r="A489" s="294" t="s">
        <v>2337</v>
      </c>
      <c r="B489" s="295">
        <v>1725934.93</v>
      </c>
      <c r="C489" s="295">
        <v>-87238.720000000001</v>
      </c>
      <c r="D489" s="295">
        <v>1813173.6500000001</v>
      </c>
      <c r="E489" s="112"/>
    </row>
    <row r="490" spans="1:5">
      <c r="A490" s="294" t="s">
        <v>2338</v>
      </c>
      <c r="B490" s="295">
        <v>0</v>
      </c>
      <c r="C490" s="295">
        <v>0</v>
      </c>
      <c r="D490" s="295">
        <v>0</v>
      </c>
      <c r="E490" s="112"/>
    </row>
    <row r="491" spans="1:5">
      <c r="A491" s="294" t="s">
        <v>2339</v>
      </c>
      <c r="B491" s="295">
        <v>114463575.53999999</v>
      </c>
      <c r="C491" s="295">
        <v>26630927.210000001</v>
      </c>
      <c r="D491" s="295">
        <v>87832648.329999998</v>
      </c>
      <c r="E491" s="112"/>
    </row>
    <row r="492" spans="1:5">
      <c r="A492" s="294" t="s">
        <v>2340</v>
      </c>
      <c r="B492" s="295">
        <v>9094.880000000001</v>
      </c>
      <c r="C492" s="295">
        <v>87.710000000000008</v>
      </c>
      <c r="D492" s="295">
        <v>9007.17</v>
      </c>
      <c r="E492" s="112"/>
    </row>
    <row r="493" spans="1:5">
      <c r="A493" s="294" t="s">
        <v>2341</v>
      </c>
      <c r="B493" s="295">
        <v>-918051.53</v>
      </c>
      <c r="C493" s="295">
        <v>-907917.28</v>
      </c>
      <c r="D493" s="295">
        <v>-10134.25</v>
      </c>
      <c r="E493" s="112"/>
    </row>
    <row r="494" spans="1:5">
      <c r="A494" s="294" t="s">
        <v>2342</v>
      </c>
      <c r="B494" s="295">
        <v>-489768.93</v>
      </c>
      <c r="C494" s="295">
        <v>-487952.22</v>
      </c>
      <c r="D494" s="295">
        <v>-1816.71</v>
      </c>
      <c r="E494" s="112"/>
    </row>
    <row r="495" spans="1:5">
      <c r="A495" s="294" t="s">
        <v>2343</v>
      </c>
      <c r="B495" s="295">
        <v>8461769.1600000001</v>
      </c>
      <c r="C495" s="295">
        <v>-91261.97</v>
      </c>
      <c r="D495" s="295">
        <v>8553031.129999999</v>
      </c>
      <c r="E495" s="112"/>
    </row>
    <row r="496" spans="1:5">
      <c r="A496" s="294" t="s">
        <v>2344</v>
      </c>
      <c r="B496" s="295">
        <v>-3037949.96</v>
      </c>
      <c r="C496" s="295">
        <v>0</v>
      </c>
      <c r="D496" s="295">
        <v>-3037949.96</v>
      </c>
      <c r="E496" s="112"/>
    </row>
    <row r="497" spans="1:5">
      <c r="A497" s="294" t="s">
        <v>2345</v>
      </c>
      <c r="B497" s="295">
        <v>324.27</v>
      </c>
      <c r="C497" s="295">
        <v>-826.72</v>
      </c>
      <c r="D497" s="295">
        <v>1150.99</v>
      </c>
      <c r="E497" s="112"/>
    </row>
    <row r="498" spans="1:5">
      <c r="A498" s="294" t="s">
        <v>2346</v>
      </c>
      <c r="B498" s="295">
        <v>1492.18</v>
      </c>
      <c r="C498" s="295">
        <v>-207.77</v>
      </c>
      <c r="D498" s="295">
        <v>1699.95</v>
      </c>
      <c r="E498" s="112"/>
    </row>
    <row r="499" spans="1:5" s="114" customFormat="1">
      <c r="A499" s="294" t="s">
        <v>2347</v>
      </c>
      <c r="B499" s="295">
        <v>0</v>
      </c>
      <c r="C499" s="295">
        <v>-14226.36</v>
      </c>
      <c r="D499" s="295">
        <v>14226.36</v>
      </c>
    </row>
    <row r="500" spans="1:5">
      <c r="A500" s="294" t="s">
        <v>2348</v>
      </c>
      <c r="B500" s="295">
        <v>16776021.439999999</v>
      </c>
      <c r="C500" s="295">
        <v>-1023540.06</v>
      </c>
      <c r="D500" s="295">
        <v>17799561.5</v>
      </c>
      <c r="E500" s="112"/>
    </row>
    <row r="501" spans="1:5">
      <c r="A501" s="294" t="s">
        <v>2349</v>
      </c>
      <c r="B501" s="295">
        <v>3095118.2399999998</v>
      </c>
      <c r="C501" s="295">
        <v>0</v>
      </c>
      <c r="D501" s="295">
        <v>3095118.2399999998</v>
      </c>
      <c r="E501" s="112"/>
    </row>
    <row r="502" spans="1:5">
      <c r="A502" s="294" t="s">
        <v>2350</v>
      </c>
      <c r="B502" s="295">
        <v>23898049.75</v>
      </c>
      <c r="C502" s="295">
        <v>-2525844.6700000004</v>
      </c>
      <c r="D502" s="295">
        <v>26423894.420000002</v>
      </c>
      <c r="E502" s="112"/>
    </row>
    <row r="503" spans="1:5">
      <c r="A503" s="294" t="s">
        <v>2351</v>
      </c>
      <c r="B503" s="295">
        <v>-18073.25</v>
      </c>
      <c r="C503" s="295">
        <v>-6763.98</v>
      </c>
      <c r="D503" s="295">
        <v>-11309.269999999999</v>
      </c>
      <c r="E503" s="112"/>
    </row>
    <row r="504" spans="1:5">
      <c r="A504" s="294" t="s">
        <v>2352</v>
      </c>
      <c r="B504" s="295">
        <v>-93429.420000000013</v>
      </c>
      <c r="C504" s="295">
        <v>-6948.84</v>
      </c>
      <c r="D504" s="295">
        <v>-86480.58</v>
      </c>
      <c r="E504" s="112"/>
    </row>
    <row r="505" spans="1:5">
      <c r="A505" s="294" t="s">
        <v>2353</v>
      </c>
      <c r="B505" s="295">
        <v>-37115.15</v>
      </c>
      <c r="C505" s="295">
        <v>-30847.439999999999</v>
      </c>
      <c r="D505" s="295">
        <v>-6267.71</v>
      </c>
      <c r="E505" s="112"/>
    </row>
    <row r="506" spans="1:5">
      <c r="A506" s="294" t="s">
        <v>2354</v>
      </c>
      <c r="B506" s="295">
        <v>-8900.7000000000007</v>
      </c>
      <c r="C506" s="295">
        <v>-4184.8200000000006</v>
      </c>
      <c r="D506" s="295">
        <v>-4715.88</v>
      </c>
      <c r="E506" s="112"/>
    </row>
    <row r="507" spans="1:5">
      <c r="A507" s="294" t="s">
        <v>2355</v>
      </c>
      <c r="B507" s="295">
        <v>-198183.75</v>
      </c>
      <c r="C507" s="295">
        <v>-143496.15</v>
      </c>
      <c r="D507" s="295">
        <v>-54687.6</v>
      </c>
      <c r="E507" s="112"/>
    </row>
    <row r="508" spans="1:5">
      <c r="A508" s="294" t="s">
        <v>2356</v>
      </c>
      <c r="B508" s="295">
        <v>11827419.000000002</v>
      </c>
      <c r="C508" s="295">
        <v>5989974</v>
      </c>
      <c r="D508" s="295">
        <v>5837445</v>
      </c>
      <c r="E508" s="112"/>
    </row>
    <row r="509" spans="1:5">
      <c r="A509" s="294" t="s">
        <v>2357</v>
      </c>
      <c r="B509" s="295">
        <v>9923562.3299999982</v>
      </c>
      <c r="C509" s="295">
        <v>3673405.17</v>
      </c>
      <c r="D509" s="295">
        <v>6250157.1600000001</v>
      </c>
      <c r="E509" s="112"/>
    </row>
    <row r="510" spans="1:5" ht="7.2" customHeight="1">
      <c r="A510" s="294" t="s">
        <v>2358</v>
      </c>
      <c r="B510" s="295">
        <v>14219.82</v>
      </c>
      <c r="C510" s="295">
        <v>0</v>
      </c>
      <c r="D510" s="295">
        <v>14219.82</v>
      </c>
      <c r="E510" s="112"/>
    </row>
    <row r="511" spans="1:5">
      <c r="A511" s="294" t="s">
        <v>2359</v>
      </c>
      <c r="B511" s="295">
        <v>306959.83999999997</v>
      </c>
      <c r="C511" s="295">
        <v>0</v>
      </c>
      <c r="D511" s="295">
        <v>306959.83999999997</v>
      </c>
      <c r="E511" s="112"/>
    </row>
    <row r="512" spans="1:5">
      <c r="A512" s="294" t="s">
        <v>2360</v>
      </c>
      <c r="B512" s="295">
        <v>1021513.53</v>
      </c>
      <c r="C512" s="295">
        <v>-7229521.2800000003</v>
      </c>
      <c r="D512" s="295">
        <v>8251034.8100000005</v>
      </c>
      <c r="E512" s="112"/>
    </row>
    <row r="513" spans="1:5">
      <c r="A513" s="294" t="s">
        <v>2361</v>
      </c>
      <c r="B513" s="295">
        <v>536076.02</v>
      </c>
      <c r="C513" s="295">
        <v>-24035.16</v>
      </c>
      <c r="D513" s="295">
        <v>560111.17999999993</v>
      </c>
      <c r="E513" s="112"/>
    </row>
    <row r="514" spans="1:5">
      <c r="A514" s="294" t="s">
        <v>2362</v>
      </c>
      <c r="B514" s="295">
        <v>141867.92000000001</v>
      </c>
      <c r="C514" s="295">
        <v>-5782.9900000000007</v>
      </c>
      <c r="D514" s="295">
        <v>147650.91</v>
      </c>
      <c r="E514" s="112"/>
    </row>
    <row r="515" spans="1:5">
      <c r="A515" s="294" t="s">
        <v>2363</v>
      </c>
      <c r="B515" s="295">
        <v>5833965.6699999999</v>
      </c>
      <c r="C515" s="295">
        <v>0</v>
      </c>
      <c r="D515" s="295">
        <v>5833965.6699999999</v>
      </c>
      <c r="E515" s="112"/>
    </row>
    <row r="516" spans="1:5">
      <c r="A516" s="294" t="s">
        <v>2364</v>
      </c>
      <c r="B516" s="295">
        <v>533860</v>
      </c>
      <c r="C516" s="295">
        <v>6300</v>
      </c>
      <c r="D516" s="295">
        <v>527560</v>
      </c>
      <c r="E516" s="112"/>
    </row>
    <row r="517" spans="1:5">
      <c r="A517" s="294" t="s">
        <v>2365</v>
      </c>
      <c r="B517" s="295">
        <v>3052973.29</v>
      </c>
      <c r="C517" s="295">
        <v>-59889.919999999998</v>
      </c>
      <c r="D517" s="295">
        <v>3112863.21</v>
      </c>
      <c r="E517" s="112"/>
    </row>
    <row r="518" spans="1:5">
      <c r="A518" s="294" t="s">
        <v>2366</v>
      </c>
      <c r="B518" s="295">
        <v>343747.66000000003</v>
      </c>
      <c r="C518" s="295">
        <v>-238613.83000000002</v>
      </c>
      <c r="D518" s="295">
        <v>582361.49</v>
      </c>
      <c r="E518" s="112"/>
    </row>
    <row r="519" spans="1:5">
      <c r="A519" s="294" t="s">
        <v>2367</v>
      </c>
      <c r="B519" s="295">
        <v>268961.45</v>
      </c>
      <c r="C519" s="295">
        <v>-1089.8</v>
      </c>
      <c r="D519" s="295">
        <v>270051.25</v>
      </c>
      <c r="E519" s="112"/>
    </row>
    <row r="520" spans="1:5">
      <c r="A520" s="294" t="s">
        <v>2368</v>
      </c>
      <c r="B520" s="295">
        <v>1164008.32</v>
      </c>
      <c r="C520" s="295">
        <v>-424825</v>
      </c>
      <c r="D520" s="295">
        <v>1588833.3199999998</v>
      </c>
      <c r="E520" s="112"/>
    </row>
    <row r="521" spans="1:5">
      <c r="A521" s="294" t="s">
        <v>2369</v>
      </c>
      <c r="B521" s="295">
        <v>16296281.810000001</v>
      </c>
      <c r="C521" s="295">
        <v>-4450721.4800000004</v>
      </c>
      <c r="D521" s="295">
        <v>20747003.290000003</v>
      </c>
      <c r="E521" s="112"/>
    </row>
    <row r="522" spans="1:5">
      <c r="A522" s="294" t="s">
        <v>2370</v>
      </c>
      <c r="B522" s="295">
        <v>34927336.990000002</v>
      </c>
      <c r="C522" s="295">
        <v>-977455.71000000008</v>
      </c>
      <c r="D522" s="295">
        <v>35904792.700000003</v>
      </c>
      <c r="E522" s="112"/>
    </row>
    <row r="523" spans="1:5">
      <c r="A523" s="294" t="s">
        <v>2371</v>
      </c>
      <c r="B523" s="295">
        <v>5707415.6500000004</v>
      </c>
      <c r="C523" s="295">
        <v>0</v>
      </c>
      <c r="D523" s="295">
        <v>5707415.6500000004</v>
      </c>
      <c r="E523" s="112"/>
    </row>
    <row r="524" spans="1:5">
      <c r="A524" s="294" t="s">
        <v>2372</v>
      </c>
      <c r="B524" s="295">
        <v>200000</v>
      </c>
      <c r="C524" s="295">
        <v>200000</v>
      </c>
      <c r="D524" s="295">
        <v>0</v>
      </c>
      <c r="E524" s="112"/>
    </row>
    <row r="525" spans="1:5">
      <c r="A525" s="294" t="s">
        <v>2373</v>
      </c>
      <c r="B525" s="295">
        <v>-762317.85</v>
      </c>
      <c r="C525" s="295">
        <v>-4212.04</v>
      </c>
      <c r="D525" s="295">
        <v>-758105.81</v>
      </c>
      <c r="E525" s="112"/>
    </row>
    <row r="526" spans="1:5">
      <c r="A526" s="294" t="s">
        <v>2374</v>
      </c>
      <c r="B526" s="295">
        <v>0</v>
      </c>
      <c r="C526" s="295">
        <v>0</v>
      </c>
      <c r="D526" s="295">
        <v>0</v>
      </c>
      <c r="E526" s="112"/>
    </row>
    <row r="527" spans="1:5">
      <c r="A527" s="294" t="s">
        <v>2375</v>
      </c>
      <c r="B527" s="295">
        <v>0</v>
      </c>
      <c r="C527" s="295">
        <v>0</v>
      </c>
      <c r="D527" s="295">
        <v>0</v>
      </c>
      <c r="E527" s="112"/>
    </row>
    <row r="528" spans="1:5">
      <c r="A528" s="294" t="s">
        <v>2376</v>
      </c>
      <c r="B528" s="295">
        <v>0</v>
      </c>
      <c r="C528" s="295">
        <v>0</v>
      </c>
      <c r="D528" s="295">
        <v>0</v>
      </c>
      <c r="E528" s="112"/>
    </row>
    <row r="529" spans="1:5">
      <c r="A529" s="294" t="s">
        <v>2377</v>
      </c>
      <c r="B529" s="295">
        <v>960771</v>
      </c>
      <c r="C529" s="295">
        <v>144978</v>
      </c>
      <c r="D529" s="295">
        <v>815793</v>
      </c>
      <c r="E529" s="112"/>
    </row>
    <row r="530" spans="1:5">
      <c r="A530" s="294" t="s">
        <v>2378</v>
      </c>
      <c r="B530" s="295">
        <v>91942920.180000007</v>
      </c>
      <c r="C530" s="295">
        <v>-3593731.27</v>
      </c>
      <c r="D530" s="295">
        <v>95536651.450000003</v>
      </c>
      <c r="E530" s="112"/>
    </row>
    <row r="531" spans="1:5">
      <c r="A531" s="294" t="s">
        <v>2379</v>
      </c>
      <c r="B531" s="295">
        <v>860746.11</v>
      </c>
      <c r="C531" s="295">
        <v>-108024.2</v>
      </c>
      <c r="D531" s="295">
        <v>968770.30999999994</v>
      </c>
      <c r="E531" s="112"/>
    </row>
    <row r="532" spans="1:5">
      <c r="A532" s="294" t="s">
        <v>2380</v>
      </c>
      <c r="B532" s="295">
        <v>860746.11</v>
      </c>
      <c r="C532" s="295">
        <v>-108024.2</v>
      </c>
      <c r="D532" s="295">
        <v>968770.30999999994</v>
      </c>
      <c r="E532" s="112"/>
    </row>
    <row r="533" spans="1:5">
      <c r="A533" s="294" t="s">
        <v>2381</v>
      </c>
      <c r="B533" s="295">
        <v>92803666.289999992</v>
      </c>
      <c r="C533" s="295">
        <v>-3701755.4699999997</v>
      </c>
      <c r="D533" s="295">
        <v>96505421.760000005</v>
      </c>
      <c r="E533" s="112"/>
    </row>
    <row r="534" spans="1:5">
      <c r="A534" s="294" t="s">
        <v>2382</v>
      </c>
      <c r="B534" s="295">
        <v>48519525.479999997</v>
      </c>
      <c r="C534" s="295">
        <v>-185661.66999999998</v>
      </c>
      <c r="D534" s="295">
        <v>48705187.149999999</v>
      </c>
      <c r="E534" s="112"/>
    </row>
    <row r="535" spans="1:5">
      <c r="A535" s="294" t="s">
        <v>2383</v>
      </c>
      <c r="B535" s="295">
        <v>9650370.8499999996</v>
      </c>
      <c r="C535" s="295">
        <v>1302963.08</v>
      </c>
      <c r="D535" s="295">
        <v>8347407.7700000005</v>
      </c>
      <c r="E535" s="112"/>
    </row>
    <row r="536" spans="1:5">
      <c r="A536" s="294" t="s">
        <v>2384</v>
      </c>
      <c r="B536" s="295">
        <v>58169896.329999998</v>
      </c>
      <c r="C536" s="295">
        <v>1117301.4100000001</v>
      </c>
      <c r="D536" s="295">
        <v>57052594.920000002</v>
      </c>
      <c r="E536" s="112"/>
    </row>
    <row r="537" spans="1:5">
      <c r="A537" s="294" t="s">
        <v>2385</v>
      </c>
      <c r="B537" s="295">
        <v>0</v>
      </c>
      <c r="C537" s="295">
        <v>-14973655.199999999</v>
      </c>
      <c r="D537" s="295">
        <v>14973655.199999999</v>
      </c>
      <c r="E537" s="112"/>
    </row>
    <row r="538" spans="1:5">
      <c r="A538" s="294" t="s">
        <v>2386</v>
      </c>
      <c r="B538" s="295">
        <v>0</v>
      </c>
      <c r="C538" s="295">
        <v>-14973655.199999999</v>
      </c>
      <c r="D538" s="295">
        <v>14973655.199999999</v>
      </c>
      <c r="E538" s="112"/>
    </row>
    <row r="539" spans="1:5">
      <c r="A539" s="294" t="s">
        <v>2387</v>
      </c>
      <c r="B539" s="295">
        <v>0</v>
      </c>
      <c r="C539" s="295">
        <v>14973655.199999999</v>
      </c>
      <c r="D539" s="295">
        <v>-14973655.199999999</v>
      </c>
      <c r="E539" s="112"/>
    </row>
    <row r="540" spans="1:5">
      <c r="A540" s="294" t="s">
        <v>2388</v>
      </c>
      <c r="B540" s="295">
        <v>0</v>
      </c>
      <c r="C540" s="295">
        <v>0</v>
      </c>
      <c r="D540" s="295">
        <v>0</v>
      </c>
      <c r="E540" s="112"/>
    </row>
    <row r="541" spans="1:5">
      <c r="A541" s="294" t="s">
        <v>2389</v>
      </c>
      <c r="B541" s="295">
        <v>0</v>
      </c>
      <c r="C541" s="295">
        <v>0</v>
      </c>
      <c r="D541" s="295">
        <v>0</v>
      </c>
      <c r="E541" s="112"/>
    </row>
    <row r="542" spans="1:5">
      <c r="A542" s="292" t="s">
        <v>2390</v>
      </c>
      <c r="B542" s="296">
        <v>1710146440.0599999</v>
      </c>
      <c r="C542" s="296">
        <v>97561745.399999991</v>
      </c>
      <c r="D542" s="296">
        <v>1612584694.6599998</v>
      </c>
      <c r="E542" s="112"/>
    </row>
    <row r="543" spans="1:5">
      <c r="A543" s="294" t="s">
        <v>2391</v>
      </c>
      <c r="B543" s="295">
        <v>31484343.800000001</v>
      </c>
      <c r="C543" s="295">
        <v>-1380345.65</v>
      </c>
      <c r="D543" s="295">
        <v>32864689.450000003</v>
      </c>
      <c r="E543" s="112"/>
    </row>
    <row r="544" spans="1:5">
      <c r="A544" s="294" t="s">
        <v>2392</v>
      </c>
      <c r="B544" s="295">
        <v>14717936.279999999</v>
      </c>
      <c r="C544" s="295">
        <v>262715</v>
      </c>
      <c r="D544" s="295">
        <v>14455221.279999999</v>
      </c>
      <c r="E544" s="112"/>
    </row>
    <row r="545" spans="1:5">
      <c r="A545" s="294" t="s">
        <v>2393</v>
      </c>
      <c r="B545" s="295">
        <v>306503.42</v>
      </c>
      <c r="C545" s="295">
        <v>0</v>
      </c>
      <c r="D545" s="295">
        <v>306503.42</v>
      </c>
      <c r="E545" s="112"/>
    </row>
    <row r="546" spans="1:5">
      <c r="A546" s="294" t="s">
        <v>2394</v>
      </c>
      <c r="B546" s="295">
        <v>46508783.5</v>
      </c>
      <c r="C546" s="295">
        <v>-1117630.6500000001</v>
      </c>
      <c r="D546" s="295">
        <v>47626414.149999999</v>
      </c>
      <c r="E546" s="112"/>
    </row>
    <row r="547" spans="1:5">
      <c r="A547" s="294" t="s">
        <v>2395</v>
      </c>
      <c r="B547" s="295">
        <v>235952026.82000002</v>
      </c>
      <c r="C547" s="295">
        <v>-5100000</v>
      </c>
      <c r="D547" s="295">
        <v>241052026.81999999</v>
      </c>
      <c r="E547" s="112"/>
    </row>
    <row r="548" spans="1:5">
      <c r="A548" s="294" t="s">
        <v>2396</v>
      </c>
      <c r="B548" s="295">
        <v>919363.74</v>
      </c>
      <c r="C548" s="295">
        <v>36774.58</v>
      </c>
      <c r="D548" s="295">
        <v>882589.15999999992</v>
      </c>
      <c r="E548" s="112"/>
    </row>
    <row r="549" spans="1:5">
      <c r="A549" s="294" t="s">
        <v>2397</v>
      </c>
      <c r="B549" s="295">
        <v>236871390.56</v>
      </c>
      <c r="C549" s="295">
        <v>-5063225.42</v>
      </c>
      <c r="D549" s="295">
        <v>241934615.97999999</v>
      </c>
      <c r="E549" s="112"/>
    </row>
    <row r="550" spans="1:5">
      <c r="A550" s="294" t="s">
        <v>2398</v>
      </c>
      <c r="B550" s="295">
        <v>489363.3</v>
      </c>
      <c r="C550" s="295">
        <v>489363.22</v>
      </c>
      <c r="D550" s="295">
        <v>0.08</v>
      </c>
      <c r="E550" s="112"/>
    </row>
    <row r="551" spans="1:5">
      <c r="A551" s="294" t="s">
        <v>2399</v>
      </c>
      <c r="B551" s="295">
        <v>3675150.28</v>
      </c>
      <c r="C551" s="295">
        <v>0</v>
      </c>
      <c r="D551" s="295">
        <v>3675150.28</v>
      </c>
      <c r="E551" s="112"/>
    </row>
    <row r="552" spans="1:5">
      <c r="A552" s="294" t="s">
        <v>2400</v>
      </c>
      <c r="B552" s="295">
        <v>999369.42999999993</v>
      </c>
      <c r="C552" s="295">
        <v>9423.3799999999992</v>
      </c>
      <c r="D552" s="295">
        <v>989946.05</v>
      </c>
      <c r="E552" s="112"/>
    </row>
    <row r="553" spans="1:5">
      <c r="A553" s="294" t="s">
        <v>2401</v>
      </c>
      <c r="B553" s="295">
        <v>9325773.4900000002</v>
      </c>
      <c r="C553" s="295">
        <v>395094.29</v>
      </c>
      <c r="D553" s="295">
        <v>8930679.1999999993</v>
      </c>
      <c r="E553" s="112"/>
    </row>
    <row r="554" spans="1:5">
      <c r="A554" s="294" t="s">
        <v>2402</v>
      </c>
      <c r="B554" s="295">
        <v>16091161.379999999</v>
      </c>
      <c r="C554" s="295">
        <v>22504.230000000003</v>
      </c>
      <c r="D554" s="295">
        <v>16068657.15</v>
      </c>
      <c r="E554" s="112"/>
    </row>
    <row r="555" spans="1:5">
      <c r="A555" s="294" t="s">
        <v>2403</v>
      </c>
      <c r="B555" s="295">
        <v>0</v>
      </c>
      <c r="C555" s="295">
        <v>-1777492.38</v>
      </c>
      <c r="D555" s="295">
        <v>1777492.38</v>
      </c>
      <c r="E555" s="112"/>
    </row>
    <row r="556" spans="1:5">
      <c r="A556" s="294" t="s">
        <v>2404</v>
      </c>
      <c r="B556" s="295">
        <v>0</v>
      </c>
      <c r="C556" s="295">
        <v>-2683303.0500000003</v>
      </c>
      <c r="D556" s="295">
        <v>2683303.0500000003</v>
      </c>
      <c r="E556" s="112"/>
    </row>
    <row r="557" spans="1:5">
      <c r="A557" s="294" t="s">
        <v>2405</v>
      </c>
      <c r="B557" s="295">
        <v>0</v>
      </c>
      <c r="C557" s="295">
        <v>-4021581.7600000002</v>
      </c>
      <c r="D557" s="295">
        <v>4021581.7600000002</v>
      </c>
      <c r="E557" s="112"/>
    </row>
    <row r="558" spans="1:5">
      <c r="A558" s="294" t="s">
        <v>2406</v>
      </c>
      <c r="B558" s="295">
        <v>3918467.06</v>
      </c>
      <c r="C558" s="295">
        <v>8238.73</v>
      </c>
      <c r="D558" s="295">
        <v>3910228.33</v>
      </c>
      <c r="E558" s="112"/>
    </row>
    <row r="559" spans="1:5">
      <c r="A559" s="294" t="s">
        <v>2407</v>
      </c>
      <c r="B559" s="295">
        <v>30798.42</v>
      </c>
      <c r="C559" s="295">
        <v>-4192.3899999999994</v>
      </c>
      <c r="D559" s="295">
        <v>34990.81</v>
      </c>
      <c r="E559" s="112"/>
    </row>
    <row r="560" spans="1:5">
      <c r="A560" s="294" t="s">
        <v>2408</v>
      </c>
      <c r="B560" s="295">
        <v>3462645.92</v>
      </c>
      <c r="C560" s="295">
        <v>-2127754.7399999998</v>
      </c>
      <c r="D560" s="295">
        <v>5590400.6599999992</v>
      </c>
      <c r="E560" s="112"/>
    </row>
    <row r="561" spans="1:5">
      <c r="A561" s="294" t="s">
        <v>2409</v>
      </c>
      <c r="B561" s="295">
        <v>0</v>
      </c>
      <c r="C561" s="295">
        <v>0</v>
      </c>
      <c r="D561" s="295">
        <v>0</v>
      </c>
      <c r="E561" s="112"/>
    </row>
    <row r="562" spans="1:5">
      <c r="A562" s="294" t="s">
        <v>2410</v>
      </c>
      <c r="B562" s="295">
        <v>280640.45</v>
      </c>
      <c r="C562" s="295">
        <v>8684.8799999999992</v>
      </c>
      <c r="D562" s="295">
        <v>271955.57</v>
      </c>
      <c r="E562" s="112"/>
    </row>
    <row r="563" spans="1:5" s="264" customFormat="1">
      <c r="A563" s="294" t="s">
        <v>2411</v>
      </c>
      <c r="B563" s="295">
        <v>-7.0000000000000007E-2</v>
      </c>
      <c r="C563" s="295">
        <v>0</v>
      </c>
      <c r="D563" s="295">
        <v>-7.0000000000000007E-2</v>
      </c>
    </row>
    <row r="564" spans="1:5">
      <c r="A564" s="294" t="s">
        <v>2412</v>
      </c>
      <c r="B564" s="295">
        <v>0</v>
      </c>
      <c r="C564" s="295">
        <v>0</v>
      </c>
      <c r="D564" s="295">
        <v>0</v>
      </c>
      <c r="E564" s="112"/>
    </row>
    <row r="565" spans="1:5">
      <c r="A565" s="294" t="s">
        <v>2413</v>
      </c>
      <c r="B565" s="295">
        <v>150906939.31</v>
      </c>
      <c r="C565" s="295">
        <v>627527827.45999992</v>
      </c>
      <c r="D565" s="295">
        <v>-476620888.14999998</v>
      </c>
      <c r="E565" s="112"/>
    </row>
    <row r="566" spans="1:5">
      <c r="A566" s="294" t="s">
        <v>2414</v>
      </c>
      <c r="B566" s="295">
        <v>-150906940.09999999</v>
      </c>
      <c r="C566" s="295">
        <v>-627527827.45999992</v>
      </c>
      <c r="D566" s="295">
        <v>476620887.35999995</v>
      </c>
      <c r="E566" s="112"/>
    </row>
    <row r="567" spans="1:5">
      <c r="A567" s="294" t="s">
        <v>2415</v>
      </c>
      <c r="B567" s="295">
        <v>0</v>
      </c>
      <c r="C567" s="295">
        <v>0</v>
      </c>
      <c r="D567" s="295">
        <v>0</v>
      </c>
      <c r="E567" s="112"/>
    </row>
    <row r="568" spans="1:5">
      <c r="A568" s="294" t="s">
        <v>2416</v>
      </c>
      <c r="B568" s="295">
        <v>38273368.869999997</v>
      </c>
      <c r="C568" s="295">
        <v>-9681015.5899999999</v>
      </c>
      <c r="D568" s="295">
        <v>47954384.460000001</v>
      </c>
      <c r="E568" s="112"/>
    </row>
    <row r="569" spans="1:5">
      <c r="A569" s="294" t="s">
        <v>2417</v>
      </c>
      <c r="B569" s="295">
        <v>38273368.869999997</v>
      </c>
      <c r="C569" s="295">
        <v>-9681015.5899999999</v>
      </c>
      <c r="D569" s="295">
        <v>47954384.460000001</v>
      </c>
      <c r="E569" s="112"/>
    </row>
    <row r="570" spans="1:5">
      <c r="A570" s="294" t="s">
        <v>2418</v>
      </c>
      <c r="B570" s="295">
        <v>34297634.450000003</v>
      </c>
      <c r="C570" s="295">
        <v>34297634.450000003</v>
      </c>
      <c r="D570" s="295">
        <v>0</v>
      </c>
      <c r="E570" s="112"/>
    </row>
    <row r="571" spans="1:5">
      <c r="A571" s="294" t="s">
        <v>2419</v>
      </c>
      <c r="B571" s="295">
        <v>34023419</v>
      </c>
      <c r="C571" s="295">
        <v>-939040.99999999988</v>
      </c>
      <c r="D571" s="295">
        <v>34962460</v>
      </c>
      <c r="E571" s="112"/>
    </row>
    <row r="572" spans="1:5">
      <c r="A572" s="294" t="s">
        <v>2420</v>
      </c>
      <c r="B572" s="295">
        <v>-199999999.88</v>
      </c>
      <c r="C572" s="295">
        <v>0</v>
      </c>
      <c r="D572" s="295">
        <v>-199999999.88</v>
      </c>
      <c r="E572" s="112"/>
    </row>
    <row r="573" spans="1:5">
      <c r="A573" s="294" t="s">
        <v>2421</v>
      </c>
      <c r="B573" s="295">
        <v>77749432.75</v>
      </c>
      <c r="C573" s="295">
        <v>45639254.579999998</v>
      </c>
      <c r="D573" s="295">
        <v>32110178.169999998</v>
      </c>
      <c r="E573" s="112"/>
    </row>
    <row r="574" spans="1:5">
      <c r="A574" s="294" t="s">
        <v>2422</v>
      </c>
      <c r="B574" s="295">
        <v>29000000</v>
      </c>
      <c r="C574" s="295">
        <v>0</v>
      </c>
      <c r="D574" s="295">
        <v>29000000</v>
      </c>
      <c r="E574" s="112"/>
    </row>
    <row r="575" spans="1:5">
      <c r="A575" s="294" t="s">
        <v>2423</v>
      </c>
      <c r="B575" s="295">
        <v>17205.25</v>
      </c>
      <c r="C575" s="295">
        <v>17205.25</v>
      </c>
      <c r="D575" s="295">
        <v>0</v>
      </c>
      <c r="E575" s="112"/>
    </row>
    <row r="576" spans="1:5">
      <c r="A576" s="294" t="s">
        <v>2424</v>
      </c>
      <c r="B576" s="295">
        <v>10497620.489999998</v>
      </c>
      <c r="C576" s="295">
        <v>1323492.0099999998</v>
      </c>
      <c r="D576" s="295">
        <v>9174128.4800000004</v>
      </c>
      <c r="E576" s="112"/>
    </row>
    <row r="577" spans="1:5">
      <c r="A577" s="294" t="s">
        <v>2425</v>
      </c>
      <c r="B577" s="295">
        <v>1042386</v>
      </c>
      <c r="C577" s="295">
        <v>-182815</v>
      </c>
      <c r="D577" s="295">
        <v>1225201</v>
      </c>
      <c r="E577" s="112"/>
    </row>
    <row r="578" spans="1:5">
      <c r="A578" s="294" t="s">
        <v>2426</v>
      </c>
      <c r="B578" s="295">
        <v>7187749.6600000001</v>
      </c>
      <c r="C578" s="295">
        <v>162529.57</v>
      </c>
      <c r="D578" s="295">
        <v>7025220.0900000008</v>
      </c>
      <c r="E578" s="112"/>
    </row>
    <row r="579" spans="1:5">
      <c r="A579" s="294" t="s">
        <v>2427</v>
      </c>
      <c r="B579" s="295">
        <v>0</v>
      </c>
      <c r="C579" s="295">
        <v>0</v>
      </c>
      <c r="D579" s="295">
        <v>0</v>
      </c>
      <c r="E579" s="112"/>
    </row>
    <row r="580" spans="1:5">
      <c r="A580" s="294" t="s">
        <v>2428</v>
      </c>
      <c r="B580" s="295">
        <v>0</v>
      </c>
      <c r="C580" s="295">
        <v>0</v>
      </c>
      <c r="D580" s="295">
        <v>0</v>
      </c>
      <c r="E580" s="112"/>
    </row>
    <row r="581" spans="1:5">
      <c r="A581" s="294" t="s">
        <v>2429</v>
      </c>
      <c r="B581" s="295">
        <v>112421838.52000001</v>
      </c>
      <c r="C581" s="295">
        <v>620076.16999999993</v>
      </c>
      <c r="D581" s="295">
        <v>111801762.34999999</v>
      </c>
      <c r="E581" s="112"/>
    </row>
    <row r="582" spans="1:5">
      <c r="A582" s="294" t="s">
        <v>2430</v>
      </c>
      <c r="B582" s="295">
        <v>7325613.1200000001</v>
      </c>
      <c r="C582" s="295">
        <v>-9608.41</v>
      </c>
      <c r="D582" s="295">
        <v>7335221.5299999993</v>
      </c>
      <c r="E582" s="112"/>
    </row>
    <row r="583" spans="1:5">
      <c r="A583" s="294" t="s">
        <v>2431</v>
      </c>
      <c r="B583" s="295">
        <v>0</v>
      </c>
      <c r="C583" s="295">
        <v>0</v>
      </c>
      <c r="D583" s="295">
        <v>0</v>
      </c>
      <c r="E583" s="112"/>
    </row>
    <row r="584" spans="1:5">
      <c r="A584" s="294" t="s">
        <v>2432</v>
      </c>
      <c r="B584" s="295">
        <v>5036813.91</v>
      </c>
      <c r="C584" s="295">
        <v>3258895.65</v>
      </c>
      <c r="D584" s="295">
        <v>1777918.26</v>
      </c>
      <c r="E584" s="112"/>
    </row>
    <row r="585" spans="1:5">
      <c r="A585" s="294" t="s">
        <v>2433</v>
      </c>
      <c r="B585" s="295">
        <v>76755146.510000005</v>
      </c>
      <c r="C585" s="295">
        <v>-20392446.460000001</v>
      </c>
      <c r="D585" s="295">
        <v>97147592.969999999</v>
      </c>
      <c r="E585" s="112"/>
    </row>
    <row r="586" spans="1:5">
      <c r="A586" s="294" t="s">
        <v>2434</v>
      </c>
      <c r="B586" s="295">
        <v>77734432</v>
      </c>
      <c r="C586" s="295">
        <v>77734432</v>
      </c>
      <c r="D586" s="295">
        <v>0</v>
      </c>
      <c r="E586" s="112"/>
    </row>
    <row r="587" spans="1:5">
      <c r="A587" s="294" t="s">
        <v>2435</v>
      </c>
      <c r="B587" s="295">
        <v>7700238.5599999996</v>
      </c>
      <c r="C587" s="295">
        <v>-247182.97</v>
      </c>
      <c r="D587" s="295">
        <v>7947421.5300000003</v>
      </c>
      <c r="E587" s="112"/>
    </row>
    <row r="588" spans="1:5">
      <c r="A588" s="294" t="s">
        <v>2436</v>
      </c>
      <c r="B588" s="295">
        <v>680789530.10000002</v>
      </c>
      <c r="C588" s="295">
        <v>141282425.84</v>
      </c>
      <c r="D588" s="295">
        <v>539507104.25999999</v>
      </c>
      <c r="E588" s="112"/>
    </row>
    <row r="589" spans="1:5">
      <c r="A589" s="294" t="s">
        <v>2437</v>
      </c>
      <c r="B589" s="295">
        <v>509371737.15999997</v>
      </c>
      <c r="C589" s="295">
        <v>3193058.84</v>
      </c>
      <c r="D589" s="295">
        <v>506178678.31999999</v>
      </c>
      <c r="E589" s="112"/>
    </row>
    <row r="590" spans="1:5">
      <c r="A590" s="294" t="s">
        <v>2438</v>
      </c>
      <c r="B590" s="295">
        <v>172929164.91999999</v>
      </c>
      <c r="C590" s="295">
        <v>1084027.5</v>
      </c>
      <c r="D590" s="295">
        <v>171845137.42000002</v>
      </c>
      <c r="E590" s="112"/>
    </row>
    <row r="591" spans="1:5">
      <c r="A591" s="294" t="s">
        <v>2439</v>
      </c>
      <c r="B591" s="295">
        <v>-2723378.79</v>
      </c>
      <c r="C591" s="295">
        <v>-1911037.08</v>
      </c>
      <c r="D591" s="295">
        <v>-812341.71000000008</v>
      </c>
      <c r="E591" s="112"/>
    </row>
    <row r="592" spans="1:5">
      <c r="A592" s="294" t="s">
        <v>2440</v>
      </c>
      <c r="B592" s="295">
        <v>-80252912.349999994</v>
      </c>
      <c r="C592" s="295">
        <v>1718939.25</v>
      </c>
      <c r="D592" s="295">
        <v>-81971851.599999994</v>
      </c>
      <c r="E592" s="112"/>
    </row>
    <row r="593" spans="1:5">
      <c r="A593" s="294" t="s">
        <v>2441</v>
      </c>
      <c r="B593" s="295">
        <v>-759830435.63999999</v>
      </c>
      <c r="C593" s="295">
        <v>-647110.01</v>
      </c>
      <c r="D593" s="295">
        <v>-759183325.63</v>
      </c>
      <c r="E593" s="112"/>
    </row>
    <row r="594" spans="1:5">
      <c r="A594" s="294" t="s">
        <v>2442</v>
      </c>
      <c r="B594" s="295">
        <v>1440619965.74</v>
      </c>
      <c r="C594" s="295">
        <v>141929535.84999999</v>
      </c>
      <c r="D594" s="295">
        <v>1298690429.8900001</v>
      </c>
      <c r="E594" s="112"/>
    </row>
    <row r="595" spans="1:5">
      <c r="A595" s="294" t="s">
        <v>2443</v>
      </c>
      <c r="B595" s="295">
        <v>0.55000000000000004</v>
      </c>
      <c r="C595" s="295">
        <v>0</v>
      </c>
      <c r="D595" s="295">
        <v>0.55000000000000004</v>
      </c>
      <c r="E595" s="112"/>
    </row>
    <row r="596" spans="1:5">
      <c r="A596" s="294" t="s">
        <v>2444</v>
      </c>
      <c r="B596" s="295">
        <v>0.17</v>
      </c>
      <c r="C596" s="295">
        <v>0</v>
      </c>
      <c r="D596" s="295">
        <v>0.17</v>
      </c>
      <c r="E596" s="112"/>
    </row>
    <row r="597" spans="1:5">
      <c r="A597" s="294" t="s">
        <v>2445</v>
      </c>
      <c r="B597" s="295">
        <v>0.71999999999999986</v>
      </c>
      <c r="C597" s="295">
        <v>0</v>
      </c>
      <c r="D597" s="295">
        <v>0.71999999999999986</v>
      </c>
      <c r="E597" s="112"/>
    </row>
    <row r="598" spans="1:5">
      <c r="A598" s="294" t="s">
        <v>2446</v>
      </c>
      <c r="B598" s="295">
        <v>2232438413.0900002</v>
      </c>
      <c r="C598" s="295">
        <v>-15289767.720000001</v>
      </c>
      <c r="D598" s="295">
        <v>2247728180.8099999</v>
      </c>
      <c r="E598" s="112"/>
    </row>
    <row r="599" spans="1:5">
      <c r="A599" s="294" t="s">
        <v>2447</v>
      </c>
      <c r="B599" s="295">
        <v>606091379.87</v>
      </c>
      <c r="C599" s="295">
        <v>-4635725.12</v>
      </c>
      <c r="D599" s="295">
        <v>610727104.99000001</v>
      </c>
      <c r="E599" s="112"/>
    </row>
    <row r="600" spans="1:5">
      <c r="A600" s="294" t="s">
        <v>2448</v>
      </c>
      <c r="B600" s="295">
        <v>2838529792.96</v>
      </c>
      <c r="C600" s="295">
        <v>-19925492.84</v>
      </c>
      <c r="D600" s="295">
        <v>2858455285.7999997</v>
      </c>
      <c r="E600" s="112"/>
    </row>
    <row r="601" spans="1:5">
      <c r="A601" s="294" t="s">
        <v>2449</v>
      </c>
      <c r="B601" s="295">
        <v>649700728.47000003</v>
      </c>
      <c r="C601" s="295">
        <v>9704620.1999999993</v>
      </c>
      <c r="D601" s="295">
        <v>639996108.26999998</v>
      </c>
      <c r="E601" s="112"/>
    </row>
    <row r="602" spans="1:5">
      <c r="A602" s="294" t="s">
        <v>2450</v>
      </c>
      <c r="B602" s="295">
        <v>180029008.28999999</v>
      </c>
      <c r="C602" s="295">
        <v>2179610.67</v>
      </c>
      <c r="D602" s="295">
        <v>177849397.62</v>
      </c>
      <c r="E602" s="112"/>
    </row>
    <row r="603" spans="1:5">
      <c r="A603" s="294" t="s">
        <v>2451</v>
      </c>
      <c r="B603" s="295">
        <v>829729736.76000011</v>
      </c>
      <c r="C603" s="295">
        <v>11884230.870000001</v>
      </c>
      <c r="D603" s="295">
        <v>817845505.88999999</v>
      </c>
      <c r="E603" s="112"/>
    </row>
    <row r="604" spans="1:5">
      <c r="A604" s="292" t="s">
        <v>2452</v>
      </c>
      <c r="B604" s="296">
        <v>5430533039.1099997</v>
      </c>
      <c r="C604" s="296">
        <v>118026402.22</v>
      </c>
      <c r="D604" s="296">
        <v>5312506636.8900003</v>
      </c>
      <c r="E604" s="112"/>
    </row>
    <row r="605" spans="1:5">
      <c r="A605" s="294" t="s">
        <v>2453</v>
      </c>
      <c r="B605" s="295">
        <v>0</v>
      </c>
      <c r="C605" s="295">
        <v>0</v>
      </c>
      <c r="D605" s="295">
        <v>0</v>
      </c>
      <c r="E605" s="112"/>
    </row>
    <row r="606" spans="1:5">
      <c r="A606" s="294" t="s">
        <v>2454</v>
      </c>
      <c r="B606" s="295">
        <v>0</v>
      </c>
      <c r="C606" s="295">
        <v>0</v>
      </c>
      <c r="D606" s="295">
        <v>0</v>
      </c>
      <c r="E606" s="112"/>
    </row>
    <row r="607" spans="1:5">
      <c r="A607" s="294" t="s">
        <v>2455</v>
      </c>
      <c r="B607" s="295">
        <v>0</v>
      </c>
      <c r="C607" s="295">
        <v>0</v>
      </c>
      <c r="D607" s="295">
        <v>0</v>
      </c>
      <c r="E607" s="112"/>
    </row>
    <row r="608" spans="1:5">
      <c r="A608" s="294" t="s">
        <v>2456</v>
      </c>
      <c r="B608" s="295">
        <v>0</v>
      </c>
      <c r="C608" s="295">
        <v>0</v>
      </c>
      <c r="D608" s="295">
        <v>0</v>
      </c>
      <c r="E608" s="112"/>
    </row>
    <row r="609" spans="1:5">
      <c r="A609" s="294" t="s">
        <v>2457</v>
      </c>
      <c r="B609" s="295">
        <v>0</v>
      </c>
      <c r="C609" s="295">
        <v>0</v>
      </c>
      <c r="D609" s="295">
        <v>0</v>
      </c>
      <c r="E609" s="112"/>
    </row>
    <row r="610" spans="1:5">
      <c r="A610" s="294" t="s">
        <v>2458</v>
      </c>
      <c r="B610" s="295">
        <v>0</v>
      </c>
      <c r="C610" s="295">
        <v>0</v>
      </c>
      <c r="D610" s="295">
        <v>0</v>
      </c>
      <c r="E610" s="112"/>
    </row>
    <row r="611" spans="1:5">
      <c r="A611" s="294" t="s">
        <v>2459</v>
      </c>
      <c r="B611" s="295">
        <v>0</v>
      </c>
      <c r="C611" s="295">
        <v>0</v>
      </c>
      <c r="D611" s="295">
        <v>0</v>
      </c>
      <c r="E611" s="112"/>
    </row>
    <row r="612" spans="1:5">
      <c r="A612" s="292" t="s">
        <v>2460</v>
      </c>
      <c r="B612" s="296">
        <v>0</v>
      </c>
      <c r="C612" s="296">
        <v>0</v>
      </c>
      <c r="D612" s="296">
        <v>0</v>
      </c>
      <c r="E612" s="112"/>
    </row>
    <row r="613" spans="1:5">
      <c r="A613" s="292" t="s">
        <v>2461</v>
      </c>
      <c r="B613" s="297">
        <v>27365832126.389999</v>
      </c>
      <c r="C613" s="297">
        <v>200911881.50999999</v>
      </c>
      <c r="D613" s="297">
        <v>27164920244.880001</v>
      </c>
      <c r="E613" s="112"/>
    </row>
    <row r="614" spans="1:5" ht="14.4">
      <c r="A614" s="293" t="s">
        <v>1719</v>
      </c>
      <c r="B614" s="293"/>
      <c r="C614" s="293"/>
      <c r="D614" s="293"/>
      <c r="E614" s="112"/>
    </row>
    <row r="615" spans="1:5">
      <c r="A615" s="292" t="s">
        <v>2462</v>
      </c>
      <c r="B615" s="297"/>
      <c r="C615" s="297"/>
      <c r="D615" s="297"/>
      <c r="E615" s="112"/>
    </row>
    <row r="616" spans="1:5">
      <c r="A616" s="294" t="s">
        <v>2463</v>
      </c>
      <c r="B616" s="295">
        <v>3662219551.6500001</v>
      </c>
      <c r="C616" s="295">
        <v>-263919574.64999998</v>
      </c>
      <c r="D616" s="295">
        <v>3926139126.3000002</v>
      </c>
      <c r="E616" s="112"/>
    </row>
    <row r="617" spans="1:5">
      <c r="A617" s="294" t="s">
        <v>2464</v>
      </c>
      <c r="B617" s="295">
        <v>1587615193.6300001</v>
      </c>
      <c r="C617" s="295">
        <v>-128932555.85000001</v>
      </c>
      <c r="D617" s="295">
        <v>1716547749.48</v>
      </c>
      <c r="E617" s="112"/>
    </row>
    <row r="618" spans="1:5">
      <c r="A618" s="294" t="s">
        <v>2465</v>
      </c>
      <c r="B618" s="295">
        <v>334633443.19</v>
      </c>
      <c r="C618" s="295">
        <v>-32329677.319999997</v>
      </c>
      <c r="D618" s="295">
        <v>366963120.50999999</v>
      </c>
      <c r="E618" s="112"/>
    </row>
    <row r="619" spans="1:5">
      <c r="A619" s="294" t="s">
        <v>2466</v>
      </c>
      <c r="B619" s="295">
        <v>3452164.58</v>
      </c>
      <c r="C619" s="295">
        <v>-327478.61</v>
      </c>
      <c r="D619" s="295">
        <v>3779643.19</v>
      </c>
      <c r="E619" s="112"/>
    </row>
    <row r="620" spans="1:5">
      <c r="A620" s="294" t="s">
        <v>2467</v>
      </c>
      <c r="B620" s="295">
        <v>390737689.44</v>
      </c>
      <c r="C620" s="295">
        <v>-33554698.07</v>
      </c>
      <c r="D620" s="295">
        <v>424292387.50999999</v>
      </c>
      <c r="E620" s="112"/>
    </row>
    <row r="621" spans="1:5">
      <c r="A621" s="294" t="s">
        <v>2468</v>
      </c>
      <c r="B621" s="295">
        <v>-1322.98</v>
      </c>
      <c r="C621" s="295">
        <v>1795.54</v>
      </c>
      <c r="D621" s="295">
        <v>-3118.52</v>
      </c>
      <c r="E621" s="112"/>
    </row>
    <row r="622" spans="1:5">
      <c r="A622" s="294" t="s">
        <v>2469</v>
      </c>
      <c r="B622" s="295">
        <v>139094532.19999999</v>
      </c>
      <c r="C622" s="295">
        <v>-9151528.8499999996</v>
      </c>
      <c r="D622" s="295">
        <v>148246061.04999998</v>
      </c>
      <c r="E622" s="112"/>
    </row>
    <row r="623" spans="1:5">
      <c r="A623" s="294" t="s">
        <v>2470</v>
      </c>
      <c r="B623" s="295">
        <v>30130.560000000001</v>
      </c>
      <c r="C623" s="295">
        <v>-6974.9900000000007</v>
      </c>
      <c r="D623" s="295">
        <v>37105.549999999996</v>
      </c>
      <c r="E623" s="112"/>
    </row>
    <row r="624" spans="1:5">
      <c r="A624" s="294" t="s">
        <v>2471</v>
      </c>
      <c r="B624" s="295">
        <v>-136.71</v>
      </c>
      <c r="C624" s="295">
        <v>0</v>
      </c>
      <c r="D624" s="295">
        <v>-136.71</v>
      </c>
      <c r="E624" s="112"/>
    </row>
    <row r="625" spans="1:5">
      <c r="A625" s="294" t="s">
        <v>2472</v>
      </c>
      <c r="B625" s="295">
        <v>6117781245.5599995</v>
      </c>
      <c r="C625" s="295">
        <v>-468220692.80000001</v>
      </c>
      <c r="D625" s="295">
        <v>6586001938.3599997</v>
      </c>
      <c r="E625" s="112"/>
    </row>
    <row r="626" spans="1:5">
      <c r="A626" s="294" t="s">
        <v>2473</v>
      </c>
      <c r="B626" s="295">
        <v>13912500.98</v>
      </c>
      <c r="C626" s="295">
        <v>-1156561</v>
      </c>
      <c r="D626" s="295">
        <v>15069061.98</v>
      </c>
      <c r="E626" s="112"/>
    </row>
    <row r="627" spans="1:5">
      <c r="A627" s="294" t="s">
        <v>2474</v>
      </c>
      <c r="B627" s="295">
        <v>12953431.430000002</v>
      </c>
      <c r="C627" s="295">
        <v>-1066766.67</v>
      </c>
      <c r="D627" s="295">
        <v>14020198.100000001</v>
      </c>
      <c r="E627" s="112"/>
    </row>
    <row r="628" spans="1:5">
      <c r="A628" s="294" t="s">
        <v>2475</v>
      </c>
      <c r="B628" s="295">
        <v>81686288.810000002</v>
      </c>
      <c r="C628" s="295">
        <v>-7793668.669999999</v>
      </c>
      <c r="D628" s="295">
        <v>89479957.480000004</v>
      </c>
      <c r="E628" s="112"/>
    </row>
    <row r="629" spans="1:5">
      <c r="A629" s="294" t="s">
        <v>2476</v>
      </c>
      <c r="B629" s="295">
        <v>4322440.05</v>
      </c>
      <c r="C629" s="295">
        <v>-412437.39</v>
      </c>
      <c r="D629" s="295">
        <v>4734877.4399999995</v>
      </c>
      <c r="E629" s="112"/>
    </row>
    <row r="630" spans="1:5">
      <c r="A630" s="294" t="s">
        <v>2477</v>
      </c>
      <c r="B630" s="295">
        <v>127387.36</v>
      </c>
      <c r="C630" s="295">
        <v>-18458.260000000002</v>
      </c>
      <c r="D630" s="295">
        <v>145845.62</v>
      </c>
      <c r="E630" s="112"/>
    </row>
    <row r="631" spans="1:5">
      <c r="A631" s="294" t="s">
        <v>2478</v>
      </c>
      <c r="B631" s="295">
        <v>269828.57</v>
      </c>
      <c r="C631" s="295">
        <v>-18752.36</v>
      </c>
      <c r="D631" s="295">
        <v>288580.93000000005</v>
      </c>
      <c r="E631" s="112"/>
    </row>
    <row r="632" spans="1:5">
      <c r="A632" s="294" t="s">
        <v>2479</v>
      </c>
      <c r="B632" s="295">
        <v>38500</v>
      </c>
      <c r="C632" s="295">
        <v>-3500</v>
      </c>
      <c r="D632" s="295">
        <v>42000</v>
      </c>
      <c r="E632" s="112"/>
    </row>
    <row r="633" spans="1:5">
      <c r="A633" s="294" t="s">
        <v>2480</v>
      </c>
      <c r="B633" s="295">
        <v>247266.07</v>
      </c>
      <c r="C633" s="295">
        <v>-4597.67</v>
      </c>
      <c r="D633" s="295">
        <v>251863.74000000002</v>
      </c>
      <c r="E633" s="112"/>
    </row>
    <row r="634" spans="1:5">
      <c r="A634" s="294" t="s">
        <v>2481</v>
      </c>
      <c r="B634" s="295"/>
      <c r="C634" s="295">
        <v>0</v>
      </c>
      <c r="D634" s="295">
        <v>0</v>
      </c>
      <c r="E634" s="112"/>
    </row>
    <row r="635" spans="1:5">
      <c r="A635" s="294" t="s">
        <v>2482</v>
      </c>
      <c r="B635" s="295">
        <v>9387817.3399999999</v>
      </c>
      <c r="C635" s="295">
        <v>-874648.69000000006</v>
      </c>
      <c r="D635" s="295">
        <v>10262466.029999999</v>
      </c>
      <c r="E635" s="112"/>
    </row>
    <row r="636" spans="1:5">
      <c r="A636" s="294" t="s">
        <v>2483</v>
      </c>
      <c r="B636" s="295">
        <v>1946121.62</v>
      </c>
      <c r="C636" s="295">
        <v>-7936.2599999999993</v>
      </c>
      <c r="D636" s="295">
        <v>1954057.8800000001</v>
      </c>
      <c r="E636" s="112"/>
    </row>
    <row r="637" spans="1:5">
      <c r="A637" s="294" t="s">
        <v>2484</v>
      </c>
      <c r="B637" s="295">
        <v>4559018.7</v>
      </c>
      <c r="C637" s="295">
        <v>-381839.51</v>
      </c>
      <c r="D637" s="295">
        <v>4940858.21</v>
      </c>
      <c r="E637" s="112"/>
    </row>
    <row r="638" spans="1:5">
      <c r="A638" s="294" t="s">
        <v>2485</v>
      </c>
      <c r="B638" s="295">
        <v>46842.68</v>
      </c>
      <c r="C638" s="295">
        <v>121828.16</v>
      </c>
      <c r="D638" s="295">
        <v>-74985.48</v>
      </c>
      <c r="E638" s="112"/>
    </row>
    <row r="639" spans="1:5">
      <c r="A639" s="294" t="s">
        <v>2486</v>
      </c>
      <c r="B639" s="295">
        <v>-19959178.259999998</v>
      </c>
      <c r="C639" s="295">
        <v>-17691161</v>
      </c>
      <c r="D639" s="295">
        <v>-2268017.2600000002</v>
      </c>
      <c r="E639" s="112"/>
    </row>
    <row r="640" spans="1:5">
      <c r="A640" s="294" t="s">
        <v>2487</v>
      </c>
      <c r="B640" s="295">
        <v>312174.67000000004</v>
      </c>
      <c r="C640" s="295">
        <v>-58044.3</v>
      </c>
      <c r="D640" s="295">
        <v>370218.97</v>
      </c>
      <c r="E640" s="112"/>
    </row>
    <row r="641" spans="1:5">
      <c r="A641" s="294" t="s">
        <v>2488</v>
      </c>
      <c r="B641" s="295">
        <v>8980.5300000000007</v>
      </c>
      <c r="C641" s="295">
        <v>-870.99</v>
      </c>
      <c r="D641" s="295">
        <v>9851.5199999999986</v>
      </c>
      <c r="E641" s="112"/>
    </row>
    <row r="642" spans="1:5">
      <c r="A642" s="294" t="s">
        <v>2489</v>
      </c>
      <c r="B642" s="295">
        <v>0</v>
      </c>
      <c r="C642" s="295">
        <v>0</v>
      </c>
      <c r="D642" s="295">
        <v>0</v>
      </c>
      <c r="E642" s="112"/>
    </row>
    <row r="643" spans="1:5">
      <c r="A643" s="294" t="s">
        <v>2490</v>
      </c>
      <c r="B643" s="295">
        <v>4905.8599999999997</v>
      </c>
      <c r="C643" s="295">
        <v>0</v>
      </c>
      <c r="D643" s="295">
        <v>4905.8599999999997</v>
      </c>
      <c r="E643" s="112"/>
    </row>
    <row r="644" spans="1:5">
      <c r="A644" s="294" t="s">
        <v>2491</v>
      </c>
      <c r="B644" s="295">
        <v>1101728.2</v>
      </c>
      <c r="C644" s="295">
        <v>-98377.69</v>
      </c>
      <c r="D644" s="295">
        <v>1200105.8899999999</v>
      </c>
      <c r="E644" s="112"/>
    </row>
    <row r="645" spans="1:5">
      <c r="A645" s="294" t="s">
        <v>2492</v>
      </c>
      <c r="B645" s="295">
        <v>141837143.75</v>
      </c>
      <c r="C645" s="295">
        <v>-10160932.729999999</v>
      </c>
      <c r="D645" s="295">
        <v>151998076.47999999</v>
      </c>
      <c r="E645" s="112"/>
    </row>
    <row r="646" spans="1:5">
      <c r="A646" s="294" t="s">
        <v>2493</v>
      </c>
      <c r="B646" s="295">
        <v>3638385.9</v>
      </c>
      <c r="C646" s="295">
        <v>-265276.01</v>
      </c>
      <c r="D646" s="295">
        <v>3903661.91</v>
      </c>
      <c r="E646" s="112"/>
    </row>
    <row r="647" spans="1:5">
      <c r="A647" s="294" t="s">
        <v>2494</v>
      </c>
      <c r="B647" s="295">
        <v>6618256.1199999992</v>
      </c>
      <c r="C647" s="295">
        <v>-461034.33</v>
      </c>
      <c r="D647" s="295">
        <v>7079290.4500000002</v>
      </c>
      <c r="E647" s="112"/>
    </row>
    <row r="648" spans="1:5">
      <c r="A648" s="294" t="s">
        <v>2495</v>
      </c>
      <c r="B648" s="295">
        <v>5100297.29</v>
      </c>
      <c r="C648" s="295">
        <v>-376897.93</v>
      </c>
      <c r="D648" s="295">
        <v>5477195.2199999997</v>
      </c>
      <c r="E648" s="112"/>
    </row>
    <row r="649" spans="1:5">
      <c r="A649" s="294" t="s">
        <v>2496</v>
      </c>
      <c r="B649" s="295">
        <v>132688.72</v>
      </c>
      <c r="C649" s="295">
        <v>-7878.7199999999993</v>
      </c>
      <c r="D649" s="295">
        <v>140567.44</v>
      </c>
      <c r="E649" s="112"/>
    </row>
    <row r="650" spans="1:5">
      <c r="A650" s="294" t="s">
        <v>2497</v>
      </c>
      <c r="B650" s="295">
        <v>407679.95999999996</v>
      </c>
      <c r="C650" s="295">
        <v>-24207.01</v>
      </c>
      <c r="D650" s="295">
        <v>431886.97</v>
      </c>
      <c r="E650" s="112"/>
    </row>
    <row r="651" spans="1:5">
      <c r="A651" s="294" t="s">
        <v>2498</v>
      </c>
      <c r="B651" s="295">
        <v>2398860.2600000002</v>
      </c>
      <c r="C651" s="295">
        <v>-24387.940000000002</v>
      </c>
      <c r="D651" s="295">
        <v>2423248.2000000002</v>
      </c>
      <c r="E651" s="112"/>
    </row>
    <row r="652" spans="1:5">
      <c r="A652" s="294" t="s">
        <v>2499</v>
      </c>
      <c r="B652" s="295">
        <v>342.24</v>
      </c>
      <c r="C652" s="295">
        <v>-31.250000000000004</v>
      </c>
      <c r="D652" s="295">
        <v>373.48999999999995</v>
      </c>
      <c r="E652" s="112"/>
    </row>
    <row r="653" spans="1:5">
      <c r="A653" s="294" t="s">
        <v>2500</v>
      </c>
      <c r="B653" s="295">
        <v>1175807.75</v>
      </c>
      <c r="C653" s="295">
        <v>-17205.25</v>
      </c>
      <c r="D653" s="295">
        <v>1193013</v>
      </c>
      <c r="E653" s="112"/>
    </row>
    <row r="654" spans="1:5">
      <c r="A654" s="294" t="s">
        <v>2501</v>
      </c>
      <c r="B654" s="295">
        <v>6471.92</v>
      </c>
      <c r="C654" s="295">
        <v>-58.24</v>
      </c>
      <c r="D654" s="295">
        <v>6530.16</v>
      </c>
      <c r="E654" s="112"/>
    </row>
    <row r="655" spans="1:5">
      <c r="A655" s="294" t="s">
        <v>2502</v>
      </c>
      <c r="B655" s="295">
        <v>18491</v>
      </c>
      <c r="C655" s="295">
        <v>-1372.6799999999998</v>
      </c>
      <c r="D655" s="295">
        <v>19863.68</v>
      </c>
      <c r="E655" s="112"/>
    </row>
    <row r="656" spans="1:5">
      <c r="A656" s="294" t="s">
        <v>2503</v>
      </c>
      <c r="B656" s="295">
        <v>1041811.0000000001</v>
      </c>
      <c r="C656" s="295">
        <v>0</v>
      </c>
      <c r="D656" s="295">
        <v>1041811.0000000001</v>
      </c>
      <c r="E656" s="112"/>
    </row>
    <row r="657" spans="1:5">
      <c r="A657" s="294" t="s">
        <v>2504</v>
      </c>
      <c r="B657" s="295">
        <v>273342290.52000004</v>
      </c>
      <c r="C657" s="295">
        <v>-40805074.390000001</v>
      </c>
      <c r="D657" s="295">
        <v>314147364.91000003</v>
      </c>
      <c r="E657" s="112"/>
    </row>
    <row r="658" spans="1:5">
      <c r="A658" s="294" t="s">
        <v>2505</v>
      </c>
      <c r="B658" s="295">
        <v>6391123536.0799999</v>
      </c>
      <c r="C658" s="295">
        <v>-509025767.18999994</v>
      </c>
      <c r="D658" s="295">
        <v>6900149303.2700005</v>
      </c>
      <c r="E658" s="112"/>
    </row>
    <row r="659" spans="1:5">
      <c r="A659" s="294" t="s">
        <v>2506</v>
      </c>
      <c r="B659" s="295">
        <v>6391123536.0799999</v>
      </c>
      <c r="C659" s="295">
        <v>-509025767.18999994</v>
      </c>
      <c r="D659" s="295">
        <v>6900149303.2700005</v>
      </c>
      <c r="E659" s="112"/>
    </row>
    <row r="660" spans="1:5">
      <c r="A660" s="294" t="s">
        <v>2507</v>
      </c>
      <c r="B660" s="295">
        <v>84473738.620000005</v>
      </c>
      <c r="C660" s="295">
        <v>-3085026.07</v>
      </c>
      <c r="D660" s="295">
        <v>87558764.689999998</v>
      </c>
      <c r="E660" s="112"/>
    </row>
    <row r="661" spans="1:5">
      <c r="A661" s="294" t="s">
        <v>2508</v>
      </c>
      <c r="B661" s="295">
        <v>183553917.81999999</v>
      </c>
      <c r="C661" s="295">
        <v>-10852671.449999999</v>
      </c>
      <c r="D661" s="295">
        <v>194406589.27000001</v>
      </c>
      <c r="E661" s="112"/>
    </row>
    <row r="662" spans="1:5">
      <c r="A662" s="294" t="s">
        <v>2509</v>
      </c>
      <c r="B662" s="295">
        <v>9223230</v>
      </c>
      <c r="C662" s="295">
        <v>-522806.81</v>
      </c>
      <c r="D662" s="295">
        <v>9746036.8100000005</v>
      </c>
      <c r="E662" s="112"/>
    </row>
    <row r="663" spans="1:5">
      <c r="A663" s="294" t="s">
        <v>2510</v>
      </c>
      <c r="B663" s="295">
        <v>23100</v>
      </c>
      <c r="C663" s="295">
        <v>-2100</v>
      </c>
      <c r="D663" s="295">
        <v>25200</v>
      </c>
      <c r="E663" s="112"/>
    </row>
    <row r="664" spans="1:5">
      <c r="A664" s="294" t="s">
        <v>2511</v>
      </c>
      <c r="B664" s="295">
        <v>277273986.44</v>
      </c>
      <c r="C664" s="295">
        <v>-14462604.33</v>
      </c>
      <c r="D664" s="295">
        <v>291736590.76999998</v>
      </c>
      <c r="E664" s="112"/>
    </row>
    <row r="665" spans="1:5">
      <c r="A665" s="294" t="s">
        <v>2512</v>
      </c>
      <c r="B665" s="295">
        <v>961933911.23000002</v>
      </c>
      <c r="C665" s="295">
        <v>-78483677.359999999</v>
      </c>
      <c r="D665" s="295">
        <v>1040417588.59</v>
      </c>
      <c r="E665" s="112"/>
    </row>
    <row r="666" spans="1:5">
      <c r="A666" s="294" t="s">
        <v>2513</v>
      </c>
      <c r="B666" s="295">
        <v>8864285.2000000011</v>
      </c>
      <c r="C666" s="295">
        <v>-261178.87000000002</v>
      </c>
      <c r="D666" s="295">
        <v>9125464.0700000003</v>
      </c>
      <c r="E666" s="112"/>
    </row>
    <row r="667" spans="1:5">
      <c r="A667" s="294" t="s">
        <v>2514</v>
      </c>
      <c r="B667" s="295">
        <v>970798196.43000007</v>
      </c>
      <c r="C667" s="295">
        <v>-78744856.230000004</v>
      </c>
      <c r="D667" s="295">
        <v>1049543052.66</v>
      </c>
      <c r="E667" s="112"/>
    </row>
    <row r="668" spans="1:5">
      <c r="A668" s="294" t="s">
        <v>2515</v>
      </c>
      <c r="B668" s="295">
        <v>1248072182.8699999</v>
      </c>
      <c r="C668" s="295">
        <v>-93207460.560000002</v>
      </c>
      <c r="D668" s="295">
        <v>1341279643.4300001</v>
      </c>
      <c r="E668" s="112"/>
    </row>
    <row r="669" spans="1:5">
      <c r="A669" s="294" t="s">
        <v>2516</v>
      </c>
      <c r="B669" s="295">
        <v>79373094.540000007</v>
      </c>
      <c r="C669" s="295">
        <v>-1412630.96</v>
      </c>
      <c r="D669" s="295">
        <v>80785725.5</v>
      </c>
      <c r="E669" s="112"/>
    </row>
    <row r="670" spans="1:5">
      <c r="A670" s="294" t="s">
        <v>2517</v>
      </c>
      <c r="B670" s="295">
        <v>1298747.8899999999</v>
      </c>
      <c r="C670" s="295">
        <v>-124313.29000000001</v>
      </c>
      <c r="D670" s="295">
        <v>1423061.1800000002</v>
      </c>
      <c r="E670" s="112"/>
    </row>
    <row r="671" spans="1:5">
      <c r="A671" s="294" t="s">
        <v>2518</v>
      </c>
      <c r="B671" s="295">
        <v>80671842.430000007</v>
      </c>
      <c r="C671" s="295">
        <v>-1536944.25</v>
      </c>
      <c r="D671" s="295">
        <v>82208786.680000007</v>
      </c>
      <c r="E671" s="112"/>
    </row>
    <row r="672" spans="1:5">
      <c r="A672" s="294" t="s">
        <v>2519</v>
      </c>
      <c r="B672" s="295">
        <v>30953.26</v>
      </c>
      <c r="C672" s="295">
        <v>26.650000000000002</v>
      </c>
      <c r="D672" s="295">
        <v>30926.61</v>
      </c>
      <c r="E672" s="112"/>
    </row>
    <row r="673" spans="1:5">
      <c r="A673" s="294" t="s">
        <v>2520</v>
      </c>
      <c r="B673" s="295">
        <v>120087879.19</v>
      </c>
      <c r="C673" s="295">
        <v>-10231147.039999999</v>
      </c>
      <c r="D673" s="295">
        <v>130319026.23</v>
      </c>
      <c r="E673" s="112"/>
    </row>
    <row r="674" spans="1:5">
      <c r="A674" s="294" t="s">
        <v>2521</v>
      </c>
      <c r="B674" s="295">
        <v>411035564.83000004</v>
      </c>
      <c r="C674" s="295">
        <v>-36853839.899999999</v>
      </c>
      <c r="D674" s="295">
        <v>447889404.72999996</v>
      </c>
      <c r="E674" s="112"/>
    </row>
    <row r="675" spans="1:5">
      <c r="A675" s="294" t="s">
        <v>2522</v>
      </c>
      <c r="B675" s="295">
        <v>611826239.71000004</v>
      </c>
      <c r="C675" s="295">
        <v>-48621904.539999999</v>
      </c>
      <c r="D675" s="295">
        <v>660448144.25</v>
      </c>
      <c r="E675" s="112"/>
    </row>
    <row r="676" spans="1:5">
      <c r="A676" s="294" t="s">
        <v>2523</v>
      </c>
      <c r="B676" s="295">
        <v>57945224.280000001</v>
      </c>
      <c r="C676" s="295">
        <v>-19556043.629999999</v>
      </c>
      <c r="D676" s="295">
        <v>77501267.909999996</v>
      </c>
      <c r="E676" s="112"/>
    </row>
    <row r="677" spans="1:5">
      <c r="A677" s="294" t="s">
        <v>2524</v>
      </c>
      <c r="B677" s="295">
        <v>520</v>
      </c>
      <c r="C677" s="295">
        <v>-261.02</v>
      </c>
      <c r="D677" s="295">
        <v>781.02</v>
      </c>
      <c r="E677" s="112"/>
    </row>
    <row r="678" spans="1:5">
      <c r="A678" s="294" t="s">
        <v>2525</v>
      </c>
      <c r="B678" s="295">
        <v>3767.39</v>
      </c>
      <c r="C678" s="295">
        <v>-53</v>
      </c>
      <c r="D678" s="295">
        <v>3820.39</v>
      </c>
      <c r="E678" s="112"/>
    </row>
    <row r="679" spans="1:5">
      <c r="A679" s="294" t="s">
        <v>2526</v>
      </c>
      <c r="B679" s="295">
        <v>2098255.7000000002</v>
      </c>
      <c r="C679" s="295">
        <v>372678.8</v>
      </c>
      <c r="D679" s="295">
        <v>1725576.9</v>
      </c>
      <c r="E679" s="112"/>
    </row>
    <row r="680" spans="1:5">
      <c r="A680" s="294" t="s">
        <v>2527</v>
      </c>
      <c r="B680" s="295">
        <v>89.83</v>
      </c>
      <c r="C680" s="295">
        <v>0</v>
      </c>
      <c r="D680" s="295">
        <v>89.83</v>
      </c>
      <c r="E680" s="112"/>
    </row>
    <row r="681" spans="1:5">
      <c r="A681" s="294" t="s">
        <v>2528</v>
      </c>
      <c r="B681" s="295">
        <v>40.630000000000003</v>
      </c>
      <c r="C681" s="295">
        <v>-1.51</v>
      </c>
      <c r="D681" s="295">
        <v>42.14</v>
      </c>
      <c r="E681" s="112"/>
    </row>
    <row r="682" spans="1:5">
      <c r="A682" s="294" t="s">
        <v>2529</v>
      </c>
      <c r="B682" s="295">
        <v>3907156.17</v>
      </c>
      <c r="C682" s="295">
        <v>-659948.24</v>
      </c>
      <c r="D682" s="295">
        <v>4567104.41</v>
      </c>
      <c r="E682" s="112"/>
    </row>
    <row r="683" spans="1:5">
      <c r="A683" s="294" t="s">
        <v>2530</v>
      </c>
      <c r="B683" s="295">
        <v>1081.45</v>
      </c>
      <c r="C683" s="295">
        <v>-47.97</v>
      </c>
      <c r="D683" s="295">
        <v>1129.42</v>
      </c>
      <c r="E683" s="112"/>
    </row>
    <row r="684" spans="1:5">
      <c r="A684" s="294" t="s">
        <v>2531</v>
      </c>
      <c r="B684" s="295">
        <v>2348220.0500000003</v>
      </c>
      <c r="C684" s="295">
        <v>-256290.33</v>
      </c>
      <c r="D684" s="295">
        <v>2604510.38</v>
      </c>
      <c r="E684" s="112"/>
    </row>
    <row r="685" spans="1:5">
      <c r="A685" s="294" t="s">
        <v>2532</v>
      </c>
      <c r="B685" s="295">
        <v>3836676.5</v>
      </c>
      <c r="C685" s="295">
        <v>-440014.26</v>
      </c>
      <c r="D685" s="295">
        <v>4276690.76</v>
      </c>
      <c r="E685" s="112"/>
    </row>
    <row r="686" spans="1:5">
      <c r="A686" s="294" t="s">
        <v>2533</v>
      </c>
      <c r="B686" s="295">
        <v>-1337131.1400000001</v>
      </c>
      <c r="C686" s="295">
        <v>113697.52</v>
      </c>
      <c r="D686" s="295">
        <v>-1450828.66</v>
      </c>
      <c r="E686" s="112"/>
    </row>
    <row r="687" spans="1:5">
      <c r="A687" s="294" t="s">
        <v>2534</v>
      </c>
      <c r="B687" s="295">
        <v>34483433.780000001</v>
      </c>
      <c r="C687" s="295">
        <v>-3906002.89</v>
      </c>
      <c r="D687" s="295">
        <v>38389436.670000002</v>
      </c>
      <c r="E687" s="112"/>
    </row>
    <row r="688" spans="1:5">
      <c r="A688" s="294" t="s">
        <v>2535</v>
      </c>
      <c r="B688" s="295">
        <v>40428.839999999997</v>
      </c>
      <c r="C688" s="295">
        <v>-4903.97</v>
      </c>
      <c r="D688" s="295">
        <v>45332.81</v>
      </c>
      <c r="E688" s="112"/>
    </row>
    <row r="689" spans="1:5">
      <c r="A689" s="294" t="s">
        <v>2536</v>
      </c>
      <c r="B689" s="295">
        <v>19423982.09</v>
      </c>
      <c r="C689" s="295">
        <v>-11381724.33</v>
      </c>
      <c r="D689" s="295">
        <v>30805706.419999998</v>
      </c>
      <c r="E689" s="112"/>
    </row>
    <row r="690" spans="1:5">
      <c r="A690" s="294" t="s">
        <v>2537</v>
      </c>
      <c r="B690" s="295">
        <v>1523334.72</v>
      </c>
      <c r="C690" s="295">
        <v>-158326.19</v>
      </c>
      <c r="D690" s="295">
        <v>1681660.9100000001</v>
      </c>
      <c r="E690" s="112"/>
    </row>
    <row r="691" spans="1:5">
      <c r="A691" s="294" t="s">
        <v>2538</v>
      </c>
      <c r="B691" s="295">
        <v>128900.93000000001</v>
      </c>
      <c r="C691" s="295">
        <v>2099.6800000000003</v>
      </c>
      <c r="D691" s="295">
        <v>126801.25000000001</v>
      </c>
      <c r="E691" s="112"/>
    </row>
    <row r="692" spans="1:5">
      <c r="A692" s="294" t="s">
        <v>2539</v>
      </c>
      <c r="B692" s="295">
        <v>19733824</v>
      </c>
      <c r="C692" s="295">
        <v>-1793984.0000000002</v>
      </c>
      <c r="D692" s="295">
        <v>21527808</v>
      </c>
      <c r="E692" s="112"/>
    </row>
    <row r="693" spans="1:5">
      <c r="A693" s="294" t="s">
        <v>2540</v>
      </c>
      <c r="B693" s="295">
        <v>334849030.34999996</v>
      </c>
      <c r="C693" s="295">
        <v>-31087056.300000001</v>
      </c>
      <c r="D693" s="295">
        <v>365936086.64999998</v>
      </c>
      <c r="E693" s="112"/>
    </row>
    <row r="694" spans="1:5">
      <c r="A694" s="294" t="s">
        <v>2541</v>
      </c>
      <c r="B694" s="295">
        <v>1875254.8900000001</v>
      </c>
      <c r="C694" s="295">
        <v>2593648.2800000003</v>
      </c>
      <c r="D694" s="295">
        <v>-718393.39</v>
      </c>
      <c r="E694" s="112"/>
    </row>
    <row r="695" spans="1:5">
      <c r="A695" s="294" t="s">
        <v>2542</v>
      </c>
      <c r="B695" s="295">
        <v>2034670.7500000002</v>
      </c>
      <c r="C695" s="295">
        <v>400028.65</v>
      </c>
      <c r="D695" s="295">
        <v>1634642.1</v>
      </c>
      <c r="E695" s="112"/>
    </row>
    <row r="696" spans="1:5">
      <c r="A696" s="294" t="s">
        <v>2543</v>
      </c>
      <c r="B696" s="295">
        <v>4158483.1199999996</v>
      </c>
      <c r="C696" s="295">
        <v>-378043.92</v>
      </c>
      <c r="D696" s="295">
        <v>4536527.04</v>
      </c>
      <c r="E696" s="112"/>
    </row>
    <row r="697" spans="1:5">
      <c r="A697" s="294" t="s">
        <v>2544</v>
      </c>
      <c r="B697" s="295">
        <v>1034352.88</v>
      </c>
      <c r="C697" s="295">
        <v>-94032.08</v>
      </c>
      <c r="D697" s="295">
        <v>1128384.96</v>
      </c>
      <c r="E697" s="112"/>
    </row>
    <row r="698" spans="1:5">
      <c r="A698" s="294" t="s">
        <v>2545</v>
      </c>
      <c r="B698" s="295">
        <v>96298.03</v>
      </c>
      <c r="C698" s="295">
        <v>-8141.4400000000005</v>
      </c>
      <c r="D698" s="295">
        <v>104439.47</v>
      </c>
      <c r="E698" s="112"/>
    </row>
    <row r="699" spans="1:5">
      <c r="A699" s="294" t="s">
        <v>2546</v>
      </c>
      <c r="B699" s="295">
        <v>1695.02</v>
      </c>
      <c r="C699" s="295">
        <v>0</v>
      </c>
      <c r="D699" s="295">
        <v>1695.02</v>
      </c>
      <c r="E699" s="112"/>
    </row>
    <row r="700" spans="1:5">
      <c r="A700" s="294" t="s">
        <v>2547</v>
      </c>
      <c r="B700" s="295">
        <v>188799.94</v>
      </c>
      <c r="C700" s="295">
        <v>-17163.63</v>
      </c>
      <c r="D700" s="295">
        <v>205963.57</v>
      </c>
      <c r="E700" s="112"/>
    </row>
    <row r="701" spans="1:5">
      <c r="A701" s="294" t="s">
        <v>2548</v>
      </c>
      <c r="B701" s="295">
        <v>69808487.189999998</v>
      </c>
      <c r="C701" s="295">
        <v>-9840169.3000000007</v>
      </c>
      <c r="D701" s="295">
        <v>79648656.49000001</v>
      </c>
      <c r="E701" s="112"/>
    </row>
    <row r="702" spans="1:5">
      <c r="A702" s="294" t="s">
        <v>2549</v>
      </c>
      <c r="B702" s="295">
        <v>9.61</v>
      </c>
      <c r="C702" s="295">
        <v>-2227.8999999999996</v>
      </c>
      <c r="D702" s="295">
        <v>2237.5099999999998</v>
      </c>
      <c r="E702" s="112"/>
    </row>
    <row r="703" spans="1:5">
      <c r="A703" s="294" t="s">
        <v>2550</v>
      </c>
      <c r="B703" s="295">
        <v>3916.6</v>
      </c>
      <c r="C703" s="295">
        <v>-2792.3399999999997</v>
      </c>
      <c r="D703" s="295">
        <v>6708.9400000000005</v>
      </c>
      <c r="E703" s="112"/>
    </row>
    <row r="704" spans="1:5">
      <c r="A704" s="294" t="s">
        <v>2551</v>
      </c>
      <c r="B704" s="295">
        <v>-32958154.460000001</v>
      </c>
      <c r="C704" s="295">
        <v>-1669113.1099999999</v>
      </c>
      <c r="D704" s="295">
        <v>-31289041.349999998</v>
      </c>
      <c r="E704" s="112"/>
    </row>
    <row r="705" spans="1:5">
      <c r="A705" s="294" t="s">
        <v>2552</v>
      </c>
      <c r="B705" s="295">
        <v>-43277668.089999996</v>
      </c>
      <c r="C705" s="295">
        <v>3941775.95</v>
      </c>
      <c r="D705" s="295">
        <v>-47219444.039999999</v>
      </c>
      <c r="E705" s="112"/>
    </row>
    <row r="706" spans="1:5">
      <c r="A706" s="294" t="s">
        <v>2553</v>
      </c>
      <c r="B706" s="295">
        <v>6536415.4799999995</v>
      </c>
      <c r="C706" s="295">
        <v>-349696.61</v>
      </c>
      <c r="D706" s="295">
        <v>6886112.0899999999</v>
      </c>
      <c r="E706" s="112"/>
    </row>
    <row r="707" spans="1:5">
      <c r="A707" s="294" t="s">
        <v>2554</v>
      </c>
      <c r="B707" s="295">
        <v>214229.73</v>
      </c>
      <c r="C707" s="295">
        <v>-19475.43</v>
      </c>
      <c r="D707" s="295">
        <v>233705.16</v>
      </c>
      <c r="E707" s="112"/>
    </row>
    <row r="708" spans="1:5">
      <c r="A708" s="294" t="s">
        <v>2555</v>
      </c>
      <c r="B708" s="295">
        <v>-1101104.45</v>
      </c>
      <c r="C708" s="295">
        <v>101090.92</v>
      </c>
      <c r="D708" s="295">
        <v>-1202195.3700000001</v>
      </c>
      <c r="E708" s="112"/>
    </row>
    <row r="709" spans="1:5">
      <c r="A709" s="294" t="s">
        <v>2556</v>
      </c>
      <c r="B709" s="295">
        <v>4318380.17</v>
      </c>
      <c r="C709" s="295">
        <v>-226584.27</v>
      </c>
      <c r="D709" s="295">
        <v>4544964.4400000004</v>
      </c>
      <c r="E709" s="112"/>
    </row>
    <row r="710" spans="1:5">
      <c r="A710" s="294" t="s">
        <v>2557</v>
      </c>
      <c r="B710" s="295">
        <v>-14233199.15</v>
      </c>
      <c r="C710" s="295">
        <v>852382</v>
      </c>
      <c r="D710" s="295">
        <v>-15085581.15</v>
      </c>
      <c r="E710" s="112"/>
    </row>
    <row r="711" spans="1:5">
      <c r="A711" s="294" t="s">
        <v>2558</v>
      </c>
      <c r="B711" s="295">
        <v>682164.35</v>
      </c>
      <c r="C711" s="295">
        <v>-54.7</v>
      </c>
      <c r="D711" s="295">
        <v>682219.04999999993</v>
      </c>
      <c r="E711" s="112"/>
    </row>
    <row r="712" spans="1:5">
      <c r="A712" s="294" t="s">
        <v>2559</v>
      </c>
      <c r="B712" s="295">
        <v>89524.28</v>
      </c>
      <c r="C712" s="295">
        <v>0</v>
      </c>
      <c r="D712" s="295">
        <v>89524.28</v>
      </c>
      <c r="E712" s="112"/>
    </row>
    <row r="713" spans="1:5">
      <c r="A713" s="294" t="s">
        <v>2560</v>
      </c>
      <c r="B713" s="295">
        <v>408857.07</v>
      </c>
      <c r="C713" s="295">
        <v>-78023.53</v>
      </c>
      <c r="D713" s="295">
        <v>486880.6</v>
      </c>
      <c r="E713" s="112"/>
    </row>
    <row r="714" spans="1:5">
      <c r="A714" s="294" t="s">
        <v>2561</v>
      </c>
      <c r="B714" s="295">
        <v>642530.55000000005</v>
      </c>
      <c r="C714" s="295">
        <v>-85862.06</v>
      </c>
      <c r="D714" s="295">
        <v>728392.61</v>
      </c>
      <c r="E714" s="112"/>
    </row>
    <row r="715" spans="1:5">
      <c r="A715" s="294" t="s">
        <v>2562</v>
      </c>
      <c r="B715" s="295">
        <v>37669.629999999997</v>
      </c>
      <c r="C715" s="295">
        <v>-5245.88</v>
      </c>
      <c r="D715" s="295">
        <v>42915.51</v>
      </c>
      <c r="E715" s="112"/>
    </row>
    <row r="716" spans="1:5">
      <c r="A716" s="294" t="s">
        <v>2563</v>
      </c>
      <c r="B716" s="295">
        <v>331.52000000000004</v>
      </c>
      <c r="C716" s="295">
        <v>-51.980000000000004</v>
      </c>
      <c r="D716" s="295">
        <v>383.5</v>
      </c>
      <c r="E716" s="112"/>
    </row>
    <row r="717" spans="1:5">
      <c r="A717" s="294" t="s">
        <v>2564</v>
      </c>
      <c r="B717" s="295">
        <v>660861.14</v>
      </c>
      <c r="C717" s="295">
        <v>-222664.24000000002</v>
      </c>
      <c r="D717" s="295">
        <v>883525.38</v>
      </c>
      <c r="E717" s="112"/>
    </row>
    <row r="718" spans="1:5">
      <c r="A718" s="294" t="s">
        <v>2565</v>
      </c>
      <c r="B718" s="295">
        <v>8673.5499999999993</v>
      </c>
      <c r="C718" s="295">
        <v>-2560.17</v>
      </c>
      <c r="D718" s="295">
        <v>11233.720000000001</v>
      </c>
      <c r="E718" s="112"/>
    </row>
    <row r="719" spans="1:5">
      <c r="A719" s="294" t="s">
        <v>2566</v>
      </c>
      <c r="B719" s="295">
        <v>14035871.580000002</v>
      </c>
      <c r="C719" s="295">
        <v>-1348846.23</v>
      </c>
      <c r="D719" s="295">
        <v>15384717.810000001</v>
      </c>
      <c r="E719" s="112"/>
    </row>
    <row r="720" spans="1:5">
      <c r="A720" s="294" t="s">
        <v>2567</v>
      </c>
      <c r="B720" s="295">
        <v>-2408389.71</v>
      </c>
      <c r="C720" s="295">
        <v>216181.83000000002</v>
      </c>
      <c r="D720" s="295">
        <v>-2624571.5399999996</v>
      </c>
      <c r="E720" s="112"/>
    </row>
    <row r="721" spans="1:5">
      <c r="A721" s="294" t="s">
        <v>2568</v>
      </c>
      <c r="B721" s="295"/>
      <c r="C721" s="295">
        <v>0</v>
      </c>
      <c r="D721" s="295">
        <v>0</v>
      </c>
      <c r="E721" s="112"/>
    </row>
    <row r="722" spans="1:5">
      <c r="A722" s="294" t="s">
        <v>2569</v>
      </c>
      <c r="B722" s="295">
        <v>8949492.9900000002</v>
      </c>
      <c r="C722" s="295">
        <v>-911266.45</v>
      </c>
      <c r="D722" s="295">
        <v>9860759.4399999995</v>
      </c>
      <c r="E722" s="112"/>
    </row>
    <row r="723" spans="1:5">
      <c r="A723" s="294" t="s">
        <v>2570</v>
      </c>
      <c r="B723" s="295">
        <v>500795289.77999997</v>
      </c>
      <c r="C723" s="295">
        <v>-75913089.280000001</v>
      </c>
      <c r="D723" s="295">
        <v>576708379.05999994</v>
      </c>
      <c r="E723" s="112"/>
    </row>
    <row r="724" spans="1:5">
      <c r="A724" s="294" t="s">
        <v>2571</v>
      </c>
      <c r="B724" s="295">
        <v>11190162.809999999</v>
      </c>
      <c r="C724" s="295">
        <v>-865778.82000000007</v>
      </c>
      <c r="D724" s="295">
        <v>12055941.629999999</v>
      </c>
      <c r="E724" s="112"/>
    </row>
    <row r="725" spans="1:5">
      <c r="A725" s="294" t="s">
        <v>2572</v>
      </c>
      <c r="B725" s="295">
        <v>1344734.7899999998</v>
      </c>
      <c r="C725" s="295">
        <v>-120408.69</v>
      </c>
      <c r="D725" s="295">
        <v>1465143.48</v>
      </c>
      <c r="E725" s="112"/>
    </row>
    <row r="726" spans="1:5">
      <c r="A726" s="294" t="s">
        <v>2573</v>
      </c>
      <c r="B726" s="295">
        <v>476241.13</v>
      </c>
      <c r="C726" s="295">
        <v>-44648.229999999996</v>
      </c>
      <c r="D726" s="295">
        <v>520889.36000000004</v>
      </c>
      <c r="E726" s="112"/>
    </row>
    <row r="727" spans="1:5">
      <c r="A727" s="294" t="s">
        <v>2574</v>
      </c>
      <c r="B727" s="295">
        <v>215419.4</v>
      </c>
      <c r="C727" s="295">
        <v>-16109.75</v>
      </c>
      <c r="D727" s="295">
        <v>231529.15</v>
      </c>
      <c r="E727" s="112"/>
    </row>
    <row r="728" spans="1:5">
      <c r="A728" s="294" t="s">
        <v>2575</v>
      </c>
      <c r="B728" s="295">
        <v>1836139.37</v>
      </c>
      <c r="C728" s="295">
        <v>1105.07</v>
      </c>
      <c r="D728" s="295">
        <v>1835034.3</v>
      </c>
      <c r="E728" s="112"/>
    </row>
    <row r="729" spans="1:5">
      <c r="A729" s="294" t="s">
        <v>2576</v>
      </c>
      <c r="B729" s="295">
        <v>26088202.75</v>
      </c>
      <c r="C729" s="295">
        <v>-2924524.9200000004</v>
      </c>
      <c r="D729" s="295">
        <v>29012727.669999998</v>
      </c>
      <c r="E729" s="112"/>
    </row>
    <row r="730" spans="1:5">
      <c r="A730" s="294" t="s">
        <v>2577</v>
      </c>
      <c r="B730" s="295">
        <v>2077.36</v>
      </c>
      <c r="C730" s="295">
        <v>0</v>
      </c>
      <c r="D730" s="295">
        <v>2077.36</v>
      </c>
      <c r="E730" s="112"/>
    </row>
    <row r="731" spans="1:5">
      <c r="A731" s="294" t="s">
        <v>2578</v>
      </c>
      <c r="B731" s="295">
        <v>41152977.609999999</v>
      </c>
      <c r="C731" s="295">
        <v>-3970365.3400000003</v>
      </c>
      <c r="D731" s="295">
        <v>45123342.950000003</v>
      </c>
      <c r="E731" s="112"/>
    </row>
    <row r="732" spans="1:5">
      <c r="A732" s="294" t="s">
        <v>2579</v>
      </c>
      <c r="B732" s="295">
        <v>161840.85999999999</v>
      </c>
      <c r="C732" s="295">
        <v>-7920.3399999999992</v>
      </c>
      <c r="D732" s="295">
        <v>169761.2</v>
      </c>
      <c r="E732" s="112"/>
    </row>
    <row r="733" spans="1:5">
      <c r="A733" s="294" t="s">
        <v>2580</v>
      </c>
      <c r="B733" s="295">
        <v>777615.33000000007</v>
      </c>
      <c r="C733" s="295">
        <v>-91853.200000000012</v>
      </c>
      <c r="D733" s="295">
        <v>869468.53</v>
      </c>
      <c r="E733" s="112"/>
    </row>
    <row r="734" spans="1:5">
      <c r="A734" s="294" t="s">
        <v>2581</v>
      </c>
      <c r="B734" s="295">
        <v>16510817.840000002</v>
      </c>
      <c r="C734" s="295">
        <v>-1217173.42</v>
      </c>
      <c r="D734" s="295">
        <v>17727991.259999998</v>
      </c>
      <c r="E734" s="112"/>
    </row>
    <row r="735" spans="1:5">
      <c r="A735" s="294" t="s">
        <v>2582</v>
      </c>
      <c r="B735" s="295">
        <v>14840018.619999999</v>
      </c>
      <c r="C735" s="295">
        <v>-1469471.8199999998</v>
      </c>
      <c r="D735" s="295">
        <v>16309490.439999999</v>
      </c>
      <c r="E735" s="112"/>
    </row>
    <row r="736" spans="1:5">
      <c r="A736" s="294" t="s">
        <v>2583</v>
      </c>
      <c r="B736" s="295">
        <v>8515105.1099999994</v>
      </c>
      <c r="C736" s="295">
        <v>-892305.09</v>
      </c>
      <c r="D736" s="295">
        <v>9407410.1999999993</v>
      </c>
      <c r="E736" s="112"/>
    </row>
    <row r="737" spans="1:5">
      <c r="A737" s="294" t="s">
        <v>2584</v>
      </c>
      <c r="B737" s="295">
        <v>13259619.5</v>
      </c>
      <c r="C737" s="295">
        <v>-1326130.1599999999</v>
      </c>
      <c r="D737" s="295">
        <v>14585749.66</v>
      </c>
      <c r="E737" s="112"/>
    </row>
    <row r="738" spans="1:5">
      <c r="A738" s="294" t="s">
        <v>2585</v>
      </c>
      <c r="B738" s="295">
        <v>619944.35</v>
      </c>
      <c r="C738" s="295">
        <v>-97034.62</v>
      </c>
      <c r="D738" s="295">
        <v>716978.97000000009</v>
      </c>
      <c r="E738" s="112"/>
    </row>
    <row r="739" spans="1:5">
      <c r="A739" s="294" t="s">
        <v>2586</v>
      </c>
      <c r="B739" s="295">
        <v>32105939.739999998</v>
      </c>
      <c r="C739" s="295">
        <v>-475275.33</v>
      </c>
      <c r="D739" s="295">
        <v>32581215.07</v>
      </c>
      <c r="E739" s="112"/>
    </row>
    <row r="740" spans="1:5">
      <c r="A740" s="294" t="s">
        <v>2587</v>
      </c>
      <c r="B740" s="295">
        <v>859046.04</v>
      </c>
      <c r="C740" s="295">
        <v>-166711.72999999998</v>
      </c>
      <c r="D740" s="295">
        <v>1025757.7700000001</v>
      </c>
      <c r="E740" s="112"/>
    </row>
    <row r="741" spans="1:5">
      <c r="A741" s="294" t="s">
        <v>2588</v>
      </c>
      <c r="B741" s="295">
        <v>2430.7099999999996</v>
      </c>
      <c r="C741" s="295">
        <v>-458.96999999999997</v>
      </c>
      <c r="D741" s="295">
        <v>2889.68</v>
      </c>
      <c r="E741" s="112"/>
    </row>
    <row r="742" spans="1:5">
      <c r="A742" s="294" t="s">
        <v>2589</v>
      </c>
      <c r="B742" s="295">
        <v>87652378.100000009</v>
      </c>
      <c r="C742" s="295">
        <v>-5744334.6800000006</v>
      </c>
      <c r="D742" s="295">
        <v>93396712.780000001</v>
      </c>
      <c r="E742" s="112"/>
    </row>
    <row r="743" spans="1:5">
      <c r="A743" s="294" t="s">
        <v>2590</v>
      </c>
      <c r="B743" s="295"/>
      <c r="C743" s="295">
        <v>-1625</v>
      </c>
      <c r="D743" s="295">
        <v>1625</v>
      </c>
      <c r="E743" s="112"/>
    </row>
    <row r="744" spans="1:5">
      <c r="A744" s="294" t="s">
        <v>2591</v>
      </c>
      <c r="B744" s="295">
        <v>201178.62</v>
      </c>
      <c r="C744" s="295">
        <v>0</v>
      </c>
      <c r="D744" s="295">
        <v>201178.62</v>
      </c>
      <c r="E744" s="112"/>
    </row>
    <row r="745" spans="1:5">
      <c r="A745" s="294" t="s">
        <v>2592</v>
      </c>
      <c r="B745" s="295">
        <v>11632514.48</v>
      </c>
      <c r="C745" s="295">
        <v>-1076670.6100000001</v>
      </c>
      <c r="D745" s="295">
        <v>12709185.09</v>
      </c>
      <c r="E745" s="112"/>
    </row>
    <row r="746" spans="1:5">
      <c r="A746" s="294" t="s">
        <v>2593</v>
      </c>
      <c r="B746" s="295">
        <v>2900128.95</v>
      </c>
      <c r="C746" s="295">
        <v>-316464.89</v>
      </c>
      <c r="D746" s="295">
        <v>3216593.84</v>
      </c>
      <c r="E746" s="112"/>
    </row>
    <row r="747" spans="1:5">
      <c r="A747" s="294" t="s">
        <v>2594</v>
      </c>
      <c r="B747" s="295">
        <v>94368433.820000008</v>
      </c>
      <c r="C747" s="295">
        <v>-8562484.1099999994</v>
      </c>
      <c r="D747" s="295">
        <v>102930917.92999999</v>
      </c>
      <c r="E747" s="112"/>
    </row>
    <row r="748" spans="1:5">
      <c r="A748" s="294" t="s">
        <v>2595</v>
      </c>
      <c r="B748" s="295">
        <v>2462666.88</v>
      </c>
      <c r="C748" s="295">
        <v>1367040.01</v>
      </c>
      <c r="D748" s="295">
        <v>1095626.8699999999</v>
      </c>
      <c r="E748" s="112"/>
    </row>
    <row r="749" spans="1:5">
      <c r="A749" s="294" t="s">
        <v>2596</v>
      </c>
      <c r="B749" s="295">
        <v>3902352</v>
      </c>
      <c r="C749" s="295">
        <v>-318728</v>
      </c>
      <c r="D749" s="295">
        <v>4221080</v>
      </c>
      <c r="E749" s="112"/>
    </row>
    <row r="750" spans="1:5">
      <c r="A750" s="294" t="s">
        <v>2597</v>
      </c>
      <c r="B750" s="295">
        <v>560114.47000000009</v>
      </c>
      <c r="C750" s="295">
        <v>-28814.93</v>
      </c>
      <c r="D750" s="295">
        <v>588929.4</v>
      </c>
      <c r="E750" s="112"/>
    </row>
    <row r="751" spans="1:5">
      <c r="A751" s="294" t="s">
        <v>2598</v>
      </c>
      <c r="B751" s="295">
        <v>116027389.21999998</v>
      </c>
      <c r="C751" s="295">
        <v>-8937747.5300000012</v>
      </c>
      <c r="D751" s="295">
        <v>124965136.75</v>
      </c>
      <c r="E751" s="112"/>
    </row>
    <row r="752" spans="1:5">
      <c r="A752" s="294" t="s">
        <v>2599</v>
      </c>
      <c r="B752" s="295">
        <v>863441.48</v>
      </c>
      <c r="C752" s="295">
        <v>-325054.83999999997</v>
      </c>
      <c r="D752" s="295">
        <v>1188496.3199999998</v>
      </c>
      <c r="E752" s="112"/>
    </row>
    <row r="753" spans="1:5">
      <c r="A753" s="294" t="s">
        <v>2600</v>
      </c>
      <c r="B753" s="295">
        <v>3080594.56</v>
      </c>
      <c r="C753" s="295">
        <v>-227267.24</v>
      </c>
      <c r="D753" s="295">
        <v>3307861.8</v>
      </c>
      <c r="E753" s="112"/>
    </row>
    <row r="754" spans="1:5">
      <c r="A754" s="294" t="s">
        <v>2601</v>
      </c>
      <c r="B754" s="295">
        <v>180563.66999999998</v>
      </c>
      <c r="C754" s="295">
        <v>-7138.92</v>
      </c>
      <c r="D754" s="295">
        <v>187702.59</v>
      </c>
      <c r="E754" s="112"/>
    </row>
    <row r="755" spans="1:5">
      <c r="A755" s="294" t="s">
        <v>2602</v>
      </c>
      <c r="B755" s="295">
        <v>4296643.55</v>
      </c>
      <c r="C755" s="295">
        <v>-298437.57</v>
      </c>
      <c r="D755" s="295">
        <v>4595081.12</v>
      </c>
      <c r="E755" s="112"/>
    </row>
    <row r="756" spans="1:5">
      <c r="A756" s="294" t="s">
        <v>2603</v>
      </c>
      <c r="B756" s="295">
        <v>534987.61</v>
      </c>
      <c r="C756" s="295">
        <v>-28189.27</v>
      </c>
      <c r="D756" s="295">
        <v>563176.88</v>
      </c>
      <c r="E756" s="112"/>
    </row>
    <row r="757" spans="1:5">
      <c r="A757" s="294" t="s">
        <v>2604</v>
      </c>
      <c r="B757" s="295">
        <v>4097519.89</v>
      </c>
      <c r="C757" s="295">
        <v>-307317.63</v>
      </c>
      <c r="D757" s="295">
        <v>4404837.5199999996</v>
      </c>
      <c r="E757" s="112"/>
    </row>
    <row r="758" spans="1:5">
      <c r="A758" s="294" t="s">
        <v>2605</v>
      </c>
      <c r="B758" s="295">
        <v>289976.65000000002</v>
      </c>
      <c r="C758" s="295">
        <v>-11051.66</v>
      </c>
      <c r="D758" s="295">
        <v>301028.31</v>
      </c>
      <c r="E758" s="112"/>
    </row>
    <row r="759" spans="1:5">
      <c r="A759" s="294" t="s">
        <v>2606</v>
      </c>
      <c r="B759" s="295">
        <v>5501963.5</v>
      </c>
      <c r="C759" s="295">
        <v>-535536.52</v>
      </c>
      <c r="D759" s="295">
        <v>6037500.0199999996</v>
      </c>
      <c r="E759" s="112"/>
    </row>
    <row r="760" spans="1:5">
      <c r="A760" s="294" t="s">
        <v>2607</v>
      </c>
      <c r="B760" s="295">
        <v>4240579.2300000004</v>
      </c>
      <c r="C760" s="295">
        <v>-460174.74</v>
      </c>
      <c r="D760" s="295">
        <v>4700753.97</v>
      </c>
      <c r="E760" s="112"/>
    </row>
    <row r="761" spans="1:5">
      <c r="A761" s="294" t="s">
        <v>2608</v>
      </c>
      <c r="B761" s="295">
        <v>25739955.370000001</v>
      </c>
      <c r="C761" s="295">
        <v>504452.45999999996</v>
      </c>
      <c r="D761" s="295">
        <v>25235502.91</v>
      </c>
      <c r="E761" s="112"/>
    </row>
    <row r="762" spans="1:5">
      <c r="A762" s="294" t="s">
        <v>2609</v>
      </c>
      <c r="B762" s="295">
        <v>201000</v>
      </c>
      <c r="C762" s="295">
        <v>0</v>
      </c>
      <c r="D762" s="295">
        <v>201000</v>
      </c>
      <c r="E762" s="112"/>
    </row>
    <row r="763" spans="1:5">
      <c r="A763" s="294" t="s">
        <v>2610</v>
      </c>
      <c r="B763" s="295">
        <v>1439017.65</v>
      </c>
      <c r="C763" s="295">
        <v>312316.31999999995</v>
      </c>
      <c r="D763" s="295">
        <v>1126701.33</v>
      </c>
      <c r="E763" s="112"/>
    </row>
    <row r="764" spans="1:5">
      <c r="A764" s="294" t="s">
        <v>2611</v>
      </c>
      <c r="B764" s="295">
        <v>50466243.160000004</v>
      </c>
      <c r="C764" s="295">
        <v>-1383399.61</v>
      </c>
      <c r="D764" s="295">
        <v>51849642.770000003</v>
      </c>
      <c r="E764" s="112"/>
    </row>
    <row r="765" spans="1:5">
      <c r="A765" s="294" t="s">
        <v>2612</v>
      </c>
      <c r="B765" s="295">
        <v>2.81</v>
      </c>
      <c r="C765" s="295">
        <v>0</v>
      </c>
      <c r="D765" s="295">
        <v>2.81</v>
      </c>
      <c r="E765" s="112"/>
    </row>
    <row r="766" spans="1:5">
      <c r="A766" s="294" t="s">
        <v>2613</v>
      </c>
      <c r="B766" s="295">
        <v>2.81</v>
      </c>
      <c r="C766" s="295">
        <v>0</v>
      </c>
      <c r="D766" s="295">
        <v>2.81</v>
      </c>
      <c r="E766" s="112"/>
    </row>
    <row r="767" spans="1:5">
      <c r="A767" s="294" t="s">
        <v>2614</v>
      </c>
      <c r="B767" s="295">
        <v>1.74</v>
      </c>
      <c r="C767" s="295">
        <v>0</v>
      </c>
      <c r="D767" s="295">
        <v>1.74</v>
      </c>
      <c r="E767" s="112"/>
    </row>
    <row r="768" spans="1:5">
      <c r="A768" s="294" t="s">
        <v>2615</v>
      </c>
      <c r="B768" s="295">
        <v>0.87</v>
      </c>
      <c r="C768" s="295">
        <v>0</v>
      </c>
      <c r="D768" s="295">
        <v>0.87</v>
      </c>
      <c r="E768" s="112"/>
    </row>
    <row r="769" spans="1:5">
      <c r="A769" s="294" t="s">
        <v>2616</v>
      </c>
      <c r="B769" s="295">
        <v>0.28999999999999998</v>
      </c>
      <c r="C769" s="295">
        <v>0</v>
      </c>
      <c r="D769" s="295">
        <v>0.28999999999999998</v>
      </c>
      <c r="E769" s="112"/>
    </row>
    <row r="770" spans="1:5">
      <c r="A770" s="294" t="s">
        <v>2617</v>
      </c>
      <c r="B770" s="295">
        <v>-17815.98</v>
      </c>
      <c r="C770" s="295">
        <v>-11.66</v>
      </c>
      <c r="D770" s="295">
        <v>-17804.32</v>
      </c>
      <c r="E770" s="112"/>
    </row>
    <row r="771" spans="1:5">
      <c r="A771" s="294" t="s">
        <v>2618</v>
      </c>
      <c r="B771" s="295">
        <v>-17813.079999999998</v>
      </c>
      <c r="C771" s="295">
        <v>-11.66</v>
      </c>
      <c r="D771" s="295">
        <v>-17801.420000000002</v>
      </c>
      <c r="E771" s="112"/>
    </row>
    <row r="772" spans="1:5">
      <c r="A772" s="294" t="s">
        <v>2619</v>
      </c>
      <c r="B772" s="295">
        <v>1807704.86</v>
      </c>
      <c r="C772" s="295">
        <v>-158479.75</v>
      </c>
      <c r="D772" s="295">
        <v>1966184.6099999999</v>
      </c>
      <c r="E772" s="112"/>
    </row>
    <row r="773" spans="1:5">
      <c r="A773" s="294" t="s">
        <v>2620</v>
      </c>
      <c r="B773" s="295">
        <v>266945.06</v>
      </c>
      <c r="C773" s="295">
        <v>-5941.99</v>
      </c>
      <c r="D773" s="295">
        <v>272887.05</v>
      </c>
      <c r="E773" s="112"/>
    </row>
    <row r="774" spans="1:5">
      <c r="A774" s="294" t="s">
        <v>2621</v>
      </c>
      <c r="B774" s="295">
        <v>2074649.9200000002</v>
      </c>
      <c r="C774" s="295">
        <v>-164421.74</v>
      </c>
      <c r="D774" s="295">
        <v>2239071.6599999997</v>
      </c>
      <c r="E774" s="112"/>
    </row>
    <row r="775" spans="1:5">
      <c r="A775" s="294" t="s">
        <v>2622</v>
      </c>
      <c r="B775" s="295">
        <v>8.77</v>
      </c>
      <c r="C775" s="295">
        <v>0</v>
      </c>
      <c r="D775" s="295">
        <v>8.77</v>
      </c>
      <c r="E775" s="112"/>
    </row>
    <row r="776" spans="1:5">
      <c r="A776" s="294" t="s">
        <v>2623</v>
      </c>
      <c r="B776" s="295">
        <v>5561650.8399999999</v>
      </c>
      <c r="C776" s="295">
        <v>-1117710.8099999998</v>
      </c>
      <c r="D776" s="295">
        <v>6679361.6500000004</v>
      </c>
      <c r="E776" s="112"/>
    </row>
    <row r="777" spans="1:5">
      <c r="A777" s="294" t="s">
        <v>2624</v>
      </c>
      <c r="B777" s="295">
        <v>112460.34</v>
      </c>
      <c r="C777" s="295">
        <v>-5929.29</v>
      </c>
      <c r="D777" s="295">
        <v>118389.62999999999</v>
      </c>
      <c r="E777" s="112"/>
    </row>
    <row r="778" spans="1:5">
      <c r="A778" s="294" t="s">
        <v>2625</v>
      </c>
      <c r="B778" s="295">
        <v>190044.28</v>
      </c>
      <c r="C778" s="295">
        <v>-42332.86</v>
      </c>
      <c r="D778" s="295">
        <v>232377.14</v>
      </c>
      <c r="E778" s="112"/>
    </row>
    <row r="779" spans="1:5">
      <c r="A779" s="294" t="s">
        <v>2626</v>
      </c>
      <c r="B779" s="295">
        <v>293099.43</v>
      </c>
      <c r="C779" s="295">
        <v>-10742.37</v>
      </c>
      <c r="D779" s="295">
        <v>303841.8</v>
      </c>
      <c r="E779" s="112"/>
    </row>
    <row r="780" spans="1:5">
      <c r="A780" s="294" t="s">
        <v>2627</v>
      </c>
      <c r="B780" s="295">
        <v>6157263.6600000001</v>
      </c>
      <c r="C780" s="295">
        <v>-1176715.33</v>
      </c>
      <c r="D780" s="295">
        <v>7333978.9899999993</v>
      </c>
      <c r="E780" s="112"/>
    </row>
    <row r="781" spans="1:5">
      <c r="A781" s="294" t="s">
        <v>2628</v>
      </c>
      <c r="B781" s="295">
        <v>5329860.3600000003</v>
      </c>
      <c r="C781" s="295">
        <v>-125163.43</v>
      </c>
      <c r="D781" s="295">
        <v>5455023.79</v>
      </c>
      <c r="E781" s="112"/>
    </row>
    <row r="782" spans="1:5">
      <c r="A782" s="294" t="s">
        <v>2629</v>
      </c>
      <c r="B782" s="295">
        <v>678044.59</v>
      </c>
      <c r="C782" s="295">
        <v>-55583.549999999996</v>
      </c>
      <c r="D782" s="295">
        <v>733628.1399999999</v>
      </c>
      <c r="E782" s="112"/>
    </row>
    <row r="783" spans="1:5">
      <c r="A783" s="294" t="s">
        <v>2630</v>
      </c>
      <c r="B783" s="295">
        <v>-4653713.84</v>
      </c>
      <c r="C783" s="295">
        <v>431989.05</v>
      </c>
      <c r="D783" s="295">
        <v>-5085702.8900000006</v>
      </c>
      <c r="E783" s="112"/>
    </row>
    <row r="784" spans="1:5">
      <c r="A784" s="294" t="s">
        <v>2631</v>
      </c>
      <c r="B784" s="295">
        <v>2034168.74</v>
      </c>
      <c r="C784" s="295">
        <v>-122661.22</v>
      </c>
      <c r="D784" s="295">
        <v>2156829.96</v>
      </c>
      <c r="E784" s="112"/>
    </row>
    <row r="785" spans="1:5">
      <c r="A785" s="294" t="s">
        <v>2632</v>
      </c>
      <c r="B785" s="295">
        <v>6199944.0599999996</v>
      </c>
      <c r="C785" s="295">
        <v>-458190.93</v>
      </c>
      <c r="D785" s="295">
        <v>6658134.9900000002</v>
      </c>
      <c r="E785" s="112"/>
    </row>
    <row r="786" spans="1:5">
      <c r="A786" s="294" t="s">
        <v>2633</v>
      </c>
      <c r="B786" s="295">
        <v>-2909550.17</v>
      </c>
      <c r="C786" s="295">
        <v>436802.5</v>
      </c>
      <c r="D786" s="295">
        <v>-3346352.67</v>
      </c>
      <c r="E786" s="112"/>
    </row>
    <row r="787" spans="1:5">
      <c r="A787" s="294" t="s">
        <v>2634</v>
      </c>
      <c r="B787" s="295">
        <v>539222.04</v>
      </c>
      <c r="C787" s="295">
        <v>-42904.630000000005</v>
      </c>
      <c r="D787" s="295">
        <v>582126.67000000004</v>
      </c>
      <c r="E787" s="112"/>
    </row>
    <row r="788" spans="1:5">
      <c r="A788" s="294" t="s">
        <v>2635</v>
      </c>
      <c r="B788" s="295">
        <v>1277120.9200000002</v>
      </c>
      <c r="C788" s="295">
        <v>-129686.34</v>
      </c>
      <c r="D788" s="295">
        <v>1406807.26</v>
      </c>
      <c r="E788" s="112"/>
    </row>
    <row r="789" spans="1:5">
      <c r="A789" s="294" t="s">
        <v>2636</v>
      </c>
      <c r="B789" s="295">
        <v>1.75</v>
      </c>
      <c r="C789" s="295">
        <v>0</v>
      </c>
      <c r="D789" s="295">
        <v>1.75</v>
      </c>
      <c r="E789" s="112"/>
    </row>
    <row r="790" spans="1:5">
      <c r="A790" s="294" t="s">
        <v>2637</v>
      </c>
      <c r="B790" s="295">
        <v>68907.540000000008</v>
      </c>
      <c r="C790" s="295">
        <v>-6005.0300000000007</v>
      </c>
      <c r="D790" s="295">
        <v>74912.570000000007</v>
      </c>
      <c r="E790" s="112"/>
    </row>
    <row r="791" spans="1:5">
      <c r="A791" s="294" t="s">
        <v>2638</v>
      </c>
      <c r="B791" s="295">
        <v>3734995.7600000002</v>
      </c>
      <c r="C791" s="295">
        <v>-303920.14999999997</v>
      </c>
      <c r="D791" s="295">
        <v>4038915.9099999997</v>
      </c>
      <c r="E791" s="112"/>
    </row>
    <row r="792" spans="1:5">
      <c r="A792" s="294" t="s">
        <v>2639</v>
      </c>
      <c r="B792" s="295">
        <v>248446.36</v>
      </c>
      <c r="C792" s="295">
        <v>-100563.56</v>
      </c>
      <c r="D792" s="295">
        <v>349009.91999999998</v>
      </c>
      <c r="E792" s="112"/>
    </row>
    <row r="793" spans="1:5">
      <c r="A793" s="294" t="s">
        <v>2640</v>
      </c>
      <c r="B793" s="295">
        <v>12547448.109999999</v>
      </c>
      <c r="C793" s="295">
        <v>-475887.29</v>
      </c>
      <c r="D793" s="295">
        <v>13023335.4</v>
      </c>
      <c r="E793" s="112"/>
    </row>
    <row r="794" spans="1:5">
      <c r="A794" s="294" t="s">
        <v>2641</v>
      </c>
      <c r="B794" s="295">
        <v>21769.74</v>
      </c>
      <c r="C794" s="295">
        <v>-1607.9</v>
      </c>
      <c r="D794" s="295">
        <v>23377.64</v>
      </c>
      <c r="E794" s="112"/>
    </row>
    <row r="795" spans="1:5">
      <c r="A795" s="294" t="s">
        <v>2642</v>
      </c>
      <c r="B795" s="295">
        <v>4139317.7699999996</v>
      </c>
      <c r="C795" s="295">
        <v>-1269823.53</v>
      </c>
      <c r="D795" s="295">
        <v>5409141.2999999998</v>
      </c>
      <c r="E795" s="112"/>
    </row>
    <row r="796" spans="1:5">
      <c r="A796" s="294" t="s">
        <v>2643</v>
      </c>
      <c r="B796" s="295">
        <v>2886239.75</v>
      </c>
      <c r="C796" s="295">
        <v>-48059.549999999996</v>
      </c>
      <c r="D796" s="295">
        <v>2934299.3</v>
      </c>
      <c r="E796" s="112"/>
    </row>
    <row r="797" spans="1:5">
      <c r="A797" s="294" t="s">
        <v>2644</v>
      </c>
      <c r="B797" s="295">
        <v>1088618.6600000001</v>
      </c>
      <c r="C797" s="295">
        <v>-73225.430000000008</v>
      </c>
      <c r="D797" s="295">
        <v>1161844.0900000001</v>
      </c>
      <c r="E797" s="112"/>
    </row>
    <row r="798" spans="1:5">
      <c r="A798" s="294" t="s">
        <v>2645</v>
      </c>
      <c r="B798" s="295">
        <v>332678.27</v>
      </c>
      <c r="C798" s="295">
        <v>-37884.450000000004</v>
      </c>
      <c r="D798" s="295">
        <v>370562.72</v>
      </c>
      <c r="E798" s="112"/>
    </row>
    <row r="799" spans="1:5">
      <c r="A799" s="294" t="s">
        <v>2646</v>
      </c>
      <c r="B799" s="295">
        <v>0</v>
      </c>
      <c r="C799" s="295">
        <v>0</v>
      </c>
      <c r="D799" s="295">
        <v>0</v>
      </c>
      <c r="E799" s="112"/>
    </row>
    <row r="800" spans="1:5">
      <c r="A800" s="294" t="s">
        <v>2647</v>
      </c>
      <c r="B800" s="295">
        <v>0</v>
      </c>
      <c r="C800" s="295">
        <v>0</v>
      </c>
      <c r="D800" s="295">
        <v>0</v>
      </c>
      <c r="E800" s="112"/>
    </row>
    <row r="801" spans="1:5">
      <c r="A801" s="294" t="s">
        <v>2648</v>
      </c>
      <c r="B801" s="295">
        <v>1739146.29</v>
      </c>
      <c r="C801" s="295">
        <v>1739146.29</v>
      </c>
      <c r="D801" s="295">
        <v>0</v>
      </c>
      <c r="E801" s="112"/>
    </row>
    <row r="802" spans="1:5">
      <c r="A802" s="294" t="s">
        <v>2649</v>
      </c>
      <c r="B802" s="295">
        <v>1900074.02</v>
      </c>
      <c r="C802" s="295">
        <v>1900074.02</v>
      </c>
      <c r="D802" s="295">
        <v>0</v>
      </c>
      <c r="E802" s="112"/>
    </row>
    <row r="803" spans="1:5">
      <c r="A803" s="294" t="s">
        <v>2650</v>
      </c>
      <c r="B803" s="295">
        <v>940493.43</v>
      </c>
      <c r="C803" s="295">
        <v>-25175.629999999997</v>
      </c>
      <c r="D803" s="295">
        <v>965669.05999999994</v>
      </c>
      <c r="E803" s="112"/>
    </row>
    <row r="804" spans="1:5">
      <c r="A804" s="294" t="s">
        <v>2651</v>
      </c>
      <c r="B804" s="295">
        <v>976764.26</v>
      </c>
      <c r="C804" s="295">
        <v>-4000.5299999999997</v>
      </c>
      <c r="D804" s="295">
        <v>980764.79</v>
      </c>
      <c r="E804" s="112"/>
    </row>
    <row r="805" spans="1:5">
      <c r="A805" s="294" t="s">
        <v>2652</v>
      </c>
      <c r="B805" s="295">
        <v>7122857.8099999996</v>
      </c>
      <c r="C805" s="295">
        <v>98872.33</v>
      </c>
      <c r="D805" s="295">
        <v>7023985.4800000004</v>
      </c>
      <c r="E805" s="112"/>
    </row>
    <row r="806" spans="1:5">
      <c r="A806" s="294" t="s">
        <v>2653</v>
      </c>
      <c r="B806" s="295">
        <v>4864072.32</v>
      </c>
      <c r="C806" s="295">
        <v>-231626.52</v>
      </c>
      <c r="D806" s="295">
        <v>5095698.84</v>
      </c>
      <c r="E806" s="112"/>
    </row>
    <row r="807" spans="1:5">
      <c r="A807" s="294" t="s">
        <v>2654</v>
      </c>
      <c r="B807" s="295">
        <v>19498.87</v>
      </c>
      <c r="C807" s="295">
        <v>-1096.47</v>
      </c>
      <c r="D807" s="295">
        <v>20595.34</v>
      </c>
      <c r="E807" s="112"/>
    </row>
    <row r="808" spans="1:5">
      <c r="A808" s="294" t="s">
        <v>2655</v>
      </c>
      <c r="B808" s="295">
        <v>379694.31</v>
      </c>
      <c r="C808" s="295">
        <v>-13673.67</v>
      </c>
      <c r="D808" s="295">
        <v>393367.98</v>
      </c>
      <c r="E808" s="112"/>
    </row>
    <row r="809" spans="1:5">
      <c r="A809" s="294" t="s">
        <v>2656</v>
      </c>
      <c r="B809" s="295">
        <v>26411225.5</v>
      </c>
      <c r="C809" s="295">
        <v>2031918.96</v>
      </c>
      <c r="D809" s="295">
        <v>24379306.540000003</v>
      </c>
      <c r="E809" s="112"/>
    </row>
    <row r="810" spans="1:5">
      <c r="A810" s="294" t="s">
        <v>2657</v>
      </c>
      <c r="B810" s="295">
        <v>843267054.78999996</v>
      </c>
      <c r="C810" s="295">
        <v>-95734053.5</v>
      </c>
      <c r="D810" s="295">
        <v>939001108.28999996</v>
      </c>
      <c r="E810" s="112"/>
    </row>
    <row r="811" spans="1:5">
      <c r="A811" s="294" t="s">
        <v>2658</v>
      </c>
      <c r="B811" s="295">
        <v>0</v>
      </c>
      <c r="C811" s="295">
        <v>0</v>
      </c>
      <c r="D811" s="295">
        <v>0</v>
      </c>
      <c r="E811" s="112"/>
    </row>
    <row r="812" spans="1:5">
      <c r="A812" s="294" t="s">
        <v>2659</v>
      </c>
      <c r="B812" s="295">
        <v>0</v>
      </c>
      <c r="C812" s="295">
        <v>0</v>
      </c>
      <c r="D812" s="295">
        <v>0</v>
      </c>
      <c r="E812" s="112"/>
    </row>
    <row r="813" spans="1:5">
      <c r="A813" s="294" t="s">
        <v>2660</v>
      </c>
      <c r="B813" s="295">
        <v>2703165477.3699999</v>
      </c>
      <c r="C813" s="295">
        <v>-237563418.60000002</v>
      </c>
      <c r="D813" s="295">
        <v>2940728895.9699998</v>
      </c>
      <c r="E813" s="112"/>
    </row>
    <row r="814" spans="1:5">
      <c r="A814" s="294" t="s">
        <v>2661</v>
      </c>
      <c r="B814" s="295">
        <v>823936013.74000001</v>
      </c>
      <c r="C814" s="295">
        <v>-76960716.159999996</v>
      </c>
      <c r="D814" s="295">
        <v>900896729.89999998</v>
      </c>
      <c r="E814" s="112"/>
    </row>
    <row r="815" spans="1:5">
      <c r="A815" s="294" t="s">
        <v>2662</v>
      </c>
      <c r="B815" s="295">
        <v>-42713</v>
      </c>
      <c r="C815" s="295">
        <v>3883</v>
      </c>
      <c r="D815" s="295">
        <v>-46596</v>
      </c>
      <c r="E815" s="112"/>
    </row>
    <row r="816" spans="1:5">
      <c r="A816" s="294" t="s">
        <v>2663</v>
      </c>
      <c r="B816" s="295"/>
      <c r="C816" s="295">
        <v>0</v>
      </c>
      <c r="D816" s="295">
        <v>0</v>
      </c>
      <c r="E816" s="112"/>
    </row>
    <row r="817" spans="1:5">
      <c r="A817" s="294" t="s">
        <v>2664</v>
      </c>
      <c r="B817" s="295">
        <v>0</v>
      </c>
      <c r="C817" s="295">
        <v>0</v>
      </c>
      <c r="D817" s="295">
        <v>0</v>
      </c>
      <c r="E817" s="112"/>
    </row>
    <row r="818" spans="1:5">
      <c r="A818" s="294" t="s">
        <v>2665</v>
      </c>
      <c r="B818" s="295">
        <v>131361.38</v>
      </c>
      <c r="C818" s="295">
        <v>141954.79999999999</v>
      </c>
      <c r="D818" s="295">
        <v>-10593.42</v>
      </c>
      <c r="E818" s="112"/>
    </row>
    <row r="819" spans="1:5">
      <c r="A819" s="294" t="s">
        <v>2666</v>
      </c>
      <c r="B819" s="295">
        <v>824024662.12</v>
      </c>
      <c r="C819" s="295">
        <v>-76814878.359999999</v>
      </c>
      <c r="D819" s="295">
        <v>900839540.48000002</v>
      </c>
      <c r="E819" s="112"/>
    </row>
    <row r="820" spans="1:5">
      <c r="A820" s="294" t="s">
        <v>2667</v>
      </c>
      <c r="B820" s="295">
        <v>824024662.12</v>
      </c>
      <c r="C820" s="295">
        <v>-76814878.359999999</v>
      </c>
      <c r="D820" s="295">
        <v>900839540.48000002</v>
      </c>
      <c r="E820" s="112"/>
    </row>
    <row r="821" spans="1:5">
      <c r="A821" s="294" t="s">
        <v>2668</v>
      </c>
      <c r="B821" s="295">
        <v>37493063.780000001</v>
      </c>
      <c r="C821" s="295">
        <v>-3836715.71</v>
      </c>
      <c r="D821" s="295">
        <v>41329779.490000002</v>
      </c>
      <c r="E821" s="112"/>
    </row>
    <row r="822" spans="1:5">
      <c r="A822" s="294" t="s">
        <v>2669</v>
      </c>
      <c r="B822" s="295">
        <v>37493063.780000001</v>
      </c>
      <c r="C822" s="295">
        <v>-3836715.71</v>
      </c>
      <c r="D822" s="295">
        <v>41329779.490000002</v>
      </c>
      <c r="E822" s="112"/>
    </row>
    <row r="823" spans="1:5">
      <c r="A823" s="294" t="s">
        <v>2670</v>
      </c>
      <c r="B823" s="295">
        <v>37493063.780000001</v>
      </c>
      <c r="C823" s="295">
        <v>-3836715.71</v>
      </c>
      <c r="D823" s="295">
        <v>41329779.490000002</v>
      </c>
      <c r="E823" s="112"/>
    </row>
    <row r="824" spans="1:5">
      <c r="A824" s="294" t="s">
        <v>2671</v>
      </c>
      <c r="B824" s="295">
        <v>4466161.26</v>
      </c>
      <c r="C824" s="295">
        <v>-1678390.32</v>
      </c>
      <c r="D824" s="295">
        <v>6144551.5800000001</v>
      </c>
      <c r="E824" s="112"/>
    </row>
    <row r="825" spans="1:5">
      <c r="A825" s="294" t="s">
        <v>2672</v>
      </c>
      <c r="B825" s="295">
        <v>14123535</v>
      </c>
      <c r="C825" s="295">
        <v>-786219</v>
      </c>
      <c r="D825" s="295">
        <v>14909754</v>
      </c>
      <c r="E825" s="112"/>
    </row>
    <row r="826" spans="1:5">
      <c r="A826" s="294" t="s">
        <v>2673</v>
      </c>
      <c r="B826" s="295">
        <v>2548773.59</v>
      </c>
      <c r="C826" s="295">
        <v>-211823.5</v>
      </c>
      <c r="D826" s="295">
        <v>2760597.09</v>
      </c>
      <c r="E826" s="112"/>
    </row>
    <row r="827" spans="1:5">
      <c r="A827" s="294" t="s">
        <v>2674</v>
      </c>
      <c r="B827" s="295">
        <v>-13539.519999999999</v>
      </c>
      <c r="C827" s="295">
        <v>0</v>
      </c>
      <c r="D827" s="295">
        <v>-13539.519999999999</v>
      </c>
      <c r="E827" s="112"/>
    </row>
    <row r="828" spans="1:5">
      <c r="A828" s="294" t="s">
        <v>2675</v>
      </c>
      <c r="B828" s="295">
        <v>1517168.1800000002</v>
      </c>
      <c r="C828" s="295">
        <v>-137924.38</v>
      </c>
      <c r="D828" s="295">
        <v>1655092.56</v>
      </c>
      <c r="E828" s="112"/>
    </row>
    <row r="829" spans="1:5">
      <c r="A829" s="294" t="s">
        <v>2676</v>
      </c>
      <c r="B829" s="295">
        <v>-1123772</v>
      </c>
      <c r="C829" s="295">
        <v>-187838</v>
      </c>
      <c r="D829" s="295">
        <v>-935934</v>
      </c>
      <c r="E829" s="112"/>
    </row>
    <row r="830" spans="1:5">
      <c r="A830" s="294" t="s">
        <v>2677</v>
      </c>
      <c r="B830" s="295">
        <v>59725.39</v>
      </c>
      <c r="C830" s="295">
        <v>-5429.58</v>
      </c>
      <c r="D830" s="295">
        <v>65154.97</v>
      </c>
      <c r="E830" s="112"/>
    </row>
    <row r="831" spans="1:5">
      <c r="A831" s="294" t="s">
        <v>2678</v>
      </c>
      <c r="B831" s="295">
        <v>612851.70000000007</v>
      </c>
      <c r="C831" s="295">
        <v>-36321.719999999994</v>
      </c>
      <c r="D831" s="295">
        <v>649173.42000000004</v>
      </c>
      <c r="E831" s="112"/>
    </row>
    <row r="832" spans="1:5">
      <c r="A832" s="294" t="s">
        <v>2679</v>
      </c>
      <c r="B832" s="295">
        <v>5002472.96</v>
      </c>
      <c r="C832" s="295">
        <v>-454770.27</v>
      </c>
      <c r="D832" s="295">
        <v>5457243.2299999995</v>
      </c>
      <c r="E832" s="112"/>
    </row>
    <row r="833" spans="1:5">
      <c r="A833" s="294" t="s">
        <v>2680</v>
      </c>
      <c r="B833" s="295">
        <v>11979946</v>
      </c>
      <c r="C833" s="295">
        <v>-1089086</v>
      </c>
      <c r="D833" s="295">
        <v>13069032</v>
      </c>
      <c r="E833" s="112"/>
    </row>
    <row r="834" spans="1:5">
      <c r="A834" s="294" t="s">
        <v>2681</v>
      </c>
      <c r="B834" s="295">
        <v>1348769.66</v>
      </c>
      <c r="C834" s="295">
        <v>9558989.8000000007</v>
      </c>
      <c r="D834" s="295">
        <v>-8210220.1399999997</v>
      </c>
      <c r="E834" s="112"/>
    </row>
    <row r="835" spans="1:5">
      <c r="A835" s="294" t="s">
        <v>2682</v>
      </c>
      <c r="B835" s="295">
        <v>780865971.48000002</v>
      </c>
      <c r="C835" s="295">
        <v>-48835529.640000001</v>
      </c>
      <c r="D835" s="295">
        <v>829701501.12</v>
      </c>
      <c r="E835" s="112"/>
    </row>
    <row r="836" spans="1:5">
      <c r="A836" s="294" t="s">
        <v>2683</v>
      </c>
      <c r="B836" s="295">
        <v>821388063.70000005</v>
      </c>
      <c r="C836" s="295">
        <v>-43864342.609999999</v>
      </c>
      <c r="D836" s="295">
        <v>865252406.31000006</v>
      </c>
      <c r="E836" s="112"/>
    </row>
    <row r="837" spans="1:5">
      <c r="A837" s="294" t="s">
        <v>2684</v>
      </c>
      <c r="B837" s="295">
        <v>363495.17</v>
      </c>
      <c r="C837" s="295">
        <v>-218473.16999999998</v>
      </c>
      <c r="D837" s="295">
        <v>581968.34</v>
      </c>
      <c r="E837" s="112"/>
    </row>
    <row r="838" spans="1:5">
      <c r="A838" s="294" t="s">
        <v>2685</v>
      </c>
      <c r="B838" s="295">
        <v>-363495.17000000004</v>
      </c>
      <c r="C838" s="295">
        <v>218473.17</v>
      </c>
      <c r="D838" s="295">
        <v>-581968.34</v>
      </c>
      <c r="E838" s="112"/>
    </row>
    <row r="839" spans="1:5">
      <c r="A839" s="294" t="s">
        <v>2686</v>
      </c>
      <c r="B839" s="295">
        <v>84008.87</v>
      </c>
      <c r="C839" s="295">
        <v>-7637.17</v>
      </c>
      <c r="D839" s="295">
        <v>91646.04</v>
      </c>
      <c r="E839" s="112"/>
    </row>
    <row r="840" spans="1:5">
      <c r="A840" s="294" t="s">
        <v>2687</v>
      </c>
      <c r="B840" s="295">
        <v>84008.87000000001</v>
      </c>
      <c r="C840" s="295">
        <v>-7637.17</v>
      </c>
      <c r="D840" s="295">
        <v>91646.040000000008</v>
      </c>
      <c r="E840" s="112"/>
    </row>
    <row r="841" spans="1:5">
      <c r="A841" s="294" t="s">
        <v>2688</v>
      </c>
      <c r="B841" s="295">
        <v>626024.27</v>
      </c>
      <c r="C841" s="295">
        <v>-45250.81</v>
      </c>
      <c r="D841" s="295">
        <v>671275.08</v>
      </c>
      <c r="E841" s="112"/>
    </row>
    <row r="842" spans="1:5">
      <c r="A842" s="294" t="s">
        <v>2689</v>
      </c>
      <c r="B842" s="295">
        <v>626024.27</v>
      </c>
      <c r="C842" s="295">
        <v>-45250.810000000005</v>
      </c>
      <c r="D842" s="295">
        <v>671275.08000000007</v>
      </c>
      <c r="E842" s="112"/>
    </row>
    <row r="843" spans="1:5">
      <c r="A843" s="294" t="s">
        <v>2690</v>
      </c>
      <c r="B843" s="295">
        <v>-93750000</v>
      </c>
      <c r="C843" s="295">
        <v>47250000</v>
      </c>
      <c r="D843" s="295">
        <v>-141000000</v>
      </c>
      <c r="E843" s="112"/>
    </row>
    <row r="844" spans="1:5">
      <c r="A844" s="294" t="s">
        <v>2691</v>
      </c>
      <c r="B844" s="295">
        <v>-14125210</v>
      </c>
      <c r="C844" s="295">
        <v>1284110.0000000002</v>
      </c>
      <c r="D844" s="295">
        <v>-15409320</v>
      </c>
      <c r="E844" s="112"/>
    </row>
    <row r="845" spans="1:5">
      <c r="A845" s="294" t="s">
        <v>2692</v>
      </c>
      <c r="B845" s="295">
        <v>-107875210</v>
      </c>
      <c r="C845" s="295">
        <v>48534110</v>
      </c>
      <c r="D845" s="295">
        <v>-156409320</v>
      </c>
      <c r="E845" s="112"/>
    </row>
    <row r="846" spans="1:5">
      <c r="A846" s="294" t="s">
        <v>2693</v>
      </c>
      <c r="B846" s="295">
        <v>1575377117.5699999</v>
      </c>
      <c r="C846" s="295">
        <v>-75816241.49000001</v>
      </c>
      <c r="D846" s="295">
        <v>1651193359.0600002</v>
      </c>
      <c r="E846" s="112"/>
    </row>
    <row r="847" spans="1:5">
      <c r="A847" s="294" t="s">
        <v>2694</v>
      </c>
      <c r="B847" s="295">
        <v>3817188.52</v>
      </c>
      <c r="C847" s="295">
        <v>-296408.99</v>
      </c>
      <c r="D847" s="295">
        <v>4113597.5100000002</v>
      </c>
      <c r="E847" s="112"/>
    </row>
    <row r="848" spans="1:5">
      <c r="A848" s="294" t="s">
        <v>2695</v>
      </c>
      <c r="B848" s="295">
        <v>75077.149999999994</v>
      </c>
      <c r="C848" s="295">
        <v>16284.820000000002</v>
      </c>
      <c r="D848" s="295">
        <v>58792.33</v>
      </c>
      <c r="E848" s="112"/>
    </row>
    <row r="849" spans="1:5">
      <c r="A849" s="294" t="s">
        <v>2696</v>
      </c>
      <c r="B849" s="295">
        <v>22367812.440000001</v>
      </c>
      <c r="C849" s="295">
        <v>-3005729.29</v>
      </c>
      <c r="D849" s="295">
        <v>25373541.73</v>
      </c>
      <c r="E849" s="112"/>
    </row>
    <row r="850" spans="1:5">
      <c r="A850" s="294" t="s">
        <v>2697</v>
      </c>
      <c r="B850" s="295">
        <v>1.03</v>
      </c>
      <c r="C850" s="295">
        <v>0</v>
      </c>
      <c r="D850" s="295">
        <v>1.03</v>
      </c>
      <c r="E850" s="112"/>
    </row>
    <row r="851" spans="1:5">
      <c r="A851" s="294" t="s">
        <v>2698</v>
      </c>
      <c r="B851" s="295">
        <v>7901518.9299999997</v>
      </c>
      <c r="C851" s="295">
        <v>-795950.34</v>
      </c>
      <c r="D851" s="295">
        <v>8697469.2699999996</v>
      </c>
      <c r="E851" s="112"/>
    </row>
    <row r="852" spans="1:5">
      <c r="A852" s="294" t="s">
        <v>2699</v>
      </c>
      <c r="B852" s="295">
        <v>66658.41</v>
      </c>
      <c r="C852" s="295">
        <v>-19.84</v>
      </c>
      <c r="D852" s="295">
        <v>66678.25</v>
      </c>
      <c r="E852" s="112"/>
    </row>
    <row r="853" spans="1:5">
      <c r="A853" s="294" t="s">
        <v>2700</v>
      </c>
      <c r="B853" s="295">
        <v>3221247.62</v>
      </c>
      <c r="C853" s="295">
        <v>-1932844.6900000002</v>
      </c>
      <c r="D853" s="295">
        <v>5154092.3099999996</v>
      </c>
      <c r="E853" s="112"/>
    </row>
    <row r="854" spans="1:5">
      <c r="A854" s="294" t="s">
        <v>2701</v>
      </c>
      <c r="B854" s="295">
        <v>30.26</v>
      </c>
      <c r="C854" s="295">
        <v>0</v>
      </c>
      <c r="D854" s="295">
        <v>30.26</v>
      </c>
      <c r="E854" s="112"/>
    </row>
    <row r="855" spans="1:5">
      <c r="A855" s="294" t="s">
        <v>2702</v>
      </c>
      <c r="B855" s="295">
        <v>1814476.7</v>
      </c>
      <c r="C855" s="295">
        <v>-947224.48</v>
      </c>
      <c r="D855" s="295">
        <v>2761701.18</v>
      </c>
      <c r="E855" s="112"/>
    </row>
    <row r="856" spans="1:5">
      <c r="A856" s="294" t="s">
        <v>2703</v>
      </c>
      <c r="B856" s="295">
        <v>3575.71</v>
      </c>
      <c r="C856" s="295">
        <v>0</v>
      </c>
      <c r="D856" s="295">
        <v>3575.71</v>
      </c>
      <c r="E856" s="112"/>
    </row>
    <row r="857" spans="1:5">
      <c r="A857" s="294" t="s">
        <v>2704</v>
      </c>
      <c r="B857" s="295">
        <v>39267586.769999996</v>
      </c>
      <c r="C857" s="295">
        <v>-6961892.8099999996</v>
      </c>
      <c r="D857" s="295">
        <v>46229479.579999998</v>
      </c>
      <c r="E857" s="112"/>
    </row>
    <row r="858" spans="1:5">
      <c r="A858" s="294" t="s">
        <v>2705</v>
      </c>
      <c r="B858" s="295">
        <v>48371.390000000007</v>
      </c>
      <c r="C858" s="295">
        <v>0</v>
      </c>
      <c r="D858" s="295">
        <v>48371.390000000007</v>
      </c>
      <c r="E858" s="112"/>
    </row>
    <row r="859" spans="1:5">
      <c r="A859" s="294" t="s">
        <v>2706</v>
      </c>
      <c r="B859" s="295">
        <v>82765.820000000007</v>
      </c>
      <c r="C859" s="295">
        <v>-15060.16</v>
      </c>
      <c r="D859" s="295">
        <v>97825.98</v>
      </c>
      <c r="E859" s="112"/>
    </row>
    <row r="860" spans="1:5">
      <c r="A860" s="294" t="s">
        <v>2707</v>
      </c>
      <c r="B860" s="295">
        <v>372904.48000000004</v>
      </c>
      <c r="C860" s="295">
        <v>-5288.5099999999993</v>
      </c>
      <c r="D860" s="295">
        <v>378192.99000000005</v>
      </c>
      <c r="E860" s="112"/>
    </row>
    <row r="861" spans="1:5">
      <c r="A861" s="294" t="s">
        <v>2708</v>
      </c>
      <c r="B861" s="295">
        <v>1388842.2799999998</v>
      </c>
      <c r="C861" s="295">
        <v>-39854.909999999996</v>
      </c>
      <c r="D861" s="295">
        <v>1428697.19</v>
      </c>
      <c r="E861" s="112"/>
    </row>
    <row r="862" spans="1:5">
      <c r="A862" s="294" t="s">
        <v>2709</v>
      </c>
      <c r="B862" s="295">
        <v>606459.62</v>
      </c>
      <c r="C862" s="295">
        <v>-46865.87</v>
      </c>
      <c r="D862" s="295">
        <v>653325.49</v>
      </c>
      <c r="E862" s="112"/>
    </row>
    <row r="863" spans="1:5">
      <c r="A863" s="294" t="s">
        <v>2710</v>
      </c>
      <c r="B863" s="295">
        <v>3137036.84</v>
      </c>
      <c r="C863" s="295">
        <v>-164635.82999999999</v>
      </c>
      <c r="D863" s="295">
        <v>3301672.67</v>
      </c>
      <c r="E863" s="112"/>
    </row>
    <row r="864" spans="1:5">
      <c r="A864" s="294" t="s">
        <v>2711</v>
      </c>
      <c r="B864" s="295">
        <v>11596340.02</v>
      </c>
      <c r="C864" s="295">
        <v>-1389384.6300000001</v>
      </c>
      <c r="D864" s="295">
        <v>12985724.649999999</v>
      </c>
      <c r="E864" s="112"/>
    </row>
    <row r="865" spans="1:5">
      <c r="A865" s="294" t="s">
        <v>2712</v>
      </c>
      <c r="B865" s="295">
        <v>449005.54</v>
      </c>
      <c r="C865" s="295">
        <v>-28349.14</v>
      </c>
      <c r="D865" s="295">
        <v>477354.68</v>
      </c>
      <c r="E865" s="112"/>
    </row>
    <row r="866" spans="1:5">
      <c r="A866" s="294" t="s">
        <v>2713</v>
      </c>
      <c r="B866" s="295">
        <v>-114163.32</v>
      </c>
      <c r="C866" s="295">
        <v>0</v>
      </c>
      <c r="D866" s="295">
        <v>-114163.32</v>
      </c>
      <c r="E866" s="112"/>
    </row>
    <row r="867" spans="1:5">
      <c r="A867" s="294" t="s">
        <v>2714</v>
      </c>
      <c r="B867" s="295">
        <v>17567562.669999998</v>
      </c>
      <c r="C867" s="295">
        <v>-1689439.05</v>
      </c>
      <c r="D867" s="295">
        <v>19257001.719999999</v>
      </c>
      <c r="E867" s="112"/>
    </row>
    <row r="868" spans="1:5">
      <c r="A868" s="294" t="s">
        <v>2715</v>
      </c>
      <c r="B868" s="295">
        <v>1654320.86</v>
      </c>
      <c r="C868" s="295">
        <v>-24527.420000000002</v>
      </c>
      <c r="D868" s="295">
        <v>1678848.28</v>
      </c>
      <c r="E868" s="112"/>
    </row>
    <row r="869" spans="1:5">
      <c r="A869" s="294" t="s">
        <v>2716</v>
      </c>
      <c r="B869" s="295">
        <v>378418.27999999997</v>
      </c>
      <c r="C869" s="295">
        <v>-55744.29</v>
      </c>
      <c r="D869" s="295">
        <v>434162.57</v>
      </c>
      <c r="E869" s="112"/>
    </row>
    <row r="870" spans="1:5">
      <c r="A870" s="294" t="s">
        <v>2717</v>
      </c>
      <c r="B870" s="295">
        <v>17003.25</v>
      </c>
      <c r="C870" s="295">
        <v>-2199.5699999999997</v>
      </c>
      <c r="D870" s="295">
        <v>19202.82</v>
      </c>
      <c r="E870" s="112"/>
    </row>
    <row r="871" spans="1:5">
      <c r="A871" s="294" t="s">
        <v>2718</v>
      </c>
      <c r="B871" s="295">
        <v>2906598.71</v>
      </c>
      <c r="C871" s="295">
        <v>-308422.71000000002</v>
      </c>
      <c r="D871" s="295">
        <v>3215021.42</v>
      </c>
      <c r="E871" s="112"/>
    </row>
    <row r="872" spans="1:5">
      <c r="A872" s="294" t="s">
        <v>2719</v>
      </c>
      <c r="B872" s="295">
        <v>26864981.559999999</v>
      </c>
      <c r="C872" s="295">
        <v>521123.36</v>
      </c>
      <c r="D872" s="295">
        <v>26343858.200000003</v>
      </c>
      <c r="E872" s="112"/>
    </row>
    <row r="873" spans="1:5">
      <c r="A873" s="294" t="s">
        <v>2720</v>
      </c>
      <c r="B873" s="295">
        <v>40866794.960000001</v>
      </c>
      <c r="C873" s="295">
        <v>-2896134.94</v>
      </c>
      <c r="D873" s="295">
        <v>43762929.899999999</v>
      </c>
      <c r="E873" s="112"/>
    </row>
    <row r="874" spans="1:5">
      <c r="A874" s="294" t="s">
        <v>2721</v>
      </c>
      <c r="B874" s="295">
        <v>5809865.25</v>
      </c>
      <c r="C874" s="295">
        <v>-555952.44999999995</v>
      </c>
      <c r="D874" s="295">
        <v>6365817.7000000002</v>
      </c>
      <c r="E874" s="112"/>
    </row>
    <row r="875" spans="1:5">
      <c r="A875" s="294" t="s">
        <v>2722</v>
      </c>
      <c r="B875" s="295">
        <v>158592.85</v>
      </c>
      <c r="C875" s="295">
        <v>-16498.23</v>
      </c>
      <c r="D875" s="295">
        <v>175091.08000000002</v>
      </c>
      <c r="E875" s="112"/>
    </row>
    <row r="876" spans="1:5">
      <c r="A876" s="294" t="s">
        <v>2723</v>
      </c>
      <c r="B876" s="295">
        <v>6119.1500000000005</v>
      </c>
      <c r="C876" s="295">
        <v>-41.13</v>
      </c>
      <c r="D876" s="295">
        <v>6160.28</v>
      </c>
      <c r="E876" s="112"/>
    </row>
    <row r="877" spans="1:5">
      <c r="A877" s="294" t="s">
        <v>2724</v>
      </c>
      <c r="B877" s="295">
        <v>1017231.01</v>
      </c>
      <c r="C877" s="295">
        <v>-291174.87</v>
      </c>
      <c r="D877" s="295">
        <v>1308405.8800000001</v>
      </c>
      <c r="E877" s="112"/>
    </row>
    <row r="878" spans="1:5">
      <c r="A878" s="294" t="s">
        <v>2725</v>
      </c>
      <c r="B878" s="295">
        <v>1814817.66</v>
      </c>
      <c r="C878" s="295">
        <v>-256432.43</v>
      </c>
      <c r="D878" s="295">
        <v>2071250.09</v>
      </c>
      <c r="E878" s="112"/>
    </row>
    <row r="879" spans="1:5">
      <c r="A879" s="294" t="s">
        <v>2726</v>
      </c>
      <c r="B879" s="295">
        <v>218585.96</v>
      </c>
      <c r="C879" s="295">
        <v>-142306.56999999998</v>
      </c>
      <c r="D879" s="295">
        <v>360892.52999999997</v>
      </c>
      <c r="E879" s="112"/>
    </row>
    <row r="880" spans="1:5">
      <c r="A880" s="294" t="s">
        <v>2727</v>
      </c>
      <c r="B880" s="295">
        <v>81713329.5</v>
      </c>
      <c r="C880" s="295">
        <v>-4028311.25</v>
      </c>
      <c r="D880" s="295">
        <v>85741640.75</v>
      </c>
      <c r="E880" s="112"/>
    </row>
    <row r="881" spans="1:5">
      <c r="A881" s="294" t="s">
        <v>2728</v>
      </c>
      <c r="B881" s="295">
        <v>8294466.5800000001</v>
      </c>
      <c r="C881" s="295">
        <v>-1478351.3499999999</v>
      </c>
      <c r="D881" s="295">
        <v>9772817.9299999997</v>
      </c>
      <c r="E881" s="112"/>
    </row>
    <row r="882" spans="1:5">
      <c r="A882" s="294" t="s">
        <v>2729</v>
      </c>
      <c r="B882" s="295">
        <v>7914525.0200000005</v>
      </c>
      <c r="C882" s="295">
        <v>-468904.12</v>
      </c>
      <c r="D882" s="295">
        <v>8383429.1399999997</v>
      </c>
      <c r="E882" s="112"/>
    </row>
    <row r="883" spans="1:5">
      <c r="A883" s="294" t="s">
        <v>2730</v>
      </c>
      <c r="B883" s="295">
        <v>9446417.7599999998</v>
      </c>
      <c r="C883" s="295">
        <v>-2116890.85</v>
      </c>
      <c r="D883" s="295">
        <v>11563308.610000001</v>
      </c>
      <c r="E883" s="112"/>
    </row>
    <row r="884" spans="1:5">
      <c r="A884" s="294" t="s">
        <v>2731</v>
      </c>
      <c r="B884" s="295">
        <v>25250028.73</v>
      </c>
      <c r="C884" s="295">
        <v>-3083600.7800000003</v>
      </c>
      <c r="D884" s="295">
        <v>28333629.509999998</v>
      </c>
      <c r="E884" s="112"/>
    </row>
    <row r="885" spans="1:5">
      <c r="A885" s="294" t="s">
        <v>2732</v>
      </c>
      <c r="B885" s="295">
        <v>50905438.089999996</v>
      </c>
      <c r="C885" s="295">
        <v>-7147747.1000000006</v>
      </c>
      <c r="D885" s="295">
        <v>58053185.189999998</v>
      </c>
      <c r="E885" s="112"/>
    </row>
    <row r="886" spans="1:5">
      <c r="A886" s="294" t="s">
        <v>2733</v>
      </c>
      <c r="B886" s="295">
        <v>94891.61</v>
      </c>
      <c r="C886" s="295">
        <v>-28188.080000000002</v>
      </c>
      <c r="D886" s="295">
        <v>123079.69</v>
      </c>
      <c r="E886" s="112"/>
    </row>
    <row r="887" spans="1:5">
      <c r="A887" s="294" t="s">
        <v>2734</v>
      </c>
      <c r="B887" s="295">
        <v>19060.199999999997</v>
      </c>
      <c r="C887" s="295">
        <v>3352.0099999999998</v>
      </c>
      <c r="D887" s="295">
        <v>15708.19</v>
      </c>
      <c r="E887" s="112"/>
    </row>
    <row r="888" spans="1:5">
      <c r="A888" s="294" t="s">
        <v>2735</v>
      </c>
      <c r="B888" s="295">
        <v>113951.81000000001</v>
      </c>
      <c r="C888" s="295">
        <v>-24836.070000000003</v>
      </c>
      <c r="D888" s="295">
        <v>138787.88000000003</v>
      </c>
      <c r="E888" s="112"/>
    </row>
    <row r="889" spans="1:5">
      <c r="A889" s="294" t="s">
        <v>2736</v>
      </c>
      <c r="B889" s="295">
        <v>10256.730000000001</v>
      </c>
      <c r="C889" s="295">
        <v>0</v>
      </c>
      <c r="D889" s="295">
        <v>10256.730000000001</v>
      </c>
      <c r="E889" s="112"/>
    </row>
    <row r="890" spans="1:5">
      <c r="A890" s="294" t="s">
        <v>2737</v>
      </c>
      <c r="B890" s="295">
        <v>10256.73</v>
      </c>
      <c r="C890" s="295">
        <v>0</v>
      </c>
      <c r="D890" s="295">
        <v>10256.73</v>
      </c>
      <c r="E890" s="112"/>
    </row>
    <row r="891" spans="1:5">
      <c r="A891" s="294" t="s">
        <v>2738</v>
      </c>
      <c r="B891" s="295">
        <v>7599.11</v>
      </c>
      <c r="C891" s="295">
        <v>-1192.0200000000002</v>
      </c>
      <c r="D891" s="295">
        <v>8791.1299999999992</v>
      </c>
      <c r="E891" s="112"/>
    </row>
    <row r="892" spans="1:5">
      <c r="A892" s="294" t="s">
        <v>2739</v>
      </c>
      <c r="B892" s="295">
        <v>1013.3100000000001</v>
      </c>
      <c r="C892" s="295">
        <v>0</v>
      </c>
      <c r="D892" s="295">
        <v>1013.3100000000001</v>
      </c>
      <c r="E892" s="112"/>
    </row>
    <row r="893" spans="1:5">
      <c r="A893" s="294" t="s">
        <v>2740</v>
      </c>
      <c r="B893" s="295">
        <v>8612.42</v>
      </c>
      <c r="C893" s="295">
        <v>-1192.02</v>
      </c>
      <c r="D893" s="295">
        <v>9804.44</v>
      </c>
      <c r="E893" s="112"/>
    </row>
    <row r="894" spans="1:5">
      <c r="A894" s="294" t="s">
        <v>2741</v>
      </c>
      <c r="B894" s="295">
        <v>189586737.99000001</v>
      </c>
      <c r="C894" s="295">
        <v>-19853418.300000001</v>
      </c>
      <c r="D894" s="295">
        <v>209440156.29000002</v>
      </c>
      <c r="E894" s="112"/>
    </row>
    <row r="895" spans="1:5">
      <c r="A895" s="294" t="s">
        <v>2742</v>
      </c>
      <c r="B895" s="295">
        <v>1385965.63</v>
      </c>
      <c r="C895" s="295">
        <v>289373.51</v>
      </c>
      <c r="D895" s="295">
        <v>1096592.1200000001</v>
      </c>
      <c r="E895" s="112"/>
    </row>
    <row r="896" spans="1:5">
      <c r="A896" s="294" t="s">
        <v>2743</v>
      </c>
      <c r="B896" s="295">
        <v>173253664.34</v>
      </c>
      <c r="C896" s="295">
        <v>27445063.510000002</v>
      </c>
      <c r="D896" s="295">
        <v>145808600.82999998</v>
      </c>
      <c r="E896" s="112"/>
    </row>
    <row r="897" spans="1:5">
      <c r="A897" s="294" t="s">
        <v>2744</v>
      </c>
      <c r="B897" s="295">
        <v>147166186.98000002</v>
      </c>
      <c r="C897" s="295">
        <v>-11586728.84</v>
      </c>
      <c r="D897" s="295">
        <v>158752915.81999999</v>
      </c>
      <c r="E897" s="112"/>
    </row>
    <row r="898" spans="1:5">
      <c r="A898" s="294" t="s">
        <v>2745</v>
      </c>
      <c r="B898" s="295">
        <v>-591.6</v>
      </c>
      <c r="C898" s="295">
        <v>60</v>
      </c>
      <c r="D898" s="295">
        <v>-651.6</v>
      </c>
      <c r="E898" s="112"/>
    </row>
    <row r="899" spans="1:5">
      <c r="A899" s="294" t="s">
        <v>2746</v>
      </c>
      <c r="B899" s="295">
        <v>84651.67</v>
      </c>
      <c r="C899" s="295">
        <v>-1615.93</v>
      </c>
      <c r="D899" s="295">
        <v>86267.599999999991</v>
      </c>
      <c r="E899" s="112"/>
    </row>
    <row r="900" spans="1:5">
      <c r="A900" s="294" t="s">
        <v>2747</v>
      </c>
      <c r="B900" s="295">
        <v>595654.13</v>
      </c>
      <c r="C900" s="295">
        <v>316132.74</v>
      </c>
      <c r="D900" s="295">
        <v>279521.38999999996</v>
      </c>
      <c r="E900" s="112"/>
    </row>
    <row r="901" spans="1:5">
      <c r="A901" s="294" t="s">
        <v>2748</v>
      </c>
      <c r="B901" s="295">
        <v>24090217.390000001</v>
      </c>
      <c r="C901" s="295">
        <v>-2585613.0300000003</v>
      </c>
      <c r="D901" s="295">
        <v>26675830.420000002</v>
      </c>
      <c r="E901" s="112"/>
    </row>
    <row r="902" spans="1:5">
      <c r="A902" s="294" t="s">
        <v>2749</v>
      </c>
      <c r="B902" s="295">
        <v>147292897.09999999</v>
      </c>
      <c r="C902" s="295">
        <v>-11228004.879999999</v>
      </c>
      <c r="D902" s="295">
        <v>158520901.97999999</v>
      </c>
      <c r="E902" s="112"/>
    </row>
    <row r="903" spans="1:5">
      <c r="A903" s="294" t="s">
        <v>2750</v>
      </c>
      <c r="B903" s="295">
        <v>499784.76</v>
      </c>
      <c r="C903" s="295">
        <v>855115.16999999993</v>
      </c>
      <c r="D903" s="295">
        <v>-355330.41</v>
      </c>
      <c r="E903" s="112"/>
    </row>
    <row r="904" spans="1:5">
      <c r="A904" s="294" t="s">
        <v>2751</v>
      </c>
      <c r="B904" s="295">
        <v>-11796765</v>
      </c>
      <c r="C904" s="295">
        <v>-320177.18000000005</v>
      </c>
      <c r="D904" s="295">
        <v>-11476587.819999998</v>
      </c>
      <c r="E904" s="112"/>
    </row>
    <row r="905" spans="1:5">
      <c r="A905" s="294" t="s">
        <v>2752</v>
      </c>
      <c r="B905" s="295">
        <v>482571665.40000004</v>
      </c>
      <c r="C905" s="295">
        <v>3183605.0700000003</v>
      </c>
      <c r="D905" s="295">
        <v>479388060.33000004</v>
      </c>
      <c r="E905" s="112"/>
    </row>
    <row r="906" spans="1:5">
      <c r="A906" s="294" t="s">
        <v>2753</v>
      </c>
      <c r="B906" s="295">
        <v>4950700998.3299999</v>
      </c>
      <c r="C906" s="295">
        <v>-330049473.31999999</v>
      </c>
      <c r="D906" s="295">
        <v>5280750471.6500006</v>
      </c>
      <c r="E906" s="112"/>
    </row>
    <row r="907" spans="1:5">
      <c r="A907" s="294" t="s">
        <v>2754</v>
      </c>
      <c r="B907" s="295">
        <v>254528789.56</v>
      </c>
      <c r="C907" s="295">
        <v>-12328242.470000001</v>
      </c>
      <c r="D907" s="295">
        <v>266857032.03</v>
      </c>
      <c r="E907" s="112"/>
    </row>
    <row r="908" spans="1:5">
      <c r="A908" s="294" t="s">
        <v>2755</v>
      </c>
      <c r="B908" s="295">
        <v>254528789.56</v>
      </c>
      <c r="C908" s="295">
        <v>-12328242.470000001</v>
      </c>
      <c r="D908" s="295">
        <v>266857032.03</v>
      </c>
      <c r="E908" s="112"/>
    </row>
    <row r="909" spans="1:5">
      <c r="A909" s="294" t="s">
        <v>2756</v>
      </c>
      <c r="B909" s="295">
        <v>6723417.5800000001</v>
      </c>
      <c r="C909" s="295">
        <v>-751649.8</v>
      </c>
      <c r="D909" s="295">
        <v>7475067.3799999999</v>
      </c>
      <c r="E909" s="112"/>
    </row>
    <row r="910" spans="1:5">
      <c r="A910" s="294" t="s">
        <v>2757</v>
      </c>
      <c r="B910" s="295">
        <v>6723417.5800000001</v>
      </c>
      <c r="C910" s="295">
        <v>-751649.8</v>
      </c>
      <c r="D910" s="295">
        <v>7475067.3799999999</v>
      </c>
      <c r="E910" s="112"/>
    </row>
    <row r="911" spans="1:5">
      <c r="A911" s="294" t="s">
        <v>2758</v>
      </c>
      <c r="B911" s="295">
        <v>261252207.13999999</v>
      </c>
      <c r="C911" s="295">
        <v>-13079892.270000001</v>
      </c>
      <c r="D911" s="295">
        <v>274332099.40999997</v>
      </c>
      <c r="E911" s="112"/>
    </row>
    <row r="912" spans="1:5">
      <c r="A912" s="294" t="s">
        <v>2759</v>
      </c>
      <c r="B912" s="295">
        <v>68977172</v>
      </c>
      <c r="C912" s="295">
        <v>3375211.08</v>
      </c>
      <c r="D912" s="295">
        <v>65601960.920000002</v>
      </c>
      <c r="E912" s="112"/>
    </row>
    <row r="913" spans="1:5">
      <c r="A913" s="294" t="s">
        <v>2760</v>
      </c>
      <c r="B913" s="295">
        <v>4168519.57</v>
      </c>
      <c r="C913" s="295">
        <v>-62541.599999999991</v>
      </c>
      <c r="D913" s="295">
        <v>4231061.1700000009</v>
      </c>
      <c r="E913" s="112"/>
    </row>
    <row r="914" spans="1:5">
      <c r="A914" s="294" t="s">
        <v>2761</v>
      </c>
      <c r="B914" s="295">
        <v>73145691.570000008</v>
      </c>
      <c r="C914" s="295">
        <v>3312669.4800000004</v>
      </c>
      <c r="D914" s="295">
        <v>69833022.089999989</v>
      </c>
      <c r="E914" s="112"/>
    </row>
    <row r="915" spans="1:5">
      <c r="A915" s="294" t="s">
        <v>2762</v>
      </c>
      <c r="B915" s="295">
        <v>467895559.51999998</v>
      </c>
      <c r="C915" s="295">
        <v>-39713103.919999994</v>
      </c>
      <c r="D915" s="295">
        <v>507608663.44</v>
      </c>
      <c r="E915" s="112"/>
    </row>
    <row r="916" spans="1:5">
      <c r="A916" s="294" t="s">
        <v>2763</v>
      </c>
      <c r="B916" s="295">
        <v>120118653.14000002</v>
      </c>
      <c r="C916" s="295">
        <v>-17885862.830000002</v>
      </c>
      <c r="D916" s="295">
        <v>138004515.97</v>
      </c>
      <c r="E916" s="112"/>
    </row>
    <row r="917" spans="1:5">
      <c r="A917" s="294" t="s">
        <v>2764</v>
      </c>
      <c r="B917" s="295">
        <v>40421769.100000001</v>
      </c>
      <c r="C917" s="295">
        <v>616426.32999999996</v>
      </c>
      <c r="D917" s="295">
        <v>39805342.770000003</v>
      </c>
      <c r="E917" s="112"/>
    </row>
    <row r="918" spans="1:5">
      <c r="A918" s="294" t="s">
        <v>2765</v>
      </c>
      <c r="B918" s="295">
        <v>8724086.6899999995</v>
      </c>
      <c r="C918" s="295">
        <v>62541.599999999999</v>
      </c>
      <c r="D918" s="295">
        <v>8661545.0899999999</v>
      </c>
      <c r="E918" s="112"/>
    </row>
    <row r="919" spans="1:5">
      <c r="A919" s="294" t="s">
        <v>2766</v>
      </c>
      <c r="B919" s="295">
        <v>1044723.87</v>
      </c>
      <c r="C919" s="295">
        <v>0</v>
      </c>
      <c r="D919" s="295">
        <v>1044723.87</v>
      </c>
      <c r="E919" s="112"/>
    </row>
    <row r="920" spans="1:5">
      <c r="A920" s="294" t="s">
        <v>2767</v>
      </c>
      <c r="B920" s="295">
        <v>638204792.32000005</v>
      </c>
      <c r="C920" s="295">
        <v>-56919998.82</v>
      </c>
      <c r="D920" s="295">
        <v>695124791.13999999</v>
      </c>
      <c r="E920" s="112"/>
    </row>
    <row r="921" spans="1:5">
      <c r="A921" s="294" t="s">
        <v>2768</v>
      </c>
      <c r="B921" s="295">
        <v>-536452887.38</v>
      </c>
      <c r="C921" s="295">
        <v>25560370.819999997</v>
      </c>
      <c r="D921" s="295">
        <v>-562013258.20000005</v>
      </c>
      <c r="E921" s="112"/>
    </row>
    <row r="922" spans="1:5">
      <c r="A922" s="294" t="s">
        <v>2769</v>
      </c>
      <c r="B922" s="295">
        <v>-127591399.06999999</v>
      </c>
      <c r="C922" s="295">
        <v>6421594.7700000005</v>
      </c>
      <c r="D922" s="295">
        <v>-134012993.83999999</v>
      </c>
      <c r="E922" s="112"/>
    </row>
    <row r="923" spans="1:5">
      <c r="A923" s="294" t="s">
        <v>2770</v>
      </c>
      <c r="B923" s="295">
        <v>-51468233.159999996</v>
      </c>
      <c r="C923" s="295">
        <v>130067.13</v>
      </c>
      <c r="D923" s="295">
        <v>-51598300.289999999</v>
      </c>
      <c r="E923" s="112"/>
    </row>
    <row r="924" spans="1:5">
      <c r="A924" s="294" t="s">
        <v>2771</v>
      </c>
      <c r="B924" s="295">
        <v>-12523373.4</v>
      </c>
      <c r="C924" s="295">
        <v>0</v>
      </c>
      <c r="D924" s="295">
        <v>-12523373.4</v>
      </c>
      <c r="E924" s="112"/>
    </row>
    <row r="925" spans="1:5" s="300" customFormat="1">
      <c r="A925" s="298" t="s">
        <v>2772</v>
      </c>
      <c r="B925" s="299">
        <v>-21861774</v>
      </c>
      <c r="C925" s="299">
        <v>3193058.84</v>
      </c>
      <c r="D925" s="299">
        <v>-25054832.84</v>
      </c>
    </row>
    <row r="926" spans="1:5">
      <c r="A926" s="294" t="s">
        <v>2773</v>
      </c>
      <c r="B926" s="295">
        <v>-749897667.00999999</v>
      </c>
      <c r="C926" s="295">
        <v>35305091.560000002</v>
      </c>
      <c r="D926" s="295">
        <v>-785202758.57000005</v>
      </c>
      <c r="E926" s="112"/>
    </row>
    <row r="927" spans="1:5">
      <c r="A927" s="294" t="s">
        <v>2774</v>
      </c>
      <c r="B927" s="295">
        <v>-111692874.69000001</v>
      </c>
      <c r="C927" s="295">
        <v>-21614907.260000002</v>
      </c>
      <c r="D927" s="295">
        <v>-90077967.429999992</v>
      </c>
      <c r="E927" s="112"/>
    </row>
    <row r="928" spans="1:5">
      <c r="A928" s="294" t="s">
        <v>2775</v>
      </c>
      <c r="B928" s="295">
        <v>-404520.42000000004</v>
      </c>
      <c r="C928" s="295">
        <v>36774.58</v>
      </c>
      <c r="D928" s="295">
        <v>-441295</v>
      </c>
      <c r="E928" s="112"/>
    </row>
    <row r="929" spans="1:5">
      <c r="A929" s="294" t="s">
        <v>2776</v>
      </c>
      <c r="B929" s="295">
        <v>-404520.42000000004</v>
      </c>
      <c r="C929" s="295">
        <v>36774.58</v>
      </c>
      <c r="D929" s="295">
        <v>-441295.00000000006</v>
      </c>
      <c r="E929" s="112"/>
    </row>
    <row r="930" spans="1:5">
      <c r="A930" s="294" t="s">
        <v>2777</v>
      </c>
      <c r="B930" s="295">
        <v>222300503.59999999</v>
      </c>
      <c r="C930" s="295">
        <v>-31345355.469999999</v>
      </c>
      <c r="D930" s="295">
        <v>253645859.06999999</v>
      </c>
      <c r="E930" s="112"/>
    </row>
    <row r="931" spans="1:5">
      <c r="A931" s="294" t="s">
        <v>2778</v>
      </c>
      <c r="B931" s="295">
        <v>5173001501.9300003</v>
      </c>
      <c r="C931" s="295">
        <v>-361394828.78999996</v>
      </c>
      <c r="D931" s="295">
        <v>5534396330.7199993</v>
      </c>
      <c r="E931" s="112"/>
    </row>
    <row r="932" spans="1:5">
      <c r="A932" s="294" t="s">
        <v>2779</v>
      </c>
      <c r="B932" s="295">
        <v>1218122034.1500001</v>
      </c>
      <c r="C932" s="295">
        <v>-147630938.40000001</v>
      </c>
      <c r="D932" s="295">
        <v>1365752972.55</v>
      </c>
      <c r="E932" s="112"/>
    </row>
    <row r="933" spans="1:5">
      <c r="A933" s="294" t="s">
        <v>2780</v>
      </c>
      <c r="B933" s="295">
        <v>19391.559999999998</v>
      </c>
      <c r="C933" s="295">
        <v>0</v>
      </c>
      <c r="D933" s="295">
        <v>19391.559999999998</v>
      </c>
      <c r="E933" s="112"/>
    </row>
    <row r="934" spans="1:5">
      <c r="A934" s="294" t="s">
        <v>2781</v>
      </c>
      <c r="B934" s="295">
        <v>19391.560000000001</v>
      </c>
      <c r="C934" s="295">
        <v>0</v>
      </c>
      <c r="D934" s="295">
        <v>19391.560000000001</v>
      </c>
      <c r="E934" s="112"/>
    </row>
    <row r="935" spans="1:5">
      <c r="A935" s="294" t="s">
        <v>2782</v>
      </c>
      <c r="B935" s="295">
        <v>-132386.74</v>
      </c>
      <c r="C935" s="295">
        <v>16695.259999999998</v>
      </c>
      <c r="D935" s="295">
        <v>-149082</v>
      </c>
      <c r="E935" s="112"/>
    </row>
    <row r="936" spans="1:5">
      <c r="A936" s="294" t="s">
        <v>2783</v>
      </c>
      <c r="B936" s="295">
        <v>-132386.74000000002</v>
      </c>
      <c r="C936" s="295">
        <v>16695.259999999998</v>
      </c>
      <c r="D936" s="295">
        <v>-149082</v>
      </c>
      <c r="E936" s="112"/>
    </row>
    <row r="937" spans="1:5">
      <c r="A937" s="294" t="s">
        <v>2784</v>
      </c>
      <c r="B937" s="295">
        <v>814673.17</v>
      </c>
      <c r="C937" s="295">
        <v>-254036.76</v>
      </c>
      <c r="D937" s="295">
        <v>1068709.93</v>
      </c>
      <c r="E937" s="465"/>
    </row>
    <row r="938" spans="1:5">
      <c r="A938" s="294" t="s">
        <v>2785</v>
      </c>
      <c r="B938" s="295">
        <v>141025.49</v>
      </c>
      <c r="C938" s="295">
        <v>-209715.82</v>
      </c>
      <c r="D938" s="295">
        <v>350741.31</v>
      </c>
      <c r="E938" s="465"/>
    </row>
    <row r="939" spans="1:5">
      <c r="A939" s="294" t="s">
        <v>2786</v>
      </c>
      <c r="B939" s="295">
        <v>2006514</v>
      </c>
      <c r="C939" s="295">
        <v>-1678512.8800000001</v>
      </c>
      <c r="D939" s="295">
        <v>3685026.88</v>
      </c>
      <c r="E939" s="465"/>
    </row>
    <row r="940" spans="1:5">
      <c r="A940" s="294" t="s">
        <v>2787</v>
      </c>
      <c r="B940" s="295">
        <v>184609.37000000002</v>
      </c>
      <c r="C940" s="295">
        <v>-16782.669999999998</v>
      </c>
      <c r="D940" s="295">
        <v>201392.03999999998</v>
      </c>
      <c r="E940" s="112"/>
    </row>
    <row r="941" spans="1:5">
      <c r="A941" s="294" t="s">
        <v>2788</v>
      </c>
      <c r="B941" s="295">
        <v>3146822.0300000003</v>
      </c>
      <c r="C941" s="295">
        <v>-2159048.13</v>
      </c>
      <c r="D941" s="295">
        <v>5305870.16</v>
      </c>
      <c r="E941" s="112"/>
    </row>
    <row r="942" spans="1:5">
      <c r="A942" s="294" t="s">
        <v>2789</v>
      </c>
      <c r="B942" s="295">
        <v>13403562.719999999</v>
      </c>
      <c r="C942" s="295">
        <v>-1669847.8299999998</v>
      </c>
      <c r="D942" s="295">
        <v>15073410.549999999</v>
      </c>
      <c r="E942" s="112"/>
    </row>
    <row r="943" spans="1:5">
      <c r="A943" s="294" t="s">
        <v>2790</v>
      </c>
      <c r="B943" s="295">
        <v>13403562.719999999</v>
      </c>
      <c r="C943" s="295">
        <v>-1669847.8299999998</v>
      </c>
      <c r="D943" s="295">
        <v>15073410.549999999</v>
      </c>
    </row>
    <row r="944" spans="1:5">
      <c r="A944" s="294" t="s">
        <v>2791</v>
      </c>
      <c r="B944" s="295">
        <v>521678.99999999994</v>
      </c>
      <c r="C944" s="295">
        <v>-46574.47</v>
      </c>
      <c r="D944" s="295">
        <v>568253.47</v>
      </c>
    </row>
    <row r="945" spans="1:4">
      <c r="A945" s="294" t="s">
        <v>2792</v>
      </c>
      <c r="B945" s="295">
        <v>-521679.00000000006</v>
      </c>
      <c r="C945" s="295">
        <v>46574.470000000008</v>
      </c>
      <c r="D945" s="295">
        <v>-568253.47</v>
      </c>
    </row>
    <row r="946" spans="1:4">
      <c r="A946" s="294" t="s">
        <v>2793</v>
      </c>
      <c r="B946" s="295">
        <v>-584993.1</v>
      </c>
      <c r="C946" s="295">
        <v>0</v>
      </c>
      <c r="D946" s="295">
        <v>-584993.1</v>
      </c>
    </row>
    <row r="947" spans="1:4">
      <c r="A947" s="294" t="s">
        <v>2794</v>
      </c>
      <c r="B947" s="295">
        <v>34899.56</v>
      </c>
      <c r="C947" s="295">
        <v>0</v>
      </c>
      <c r="D947" s="295">
        <v>34899.56</v>
      </c>
    </row>
    <row r="948" spans="1:4">
      <c r="A948" s="294" t="s">
        <v>2795</v>
      </c>
      <c r="B948" s="295">
        <v>-99134.3</v>
      </c>
      <c r="C948" s="295">
        <v>-99134.3</v>
      </c>
      <c r="D948" s="295">
        <v>0</v>
      </c>
    </row>
    <row r="949" spans="1:4">
      <c r="A949" s="294" t="s">
        <v>2796</v>
      </c>
      <c r="B949" s="295">
        <v>22743.22</v>
      </c>
      <c r="C949" s="295">
        <v>-2046.9999999999998</v>
      </c>
      <c r="D949" s="295">
        <v>24790.22</v>
      </c>
    </row>
    <row r="950" spans="1:4">
      <c r="A950" s="294" t="s">
        <v>2797</v>
      </c>
      <c r="B950" s="295">
        <v>22743.22</v>
      </c>
      <c r="C950" s="295">
        <v>-2046.9999999999998</v>
      </c>
      <c r="D950" s="295">
        <v>24790.22</v>
      </c>
    </row>
    <row r="951" spans="1:4">
      <c r="A951" s="294" t="s">
        <v>2798</v>
      </c>
      <c r="B951" s="295">
        <v>1935298.66</v>
      </c>
      <c r="C951" s="295">
        <v>0</v>
      </c>
      <c r="D951" s="295">
        <v>1935298.66</v>
      </c>
    </row>
    <row r="952" spans="1:4">
      <c r="A952" s="294" t="s">
        <v>2799</v>
      </c>
      <c r="B952" s="295">
        <v>2385183.5700000003</v>
      </c>
      <c r="C952" s="295">
        <v>-216834.87000000002</v>
      </c>
      <c r="D952" s="295">
        <v>2602018.44</v>
      </c>
    </row>
    <row r="953" spans="1:4">
      <c r="A953" s="294" t="s">
        <v>2800</v>
      </c>
      <c r="B953" s="295">
        <v>208696.62</v>
      </c>
      <c r="C953" s="295">
        <v>-1221227.5899999999</v>
      </c>
      <c r="D953" s="295">
        <v>1429924.21</v>
      </c>
    </row>
    <row r="954" spans="1:4">
      <c r="A954" s="294" t="s">
        <v>2801</v>
      </c>
      <c r="B954" s="295">
        <v>4166983.0700000003</v>
      </c>
      <c r="C954" s="295">
        <v>-23481.15</v>
      </c>
      <c r="D954" s="295">
        <v>4190464.22</v>
      </c>
    </row>
    <row r="955" spans="1:4">
      <c r="A955" s="294" t="s">
        <v>2802</v>
      </c>
      <c r="B955" s="295">
        <v>8046934.0800000001</v>
      </c>
      <c r="C955" s="295">
        <v>-1560677.9100000001</v>
      </c>
      <c r="D955" s="295">
        <v>9607611.9900000002</v>
      </c>
    </row>
    <row r="956" spans="1:4">
      <c r="A956" s="294" t="s">
        <v>2803</v>
      </c>
      <c r="B956" s="295">
        <v>1568006.77</v>
      </c>
      <c r="C956" s="295">
        <v>-216941.22999999998</v>
      </c>
      <c r="D956" s="295">
        <v>1784948</v>
      </c>
    </row>
    <row r="957" spans="1:4">
      <c r="A957" s="294" t="s">
        <v>2804</v>
      </c>
      <c r="B957" s="295">
        <v>1568006.77</v>
      </c>
      <c r="C957" s="295">
        <v>-216941.22999999998</v>
      </c>
      <c r="D957" s="295">
        <v>1784948</v>
      </c>
    </row>
    <row r="958" spans="1:4">
      <c r="A958" s="294" t="s">
        <v>2805</v>
      </c>
      <c r="B958" s="295">
        <v>263377.24</v>
      </c>
      <c r="C958" s="295">
        <v>-70189.34</v>
      </c>
      <c r="D958" s="295">
        <v>333566.58</v>
      </c>
    </row>
    <row r="959" spans="1:4">
      <c r="A959" s="294" t="s">
        <v>2806</v>
      </c>
      <c r="B959" s="295">
        <v>119383.99</v>
      </c>
      <c r="C959" s="295">
        <v>-21525.59</v>
      </c>
      <c r="D959" s="295">
        <v>140909.58000000002</v>
      </c>
    </row>
    <row r="960" spans="1:4">
      <c r="A960" s="294" t="s">
        <v>2807</v>
      </c>
      <c r="B960" s="295">
        <v>2500</v>
      </c>
      <c r="C960" s="295">
        <v>0</v>
      </c>
      <c r="D960" s="295">
        <v>2500</v>
      </c>
    </row>
    <row r="961" spans="1:4">
      <c r="A961" s="294" t="s">
        <v>2808</v>
      </c>
      <c r="B961" s="295">
        <v>-58191056.119999997</v>
      </c>
      <c r="C961" s="295">
        <v>5101953.1000000006</v>
      </c>
      <c r="D961" s="295">
        <v>-63293009.219999999</v>
      </c>
    </row>
    <row r="962" spans="1:4">
      <c r="A962" s="294" t="s">
        <v>2809</v>
      </c>
      <c r="B962" s="295">
        <v>58576317.350000001</v>
      </c>
      <c r="C962" s="295">
        <v>-5193668.03</v>
      </c>
      <c r="D962" s="295">
        <v>63769985.380000003</v>
      </c>
    </row>
    <row r="963" spans="1:4">
      <c r="A963" s="294" t="s">
        <v>2810</v>
      </c>
      <c r="B963" s="295">
        <v>385.73</v>
      </c>
      <c r="C963" s="295">
        <v>0</v>
      </c>
      <c r="D963" s="295">
        <v>385.73</v>
      </c>
    </row>
    <row r="964" spans="1:4">
      <c r="A964" s="294" t="s">
        <v>2811</v>
      </c>
      <c r="B964" s="295">
        <v>26601298.66</v>
      </c>
      <c r="C964" s="295">
        <v>-1051603.95</v>
      </c>
      <c r="D964" s="295">
        <v>27652902.609999999</v>
      </c>
    </row>
    <row r="965" spans="1:4">
      <c r="A965" s="294" t="s">
        <v>2812</v>
      </c>
      <c r="B965" s="295">
        <v>26601684.390000001</v>
      </c>
      <c r="C965" s="295">
        <v>-1051603.95</v>
      </c>
      <c r="D965" s="295">
        <v>27653288.34</v>
      </c>
    </row>
    <row r="966" spans="1:4">
      <c r="A966" s="294" t="s">
        <v>2813</v>
      </c>
      <c r="B966" s="295">
        <v>-31974632.959999997</v>
      </c>
      <c r="C966" s="295">
        <v>4142064.08</v>
      </c>
      <c r="D966" s="295">
        <v>-36116697.039999999</v>
      </c>
    </row>
    <row r="967" spans="1:4">
      <c r="A967" s="294" t="s">
        <v>2814</v>
      </c>
      <c r="B967" s="295">
        <v>41067894.809999995</v>
      </c>
      <c r="C967" s="295">
        <v>-5873108.75</v>
      </c>
      <c r="D967" s="295">
        <v>46941003.559999995</v>
      </c>
    </row>
    <row r="968" spans="1:4">
      <c r="A968" s="294" t="s">
        <v>2815</v>
      </c>
      <c r="B968" s="295"/>
      <c r="C968" s="295">
        <v>-154.73000000000002</v>
      </c>
      <c r="D968" s="295">
        <v>154.73000000000002</v>
      </c>
    </row>
    <row r="969" spans="1:4">
      <c r="A969" s="294" t="s">
        <v>2816</v>
      </c>
      <c r="B969" s="295">
        <v>-9461960.870000001</v>
      </c>
      <c r="C969" s="295">
        <v>-558120.27</v>
      </c>
      <c r="D969" s="295">
        <v>-8903840.5999999996</v>
      </c>
    </row>
    <row r="970" spans="1:4">
      <c r="A970" s="294" t="s">
        <v>2817</v>
      </c>
      <c r="B970" s="295">
        <v>-9461960.870000001</v>
      </c>
      <c r="C970" s="295">
        <v>-558275</v>
      </c>
      <c r="D970" s="295">
        <v>-8903685.8699999992</v>
      </c>
    </row>
    <row r="971" spans="1:4">
      <c r="A971" s="294" t="s">
        <v>2818</v>
      </c>
      <c r="B971" s="295">
        <v>48004540.390000001</v>
      </c>
      <c r="C971" s="295">
        <v>-10243584.450000001</v>
      </c>
      <c r="D971" s="295">
        <v>58248124.840000004</v>
      </c>
    </row>
    <row r="972" spans="1:4">
      <c r="A972" s="294" t="s">
        <v>2819</v>
      </c>
      <c r="B972" s="295">
        <v>-282275.69</v>
      </c>
      <c r="C972" s="295">
        <v>54411.66</v>
      </c>
      <c r="D972" s="295">
        <v>-336687.35</v>
      </c>
    </row>
    <row r="973" spans="1:4">
      <c r="A973" s="294" t="s">
        <v>2820</v>
      </c>
      <c r="B973" s="295">
        <v>282275.69000000006</v>
      </c>
      <c r="C973" s="295">
        <v>-54411.66</v>
      </c>
      <c r="D973" s="295">
        <v>336687.35000000003</v>
      </c>
    </row>
    <row r="974" spans="1:4">
      <c r="A974" s="294" t="s">
        <v>2821</v>
      </c>
      <c r="B974" s="295">
        <v>9152.2200000000012</v>
      </c>
      <c r="C974" s="295">
        <v>-832.02</v>
      </c>
      <c r="D974" s="295">
        <v>9984.24</v>
      </c>
    </row>
    <row r="975" spans="1:4">
      <c r="A975" s="294" t="s">
        <v>2822</v>
      </c>
      <c r="B975" s="295">
        <v>713815.08</v>
      </c>
      <c r="C975" s="295">
        <v>-64892.279999999992</v>
      </c>
      <c r="D975" s="295">
        <v>778707.36</v>
      </c>
    </row>
    <row r="976" spans="1:4">
      <c r="A976" s="294" t="s">
        <v>2823</v>
      </c>
      <c r="B976" s="295">
        <v>722967.3</v>
      </c>
      <c r="C976" s="295">
        <v>-65724.3</v>
      </c>
      <c r="D976" s="295">
        <v>788691.60000000009</v>
      </c>
    </row>
    <row r="977" spans="1:4">
      <c r="A977" s="294" t="s">
        <v>2824</v>
      </c>
      <c r="B977" s="295">
        <v>3979048.3499999996</v>
      </c>
      <c r="C977" s="295">
        <v>-1050903.6200000001</v>
      </c>
      <c r="D977" s="295">
        <v>5029951.9700000007</v>
      </c>
    </row>
    <row r="978" spans="1:4">
      <c r="A978" s="294" t="s">
        <v>2825</v>
      </c>
      <c r="B978" s="295">
        <v>3979048.3499999996</v>
      </c>
      <c r="C978" s="295">
        <v>-1050903.6200000001</v>
      </c>
      <c r="D978" s="295">
        <v>5029951.9700000007</v>
      </c>
    </row>
    <row r="979" spans="1:4">
      <c r="A979" s="294" t="s">
        <v>2826</v>
      </c>
      <c r="B979" s="295">
        <v>2855755.08</v>
      </c>
      <c r="C979" s="295">
        <v>2042557.25</v>
      </c>
      <c r="D979" s="295">
        <v>813197.83</v>
      </c>
    </row>
    <row r="980" spans="1:4">
      <c r="A980" s="294" t="s">
        <v>2827</v>
      </c>
      <c r="B980" s="295">
        <v>2855755.08</v>
      </c>
      <c r="C980" s="295">
        <v>2042557.25</v>
      </c>
      <c r="D980" s="295">
        <v>813197.83</v>
      </c>
    </row>
    <row r="981" spans="1:4">
      <c r="A981" s="294" t="s">
        <v>2828</v>
      </c>
      <c r="B981" s="295">
        <v>87004.41</v>
      </c>
      <c r="C981" s="295">
        <v>0</v>
      </c>
      <c r="D981" s="295">
        <v>87004.41</v>
      </c>
    </row>
    <row r="982" spans="1:4">
      <c r="A982" s="294" t="s">
        <v>2829</v>
      </c>
      <c r="B982" s="295">
        <v>87004.410000000018</v>
      </c>
      <c r="C982" s="295">
        <v>0</v>
      </c>
      <c r="D982" s="295">
        <v>87004.410000000018</v>
      </c>
    </row>
    <row r="983" spans="1:4">
      <c r="A983" s="294" t="s">
        <v>2830</v>
      </c>
      <c r="B983" s="295">
        <v>3671503.8099999996</v>
      </c>
      <c r="C983" s="295">
        <v>-434740.55</v>
      </c>
      <c r="D983" s="295">
        <v>4106244.3600000003</v>
      </c>
    </row>
    <row r="984" spans="1:4">
      <c r="A984" s="294" t="s">
        <v>2831</v>
      </c>
      <c r="B984" s="295">
        <v>3671503.8099999996</v>
      </c>
      <c r="C984" s="295">
        <v>-434740.55</v>
      </c>
      <c r="D984" s="295">
        <v>4106244.3600000003</v>
      </c>
    </row>
    <row r="985" spans="1:4">
      <c r="A985" s="294" t="s">
        <v>2832</v>
      </c>
      <c r="B985" s="295">
        <v>4041046.56</v>
      </c>
      <c r="C985" s="295">
        <v>192962.12</v>
      </c>
      <c r="D985" s="295">
        <v>3848084.44</v>
      </c>
    </row>
    <row r="986" spans="1:4">
      <c r="A986" s="294" t="s">
        <v>2833</v>
      </c>
      <c r="B986" s="295">
        <v>4041046.56</v>
      </c>
      <c r="C986" s="295">
        <v>192962.12</v>
      </c>
      <c r="D986" s="295">
        <v>3848084.44</v>
      </c>
    </row>
    <row r="987" spans="1:4">
      <c r="A987" s="294" t="s">
        <v>2834</v>
      </c>
      <c r="B987" s="295">
        <v>0</v>
      </c>
      <c r="C987" s="295">
        <v>0</v>
      </c>
      <c r="D987" s="295">
        <v>0</v>
      </c>
    </row>
    <row r="988" spans="1:4">
      <c r="A988" s="294" t="s">
        <v>2835</v>
      </c>
      <c r="B988" s="295">
        <v>0</v>
      </c>
      <c r="C988" s="295">
        <v>0</v>
      </c>
      <c r="D988" s="295">
        <v>0</v>
      </c>
    </row>
    <row r="989" spans="1:4">
      <c r="A989" s="294" t="s">
        <v>2836</v>
      </c>
      <c r="B989" s="295">
        <v>-1348001.9</v>
      </c>
      <c r="C989" s="295">
        <v>-2647.48</v>
      </c>
      <c r="D989" s="295">
        <v>-1345354.42</v>
      </c>
    </row>
    <row r="990" spans="1:4">
      <c r="A990" s="294" t="s">
        <v>2837</v>
      </c>
      <c r="B990" s="295">
        <v>2693044.6599999997</v>
      </c>
      <c r="C990" s="295">
        <v>190314.64</v>
      </c>
      <c r="D990" s="295">
        <v>2502730.02</v>
      </c>
    </row>
    <row r="991" spans="1:4">
      <c r="A991" s="294" t="s">
        <v>2838</v>
      </c>
      <c r="B991" s="295">
        <v>14009323.609999999</v>
      </c>
      <c r="C991" s="295">
        <v>681503.41999999993</v>
      </c>
      <c r="D991" s="295">
        <v>13327820.189999999</v>
      </c>
    </row>
    <row r="992" spans="1:4">
      <c r="A992" s="294" t="s">
        <v>2839</v>
      </c>
      <c r="B992" s="295">
        <v>14291599.300000001</v>
      </c>
      <c r="C992" s="295">
        <v>627091.76</v>
      </c>
      <c r="D992" s="295">
        <v>13664507.540000001</v>
      </c>
    </row>
    <row r="993" spans="1:4">
      <c r="A993" s="294" t="s">
        <v>2840</v>
      </c>
      <c r="B993" s="295">
        <v>254627.99999999997</v>
      </c>
      <c r="C993" s="295">
        <v>-23148</v>
      </c>
      <c r="D993" s="295">
        <v>277776</v>
      </c>
    </row>
    <row r="994" spans="1:4">
      <c r="A994" s="294" t="s">
        <v>2841</v>
      </c>
      <c r="B994" s="295">
        <v>254628</v>
      </c>
      <c r="C994" s="295">
        <v>-23148</v>
      </c>
      <c r="D994" s="295">
        <v>277776.00000000006</v>
      </c>
    </row>
    <row r="995" spans="1:4">
      <c r="A995" s="294" t="s">
        <v>2842</v>
      </c>
      <c r="B995" s="295">
        <v>3821106.94</v>
      </c>
      <c r="C995" s="295">
        <v>-1633179.95</v>
      </c>
      <c r="D995" s="295">
        <v>5454286.8900000006</v>
      </c>
    </row>
    <row r="996" spans="1:4">
      <c r="A996" s="294" t="s">
        <v>2843</v>
      </c>
      <c r="B996" s="295">
        <v>-782973.35000000009</v>
      </c>
      <c r="C996" s="295">
        <v>0</v>
      </c>
      <c r="D996" s="295">
        <v>-782973.35000000009</v>
      </c>
    </row>
    <row r="997" spans="1:4">
      <c r="A997" s="294" t="s">
        <v>2844</v>
      </c>
      <c r="B997" s="295">
        <v>3038133.5900000003</v>
      </c>
      <c r="C997" s="295">
        <v>-1633179.95</v>
      </c>
      <c r="D997" s="295">
        <v>4671313.54</v>
      </c>
    </row>
    <row r="998" spans="1:4">
      <c r="A998" s="294" t="s">
        <v>2845</v>
      </c>
      <c r="B998" s="295">
        <v>-205064.47999999998</v>
      </c>
      <c r="C998" s="295">
        <v>0</v>
      </c>
      <c r="D998" s="295">
        <v>-205064.47999999998</v>
      </c>
    </row>
    <row r="999" spans="1:4">
      <c r="A999" s="294" t="s">
        <v>2846</v>
      </c>
      <c r="B999" s="295">
        <v>-205064.48</v>
      </c>
      <c r="C999" s="295">
        <v>0</v>
      </c>
      <c r="D999" s="295">
        <v>-205064.48</v>
      </c>
    </row>
    <row r="1000" spans="1:4">
      <c r="A1000" s="294" t="s">
        <v>2847</v>
      </c>
      <c r="B1000" s="295">
        <v>1047076.94</v>
      </c>
      <c r="C1000" s="295">
        <v>-450498.61</v>
      </c>
      <c r="D1000" s="295">
        <v>1497575.55</v>
      </c>
    </row>
    <row r="1001" spans="1:4">
      <c r="A1001" s="294" t="s">
        <v>2848</v>
      </c>
      <c r="B1001" s="295">
        <v>1047076.94</v>
      </c>
      <c r="C1001" s="295">
        <v>-450498.61</v>
      </c>
      <c r="D1001" s="295">
        <v>1497575.55</v>
      </c>
    </row>
    <row r="1002" spans="1:4">
      <c r="A1002" s="294" t="s">
        <v>2849</v>
      </c>
      <c r="B1002" s="295">
        <v>-22.93</v>
      </c>
      <c r="C1002" s="295">
        <v>0</v>
      </c>
      <c r="D1002" s="295">
        <v>-22.93</v>
      </c>
    </row>
    <row r="1003" spans="1:4">
      <c r="A1003" s="294" t="s">
        <v>2850</v>
      </c>
      <c r="B1003" s="295">
        <v>-22.929999999999996</v>
      </c>
      <c r="C1003" s="295">
        <v>0</v>
      </c>
      <c r="D1003" s="295">
        <v>-22.929999999999996</v>
      </c>
    </row>
    <row r="1004" spans="1:4">
      <c r="A1004" s="294" t="s">
        <v>2851</v>
      </c>
      <c r="B1004" s="295">
        <v>841989.53</v>
      </c>
      <c r="C1004" s="295">
        <v>-450498.61</v>
      </c>
      <c r="D1004" s="295">
        <v>1292488.1400000001</v>
      </c>
    </row>
    <row r="1005" spans="1:4">
      <c r="A1005" s="294" t="s">
        <v>2852</v>
      </c>
      <c r="B1005" s="295">
        <v>3880123.12</v>
      </c>
      <c r="C1005" s="295">
        <v>-2083678.5599999998</v>
      </c>
      <c r="D1005" s="295">
        <v>5963801.6800000006</v>
      </c>
    </row>
    <row r="1006" spans="1:4">
      <c r="A1006" s="294" t="s">
        <v>2853</v>
      </c>
      <c r="B1006" s="295">
        <v>1266551.8999999999</v>
      </c>
      <c r="C1006" s="295">
        <v>-158779.94999999998</v>
      </c>
      <c r="D1006" s="295">
        <v>1425331.8499999999</v>
      </c>
    </row>
    <row r="1007" spans="1:4">
      <c r="A1007" s="294" t="s">
        <v>2854</v>
      </c>
      <c r="B1007" s="295">
        <v>128453.70999999999</v>
      </c>
      <c r="C1007" s="295">
        <v>0</v>
      </c>
      <c r="D1007" s="295">
        <v>128453.70999999999</v>
      </c>
    </row>
    <row r="1008" spans="1:4">
      <c r="A1008" s="294" t="s">
        <v>2855</v>
      </c>
      <c r="B1008" s="295">
        <v>351022.19</v>
      </c>
      <c r="C1008" s="295">
        <v>-44005.54</v>
      </c>
      <c r="D1008" s="295">
        <v>395027.73</v>
      </c>
    </row>
    <row r="1009" spans="1:4">
      <c r="A1009" s="294" t="s">
        <v>2856</v>
      </c>
      <c r="B1009" s="295">
        <v>35600.68</v>
      </c>
      <c r="C1009" s="295">
        <v>0</v>
      </c>
      <c r="D1009" s="295">
        <v>35600.68</v>
      </c>
    </row>
    <row r="1010" spans="1:4">
      <c r="A1010" s="294" t="s">
        <v>2857</v>
      </c>
      <c r="B1010" s="295">
        <v>1781628.48</v>
      </c>
      <c r="C1010" s="295">
        <v>-202785.49</v>
      </c>
      <c r="D1010" s="295">
        <v>1984413.9699999997</v>
      </c>
    </row>
    <row r="1011" spans="1:4">
      <c r="A1011" s="294" t="s">
        <v>2858</v>
      </c>
      <c r="B1011" s="295">
        <v>-290974.12</v>
      </c>
      <c r="C1011" s="295">
        <v>40465.86</v>
      </c>
      <c r="D1011" s="295">
        <v>-331439.98</v>
      </c>
    </row>
    <row r="1012" spans="1:4">
      <c r="A1012" s="294" t="s">
        <v>2859</v>
      </c>
      <c r="B1012" s="295">
        <v>-235166.62</v>
      </c>
      <c r="C1012" s="295">
        <v>0</v>
      </c>
      <c r="D1012" s="295">
        <v>-235166.62</v>
      </c>
    </row>
    <row r="1013" spans="1:4">
      <c r="A1013" s="294" t="s">
        <v>2860</v>
      </c>
      <c r="B1013" s="295">
        <v>-80642.86</v>
      </c>
      <c r="C1013" s="295">
        <v>11215.039999999999</v>
      </c>
      <c r="D1013" s="295">
        <v>-91857.9</v>
      </c>
    </row>
    <row r="1014" spans="1:4">
      <c r="A1014" s="294" t="s">
        <v>2861</v>
      </c>
      <c r="B1014" s="295">
        <v>-65175.939999999995</v>
      </c>
      <c r="C1014" s="295">
        <v>0</v>
      </c>
      <c r="D1014" s="295">
        <v>-65175.939999999995</v>
      </c>
    </row>
    <row r="1015" spans="1:4">
      <c r="A1015" s="294" t="s">
        <v>2862</v>
      </c>
      <c r="B1015" s="295">
        <v>-671959.54000000015</v>
      </c>
      <c r="C1015" s="295">
        <v>51680.900000000009</v>
      </c>
      <c r="D1015" s="295">
        <v>-723640.44000000006</v>
      </c>
    </row>
    <row r="1016" spans="1:4">
      <c r="A1016" s="294" t="s">
        <v>2863</v>
      </c>
      <c r="B1016" s="295">
        <v>1109668.94</v>
      </c>
      <c r="C1016" s="295">
        <v>-151104.59</v>
      </c>
      <c r="D1016" s="295">
        <v>1260773.53</v>
      </c>
    </row>
    <row r="1017" spans="1:4">
      <c r="A1017" s="294" t="s">
        <v>2864</v>
      </c>
      <c r="B1017" s="295">
        <v>5244420.0599999996</v>
      </c>
      <c r="C1017" s="295">
        <v>-2257931.15</v>
      </c>
      <c r="D1017" s="295">
        <v>7502351.21</v>
      </c>
    </row>
    <row r="1018" spans="1:4">
      <c r="A1018" s="294" t="s">
        <v>2865</v>
      </c>
      <c r="B1018" s="295">
        <v>28468521.029999997</v>
      </c>
      <c r="C1018" s="295">
        <v>-8612745.0600000005</v>
      </c>
      <c r="D1018" s="295">
        <v>37081266.090000004</v>
      </c>
    </row>
    <row r="1019" spans="1:4">
      <c r="A1019" s="294" t="s">
        <v>2866</v>
      </c>
      <c r="B1019" s="295">
        <v>1246590555.1800001</v>
      </c>
      <c r="C1019" s="295">
        <v>-156243683.46000001</v>
      </c>
      <c r="D1019" s="295">
        <v>1402834238.6399999</v>
      </c>
    </row>
    <row r="1020" spans="1:4">
      <c r="A1020" s="294" t="s">
        <v>2867</v>
      </c>
      <c r="B1020" s="295">
        <v>560781.28</v>
      </c>
      <c r="C1020" s="295">
        <v>-51795.96</v>
      </c>
      <c r="D1020" s="295">
        <v>612577.24</v>
      </c>
    </row>
    <row r="1021" spans="1:4">
      <c r="A1021" s="294" t="s">
        <v>2868</v>
      </c>
      <c r="B1021" s="295">
        <v>905791</v>
      </c>
      <c r="C1021" s="295">
        <v>-101805.22</v>
      </c>
      <c r="D1021" s="295">
        <v>1007596.22</v>
      </c>
    </row>
    <row r="1022" spans="1:4">
      <c r="A1022" s="294" t="s">
        <v>2869</v>
      </c>
      <c r="B1022" s="295">
        <v>4705681.1700000009</v>
      </c>
      <c r="C1022" s="295">
        <v>-514566.57</v>
      </c>
      <c r="D1022" s="295">
        <v>5220247.7399999993</v>
      </c>
    </row>
    <row r="1023" spans="1:4">
      <c r="A1023" s="294" t="s">
        <v>2870</v>
      </c>
      <c r="B1023" s="295">
        <v>6172253.4500000002</v>
      </c>
      <c r="C1023" s="295">
        <v>-668167.75</v>
      </c>
      <c r="D1023" s="295">
        <v>6840421.2000000002</v>
      </c>
    </row>
    <row r="1024" spans="1:4">
      <c r="A1024" s="294" t="s">
        <v>2871</v>
      </c>
      <c r="B1024" s="295">
        <v>704748.16999999993</v>
      </c>
      <c r="C1024" s="295">
        <v>-69566.78</v>
      </c>
      <c r="D1024" s="295">
        <v>774314.95</v>
      </c>
    </row>
    <row r="1025" spans="1:4">
      <c r="A1025" s="294" t="s">
        <v>2872</v>
      </c>
      <c r="B1025" s="295">
        <v>704748.17</v>
      </c>
      <c r="C1025" s="295">
        <v>-69566.780000000013</v>
      </c>
      <c r="D1025" s="295">
        <v>774314.95000000007</v>
      </c>
    </row>
    <row r="1026" spans="1:4">
      <c r="A1026" s="294" t="s">
        <v>2873</v>
      </c>
      <c r="B1026" s="295">
        <v>6877001.6199999992</v>
      </c>
      <c r="C1026" s="295">
        <v>-737734.53</v>
      </c>
      <c r="D1026" s="295">
        <v>7614736.1499999994</v>
      </c>
    </row>
    <row r="1027" spans="1:4">
      <c r="A1027" s="294" t="s">
        <v>2874</v>
      </c>
      <c r="B1027" s="295">
        <v>26398906.890000001</v>
      </c>
      <c r="C1027" s="295">
        <v>-93792.37999999999</v>
      </c>
      <c r="D1027" s="295">
        <v>26492699.27</v>
      </c>
    </row>
    <row r="1028" spans="1:4">
      <c r="A1028" s="294" t="s">
        <v>2875</v>
      </c>
      <c r="B1028" s="295">
        <v>26398906.890000001</v>
      </c>
      <c r="C1028" s="295">
        <v>-93792.37999999999</v>
      </c>
      <c r="D1028" s="295">
        <v>26492699.27</v>
      </c>
    </row>
    <row r="1029" spans="1:4">
      <c r="A1029" s="294" t="s">
        <v>2876</v>
      </c>
      <c r="B1029" s="295">
        <v>8.77</v>
      </c>
      <c r="C1029" s="295">
        <v>0</v>
      </c>
      <c r="D1029" s="295">
        <v>8.77</v>
      </c>
    </row>
    <row r="1030" spans="1:4">
      <c r="A1030" s="294" t="s">
        <v>2877</v>
      </c>
      <c r="B1030" s="295">
        <v>337494.34</v>
      </c>
      <c r="C1030" s="295">
        <v>-50088.310000000005</v>
      </c>
      <c r="D1030" s="295">
        <v>387582.64999999997</v>
      </c>
    </row>
    <row r="1031" spans="1:4">
      <c r="A1031" s="294" t="s">
        <v>2878</v>
      </c>
      <c r="B1031" s="295">
        <v>4814487.88</v>
      </c>
      <c r="C1031" s="295">
        <v>-492614.44</v>
      </c>
      <c r="D1031" s="295">
        <v>5307102.3199999994</v>
      </c>
    </row>
    <row r="1032" spans="1:4">
      <c r="A1032" s="294" t="s">
        <v>2879</v>
      </c>
      <c r="B1032" s="295">
        <v>-48556143.93</v>
      </c>
      <c r="C1032" s="295">
        <v>2389090.94</v>
      </c>
      <c r="D1032" s="295">
        <v>-50945234.869999997</v>
      </c>
    </row>
    <row r="1033" spans="1:4">
      <c r="A1033" s="294" t="s">
        <v>2880</v>
      </c>
      <c r="B1033" s="295">
        <v>3362010.4099999997</v>
      </c>
      <c r="C1033" s="295">
        <v>1320899.1100000001</v>
      </c>
      <c r="D1033" s="295">
        <v>2041111.3</v>
      </c>
    </row>
    <row r="1034" spans="1:4">
      <c r="A1034" s="294" t="s">
        <v>2881</v>
      </c>
      <c r="B1034" s="295">
        <v>-40042142.530000001</v>
      </c>
      <c r="C1034" s="295">
        <v>3167287.3</v>
      </c>
      <c r="D1034" s="295">
        <v>-43209429.829999998</v>
      </c>
    </row>
    <row r="1035" spans="1:4">
      <c r="A1035" s="294" t="s">
        <v>2882</v>
      </c>
      <c r="B1035" s="295">
        <v>-13643235.640000001</v>
      </c>
      <c r="C1035" s="295">
        <v>3073494.92</v>
      </c>
      <c r="D1035" s="295">
        <v>-16716730.560000001</v>
      </c>
    </row>
    <row r="1036" spans="1:4">
      <c r="A1036" s="294" t="s">
        <v>2883</v>
      </c>
      <c r="B1036" s="295">
        <v>-5096490.6100000003</v>
      </c>
      <c r="C1036" s="295">
        <v>637570.94999999995</v>
      </c>
      <c r="D1036" s="295">
        <v>-5734061.5600000005</v>
      </c>
    </row>
    <row r="1037" spans="1:4">
      <c r="A1037" s="294" t="s">
        <v>2884</v>
      </c>
      <c r="B1037" s="295">
        <v>-5096490.6100000003</v>
      </c>
      <c r="C1037" s="295">
        <v>637570.94999999995</v>
      </c>
      <c r="D1037" s="295">
        <v>-5734061.5600000005</v>
      </c>
    </row>
    <row r="1038" spans="1:4">
      <c r="A1038" s="294" t="s">
        <v>2885</v>
      </c>
      <c r="B1038" s="295">
        <v>16906791.390000001</v>
      </c>
      <c r="C1038" s="295">
        <v>-1813173.65</v>
      </c>
      <c r="D1038" s="295">
        <v>18719965.039999999</v>
      </c>
    </row>
    <row r="1039" spans="1:4">
      <c r="A1039" s="294" t="s">
        <v>2886</v>
      </c>
      <c r="B1039" s="295">
        <v>348300166.53999996</v>
      </c>
      <c r="C1039" s="295">
        <v>-34216582.890000001</v>
      </c>
      <c r="D1039" s="295">
        <v>382516749.43000001</v>
      </c>
    </row>
    <row r="1040" spans="1:4">
      <c r="A1040" s="294" t="s">
        <v>2887</v>
      </c>
      <c r="B1040" s="295">
        <v>365206957.93000001</v>
      </c>
      <c r="C1040" s="295">
        <v>-36029756.539999999</v>
      </c>
      <c r="D1040" s="295">
        <v>401236714.47000003</v>
      </c>
    </row>
    <row r="1041" spans="1:4">
      <c r="A1041" s="294" t="s">
        <v>2888</v>
      </c>
      <c r="B1041" s="295">
        <v>365206957.93000001</v>
      </c>
      <c r="C1041" s="295">
        <v>-36029756.539999999</v>
      </c>
      <c r="D1041" s="295">
        <v>401236714.47000003</v>
      </c>
    </row>
    <row r="1042" spans="1:4">
      <c r="A1042" s="294" t="s">
        <v>2889</v>
      </c>
      <c r="B1042" s="295">
        <v>353344233.30000001</v>
      </c>
      <c r="C1042" s="295">
        <v>-33056425.199999999</v>
      </c>
      <c r="D1042" s="295">
        <v>386400658.5</v>
      </c>
    </row>
    <row r="1043" spans="1:4">
      <c r="A1043" s="294" t="s">
        <v>2890</v>
      </c>
      <c r="B1043" s="295">
        <v>893246321.88</v>
      </c>
      <c r="C1043" s="295">
        <v>-123187258.25999999</v>
      </c>
      <c r="D1043" s="295">
        <v>1016433580.14</v>
      </c>
    </row>
    <row r="1044" spans="1:4">
      <c r="A1044" s="294" t="s">
        <v>2891</v>
      </c>
      <c r="B1044" s="295">
        <v>0</v>
      </c>
      <c r="C1044" s="295">
        <v>0</v>
      </c>
      <c r="D1044" s="295">
        <v>0</v>
      </c>
    </row>
    <row r="1045" spans="1:4">
      <c r="A1045" s="294" t="s">
        <v>2892</v>
      </c>
      <c r="B1045" s="295">
        <v>0</v>
      </c>
      <c r="C1045" s="295">
        <v>0</v>
      </c>
      <c r="D1045" s="295">
        <v>0</v>
      </c>
    </row>
    <row r="1046" spans="1:4">
      <c r="A1046" s="294" t="s">
        <v>2893</v>
      </c>
      <c r="B1046" s="295">
        <v>0</v>
      </c>
      <c r="C1046" s="295">
        <v>0</v>
      </c>
      <c r="D1046" s="295">
        <v>0</v>
      </c>
    </row>
    <row r="1047" spans="1:4">
      <c r="A1047" s="294" t="s">
        <v>2894</v>
      </c>
      <c r="B1047" s="295">
        <v>0</v>
      </c>
      <c r="C1047" s="295">
        <v>0</v>
      </c>
      <c r="D1047" s="295">
        <v>0</v>
      </c>
    </row>
    <row r="1048" spans="1:4">
      <c r="A1048" s="294" t="s">
        <v>2895</v>
      </c>
      <c r="B1048" s="295">
        <v>0</v>
      </c>
      <c r="C1048" s="295">
        <v>0</v>
      </c>
      <c r="D1048" s="295">
        <v>0</v>
      </c>
    </row>
    <row r="1049" spans="1:4">
      <c r="A1049" s="294" t="s">
        <v>2896</v>
      </c>
      <c r="B1049" s="295">
        <v>0</v>
      </c>
      <c r="C1049" s="295">
        <v>0</v>
      </c>
      <c r="D1049" s="295">
        <v>0</v>
      </c>
    </row>
    <row r="1050" spans="1:4">
      <c r="A1050" s="294" t="s">
        <v>2897</v>
      </c>
      <c r="B1050" s="295">
        <v>0</v>
      </c>
      <c r="C1050" s="295">
        <v>0</v>
      </c>
      <c r="D1050" s="295">
        <v>0</v>
      </c>
    </row>
    <row r="1051" spans="1:4">
      <c r="A1051" s="292" t="s">
        <v>2898</v>
      </c>
      <c r="B1051" s="297">
        <v>893246321.88</v>
      </c>
      <c r="C1051" s="297">
        <v>-123187258.25999999</v>
      </c>
      <c r="D1051" s="297">
        <v>1016433580.14</v>
      </c>
    </row>
  </sheetData>
  <mergeCells count="1">
    <mergeCell ref="E937:E939"/>
  </mergeCells>
  <pageMargins left="0.7" right="0.7" top="0.75" bottom="0.75" header="0.3" footer="0.3"/>
  <pageSetup orientation="portrait" r:id="rId1"/>
  <headerFooter>
    <oddHeader xml:space="preserve">&amp;RDEF’s Response to OPC POD 1 (1-26)
Q7
Page &amp;P of &amp;N
</oddHeader>
    <oddFooter>&amp;R20240025-OPCPOD1-00004255</oddFooter>
  </headerFooter>
  <drawing r:id="rId2"/>
  <legacyDrawing r:id="rId3"/>
  <controls>
    <mc:AlternateContent xmlns:mc="http://schemas.openxmlformats.org/markup-compatibility/2006">
      <mc:Choice Requires="x14">
        <control shapeId="9217" r:id="rId4" name="Control 1">
          <controlPr defaultSize="0" autoPict="0" r:id="rId5">
            <anchor moveWithCells="1">
              <from>
                <xdr:col>0</xdr:col>
                <xdr:colOff>0</xdr:colOff>
                <xdr:row>0</xdr:row>
                <xdr:rowOff>0</xdr:rowOff>
              </from>
              <to>
                <xdr:col>0</xdr:col>
                <xdr:colOff>914400</xdr:colOff>
                <xdr:row>0</xdr:row>
                <xdr:rowOff>228600</xdr:rowOff>
              </to>
            </anchor>
          </controlPr>
        </control>
      </mc:Choice>
      <mc:Fallback>
        <control shapeId="9217" r:id="rId4" name="Control 1"/>
      </mc:Fallback>
    </mc:AlternateContent>
    <mc:AlternateContent xmlns:mc="http://schemas.openxmlformats.org/markup-compatibility/2006">
      <mc:Choice Requires="x14">
        <control shapeId="9218" r:id="rId6" name="Control 2">
          <controlPr defaultSize="0" autoPict="0" r:id="rId7">
            <anchor moveWithCells="1">
              <from>
                <xdr:col>0</xdr:col>
                <xdr:colOff>617220</xdr:colOff>
                <xdr:row>0</xdr:row>
                <xdr:rowOff>0</xdr:rowOff>
              </from>
              <to>
                <xdr:col>0</xdr:col>
                <xdr:colOff>1531620</xdr:colOff>
                <xdr:row>0</xdr:row>
                <xdr:rowOff>228600</xdr:rowOff>
              </to>
            </anchor>
          </controlPr>
        </control>
      </mc:Choice>
      <mc:Fallback>
        <control shapeId="9218" r:id="rId6" name="Control 2"/>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87098-CD73-4D0A-A4BF-AC12B017E4C4}">
  <sheetPr codeName="Sheet2"/>
  <dimension ref="A1:F1021"/>
  <sheetViews>
    <sheetView tabSelected="1" workbookViewId="0">
      <selection activeCell="S27" sqref="S27"/>
    </sheetView>
  </sheetViews>
  <sheetFormatPr defaultColWidth="10.109375" defaultRowHeight="14.4"/>
  <cols>
    <col min="1" max="1" width="57.109375" style="248" customWidth="1"/>
    <col min="2" max="2" width="11.6640625" style="248" customWidth="1"/>
    <col min="3" max="5" width="14.33203125" style="248" customWidth="1"/>
    <col min="6" max="6" width="17.77734375" style="113" customWidth="1"/>
    <col min="7" max="16384" width="10.109375" style="113"/>
  </cols>
  <sheetData>
    <row r="1" spans="1:6" ht="23.4">
      <c r="C1" s="249" t="s">
        <v>1851</v>
      </c>
    </row>
    <row r="2" spans="1:6">
      <c r="F2" s="112"/>
    </row>
    <row r="3" spans="1:6">
      <c r="C3" s="250" t="s">
        <v>1852</v>
      </c>
      <c r="F3" s="112"/>
    </row>
    <row r="4" spans="1:6">
      <c r="C4" s="250" t="s">
        <v>2899</v>
      </c>
      <c r="F4" s="112"/>
    </row>
    <row r="5" spans="1:6" ht="15" thickBot="1">
      <c r="A5" s="251"/>
      <c r="B5" s="251"/>
      <c r="C5" s="252" t="s">
        <v>1854</v>
      </c>
      <c r="D5" s="251"/>
      <c r="E5" s="251"/>
      <c r="F5" s="112"/>
    </row>
    <row r="6" spans="1:6" ht="15" thickTop="1">
      <c r="F6" s="112"/>
    </row>
    <row r="7" spans="1:6" ht="15.6">
      <c r="A7" s="248" t="s">
        <v>1855</v>
      </c>
      <c r="C7" s="253" t="s">
        <v>1856</v>
      </c>
      <c r="D7" s="253" t="s">
        <v>1856</v>
      </c>
      <c r="E7" s="253" t="s">
        <v>1856</v>
      </c>
      <c r="F7" s="112"/>
    </row>
    <row r="8" spans="1:6" ht="15.6">
      <c r="A8" s="248" t="s">
        <v>1855</v>
      </c>
      <c r="C8" s="254" t="s">
        <v>2900</v>
      </c>
      <c r="D8" s="253" t="s">
        <v>1857</v>
      </c>
      <c r="E8" s="254" t="s">
        <v>2901</v>
      </c>
      <c r="F8" s="112"/>
    </row>
    <row r="9" spans="1:6" ht="15.6">
      <c r="A9" s="248" t="s">
        <v>1855</v>
      </c>
      <c r="C9" s="253" t="s">
        <v>1854</v>
      </c>
      <c r="D9" s="253" t="s">
        <v>1854</v>
      </c>
      <c r="E9" s="253" t="s">
        <v>1854</v>
      </c>
      <c r="F9" s="112"/>
    </row>
    <row r="10" spans="1:6" ht="13.2" customHeight="1">
      <c r="A10" s="255" t="s">
        <v>1858</v>
      </c>
      <c r="B10" s="256"/>
      <c r="C10" s="257"/>
      <c r="D10" s="257"/>
      <c r="E10" s="257"/>
      <c r="F10" s="112"/>
    </row>
    <row r="11" spans="1:6" ht="13.2">
      <c r="A11" s="258" t="s">
        <v>1859</v>
      </c>
      <c r="B11" s="258"/>
      <c r="C11" s="259">
        <v>20063210636.070004</v>
      </c>
      <c r="D11" s="259">
        <v>220470682.53</v>
      </c>
      <c r="E11" s="259">
        <v>20283681318.600002</v>
      </c>
      <c r="F11" s="112"/>
    </row>
    <row r="12" spans="1:6" ht="13.2">
      <c r="A12" s="258" t="s">
        <v>1860</v>
      </c>
      <c r="B12" s="258"/>
      <c r="C12" s="259">
        <v>25397736.120000001</v>
      </c>
      <c r="D12" s="259">
        <v>0</v>
      </c>
      <c r="E12" s="259">
        <v>25397736.120000001</v>
      </c>
      <c r="F12" s="112"/>
    </row>
    <row r="13" spans="1:6" ht="13.2">
      <c r="A13" s="258" t="s">
        <v>1862</v>
      </c>
      <c r="B13" s="258"/>
      <c r="C13" s="259">
        <v>38950158.149999999</v>
      </c>
      <c r="D13" s="259">
        <v>4313566.67</v>
      </c>
      <c r="E13" s="259">
        <v>43263724.82</v>
      </c>
      <c r="F13" s="112"/>
    </row>
    <row r="14" spans="1:6" ht="13.2">
      <c r="A14" s="258" t="s">
        <v>1863</v>
      </c>
      <c r="B14" s="258"/>
      <c r="C14" s="259">
        <v>-2489592.16</v>
      </c>
      <c r="D14" s="259">
        <v>0</v>
      </c>
      <c r="E14" s="259">
        <v>-2489592.16</v>
      </c>
      <c r="F14" s="112"/>
    </row>
    <row r="15" spans="1:6" ht="13.2">
      <c r="A15" s="258" t="s">
        <v>1864</v>
      </c>
      <c r="B15" s="258"/>
      <c r="C15" s="259">
        <v>20125068938.18</v>
      </c>
      <c r="D15" s="259">
        <v>224784249.20000002</v>
      </c>
      <c r="E15" s="259">
        <v>20349853187.380001</v>
      </c>
      <c r="F15" s="112"/>
    </row>
    <row r="16" spans="1:6" ht="13.2">
      <c r="A16" s="258" t="s">
        <v>1865</v>
      </c>
      <c r="B16" s="258"/>
      <c r="C16" s="259">
        <v>20325435.300000001</v>
      </c>
      <c r="D16" s="259">
        <v>0</v>
      </c>
      <c r="E16" s="259">
        <v>20325435.300000001</v>
      </c>
      <c r="F16" s="112"/>
    </row>
    <row r="17" spans="1:6" ht="13.2">
      <c r="A17" s="258" t="s">
        <v>1866</v>
      </c>
      <c r="B17" s="258"/>
      <c r="C17" s="259">
        <v>20325435.300000001</v>
      </c>
      <c r="D17" s="259">
        <v>0</v>
      </c>
      <c r="E17" s="259">
        <v>20325435.300000001</v>
      </c>
      <c r="F17" s="112"/>
    </row>
    <row r="18" spans="1:6" ht="13.2">
      <c r="A18" s="258" t="s">
        <v>1867</v>
      </c>
      <c r="B18" s="258"/>
      <c r="C18" s="259">
        <v>2531240</v>
      </c>
      <c r="D18" s="259">
        <v>0</v>
      </c>
      <c r="E18" s="259">
        <v>2531240</v>
      </c>
      <c r="F18" s="112"/>
    </row>
    <row r="19" spans="1:6" ht="13.2">
      <c r="A19" s="258" t="s">
        <v>1868</v>
      </c>
      <c r="B19" s="258"/>
      <c r="C19" s="259">
        <v>2531240</v>
      </c>
      <c r="D19" s="259">
        <v>0</v>
      </c>
      <c r="E19" s="259">
        <v>2531240</v>
      </c>
      <c r="F19" s="112"/>
    </row>
    <row r="20" spans="1:6" ht="13.2">
      <c r="A20" s="258" t="s">
        <v>1869</v>
      </c>
      <c r="B20" s="258"/>
      <c r="C20" s="259">
        <v>235782330.40000001</v>
      </c>
      <c r="D20" s="259">
        <v>0</v>
      </c>
      <c r="E20" s="259">
        <v>235782330.40000001</v>
      </c>
      <c r="F20" s="112"/>
    </row>
    <row r="21" spans="1:6" ht="13.2">
      <c r="A21" s="258" t="s">
        <v>1870</v>
      </c>
      <c r="B21" s="258"/>
      <c r="C21" s="259">
        <v>422472187.16000003</v>
      </c>
      <c r="D21" s="259">
        <v>0</v>
      </c>
      <c r="E21" s="259">
        <v>422472187.16000003</v>
      </c>
      <c r="F21" s="112"/>
    </row>
    <row r="22" spans="1:6" ht="13.2">
      <c r="A22" s="258" t="s">
        <v>1871</v>
      </c>
      <c r="B22" s="258"/>
      <c r="C22" s="259">
        <v>-150510818.91999999</v>
      </c>
      <c r="D22" s="259">
        <v>-1622164.8599999999</v>
      </c>
      <c r="E22" s="259">
        <v>-152132983.78</v>
      </c>
      <c r="F22" s="112"/>
    </row>
    <row r="23" spans="1:6" ht="13.2">
      <c r="A23" s="258" t="s">
        <v>1872</v>
      </c>
      <c r="B23" s="258"/>
      <c r="C23" s="259">
        <v>-160468360.76999998</v>
      </c>
      <c r="D23" s="259">
        <v>-3682233.97</v>
      </c>
      <c r="E23" s="259">
        <v>-164150594.74000001</v>
      </c>
      <c r="F23" s="112"/>
    </row>
    <row r="24" spans="1:6" ht="13.2">
      <c r="A24" s="258" t="s">
        <v>1873</v>
      </c>
      <c r="B24" s="258"/>
      <c r="C24" s="259">
        <v>347275337.87</v>
      </c>
      <c r="D24" s="259">
        <v>-5304398.83</v>
      </c>
      <c r="E24" s="259">
        <v>341970939.04000002</v>
      </c>
      <c r="F24" s="112"/>
    </row>
    <row r="25" spans="1:6" ht="13.2">
      <c r="A25" s="258" t="s">
        <v>1874</v>
      </c>
      <c r="B25" s="258"/>
      <c r="C25" s="259">
        <v>-13.73</v>
      </c>
      <c r="D25" s="259">
        <v>0</v>
      </c>
      <c r="E25" s="259">
        <v>-13.73</v>
      </c>
      <c r="F25" s="112"/>
    </row>
    <row r="26" spans="1:6" ht="13.2">
      <c r="A26" s="258" t="s">
        <v>1875</v>
      </c>
      <c r="B26" s="258"/>
      <c r="C26" s="259">
        <v>129702876.80000001</v>
      </c>
      <c r="D26" s="259">
        <v>0</v>
      </c>
      <c r="E26" s="259">
        <v>129702876.80000001</v>
      </c>
      <c r="F26" s="112"/>
    </row>
    <row r="27" spans="1:6" ht="13.2">
      <c r="A27" s="258" t="s">
        <v>1876</v>
      </c>
      <c r="B27" s="258"/>
      <c r="C27" s="259">
        <v>129702863.07000001</v>
      </c>
      <c r="D27" s="259">
        <v>0</v>
      </c>
      <c r="E27" s="259">
        <v>129702863.07000001</v>
      </c>
      <c r="F27" s="112"/>
    </row>
    <row r="28" spans="1:6" ht="13.2">
      <c r="A28" s="258" t="s">
        <v>1877</v>
      </c>
      <c r="B28" s="258"/>
      <c r="C28" s="259">
        <v>3620799103.6599998</v>
      </c>
      <c r="D28" s="259">
        <v>-40340531.619999997</v>
      </c>
      <c r="E28" s="259">
        <v>3580458572.04</v>
      </c>
      <c r="F28" s="112"/>
    </row>
    <row r="29" spans="1:6" ht="13.2">
      <c r="A29" s="258" t="s">
        <v>1879</v>
      </c>
      <c r="B29" s="258"/>
      <c r="C29" s="259">
        <v>3620799103.6599998</v>
      </c>
      <c r="D29" s="259">
        <v>-40340531.619999997</v>
      </c>
      <c r="E29" s="259">
        <v>3580458572.04</v>
      </c>
      <c r="F29" s="112"/>
    </row>
    <row r="30" spans="1:6" ht="13.2">
      <c r="A30" s="258" t="s">
        <v>1880</v>
      </c>
      <c r="B30" s="258"/>
      <c r="C30" s="259">
        <v>4120633979.9000001</v>
      </c>
      <c r="D30" s="259">
        <v>-45644930.449999996</v>
      </c>
      <c r="E30" s="259">
        <v>4074989049.4499998</v>
      </c>
      <c r="F30" s="112"/>
    </row>
    <row r="31" spans="1:6" ht="13.2">
      <c r="A31" s="258" t="s">
        <v>1881</v>
      </c>
      <c r="B31" s="258"/>
      <c r="C31" s="259">
        <v>24245702918.079998</v>
      </c>
      <c r="D31" s="259">
        <v>179139318.75</v>
      </c>
      <c r="E31" s="259">
        <v>24424842236.830002</v>
      </c>
      <c r="F31" s="112"/>
    </row>
    <row r="32" spans="1:6" ht="13.2">
      <c r="A32" s="258" t="s">
        <v>1882</v>
      </c>
      <c r="B32" s="258"/>
      <c r="C32" s="259">
        <v>1617314061.3300002</v>
      </c>
      <c r="D32" s="259">
        <v>80638852.590000004</v>
      </c>
      <c r="E32" s="259">
        <v>1697952913.9199998</v>
      </c>
      <c r="F32" s="112"/>
    </row>
    <row r="33" spans="1:6" ht="13.2">
      <c r="A33" s="258" t="s">
        <v>1883</v>
      </c>
      <c r="B33" s="258"/>
      <c r="C33" s="259">
        <v>54523865.379999995</v>
      </c>
      <c r="D33" s="259">
        <v>3310921.76</v>
      </c>
      <c r="E33" s="259">
        <v>57834787.140000001</v>
      </c>
      <c r="F33" s="112"/>
    </row>
    <row r="34" spans="1:6" ht="13.2">
      <c r="A34" s="258" t="s">
        <v>1884</v>
      </c>
      <c r="B34" s="258"/>
      <c r="C34" s="259">
        <v>1671837926.71</v>
      </c>
      <c r="D34" s="259">
        <v>83949774.350000009</v>
      </c>
      <c r="E34" s="259">
        <v>1755787701.0599999</v>
      </c>
      <c r="F34" s="112"/>
    </row>
    <row r="35" spans="1:6" ht="13.2">
      <c r="A35" s="258" t="s">
        <v>1885</v>
      </c>
      <c r="B35" s="258"/>
      <c r="C35" s="259">
        <v>25917540844.790001</v>
      </c>
      <c r="D35" s="259">
        <v>263089093.09999999</v>
      </c>
      <c r="E35" s="259">
        <v>26180629937.890003</v>
      </c>
      <c r="F35" s="112"/>
    </row>
    <row r="36" spans="1:6" ht="13.2">
      <c r="A36" s="258" t="s">
        <v>1886</v>
      </c>
      <c r="B36" s="258"/>
      <c r="C36" s="259">
        <v>-207766485.02000001</v>
      </c>
      <c r="D36" s="259">
        <v>-3148752.4499999997</v>
      </c>
      <c r="E36" s="259">
        <v>-210915237.47</v>
      </c>
      <c r="F36" s="112"/>
    </row>
    <row r="37" spans="1:6" ht="13.2">
      <c r="A37" s="258" t="s">
        <v>1887</v>
      </c>
      <c r="B37" s="258"/>
      <c r="C37" s="259">
        <v>-7178252.0800000001</v>
      </c>
      <c r="D37" s="259">
        <v>-73361.47</v>
      </c>
      <c r="E37" s="259">
        <v>-7251613.5499999998</v>
      </c>
      <c r="F37" s="112"/>
    </row>
    <row r="38" spans="1:6" ht="13.2">
      <c r="A38" s="258" t="s">
        <v>1888</v>
      </c>
      <c r="B38" s="258"/>
      <c r="C38" s="259">
        <v>-214944737.09999999</v>
      </c>
      <c r="D38" s="259">
        <v>-3222113.92</v>
      </c>
      <c r="E38" s="259">
        <v>-218166851.01999998</v>
      </c>
      <c r="F38" s="112"/>
    </row>
    <row r="39" spans="1:6" ht="13.2">
      <c r="A39" s="258" t="s">
        <v>1889</v>
      </c>
      <c r="B39" s="258"/>
      <c r="C39" s="259">
        <v>-178244082.69999999</v>
      </c>
      <c r="D39" s="259">
        <v>6753457.0599999996</v>
      </c>
      <c r="E39" s="259">
        <v>-171490625.63999999</v>
      </c>
      <c r="F39" s="112"/>
    </row>
    <row r="40" spans="1:6" ht="13.2">
      <c r="A40" s="258" t="s">
        <v>2902</v>
      </c>
      <c r="B40" s="258"/>
      <c r="C40" s="259">
        <v>0</v>
      </c>
      <c r="D40" s="259">
        <v>0</v>
      </c>
      <c r="E40" s="259">
        <v>0</v>
      </c>
      <c r="F40" s="112"/>
    </row>
    <row r="41" spans="1:6" ht="13.2">
      <c r="A41" s="258" t="s">
        <v>1890</v>
      </c>
      <c r="B41" s="258"/>
      <c r="C41" s="259">
        <v>-178244082.69999999</v>
      </c>
      <c r="D41" s="259">
        <v>6753457.0599999996</v>
      </c>
      <c r="E41" s="259">
        <v>-171490625.63999999</v>
      </c>
      <c r="F41" s="112"/>
    </row>
    <row r="42" spans="1:6" ht="13.2">
      <c r="A42" s="258" t="s">
        <v>1891</v>
      </c>
      <c r="B42" s="258"/>
      <c r="C42" s="259">
        <v>-5718972659.0599995</v>
      </c>
      <c r="D42" s="259">
        <v>-52081743.259999998</v>
      </c>
      <c r="E42" s="259">
        <v>-5771054402.3199997</v>
      </c>
      <c r="F42" s="112"/>
    </row>
    <row r="43" spans="1:6" ht="13.2">
      <c r="A43" s="258" t="s">
        <v>1892</v>
      </c>
      <c r="B43" s="258"/>
      <c r="C43" s="259">
        <v>587498</v>
      </c>
      <c r="D43" s="259">
        <v>3883</v>
      </c>
      <c r="E43" s="259">
        <v>591381</v>
      </c>
      <c r="F43" s="112"/>
    </row>
    <row r="44" spans="1:6" ht="13.2">
      <c r="A44" s="258" t="s">
        <v>1893</v>
      </c>
      <c r="B44" s="258"/>
      <c r="C44" s="259">
        <v>330497637.56999999</v>
      </c>
      <c r="D44" s="259">
        <v>-8438888.5600000005</v>
      </c>
      <c r="E44" s="259">
        <v>322058749.00999999</v>
      </c>
      <c r="F44" s="112"/>
    </row>
    <row r="45" spans="1:6" ht="13.2">
      <c r="A45" s="258" t="s">
        <v>1894</v>
      </c>
      <c r="B45" s="258"/>
      <c r="C45" s="259">
        <v>1682762</v>
      </c>
      <c r="D45" s="259">
        <v>0</v>
      </c>
      <c r="E45" s="259">
        <v>1682762</v>
      </c>
      <c r="F45" s="112"/>
    </row>
    <row r="46" spans="1:6" ht="13.2">
      <c r="A46" s="258" t="s">
        <v>1895</v>
      </c>
      <c r="B46" s="258"/>
      <c r="C46" s="259">
        <v>25081880.25</v>
      </c>
      <c r="D46" s="259">
        <v>-480550.41</v>
      </c>
      <c r="E46" s="259">
        <v>24601329.84</v>
      </c>
      <c r="F46" s="112"/>
    </row>
    <row r="47" spans="1:6" ht="13.2">
      <c r="A47" s="258" t="s">
        <v>1896</v>
      </c>
      <c r="B47" s="258"/>
      <c r="C47" s="259">
        <v>23354011</v>
      </c>
      <c r="D47" s="259">
        <v>0</v>
      </c>
      <c r="E47" s="259">
        <v>23354011</v>
      </c>
      <c r="F47" s="112"/>
    </row>
    <row r="48" spans="1:6" ht="13.2">
      <c r="A48" s="258" t="s">
        <v>1897</v>
      </c>
      <c r="B48" s="258"/>
      <c r="C48" s="259">
        <v>406957.10000000003</v>
      </c>
      <c r="D48" s="259">
        <v>0</v>
      </c>
      <c r="E48" s="259">
        <v>406957.10000000003</v>
      </c>
      <c r="F48" s="112"/>
    </row>
    <row r="49" spans="1:6" ht="13.2">
      <c r="A49" s="258" t="s">
        <v>1898</v>
      </c>
      <c r="B49" s="258"/>
      <c r="C49" s="259">
        <v>-7470364.6200000001</v>
      </c>
      <c r="D49" s="259">
        <v>-76239.87</v>
      </c>
      <c r="E49" s="259">
        <v>-7546604.4900000002</v>
      </c>
      <c r="F49" s="112"/>
    </row>
    <row r="50" spans="1:6" ht="13.2">
      <c r="A50" s="258" t="s">
        <v>1899</v>
      </c>
      <c r="B50" s="258"/>
      <c r="C50" s="259">
        <v>161510834.39000002</v>
      </c>
      <c r="D50" s="259">
        <v>1469265.97</v>
      </c>
      <c r="E50" s="259">
        <v>162980100.36000001</v>
      </c>
      <c r="F50" s="112"/>
    </row>
    <row r="51" spans="1:6" ht="13.2">
      <c r="A51" s="258" t="s">
        <v>1901</v>
      </c>
      <c r="B51" s="258"/>
      <c r="C51" s="259">
        <v>0</v>
      </c>
      <c r="D51" s="259">
        <v>0</v>
      </c>
      <c r="E51" s="259">
        <v>0</v>
      </c>
      <c r="F51" s="112"/>
    </row>
    <row r="52" spans="1:6" ht="13.2">
      <c r="A52" s="258" t="s">
        <v>1902</v>
      </c>
      <c r="B52" s="258"/>
      <c r="C52" s="259">
        <v>0</v>
      </c>
      <c r="D52" s="259">
        <v>0</v>
      </c>
      <c r="E52" s="259">
        <v>0</v>
      </c>
      <c r="F52" s="112"/>
    </row>
    <row r="53" spans="1:6" ht="13.2">
      <c r="A53" s="258" t="s">
        <v>1903</v>
      </c>
      <c r="B53" s="258"/>
      <c r="C53" s="259">
        <v>0</v>
      </c>
      <c r="D53" s="259">
        <v>0</v>
      </c>
      <c r="E53" s="259">
        <v>0</v>
      </c>
      <c r="F53" s="112"/>
    </row>
    <row r="54" spans="1:6" ht="13.2">
      <c r="A54" s="258" t="s">
        <v>1904</v>
      </c>
      <c r="B54" s="258"/>
      <c r="C54" s="259">
        <v>0</v>
      </c>
      <c r="D54" s="259">
        <v>0</v>
      </c>
      <c r="E54" s="259">
        <v>0</v>
      </c>
      <c r="F54" s="112"/>
    </row>
    <row r="55" spans="1:6" ht="13.2">
      <c r="A55" s="258" t="s">
        <v>1905</v>
      </c>
      <c r="B55" s="258"/>
      <c r="C55" s="259">
        <v>-4034981.64</v>
      </c>
      <c r="D55" s="259">
        <v>-114523.75</v>
      </c>
      <c r="E55" s="259">
        <v>-4149505.3899999997</v>
      </c>
      <c r="F55" s="112"/>
    </row>
    <row r="56" spans="1:6" ht="13.2">
      <c r="A56" s="258" t="s">
        <v>1906</v>
      </c>
      <c r="B56" s="258"/>
      <c r="C56" s="259">
        <v>-370773463.76999998</v>
      </c>
      <c r="D56" s="259">
        <v>1063675.49</v>
      </c>
      <c r="E56" s="259">
        <v>-369709788.27999997</v>
      </c>
      <c r="F56" s="112"/>
    </row>
    <row r="57" spans="1:6" ht="13.2">
      <c r="A57" s="258" t="s">
        <v>1907</v>
      </c>
      <c r="B57" s="258"/>
      <c r="C57" s="259"/>
      <c r="D57" s="259">
        <v>-991.98</v>
      </c>
      <c r="E57" s="259">
        <v>-991.98</v>
      </c>
      <c r="F57" s="112"/>
    </row>
    <row r="58" spans="1:6" ht="13.2">
      <c r="A58" s="258" t="s">
        <v>1908</v>
      </c>
      <c r="B58" s="258"/>
      <c r="C58" s="259">
        <v>-2505227.7600000002</v>
      </c>
      <c r="D58" s="259">
        <v>-5349.14</v>
      </c>
      <c r="E58" s="259">
        <v>-2510576.9</v>
      </c>
      <c r="F58" s="112"/>
    </row>
    <row r="59" spans="1:6" ht="13.2">
      <c r="A59" s="258" t="s">
        <v>1909</v>
      </c>
      <c r="B59" s="258"/>
      <c r="C59" s="259">
        <v>-5904156353.6199999</v>
      </c>
      <c r="D59" s="259">
        <v>-45886483.530000001</v>
      </c>
      <c r="E59" s="259">
        <v>-5950042837.1500006</v>
      </c>
      <c r="F59" s="112"/>
    </row>
    <row r="60" spans="1:6" ht="13.2">
      <c r="A60" s="258" t="s">
        <v>1910</v>
      </c>
      <c r="B60" s="258"/>
      <c r="C60" s="259">
        <v>-6297345173.4200001</v>
      </c>
      <c r="D60" s="259">
        <v>-42355140.390000001</v>
      </c>
      <c r="E60" s="259">
        <v>-6339700313.8100004</v>
      </c>
      <c r="F60" s="112"/>
    </row>
    <row r="61" spans="1:6" ht="13.2">
      <c r="A61" s="258" t="s">
        <v>1911</v>
      </c>
      <c r="B61" s="258"/>
      <c r="C61" s="259">
        <v>19620195671.369999</v>
      </c>
      <c r="D61" s="259">
        <v>220733952.71000001</v>
      </c>
      <c r="E61" s="259">
        <v>19840929624.079998</v>
      </c>
      <c r="F61" s="112"/>
    </row>
    <row r="62" spans="1:6" ht="13.2">
      <c r="A62" s="255" t="s">
        <v>1912</v>
      </c>
      <c r="B62" s="256"/>
      <c r="C62" s="260">
        <v>19620195671.369999</v>
      </c>
      <c r="D62" s="260">
        <v>220733952.71000001</v>
      </c>
      <c r="E62" s="260">
        <v>19840929624.079998</v>
      </c>
      <c r="F62" s="112"/>
    </row>
    <row r="63" spans="1:6" ht="13.2">
      <c r="A63" s="258" t="s">
        <v>1913</v>
      </c>
      <c r="B63" s="258"/>
      <c r="C63" s="259">
        <v>22215015.950000003</v>
      </c>
      <c r="D63" s="259">
        <v>0</v>
      </c>
      <c r="E63" s="259">
        <v>22215015.950000003</v>
      </c>
      <c r="F63" s="112"/>
    </row>
    <row r="64" spans="1:6" ht="13.2">
      <c r="A64" s="258" t="s">
        <v>1914</v>
      </c>
      <c r="B64" s="258"/>
      <c r="C64" s="259">
        <v>210562.07</v>
      </c>
      <c r="D64" s="259">
        <v>249214.82</v>
      </c>
      <c r="E64" s="259">
        <v>459776.89</v>
      </c>
      <c r="F64" s="112"/>
    </row>
    <row r="65" spans="1:6" ht="13.2">
      <c r="A65" s="258" t="s">
        <v>1915</v>
      </c>
      <c r="B65" s="258"/>
      <c r="C65" s="259">
        <v>278986.53000000003</v>
      </c>
      <c r="D65" s="259">
        <v>0</v>
      </c>
      <c r="E65" s="259">
        <v>278986.53000000003</v>
      </c>
      <c r="F65" s="112"/>
    </row>
    <row r="66" spans="1:6" ht="13.2">
      <c r="A66" s="258" t="s">
        <v>1916</v>
      </c>
      <c r="B66" s="258"/>
      <c r="C66" s="259">
        <v>22704564.550000001</v>
      </c>
      <c r="D66" s="259">
        <v>249214.82</v>
      </c>
      <c r="E66" s="259">
        <v>22953779.370000001</v>
      </c>
      <c r="F66" s="112"/>
    </row>
    <row r="67" spans="1:6" ht="13.2">
      <c r="A67" s="258" t="s">
        <v>1917</v>
      </c>
      <c r="B67" s="258"/>
      <c r="C67" s="259">
        <v>-10298690.640000001</v>
      </c>
      <c r="D67" s="259">
        <v>-38426.409999999996</v>
      </c>
      <c r="E67" s="259">
        <v>-10337117.050000001</v>
      </c>
      <c r="F67" s="112"/>
    </row>
    <row r="68" spans="1:6" ht="13.2">
      <c r="A68" s="258" t="s">
        <v>2903</v>
      </c>
      <c r="B68" s="258"/>
      <c r="C68" s="259">
        <v>0</v>
      </c>
      <c r="D68" s="259">
        <v>0</v>
      </c>
      <c r="E68" s="259">
        <v>0</v>
      </c>
      <c r="F68" s="112"/>
    </row>
    <row r="69" spans="1:6" ht="13.2">
      <c r="A69" s="258" t="s">
        <v>1918</v>
      </c>
      <c r="B69" s="258"/>
      <c r="C69" s="259">
        <v>-10298690.640000001</v>
      </c>
      <c r="D69" s="259">
        <v>-38426.409999999996</v>
      </c>
      <c r="E69" s="259">
        <v>-10337117.050000001</v>
      </c>
      <c r="F69" s="112"/>
    </row>
    <row r="70" spans="1:6" ht="13.2">
      <c r="A70" s="258" t="s">
        <v>1919</v>
      </c>
      <c r="B70" s="258"/>
      <c r="C70" s="259">
        <v>12405873.91</v>
      </c>
      <c r="D70" s="259">
        <v>210788.41</v>
      </c>
      <c r="E70" s="259">
        <v>12616662.319999998</v>
      </c>
      <c r="F70" s="112"/>
    </row>
    <row r="71" spans="1:6" ht="13.2">
      <c r="A71" s="258" t="s">
        <v>1920</v>
      </c>
      <c r="B71" s="258"/>
      <c r="C71" s="259">
        <v>6697564.1699999999</v>
      </c>
      <c r="D71" s="259">
        <v>0</v>
      </c>
      <c r="E71" s="259">
        <v>6697564.1699999999</v>
      </c>
      <c r="F71" s="112"/>
    </row>
    <row r="72" spans="1:6" ht="13.2">
      <c r="A72" s="258" t="s">
        <v>1921</v>
      </c>
      <c r="B72" s="258"/>
      <c r="C72" s="259">
        <v>-131260.46</v>
      </c>
      <c r="D72" s="259">
        <v>-13186.42</v>
      </c>
      <c r="E72" s="259">
        <v>-144446.88</v>
      </c>
      <c r="F72" s="112"/>
    </row>
    <row r="73" spans="1:6" ht="13.2">
      <c r="A73" s="258" t="s">
        <v>1922</v>
      </c>
      <c r="B73" s="258"/>
      <c r="C73" s="259">
        <v>0</v>
      </c>
      <c r="D73" s="259">
        <v>0</v>
      </c>
      <c r="E73" s="259">
        <v>0</v>
      </c>
      <c r="F73" s="112"/>
    </row>
    <row r="74" spans="1:6" ht="13.2">
      <c r="A74" s="258" t="s">
        <v>1923</v>
      </c>
      <c r="B74" s="258"/>
      <c r="C74" s="259">
        <v>0</v>
      </c>
      <c r="D74" s="259">
        <v>0</v>
      </c>
      <c r="E74" s="259">
        <v>0</v>
      </c>
      <c r="F74" s="112"/>
    </row>
    <row r="75" spans="1:6" ht="13.2">
      <c r="A75" s="258" t="s">
        <v>1924</v>
      </c>
      <c r="B75" s="258"/>
      <c r="C75" s="259">
        <v>6566303.71</v>
      </c>
      <c r="D75" s="259">
        <v>-13186.42</v>
      </c>
      <c r="E75" s="259">
        <v>6553117.29</v>
      </c>
      <c r="F75" s="112"/>
    </row>
    <row r="76" spans="1:6" ht="13.2">
      <c r="A76" s="258" t="s">
        <v>1925</v>
      </c>
      <c r="B76" s="258"/>
      <c r="C76" s="259">
        <v>1362872.04</v>
      </c>
      <c r="D76" s="259">
        <v>0</v>
      </c>
      <c r="E76" s="259">
        <v>1362872.04</v>
      </c>
      <c r="F76" s="112"/>
    </row>
    <row r="77" spans="1:6" ht="13.2">
      <c r="A77" s="258" t="s">
        <v>1926</v>
      </c>
      <c r="B77" s="258"/>
      <c r="C77" s="259">
        <v>1362872.04</v>
      </c>
      <c r="D77" s="259">
        <v>0</v>
      </c>
      <c r="E77" s="259">
        <v>1362872.04</v>
      </c>
      <c r="F77" s="112"/>
    </row>
    <row r="78" spans="1:6" ht="13.2">
      <c r="A78" s="258" t="s">
        <v>1927</v>
      </c>
      <c r="B78" s="258"/>
      <c r="C78" s="259">
        <v>42209045.009999998</v>
      </c>
      <c r="D78" s="259">
        <v>1556349.35</v>
      </c>
      <c r="E78" s="259">
        <v>43765394.359999999</v>
      </c>
      <c r="F78" s="112"/>
    </row>
    <row r="79" spans="1:6" ht="13.2">
      <c r="A79" s="258" t="s">
        <v>1928</v>
      </c>
      <c r="B79" s="258"/>
      <c r="C79" s="259">
        <v>77236929.189999998</v>
      </c>
      <c r="D79" s="259">
        <v>438255.63</v>
      </c>
      <c r="E79" s="259">
        <v>77675184.820000008</v>
      </c>
      <c r="F79" s="112"/>
    </row>
    <row r="80" spans="1:6" ht="13.2">
      <c r="A80" s="258" t="s">
        <v>1929</v>
      </c>
      <c r="B80" s="258"/>
      <c r="C80" s="259">
        <v>21264445.860000003</v>
      </c>
      <c r="D80" s="259">
        <v>-164894.61000000002</v>
      </c>
      <c r="E80" s="259">
        <v>21099551.25</v>
      </c>
      <c r="F80" s="112"/>
    </row>
    <row r="81" spans="1:6" ht="13.2">
      <c r="A81" s="258" t="s">
        <v>1930</v>
      </c>
      <c r="B81" s="258"/>
      <c r="C81" s="259">
        <v>-3042817.9899999998</v>
      </c>
      <c r="D81" s="259">
        <v>362825.96</v>
      </c>
      <c r="E81" s="259">
        <v>-2679992.0299999998</v>
      </c>
      <c r="F81" s="112"/>
    </row>
    <row r="82" spans="1:6" ht="13.2">
      <c r="A82" s="258" t="s">
        <v>1931</v>
      </c>
      <c r="B82" s="258"/>
      <c r="C82" s="259">
        <v>0</v>
      </c>
      <c r="D82" s="259">
        <v>0</v>
      </c>
      <c r="E82" s="259">
        <v>0</v>
      </c>
      <c r="F82" s="112"/>
    </row>
    <row r="83" spans="1:6" ht="13.2">
      <c r="A83" s="258" t="s">
        <v>1932</v>
      </c>
      <c r="B83" s="258"/>
      <c r="C83" s="259">
        <v>-21950657.370000001</v>
      </c>
      <c r="D83" s="259">
        <v>2535553.0999999996</v>
      </c>
      <c r="E83" s="259">
        <v>-19415104.27</v>
      </c>
      <c r="F83" s="112"/>
    </row>
    <row r="84" spans="1:6" ht="13.2">
      <c r="A84" s="258" t="s">
        <v>1933</v>
      </c>
      <c r="B84" s="258"/>
      <c r="C84" s="259">
        <v>308720626.20999998</v>
      </c>
      <c r="D84" s="259">
        <v>-15687459.069999998</v>
      </c>
      <c r="E84" s="259">
        <v>293033167.13999999</v>
      </c>
      <c r="F84" s="112"/>
    </row>
    <row r="85" spans="1:6" ht="13.2">
      <c r="A85" s="258" t="s">
        <v>1934</v>
      </c>
      <c r="B85" s="258"/>
      <c r="C85" s="259">
        <v>54949192.469999999</v>
      </c>
      <c r="D85" s="259">
        <v>-367699.52999999997</v>
      </c>
      <c r="E85" s="259">
        <v>54581492.939999998</v>
      </c>
      <c r="F85" s="112"/>
    </row>
    <row r="86" spans="1:6" ht="13.2">
      <c r="A86" s="258" t="s">
        <v>1935</v>
      </c>
      <c r="B86" s="258"/>
      <c r="C86" s="259">
        <v>479386763.38</v>
      </c>
      <c r="D86" s="259">
        <v>-11327069.17</v>
      </c>
      <c r="E86" s="259">
        <v>468059694.20999998</v>
      </c>
      <c r="F86" s="112"/>
    </row>
    <row r="87" spans="1:6" ht="13.2">
      <c r="A87" s="258" t="s">
        <v>1936</v>
      </c>
      <c r="B87" s="258"/>
      <c r="C87" s="259">
        <v>24817106.699999999</v>
      </c>
      <c r="D87" s="259">
        <v>133050.47</v>
      </c>
      <c r="E87" s="259">
        <v>24950157.169999998</v>
      </c>
      <c r="F87" s="112"/>
    </row>
    <row r="88" spans="1:6" ht="13.2">
      <c r="A88" s="258" t="s">
        <v>1937</v>
      </c>
      <c r="B88" s="258"/>
      <c r="C88" s="259">
        <v>10360167.35</v>
      </c>
      <c r="D88" s="259">
        <v>8579737.6699999999</v>
      </c>
      <c r="E88" s="259">
        <v>18939905.02</v>
      </c>
      <c r="F88" s="112"/>
    </row>
    <row r="89" spans="1:6" ht="13.2">
      <c r="A89" s="258" t="s">
        <v>1938</v>
      </c>
      <c r="B89" s="258"/>
      <c r="C89" s="259">
        <v>245948523.92000002</v>
      </c>
      <c r="D89" s="259">
        <v>-49260824.880000003</v>
      </c>
      <c r="E89" s="259">
        <v>196687699.03999999</v>
      </c>
      <c r="F89" s="112"/>
    </row>
    <row r="90" spans="1:6" ht="13.2">
      <c r="A90" s="258" t="s">
        <v>1939</v>
      </c>
      <c r="B90" s="258"/>
      <c r="C90" s="259">
        <v>281125797.97000003</v>
      </c>
      <c r="D90" s="259">
        <v>-40548036.739999995</v>
      </c>
      <c r="E90" s="259">
        <v>240577761.23000002</v>
      </c>
      <c r="F90" s="112"/>
    </row>
    <row r="91" spans="1:6" ht="13.2">
      <c r="A91" s="258" t="s">
        <v>1940</v>
      </c>
      <c r="B91" s="258"/>
      <c r="C91" s="259">
        <v>760512561.35000002</v>
      </c>
      <c r="D91" s="259">
        <v>-51875105.910000004</v>
      </c>
      <c r="E91" s="259">
        <v>708637455.43999994</v>
      </c>
      <c r="F91" s="112"/>
    </row>
    <row r="92" spans="1:6" ht="13.2">
      <c r="A92" s="258" t="s">
        <v>1941</v>
      </c>
      <c r="B92" s="258"/>
      <c r="C92" s="259">
        <v>768441737.10000002</v>
      </c>
      <c r="D92" s="259">
        <v>-51888292.329999998</v>
      </c>
      <c r="E92" s="259">
        <v>716553444.76999998</v>
      </c>
      <c r="F92" s="112"/>
    </row>
    <row r="93" spans="1:6" ht="13.2">
      <c r="A93" s="255" t="s">
        <v>1944</v>
      </c>
      <c r="B93" s="256"/>
      <c r="C93" s="260">
        <v>780847611.00999999</v>
      </c>
      <c r="D93" s="260">
        <v>-51677503.920000002</v>
      </c>
      <c r="E93" s="260">
        <v>729170107.09000003</v>
      </c>
      <c r="F93" s="112"/>
    </row>
    <row r="94" spans="1:6" ht="13.2">
      <c r="A94" s="258" t="s">
        <v>1945</v>
      </c>
      <c r="B94" s="258"/>
      <c r="C94" s="259">
        <v>-105897474.61000001</v>
      </c>
      <c r="D94" s="259">
        <v>101362363.92</v>
      </c>
      <c r="E94" s="259">
        <v>-4535110.6900000004</v>
      </c>
      <c r="F94" s="112"/>
    </row>
    <row r="95" spans="1:6" ht="13.2">
      <c r="A95" s="258" t="s">
        <v>1946</v>
      </c>
      <c r="B95" s="258"/>
      <c r="C95" s="259">
        <v>127439050.16999999</v>
      </c>
      <c r="D95" s="259">
        <v>-85154035.960000008</v>
      </c>
      <c r="E95" s="259">
        <v>42285014.210000001</v>
      </c>
      <c r="F95" s="112"/>
    </row>
    <row r="96" spans="1:6" ht="13.2">
      <c r="A96" s="258" t="s">
        <v>2904</v>
      </c>
      <c r="B96" s="258"/>
      <c r="C96" s="259">
        <v>0</v>
      </c>
      <c r="D96" s="259">
        <v>0</v>
      </c>
      <c r="E96" s="259">
        <v>0</v>
      </c>
      <c r="F96" s="112"/>
    </row>
    <row r="97" spans="1:6" ht="13.2">
      <c r="A97" s="258" t="s">
        <v>2905</v>
      </c>
      <c r="B97" s="258"/>
      <c r="C97" s="259">
        <v>0</v>
      </c>
      <c r="D97" s="259">
        <v>0</v>
      </c>
      <c r="E97" s="259">
        <v>0</v>
      </c>
      <c r="F97" s="112"/>
    </row>
    <row r="98" spans="1:6" ht="13.2">
      <c r="A98" s="258" t="s">
        <v>1947</v>
      </c>
      <c r="B98" s="258"/>
      <c r="C98" s="259">
        <v>11133447.039999999</v>
      </c>
      <c r="D98" s="259">
        <v>321382.01</v>
      </c>
      <c r="E98" s="259">
        <v>11454829.049999999</v>
      </c>
      <c r="F98" s="112"/>
    </row>
    <row r="99" spans="1:6" ht="13.2">
      <c r="A99" s="258" t="s">
        <v>1948</v>
      </c>
      <c r="B99" s="258"/>
      <c r="C99" s="259">
        <v>7511.47</v>
      </c>
      <c r="D99" s="259">
        <v>0</v>
      </c>
      <c r="E99" s="259">
        <v>7511.47</v>
      </c>
      <c r="F99" s="112"/>
    </row>
    <row r="100" spans="1:6" ht="13.2">
      <c r="A100" s="258" t="s">
        <v>1949</v>
      </c>
      <c r="B100" s="258"/>
      <c r="C100" s="259">
        <v>8626.5500000000011</v>
      </c>
      <c r="D100" s="259">
        <v>0</v>
      </c>
      <c r="E100" s="259">
        <v>8626.5500000000011</v>
      </c>
      <c r="F100" s="112"/>
    </row>
    <row r="101" spans="1:6" ht="13.2">
      <c r="A101" s="258" t="s">
        <v>1950</v>
      </c>
      <c r="B101" s="258"/>
      <c r="C101" s="259">
        <v>-1710860.77</v>
      </c>
      <c r="D101" s="259">
        <v>724.18</v>
      </c>
      <c r="E101" s="259">
        <v>-1710136.5899999999</v>
      </c>
      <c r="F101" s="112"/>
    </row>
    <row r="102" spans="1:6" ht="13.2">
      <c r="A102" s="258" t="s">
        <v>1951</v>
      </c>
      <c r="B102" s="258"/>
      <c r="C102" s="259">
        <v>2546791.42</v>
      </c>
      <c r="D102" s="259">
        <v>59065.01</v>
      </c>
      <c r="E102" s="259">
        <v>2605856.4300000002</v>
      </c>
      <c r="F102" s="112"/>
    </row>
    <row r="103" spans="1:6" ht="13.2">
      <c r="A103" s="258" t="s">
        <v>1952</v>
      </c>
      <c r="B103" s="258"/>
      <c r="C103" s="259">
        <v>-22377505.57</v>
      </c>
      <c r="D103" s="259">
        <v>-1255280.06</v>
      </c>
      <c r="E103" s="259">
        <v>-23632785.629999999</v>
      </c>
      <c r="F103" s="112"/>
    </row>
    <row r="104" spans="1:6" ht="13.2">
      <c r="A104" s="258" t="s">
        <v>1953</v>
      </c>
      <c r="B104" s="258"/>
      <c r="C104" s="259">
        <v>30454958.219999999</v>
      </c>
      <c r="D104" s="259">
        <v>-10016738.359999999</v>
      </c>
      <c r="E104" s="259">
        <v>20438219.859999999</v>
      </c>
      <c r="F104" s="112"/>
    </row>
    <row r="105" spans="1:6" ht="13.2">
      <c r="A105" s="258" t="s">
        <v>1954</v>
      </c>
      <c r="B105" s="258"/>
      <c r="C105" s="259">
        <v>-1607844.01</v>
      </c>
      <c r="D105" s="259">
        <v>-324248.79000000004</v>
      </c>
      <c r="E105" s="259">
        <v>-1932092.7999999998</v>
      </c>
      <c r="F105" s="112"/>
    </row>
    <row r="106" spans="1:6" ht="13.2">
      <c r="A106" s="258" t="s">
        <v>1955</v>
      </c>
      <c r="B106" s="258"/>
      <c r="C106" s="259">
        <v>39996699.909999996</v>
      </c>
      <c r="D106" s="259">
        <v>4993231.95</v>
      </c>
      <c r="E106" s="259">
        <v>44989931.859999999</v>
      </c>
      <c r="F106" s="112"/>
    </row>
    <row r="107" spans="1:6" ht="13.2">
      <c r="A107" s="258" t="s">
        <v>1956</v>
      </c>
      <c r="B107" s="258"/>
      <c r="C107" s="259">
        <v>39996699.909999996</v>
      </c>
      <c r="D107" s="259">
        <v>4993231.95</v>
      </c>
      <c r="E107" s="259">
        <v>44989931.859999999</v>
      </c>
      <c r="F107" s="112"/>
    </row>
    <row r="108" spans="1:6" ht="13.2">
      <c r="A108" s="258" t="s">
        <v>1957</v>
      </c>
      <c r="B108" s="258"/>
      <c r="C108" s="259">
        <v>0</v>
      </c>
      <c r="D108" s="259">
        <v>0</v>
      </c>
      <c r="E108" s="259">
        <v>0</v>
      </c>
      <c r="F108" s="112"/>
    </row>
    <row r="109" spans="1:6" ht="13.2">
      <c r="A109" s="258" t="s">
        <v>1958</v>
      </c>
      <c r="B109" s="258"/>
      <c r="C109" s="259">
        <v>0</v>
      </c>
      <c r="D109" s="259">
        <v>0</v>
      </c>
      <c r="E109" s="259">
        <v>0</v>
      </c>
      <c r="F109" s="112"/>
    </row>
    <row r="110" spans="1:6" ht="13.2">
      <c r="A110" s="258" t="s">
        <v>1959</v>
      </c>
      <c r="B110" s="258"/>
      <c r="C110" s="259">
        <v>3452561.15</v>
      </c>
      <c r="D110" s="259">
        <v>0</v>
      </c>
      <c r="E110" s="259">
        <v>3452561.15</v>
      </c>
      <c r="F110" s="112"/>
    </row>
    <row r="111" spans="1:6" ht="13.2">
      <c r="A111" s="258" t="s">
        <v>1960</v>
      </c>
      <c r="B111" s="258"/>
      <c r="C111" s="259">
        <v>2346299.9400000004</v>
      </c>
      <c r="D111" s="259">
        <v>33618.68</v>
      </c>
      <c r="E111" s="259">
        <v>2379918.6199999996</v>
      </c>
      <c r="F111" s="112"/>
    </row>
    <row r="112" spans="1:6" ht="13.2">
      <c r="A112" s="258" t="s">
        <v>1962</v>
      </c>
      <c r="B112" s="258"/>
      <c r="C112" s="259">
        <v>10285149.07</v>
      </c>
      <c r="D112" s="259">
        <v>6497333.3900000006</v>
      </c>
      <c r="E112" s="259">
        <v>16782482.460000001</v>
      </c>
      <c r="F112" s="112"/>
    </row>
    <row r="113" spans="1:6" ht="13.2">
      <c r="A113" s="258" t="s">
        <v>1963</v>
      </c>
      <c r="B113" s="258"/>
      <c r="C113" s="259">
        <v>1159999.94</v>
      </c>
      <c r="D113" s="259">
        <v>60803.85</v>
      </c>
      <c r="E113" s="259">
        <v>1220803.79</v>
      </c>
      <c r="F113" s="112"/>
    </row>
    <row r="114" spans="1:6" ht="13.2">
      <c r="A114" s="258" t="s">
        <v>1964</v>
      </c>
      <c r="B114" s="258"/>
      <c r="C114" s="259">
        <v>393502202.01999998</v>
      </c>
      <c r="D114" s="259">
        <v>26147416.859999999</v>
      </c>
      <c r="E114" s="259">
        <v>419649618.87999994</v>
      </c>
      <c r="F114" s="112"/>
    </row>
    <row r="115" spans="1:6" ht="13.2">
      <c r="A115" s="258" t="s">
        <v>1965</v>
      </c>
      <c r="B115" s="258"/>
      <c r="C115" s="259">
        <v>7710492.0099999998</v>
      </c>
      <c r="D115" s="259">
        <v>0</v>
      </c>
      <c r="E115" s="259">
        <v>7710492.0099999998</v>
      </c>
      <c r="F115" s="112"/>
    </row>
    <row r="116" spans="1:6" ht="13.2">
      <c r="A116" s="258" t="s">
        <v>1966</v>
      </c>
      <c r="B116" s="258"/>
      <c r="C116" s="259">
        <v>524758.55000000005</v>
      </c>
      <c r="D116" s="259">
        <v>36610.720000000001</v>
      </c>
      <c r="E116" s="259">
        <v>561369.27</v>
      </c>
      <c r="F116" s="112"/>
    </row>
    <row r="117" spans="1:6" ht="13.2">
      <c r="A117" s="258" t="s">
        <v>1967</v>
      </c>
      <c r="B117" s="258"/>
      <c r="C117" s="259">
        <v>21739461.309999999</v>
      </c>
      <c r="D117" s="259">
        <v>2521259.23</v>
      </c>
      <c r="E117" s="259">
        <v>24260720.540000003</v>
      </c>
      <c r="F117" s="112"/>
    </row>
    <row r="118" spans="1:6" ht="13.2">
      <c r="A118" s="258" t="s">
        <v>1968</v>
      </c>
      <c r="B118" s="258"/>
      <c r="C118" s="259">
        <v>1500093.13</v>
      </c>
      <c r="D118" s="259">
        <v>3093101.38</v>
      </c>
      <c r="E118" s="259">
        <v>4593194.5100000007</v>
      </c>
      <c r="F118" s="112"/>
    </row>
    <row r="119" spans="1:6" ht="13.2">
      <c r="A119" s="258" t="s">
        <v>1969</v>
      </c>
      <c r="B119" s="258"/>
      <c r="C119" s="259">
        <v>33170268.399999999</v>
      </c>
      <c r="D119" s="259">
        <v>-1222021.95</v>
      </c>
      <c r="E119" s="259">
        <v>31948246.449999999</v>
      </c>
      <c r="F119" s="112"/>
    </row>
    <row r="120" spans="1:6" ht="13.2">
      <c r="A120" s="258" t="s">
        <v>1970</v>
      </c>
      <c r="B120" s="258"/>
      <c r="C120" s="259">
        <v>81714.22</v>
      </c>
      <c r="D120" s="259">
        <v>95718.720000000001</v>
      </c>
      <c r="E120" s="259">
        <v>177432.94</v>
      </c>
      <c r="F120" s="112"/>
    </row>
    <row r="121" spans="1:6" ht="13.2">
      <c r="A121" s="258" t="s">
        <v>1971</v>
      </c>
      <c r="B121" s="258"/>
      <c r="C121" s="259">
        <v>4800974.54</v>
      </c>
      <c r="D121" s="259">
        <v>402595.11</v>
      </c>
      <c r="E121" s="259">
        <v>5203569.6499999994</v>
      </c>
      <c r="F121" s="112"/>
    </row>
    <row r="122" spans="1:6" ht="13.2">
      <c r="A122" s="258" t="s">
        <v>1972</v>
      </c>
      <c r="B122" s="258"/>
      <c r="C122" s="259">
        <v>277680.05</v>
      </c>
      <c r="D122" s="259">
        <v>0</v>
      </c>
      <c r="E122" s="259">
        <v>277680.05</v>
      </c>
      <c r="F122" s="112"/>
    </row>
    <row r="123" spans="1:6" ht="13.2">
      <c r="A123" s="258" t="s">
        <v>1973</v>
      </c>
      <c r="B123" s="258"/>
      <c r="C123" s="259">
        <v>480551654.32999998</v>
      </c>
      <c r="D123" s="259">
        <v>37666435.990000002</v>
      </c>
      <c r="E123" s="259">
        <v>518218090.31999999</v>
      </c>
      <c r="F123" s="112"/>
    </row>
    <row r="124" spans="1:6" ht="13.2">
      <c r="A124" s="258" t="s">
        <v>1974</v>
      </c>
      <c r="B124" s="258"/>
      <c r="C124" s="259">
        <v>4687509.6900000004</v>
      </c>
      <c r="D124" s="259">
        <v>-2194014.1300000004</v>
      </c>
      <c r="E124" s="259">
        <v>2493495.56</v>
      </c>
      <c r="F124" s="112"/>
    </row>
    <row r="125" spans="1:6" ht="13.2">
      <c r="A125" s="258" t="s">
        <v>1975</v>
      </c>
      <c r="B125" s="258"/>
      <c r="C125" s="259">
        <v>369610.13</v>
      </c>
      <c r="D125" s="259">
        <v>-152117.29999999999</v>
      </c>
      <c r="E125" s="259">
        <v>217492.83</v>
      </c>
      <c r="F125" s="112"/>
    </row>
    <row r="126" spans="1:6" ht="13.2">
      <c r="A126" s="258" t="s">
        <v>1976</v>
      </c>
      <c r="B126" s="258"/>
      <c r="C126" s="259">
        <v>0</v>
      </c>
      <c r="D126" s="259">
        <v>0</v>
      </c>
      <c r="E126" s="259">
        <v>0</v>
      </c>
      <c r="F126" s="112"/>
    </row>
    <row r="127" spans="1:6" ht="13.2">
      <c r="A127" s="258" t="s">
        <v>1977</v>
      </c>
      <c r="B127" s="258"/>
      <c r="C127" s="259">
        <v>16483793.319999998</v>
      </c>
      <c r="D127" s="259">
        <v>0</v>
      </c>
      <c r="E127" s="259">
        <v>16483793.319999998</v>
      </c>
      <c r="F127" s="112"/>
    </row>
    <row r="128" spans="1:6" ht="13.2">
      <c r="A128" s="258" t="s">
        <v>1978</v>
      </c>
      <c r="B128" s="258"/>
      <c r="C128" s="259">
        <v>0</v>
      </c>
      <c r="D128" s="259">
        <v>1409129</v>
      </c>
      <c r="E128" s="259">
        <v>1409129</v>
      </c>
      <c r="F128" s="112"/>
    </row>
    <row r="129" spans="1:6" ht="13.2">
      <c r="A129" s="258" t="s">
        <v>1979</v>
      </c>
      <c r="B129" s="258"/>
      <c r="C129" s="259">
        <v>7427719</v>
      </c>
      <c r="D129" s="259">
        <v>13062859.75</v>
      </c>
      <c r="E129" s="259">
        <v>20490578.75</v>
      </c>
      <c r="F129" s="112"/>
    </row>
    <row r="130" spans="1:6" ht="13.2">
      <c r="A130" s="258" t="s">
        <v>1981</v>
      </c>
      <c r="B130" s="258"/>
      <c r="C130" s="259">
        <v>12966035.17</v>
      </c>
      <c r="D130" s="259">
        <v>-1082585.95</v>
      </c>
      <c r="E130" s="259">
        <v>11883449.219999999</v>
      </c>
      <c r="F130" s="112"/>
    </row>
    <row r="131" spans="1:6" ht="13.2">
      <c r="A131" s="258" t="s">
        <v>1982</v>
      </c>
      <c r="B131" s="258"/>
      <c r="C131" s="259">
        <v>14469.32</v>
      </c>
      <c r="D131" s="259">
        <v>80.539999999999992</v>
      </c>
      <c r="E131" s="259">
        <v>14549.86</v>
      </c>
      <c r="F131" s="112"/>
    </row>
    <row r="132" spans="1:6" ht="13.2">
      <c r="A132" s="258" t="s">
        <v>1983</v>
      </c>
      <c r="B132" s="258"/>
      <c r="C132" s="259">
        <v>19800</v>
      </c>
      <c r="D132" s="259">
        <v>0</v>
      </c>
      <c r="E132" s="259">
        <v>19800</v>
      </c>
      <c r="F132" s="112"/>
    </row>
    <row r="133" spans="1:6" ht="13.2">
      <c r="A133" s="258" t="s">
        <v>1984</v>
      </c>
      <c r="B133" s="258"/>
      <c r="C133" s="259">
        <v>-3543158.3000000003</v>
      </c>
      <c r="D133" s="259">
        <v>199177.25</v>
      </c>
      <c r="E133" s="259">
        <v>-3343981.0500000003</v>
      </c>
      <c r="F133" s="112"/>
    </row>
    <row r="134" spans="1:6" ht="13.2">
      <c r="A134" s="258" t="s">
        <v>1985</v>
      </c>
      <c r="B134" s="258"/>
      <c r="C134" s="259">
        <v>0</v>
      </c>
      <c r="D134" s="259">
        <v>0</v>
      </c>
      <c r="E134" s="259">
        <v>0</v>
      </c>
      <c r="F134" s="112"/>
    </row>
    <row r="135" spans="1:6" ht="13.2">
      <c r="A135" s="258" t="s">
        <v>1986</v>
      </c>
      <c r="B135" s="258"/>
      <c r="C135" s="259">
        <v>38425778.329999998</v>
      </c>
      <c r="D135" s="259">
        <v>11242529.16</v>
      </c>
      <c r="E135" s="259">
        <v>49668307.490000002</v>
      </c>
      <c r="F135" s="112"/>
    </row>
    <row r="136" spans="1:6" ht="13.2">
      <c r="A136" s="258" t="s">
        <v>1987</v>
      </c>
      <c r="B136" s="258"/>
      <c r="C136" s="259">
        <v>-47671309.670000002</v>
      </c>
      <c r="D136" s="259">
        <v>639231.04999999993</v>
      </c>
      <c r="E136" s="259">
        <v>-47032078.620000005</v>
      </c>
      <c r="F136" s="112"/>
    </row>
    <row r="137" spans="1:6" ht="13.2">
      <c r="A137" s="258" t="s">
        <v>1989</v>
      </c>
      <c r="B137" s="258"/>
      <c r="C137" s="259">
        <v>-8194999.4699999997</v>
      </c>
      <c r="D137" s="259">
        <v>-101527743.83</v>
      </c>
      <c r="E137" s="259">
        <v>-109722743.3</v>
      </c>
      <c r="F137" s="112"/>
    </row>
    <row r="138" spans="1:6" ht="13.2">
      <c r="A138" s="258" t="s">
        <v>1990</v>
      </c>
      <c r="B138" s="258"/>
      <c r="C138" s="259">
        <v>152463682.30000001</v>
      </c>
      <c r="D138" s="259">
        <v>15676906.74</v>
      </c>
      <c r="E138" s="259">
        <v>168140589.03999999</v>
      </c>
      <c r="F138" s="112"/>
    </row>
    <row r="139" spans="1:6" ht="13.2">
      <c r="A139" s="258" t="s">
        <v>1992</v>
      </c>
      <c r="B139" s="258"/>
      <c r="C139" s="259">
        <v>224634.29</v>
      </c>
      <c r="D139" s="259">
        <v>74878.09</v>
      </c>
      <c r="E139" s="259">
        <v>299512.38</v>
      </c>
      <c r="F139" s="112"/>
    </row>
    <row r="140" spans="1:6" ht="13.2">
      <c r="A140" s="258" t="s">
        <v>1993</v>
      </c>
      <c r="B140" s="258"/>
      <c r="C140" s="259">
        <v>0</v>
      </c>
      <c r="D140" s="259">
        <v>0</v>
      </c>
      <c r="E140" s="259">
        <v>0</v>
      </c>
      <c r="F140" s="112"/>
    </row>
    <row r="141" spans="1:6" ht="13.2">
      <c r="A141" s="258" t="s">
        <v>1994</v>
      </c>
      <c r="B141" s="258"/>
      <c r="C141" s="259">
        <v>31868.85</v>
      </c>
      <c r="D141" s="259">
        <v>0</v>
      </c>
      <c r="E141" s="259">
        <v>31868.85</v>
      </c>
      <c r="F141" s="112"/>
    </row>
    <row r="142" spans="1:6" ht="13.2">
      <c r="A142" s="258" t="s">
        <v>1996</v>
      </c>
      <c r="B142" s="258"/>
      <c r="C142" s="259">
        <v>96853876.299999997</v>
      </c>
      <c r="D142" s="259">
        <v>-85136727.949999988</v>
      </c>
      <c r="E142" s="259">
        <v>11717148.35</v>
      </c>
      <c r="F142" s="112"/>
    </row>
    <row r="143" spans="1:6" ht="13.2">
      <c r="A143" s="258" t="s">
        <v>1997</v>
      </c>
      <c r="B143" s="258"/>
      <c r="C143" s="259">
        <v>56903.54</v>
      </c>
      <c r="D143" s="259">
        <v>16633.22</v>
      </c>
      <c r="E143" s="259">
        <v>73536.759999999995</v>
      </c>
      <c r="F143" s="112"/>
    </row>
    <row r="144" spans="1:6" ht="13.2">
      <c r="A144" s="258" t="s">
        <v>1998</v>
      </c>
      <c r="B144" s="258"/>
      <c r="C144" s="259">
        <v>56903.54</v>
      </c>
      <c r="D144" s="259">
        <v>16633.22</v>
      </c>
      <c r="E144" s="259">
        <v>73536.760000000009</v>
      </c>
      <c r="F144" s="112"/>
    </row>
    <row r="145" spans="1:6" ht="13.2">
      <c r="A145" s="258" t="s">
        <v>1999</v>
      </c>
      <c r="B145" s="258"/>
      <c r="C145" s="259">
        <v>109675732.42999999</v>
      </c>
      <c r="D145" s="259">
        <v>13145606.829999998</v>
      </c>
      <c r="E145" s="259">
        <v>122821339.25999999</v>
      </c>
      <c r="F145" s="112"/>
    </row>
    <row r="146" spans="1:6" ht="13.2">
      <c r="A146" s="258" t="s">
        <v>2000</v>
      </c>
      <c r="B146" s="258"/>
      <c r="C146" s="259">
        <v>109675732.42999999</v>
      </c>
      <c r="D146" s="259">
        <v>13145606.829999998</v>
      </c>
      <c r="E146" s="259">
        <v>122821339.25999999</v>
      </c>
      <c r="F146" s="112"/>
    </row>
    <row r="147" spans="1:6" ht="13.2">
      <c r="A147" s="258" t="s">
        <v>2003</v>
      </c>
      <c r="B147" s="258"/>
      <c r="C147" s="259">
        <v>725563944.92999995</v>
      </c>
      <c r="D147" s="259">
        <v>-23065522.75</v>
      </c>
      <c r="E147" s="259">
        <v>702498422.18000007</v>
      </c>
      <c r="F147" s="112"/>
    </row>
    <row r="148" spans="1:6" ht="13.2">
      <c r="A148" s="258" t="s">
        <v>2004</v>
      </c>
      <c r="B148" s="258"/>
      <c r="C148" s="259">
        <v>-16802409</v>
      </c>
      <c r="D148" s="259">
        <v>-10000000</v>
      </c>
      <c r="E148" s="259">
        <v>-26802409</v>
      </c>
      <c r="F148" s="112"/>
    </row>
    <row r="149" spans="1:6" ht="13.2">
      <c r="A149" s="258" t="s">
        <v>2005</v>
      </c>
      <c r="B149" s="258"/>
      <c r="C149" s="259">
        <v>-736991</v>
      </c>
      <c r="D149" s="259">
        <v>0</v>
      </c>
      <c r="E149" s="259">
        <v>-736991</v>
      </c>
      <c r="F149" s="112"/>
    </row>
    <row r="150" spans="1:6" ht="13.2">
      <c r="A150" s="258" t="s">
        <v>2006</v>
      </c>
      <c r="B150" s="258"/>
      <c r="C150" s="259">
        <v>-179278.79</v>
      </c>
      <c r="D150" s="259">
        <v>0</v>
      </c>
      <c r="E150" s="259">
        <v>-179278.79</v>
      </c>
      <c r="F150" s="112"/>
    </row>
    <row r="151" spans="1:6" ht="13.2">
      <c r="A151" s="258" t="s">
        <v>2007</v>
      </c>
      <c r="B151" s="258"/>
      <c r="C151" s="259">
        <v>-8403110.2699999996</v>
      </c>
      <c r="D151" s="259">
        <v>1152.08</v>
      </c>
      <c r="E151" s="259">
        <v>-8401958.1899999995</v>
      </c>
      <c r="F151" s="112"/>
    </row>
    <row r="152" spans="1:6" ht="13.2">
      <c r="A152" s="258" t="s">
        <v>2008</v>
      </c>
      <c r="B152" s="258"/>
      <c r="C152" s="259">
        <v>-26121789.060000002</v>
      </c>
      <c r="D152" s="259">
        <v>-9998847.9199999999</v>
      </c>
      <c r="E152" s="259">
        <v>-36120636.980000004</v>
      </c>
      <c r="F152" s="112"/>
    </row>
    <row r="153" spans="1:6" ht="13.2">
      <c r="A153" s="258" t="s">
        <v>2009</v>
      </c>
      <c r="B153" s="258"/>
      <c r="C153" s="259">
        <v>699442155.87</v>
      </c>
      <c r="D153" s="259">
        <v>-33064370.669999998</v>
      </c>
      <c r="E153" s="259">
        <v>666377785.19999993</v>
      </c>
      <c r="F153" s="112"/>
    </row>
    <row r="154" spans="1:6" ht="13.2">
      <c r="A154" s="258" t="s">
        <v>2010</v>
      </c>
      <c r="B154" s="258"/>
      <c r="C154" s="259">
        <v>67385228.310000002</v>
      </c>
      <c r="D154" s="259">
        <v>-6974441.7000000002</v>
      </c>
      <c r="E154" s="259">
        <v>60410786.610000007</v>
      </c>
      <c r="F154" s="112"/>
    </row>
    <row r="155" spans="1:6" ht="13.2">
      <c r="A155" s="258" t="s">
        <v>2011</v>
      </c>
      <c r="B155" s="258"/>
      <c r="C155" s="259">
        <v>25050559.709999997</v>
      </c>
      <c r="D155" s="259">
        <v>1831128.05</v>
      </c>
      <c r="E155" s="259">
        <v>26881687.760000002</v>
      </c>
      <c r="F155" s="112"/>
    </row>
    <row r="156" spans="1:6" ht="13.2">
      <c r="A156" s="258" t="s">
        <v>2012</v>
      </c>
      <c r="B156" s="258"/>
      <c r="C156" s="259">
        <v>0</v>
      </c>
      <c r="D156" s="259">
        <v>3196902.45</v>
      </c>
      <c r="E156" s="259">
        <v>3196902.45</v>
      </c>
      <c r="F156" s="112"/>
    </row>
    <row r="157" spans="1:6" ht="13.2">
      <c r="A157" s="258" t="s">
        <v>2013</v>
      </c>
      <c r="B157" s="258"/>
      <c r="C157" s="259">
        <v>92435788.019999996</v>
      </c>
      <c r="D157" s="259">
        <v>-1946411.2000000002</v>
      </c>
      <c r="E157" s="259">
        <v>90489376.820000008</v>
      </c>
      <c r="F157" s="112"/>
    </row>
    <row r="158" spans="1:6" ht="13.2">
      <c r="A158" s="258" t="s">
        <v>2014</v>
      </c>
      <c r="B158" s="258"/>
      <c r="C158" s="259">
        <v>76211157</v>
      </c>
      <c r="D158" s="259">
        <v>-7003200.1399999997</v>
      </c>
      <c r="E158" s="259">
        <v>69207956.859999999</v>
      </c>
      <c r="F158" s="112"/>
    </row>
    <row r="159" spans="1:6" ht="13.2">
      <c r="A159" s="258" t="s">
        <v>2015</v>
      </c>
      <c r="B159" s="258"/>
      <c r="C159" s="259">
        <v>76211157</v>
      </c>
      <c r="D159" s="259">
        <v>-7003200.1399999997</v>
      </c>
      <c r="E159" s="259">
        <v>69207956.859999999</v>
      </c>
      <c r="F159" s="112"/>
    </row>
    <row r="160" spans="1:6" ht="13.2">
      <c r="A160" s="258" t="s">
        <v>2016</v>
      </c>
      <c r="B160" s="258"/>
      <c r="C160" s="259">
        <v>12017930.470000001</v>
      </c>
      <c r="D160" s="259">
        <v>994063.35999999999</v>
      </c>
      <c r="E160" s="259">
        <v>13011993.83</v>
      </c>
      <c r="F160" s="112"/>
    </row>
    <row r="161" spans="1:6" ht="13.2">
      <c r="A161" s="258" t="s">
        <v>2017</v>
      </c>
      <c r="B161" s="258"/>
      <c r="C161" s="259">
        <v>12017930.470000001</v>
      </c>
      <c r="D161" s="259">
        <v>994063.35999999999</v>
      </c>
      <c r="E161" s="259">
        <v>13011993.83</v>
      </c>
      <c r="F161" s="112"/>
    </row>
    <row r="162" spans="1:6" ht="13.2">
      <c r="A162" s="258" t="s">
        <v>2018</v>
      </c>
      <c r="B162" s="258"/>
      <c r="C162" s="259">
        <v>180664875.49000001</v>
      </c>
      <c r="D162" s="259">
        <v>-7955547.9799999995</v>
      </c>
      <c r="E162" s="259">
        <v>172709327.50999999</v>
      </c>
      <c r="F162" s="112"/>
    </row>
    <row r="163" spans="1:6" ht="13.2">
      <c r="A163" s="258" t="s">
        <v>2019</v>
      </c>
      <c r="B163" s="258"/>
      <c r="C163" s="259">
        <v>366389011.53000003</v>
      </c>
      <c r="D163" s="259">
        <v>6523404.4100000001</v>
      </c>
      <c r="E163" s="259">
        <v>372912415.94</v>
      </c>
      <c r="F163" s="112"/>
    </row>
    <row r="164" spans="1:6" ht="13.2">
      <c r="A164" s="258" t="s">
        <v>2020</v>
      </c>
      <c r="B164" s="258"/>
      <c r="C164" s="259">
        <v>3631123.98</v>
      </c>
      <c r="D164" s="259">
        <v>0</v>
      </c>
      <c r="E164" s="259">
        <v>3631123.98</v>
      </c>
      <c r="F164" s="112"/>
    </row>
    <row r="165" spans="1:6" ht="13.2">
      <c r="A165" s="258" t="s">
        <v>2021</v>
      </c>
      <c r="B165" s="258"/>
      <c r="C165" s="259">
        <v>1351384.31</v>
      </c>
      <c r="D165" s="259">
        <v>211222.3</v>
      </c>
      <c r="E165" s="259">
        <v>1562606.61</v>
      </c>
      <c r="F165" s="112"/>
    </row>
    <row r="166" spans="1:6" ht="13.2">
      <c r="A166" s="258" t="s">
        <v>2022</v>
      </c>
      <c r="B166" s="258"/>
      <c r="C166" s="259">
        <v>3760978.55</v>
      </c>
      <c r="D166" s="259">
        <v>264406.47000000003</v>
      </c>
      <c r="E166" s="259">
        <v>4025385.02</v>
      </c>
      <c r="F166" s="112"/>
    </row>
    <row r="167" spans="1:6" ht="13.2">
      <c r="A167" s="258" t="s">
        <v>2023</v>
      </c>
      <c r="B167" s="258"/>
      <c r="C167" s="259">
        <v>-773905.99</v>
      </c>
      <c r="D167" s="259">
        <v>-15897.100000000002</v>
      </c>
      <c r="E167" s="259">
        <v>-789803.09</v>
      </c>
      <c r="F167" s="112"/>
    </row>
    <row r="168" spans="1:6" ht="13.2">
      <c r="A168" s="258" t="s">
        <v>2024</v>
      </c>
      <c r="B168" s="258"/>
      <c r="C168" s="259">
        <v>374358592.38</v>
      </c>
      <c r="D168" s="259">
        <v>6983136.0800000001</v>
      </c>
      <c r="E168" s="259">
        <v>381341728.45999998</v>
      </c>
      <c r="F168" s="112"/>
    </row>
    <row r="169" spans="1:6" ht="13.2">
      <c r="A169" s="258" t="s">
        <v>2906</v>
      </c>
      <c r="B169" s="258"/>
      <c r="C169" s="259">
        <v>0</v>
      </c>
      <c r="D169" s="259">
        <v>0</v>
      </c>
      <c r="E169" s="259">
        <v>0</v>
      </c>
      <c r="F169" s="112"/>
    </row>
    <row r="170" spans="1:6" ht="13.2">
      <c r="A170" s="258" t="s">
        <v>2025</v>
      </c>
      <c r="B170" s="258"/>
      <c r="C170" s="259">
        <v>3210153.45</v>
      </c>
      <c r="D170" s="259">
        <v>0</v>
      </c>
      <c r="E170" s="259">
        <v>3210153.45</v>
      </c>
      <c r="F170" s="112"/>
    </row>
    <row r="171" spans="1:6" ht="13.2">
      <c r="A171" s="258" t="s">
        <v>2026</v>
      </c>
      <c r="B171" s="258"/>
      <c r="C171" s="259">
        <v>3210153.45</v>
      </c>
      <c r="D171" s="259">
        <v>0</v>
      </c>
      <c r="E171" s="259">
        <v>3210153.45</v>
      </c>
      <c r="F171" s="112"/>
    </row>
    <row r="172" spans="1:6" ht="13.2">
      <c r="A172" s="258" t="s">
        <v>2027</v>
      </c>
      <c r="B172" s="258"/>
      <c r="C172" s="259">
        <v>9810825.6799999997</v>
      </c>
      <c r="D172" s="259">
        <v>6648728.8799999999</v>
      </c>
      <c r="E172" s="259">
        <v>16459554.560000001</v>
      </c>
      <c r="F172" s="112"/>
    </row>
    <row r="173" spans="1:6" ht="13.2">
      <c r="A173" s="258" t="s">
        <v>2028</v>
      </c>
      <c r="B173" s="258"/>
      <c r="C173" s="259">
        <v>-3341.48</v>
      </c>
      <c r="D173" s="259">
        <v>0</v>
      </c>
      <c r="E173" s="259">
        <v>-3341.48</v>
      </c>
      <c r="F173" s="112"/>
    </row>
    <row r="174" spans="1:6" ht="13.2">
      <c r="A174" s="258" t="s">
        <v>2029</v>
      </c>
      <c r="B174" s="258"/>
      <c r="C174" s="259">
        <v>2460738.33</v>
      </c>
      <c r="D174" s="259">
        <v>0</v>
      </c>
      <c r="E174" s="259">
        <v>2460738.33</v>
      </c>
      <c r="F174" s="112"/>
    </row>
    <row r="175" spans="1:6" ht="13.2">
      <c r="A175" s="258" t="s">
        <v>2030</v>
      </c>
      <c r="B175" s="258"/>
      <c r="C175" s="259">
        <v>2635.44</v>
      </c>
      <c r="D175" s="259">
        <v>0</v>
      </c>
      <c r="E175" s="259">
        <v>2635.44</v>
      </c>
      <c r="F175" s="112"/>
    </row>
    <row r="176" spans="1:6" ht="13.2">
      <c r="A176" s="258" t="s">
        <v>2031</v>
      </c>
      <c r="B176" s="258"/>
      <c r="C176" s="259">
        <v>12270857.970000001</v>
      </c>
      <c r="D176" s="259">
        <v>6648728.8799999999</v>
      </c>
      <c r="E176" s="259">
        <v>18919586.849999998</v>
      </c>
      <c r="F176" s="112"/>
    </row>
    <row r="177" spans="1:6" ht="13.2">
      <c r="A177" s="258" t="s">
        <v>2032</v>
      </c>
      <c r="B177" s="258"/>
      <c r="C177" s="259">
        <v>-47145.22</v>
      </c>
      <c r="D177" s="259">
        <v>-24498.6</v>
      </c>
      <c r="E177" s="259">
        <v>-71643.819999999992</v>
      </c>
      <c r="F177" s="112"/>
    </row>
    <row r="178" spans="1:6" ht="13.2">
      <c r="A178" s="258" t="s">
        <v>2033</v>
      </c>
      <c r="B178" s="258"/>
      <c r="C178" s="259">
        <v>-47145.219999999994</v>
      </c>
      <c r="D178" s="259">
        <v>-24498.600000000002</v>
      </c>
      <c r="E178" s="259">
        <v>-71643.820000000007</v>
      </c>
      <c r="F178" s="112"/>
    </row>
    <row r="179" spans="1:6" ht="13.2">
      <c r="A179" s="258" t="s">
        <v>2034</v>
      </c>
      <c r="B179" s="258"/>
      <c r="C179" s="259">
        <v>570457334.06999993</v>
      </c>
      <c r="D179" s="259">
        <v>5651818.3799999999</v>
      </c>
      <c r="E179" s="259">
        <v>576109152.45000005</v>
      </c>
      <c r="F179" s="112"/>
    </row>
    <row r="180" spans="1:6" ht="13.2">
      <c r="A180" s="258" t="s">
        <v>2035</v>
      </c>
      <c r="B180" s="258"/>
      <c r="C180" s="259">
        <v>35386674.909999996</v>
      </c>
      <c r="D180" s="259">
        <v>2180060.48</v>
      </c>
      <c r="E180" s="259">
        <v>37566735.390000001</v>
      </c>
      <c r="F180" s="112"/>
    </row>
    <row r="181" spans="1:6" ht="13.2">
      <c r="A181" s="258" t="s">
        <v>2036</v>
      </c>
      <c r="B181" s="258"/>
      <c r="C181" s="259">
        <v>3030867.13</v>
      </c>
      <c r="D181" s="259">
        <v>3137151.86</v>
      </c>
      <c r="E181" s="259">
        <v>6168018.9900000002</v>
      </c>
      <c r="F181" s="112"/>
    </row>
    <row r="182" spans="1:6" ht="13.2">
      <c r="A182" s="258" t="s">
        <v>2037</v>
      </c>
      <c r="B182" s="258"/>
      <c r="C182" s="259">
        <v>18172844.990000002</v>
      </c>
      <c r="D182" s="259">
        <v>3594345.71</v>
      </c>
      <c r="E182" s="259">
        <v>21767190.699999999</v>
      </c>
      <c r="F182" s="112"/>
    </row>
    <row r="183" spans="1:6" ht="13.2">
      <c r="A183" s="258" t="s">
        <v>2038</v>
      </c>
      <c r="B183" s="258"/>
      <c r="C183" s="259">
        <v>115080</v>
      </c>
      <c r="D183" s="259">
        <v>901840.67</v>
      </c>
      <c r="E183" s="259">
        <v>1016920.67</v>
      </c>
      <c r="F183" s="112"/>
    </row>
    <row r="184" spans="1:6" ht="13.2">
      <c r="A184" s="258" t="s">
        <v>2039</v>
      </c>
      <c r="B184" s="258"/>
      <c r="C184" s="259">
        <v>1834798.25</v>
      </c>
      <c r="D184" s="259">
        <v>-1834798.25</v>
      </c>
      <c r="E184" s="259">
        <v>0</v>
      </c>
      <c r="F184" s="112"/>
    </row>
    <row r="185" spans="1:6" ht="13.2">
      <c r="A185" s="258" t="s">
        <v>2040</v>
      </c>
      <c r="B185" s="258"/>
      <c r="C185" s="259">
        <v>0</v>
      </c>
      <c r="D185" s="259">
        <v>0</v>
      </c>
      <c r="E185" s="259">
        <v>0</v>
      </c>
      <c r="F185" s="112"/>
    </row>
    <row r="186" spans="1:6" ht="13.2">
      <c r="A186" s="258" t="s">
        <v>2041</v>
      </c>
      <c r="B186" s="258"/>
      <c r="C186" s="259">
        <v>304165.43000000005</v>
      </c>
      <c r="D186" s="259">
        <v>276854.62</v>
      </c>
      <c r="E186" s="259">
        <v>581020.05000000005</v>
      </c>
      <c r="F186" s="112"/>
    </row>
    <row r="187" spans="1:6" ht="13.2">
      <c r="A187" s="258" t="s">
        <v>2042</v>
      </c>
      <c r="B187" s="258"/>
      <c r="C187" s="259">
        <v>79905</v>
      </c>
      <c r="D187" s="259">
        <v>0</v>
      </c>
      <c r="E187" s="259">
        <v>79905</v>
      </c>
      <c r="F187" s="112"/>
    </row>
    <row r="188" spans="1:6" ht="13.2">
      <c r="A188" s="258" t="s">
        <v>2043</v>
      </c>
      <c r="B188" s="258"/>
      <c r="C188" s="259">
        <v>-225.27</v>
      </c>
      <c r="D188" s="259">
        <v>0</v>
      </c>
      <c r="E188" s="259">
        <v>-225.27</v>
      </c>
      <c r="F188" s="112"/>
    </row>
    <row r="189" spans="1:6" ht="13.2">
      <c r="A189" s="258" t="s">
        <v>2045</v>
      </c>
      <c r="B189" s="258"/>
      <c r="C189" s="259">
        <v>58924110.439999998</v>
      </c>
      <c r="D189" s="259">
        <v>8255455.0899999999</v>
      </c>
      <c r="E189" s="259">
        <v>67179565.530000001</v>
      </c>
      <c r="F189" s="112"/>
    </row>
    <row r="190" spans="1:6" ht="13.2">
      <c r="A190" s="258" t="s">
        <v>2046</v>
      </c>
      <c r="B190" s="258"/>
      <c r="C190" s="259">
        <v>0</v>
      </c>
      <c r="D190" s="259">
        <v>0</v>
      </c>
      <c r="E190" s="259">
        <v>0</v>
      </c>
      <c r="F190" s="112"/>
    </row>
    <row r="191" spans="1:6" ht="13.2">
      <c r="A191" s="258" t="s">
        <v>2048</v>
      </c>
      <c r="B191" s="258"/>
      <c r="C191" s="259">
        <v>0</v>
      </c>
      <c r="D191" s="259">
        <v>0</v>
      </c>
      <c r="E191" s="259">
        <v>0</v>
      </c>
      <c r="F191" s="112"/>
    </row>
    <row r="192" spans="1:6" ht="13.2">
      <c r="A192" s="258" t="s">
        <v>2049</v>
      </c>
      <c r="B192" s="258"/>
      <c r="C192" s="259"/>
      <c r="D192" s="259">
        <v>17162290.380000003</v>
      </c>
      <c r="E192" s="259">
        <v>17162290.380000003</v>
      </c>
      <c r="F192" s="112"/>
    </row>
    <row r="193" spans="1:6" ht="13.2">
      <c r="A193" s="258" t="s">
        <v>2050</v>
      </c>
      <c r="B193" s="258"/>
      <c r="C193" s="259"/>
      <c r="D193" s="259">
        <v>17162290.380000003</v>
      </c>
      <c r="E193" s="259">
        <v>17162290.380000003</v>
      </c>
      <c r="F193" s="112"/>
    </row>
    <row r="194" spans="1:6" ht="13.2">
      <c r="A194" s="258" t="s">
        <v>2052</v>
      </c>
      <c r="B194" s="258"/>
      <c r="C194" s="259"/>
      <c r="D194" s="259">
        <v>17162290.380000003</v>
      </c>
      <c r="E194" s="259">
        <v>17162290.380000003</v>
      </c>
      <c r="F194" s="112"/>
    </row>
    <row r="195" spans="1:6" ht="13.2">
      <c r="A195" s="258" t="s">
        <v>2054</v>
      </c>
      <c r="B195" s="258"/>
      <c r="C195" s="259">
        <v>22226865.470000003</v>
      </c>
      <c r="D195" s="259">
        <v>-22226865.470000003</v>
      </c>
      <c r="E195" s="259">
        <v>0</v>
      </c>
      <c r="F195" s="112"/>
    </row>
    <row r="196" spans="1:6" ht="13.2">
      <c r="A196" s="258" t="s">
        <v>2055</v>
      </c>
      <c r="B196" s="258"/>
      <c r="C196" s="259">
        <v>22226865.470000003</v>
      </c>
      <c r="D196" s="259">
        <v>-22226865.470000003</v>
      </c>
      <c r="E196" s="259">
        <v>0</v>
      </c>
      <c r="F196" s="112"/>
    </row>
    <row r="197" spans="1:6" ht="13.2">
      <c r="A197" s="258" t="s">
        <v>2056</v>
      </c>
      <c r="B197" s="258"/>
      <c r="C197" s="259">
        <v>1391047165.76</v>
      </c>
      <c r="D197" s="259">
        <v>-19228440.34</v>
      </c>
      <c r="E197" s="259">
        <v>1371818725.4200001</v>
      </c>
      <c r="F197" s="112"/>
    </row>
    <row r="198" spans="1:6" ht="13.2">
      <c r="A198" s="255" t="s">
        <v>2057</v>
      </c>
      <c r="B198" s="256"/>
      <c r="C198" s="260">
        <v>1391047165.76</v>
      </c>
      <c r="D198" s="260">
        <v>-19228440.34</v>
      </c>
      <c r="E198" s="260">
        <v>1371818725.4200001</v>
      </c>
      <c r="F198" s="112"/>
    </row>
    <row r="199" spans="1:6" ht="13.2">
      <c r="A199" s="258" t="s">
        <v>2058</v>
      </c>
      <c r="B199" s="258"/>
      <c r="C199" s="259">
        <v>5296083.84</v>
      </c>
      <c r="D199" s="259">
        <v>-48826.84</v>
      </c>
      <c r="E199" s="259">
        <v>5247257</v>
      </c>
      <c r="F199" s="112"/>
    </row>
    <row r="200" spans="1:6" ht="13.2">
      <c r="A200" s="258" t="s">
        <v>2059</v>
      </c>
      <c r="B200" s="258"/>
      <c r="C200" s="259">
        <v>5803851.5999999996</v>
      </c>
      <c r="D200" s="259">
        <v>-16655.399999999998</v>
      </c>
      <c r="E200" s="259">
        <v>5787196.1999999993</v>
      </c>
      <c r="F200" s="112"/>
    </row>
    <row r="201" spans="1:6" ht="13.2">
      <c r="A201" s="258" t="s">
        <v>2060</v>
      </c>
      <c r="B201" s="258"/>
      <c r="C201" s="259">
        <v>-320536.61</v>
      </c>
      <c r="D201" s="259">
        <v>381634.99</v>
      </c>
      <c r="E201" s="259">
        <v>61098.38</v>
      </c>
      <c r="F201" s="112"/>
    </row>
    <row r="202" spans="1:6" ht="13.2">
      <c r="A202" s="258" t="s">
        <v>2061</v>
      </c>
      <c r="B202" s="258"/>
      <c r="C202" s="259">
        <v>55780.159999999996</v>
      </c>
      <c r="D202" s="259">
        <v>-10409.77</v>
      </c>
      <c r="E202" s="259">
        <v>45370.39</v>
      </c>
      <c r="F202" s="112"/>
    </row>
    <row r="203" spans="1:6" ht="13.2">
      <c r="A203" s="258" t="s">
        <v>2062</v>
      </c>
      <c r="B203" s="258"/>
      <c r="C203" s="259">
        <v>3036569.67</v>
      </c>
      <c r="D203" s="259">
        <v>-45008.439999999995</v>
      </c>
      <c r="E203" s="259">
        <v>2991561.23</v>
      </c>
      <c r="F203" s="112"/>
    </row>
    <row r="204" spans="1:6" ht="13.2">
      <c r="A204" s="258" t="s">
        <v>2063</v>
      </c>
      <c r="B204" s="258"/>
      <c r="C204" s="259">
        <v>4111497.4499999997</v>
      </c>
      <c r="D204" s="259">
        <v>-13372.18</v>
      </c>
      <c r="E204" s="259">
        <v>4098125.27</v>
      </c>
      <c r="F204" s="112"/>
    </row>
    <row r="205" spans="1:6" ht="13.2">
      <c r="A205" s="258" t="s">
        <v>2065</v>
      </c>
      <c r="B205" s="258"/>
      <c r="C205" s="259">
        <v>4205060.3600000003</v>
      </c>
      <c r="D205" s="259">
        <v>1815625.94</v>
      </c>
      <c r="E205" s="259">
        <v>6020686.2999999998</v>
      </c>
      <c r="F205" s="112"/>
    </row>
    <row r="206" spans="1:6" ht="13.2">
      <c r="A206" s="258" t="s">
        <v>2066</v>
      </c>
      <c r="B206" s="258"/>
      <c r="C206" s="259">
        <v>3528879.25</v>
      </c>
      <c r="D206" s="259">
        <v>-39007.51</v>
      </c>
      <c r="E206" s="259">
        <v>3489871.7399999998</v>
      </c>
      <c r="F206" s="112"/>
    </row>
    <row r="207" spans="1:6" ht="13.2">
      <c r="A207" s="258" t="s">
        <v>2067</v>
      </c>
      <c r="B207" s="258"/>
      <c r="C207" s="259">
        <v>5762608.6699999999</v>
      </c>
      <c r="D207" s="259">
        <v>-20148.980000000003</v>
      </c>
      <c r="E207" s="259">
        <v>5742459.6900000004</v>
      </c>
      <c r="F207" s="112"/>
    </row>
    <row r="208" spans="1:6" ht="13.2">
      <c r="A208" s="258" t="s">
        <v>2068</v>
      </c>
      <c r="B208" s="258"/>
      <c r="C208" s="259">
        <v>2444745.91</v>
      </c>
      <c r="D208" s="259">
        <v>-49422.09</v>
      </c>
      <c r="E208" s="259">
        <v>2395323.8199999998</v>
      </c>
      <c r="F208" s="112"/>
    </row>
    <row r="209" spans="1:6" ht="13.2">
      <c r="A209" s="258" t="s">
        <v>2069</v>
      </c>
      <c r="B209" s="258"/>
      <c r="C209" s="259">
        <v>4381208.3899999997</v>
      </c>
      <c r="D209" s="259">
        <v>-52157.24</v>
      </c>
      <c r="E209" s="259">
        <v>4329051.1500000004</v>
      </c>
      <c r="F209" s="112"/>
    </row>
    <row r="210" spans="1:6" ht="13.2">
      <c r="A210" s="258" t="s">
        <v>2070</v>
      </c>
      <c r="B210" s="258"/>
      <c r="C210" s="259">
        <v>73181.930000000008</v>
      </c>
      <c r="D210" s="259">
        <v>-4474.63</v>
      </c>
      <c r="E210" s="259">
        <v>68707.3</v>
      </c>
      <c r="F210" s="112"/>
    </row>
    <row r="211" spans="1:6" ht="13.2">
      <c r="A211" s="258" t="s">
        <v>2074</v>
      </c>
      <c r="B211" s="258"/>
      <c r="C211" s="259">
        <v>2439559.71</v>
      </c>
      <c r="D211" s="259">
        <v>-47308.83</v>
      </c>
      <c r="E211" s="259">
        <v>2392250.88</v>
      </c>
      <c r="F211" s="112"/>
    </row>
    <row r="212" spans="1:6" ht="13.2">
      <c r="A212" s="258" t="s">
        <v>2075</v>
      </c>
      <c r="B212" s="258"/>
      <c r="C212" s="259">
        <v>951794.02</v>
      </c>
      <c r="D212" s="259">
        <v>-15351.52</v>
      </c>
      <c r="E212" s="259">
        <v>936442.5</v>
      </c>
      <c r="F212" s="112"/>
    </row>
    <row r="213" spans="1:6" ht="13.2">
      <c r="A213" s="258" t="s">
        <v>2076</v>
      </c>
      <c r="B213" s="258"/>
      <c r="C213" s="259">
        <v>1022142.89</v>
      </c>
      <c r="D213" s="259">
        <v>-8310.1099999999988</v>
      </c>
      <c r="E213" s="259">
        <v>1013832.78</v>
      </c>
      <c r="F213" s="112"/>
    </row>
    <row r="214" spans="1:6" ht="13.2">
      <c r="A214" s="258" t="s">
        <v>2077</v>
      </c>
      <c r="B214" s="258"/>
      <c r="C214" s="259">
        <v>3307235.06</v>
      </c>
      <c r="D214" s="259">
        <v>-18635.809999999998</v>
      </c>
      <c r="E214" s="259">
        <v>3288599.25</v>
      </c>
      <c r="F214" s="112"/>
    </row>
    <row r="215" spans="1:6" ht="13.2">
      <c r="A215" s="258" t="s">
        <v>2078</v>
      </c>
      <c r="B215" s="258"/>
      <c r="C215" s="259">
        <v>2707982.23</v>
      </c>
      <c r="D215" s="259">
        <v>-13019.140000000001</v>
      </c>
      <c r="E215" s="259">
        <v>2694963.09</v>
      </c>
      <c r="F215" s="112"/>
    </row>
    <row r="216" spans="1:6" ht="13.2">
      <c r="A216" s="258" t="s">
        <v>2079</v>
      </c>
      <c r="B216" s="258"/>
      <c r="C216" s="259">
        <v>6804940.46</v>
      </c>
      <c r="D216" s="259">
        <v>-36494.14</v>
      </c>
      <c r="E216" s="259">
        <v>6768446.3200000003</v>
      </c>
      <c r="F216" s="112"/>
    </row>
    <row r="217" spans="1:6" ht="13.2">
      <c r="A217" s="258" t="s">
        <v>2080</v>
      </c>
      <c r="B217" s="258"/>
      <c r="C217" s="259">
        <v>3239840.6599999997</v>
      </c>
      <c r="D217" s="259">
        <v>-13529.4</v>
      </c>
      <c r="E217" s="259">
        <v>3226311.2600000002</v>
      </c>
      <c r="F217" s="112"/>
    </row>
    <row r="218" spans="1:6" ht="13.2">
      <c r="A218" s="258" t="s">
        <v>2081</v>
      </c>
      <c r="B218" s="258"/>
      <c r="C218" s="259">
        <v>58852425.649999999</v>
      </c>
      <c r="D218" s="259">
        <v>1745128.9</v>
      </c>
      <c r="E218" s="259">
        <v>60597554.549999997</v>
      </c>
      <c r="F218" s="112"/>
    </row>
    <row r="219" spans="1:6" ht="13.2">
      <c r="A219" s="258" t="s">
        <v>2082</v>
      </c>
      <c r="B219" s="258"/>
      <c r="C219" s="259">
        <v>5165752.33</v>
      </c>
      <c r="D219" s="259">
        <v>-69954.989999999991</v>
      </c>
      <c r="E219" s="259">
        <v>5095797.34</v>
      </c>
      <c r="F219" s="112"/>
    </row>
    <row r="220" spans="1:6" ht="13.2">
      <c r="A220" s="258" t="s">
        <v>2084</v>
      </c>
      <c r="B220" s="258"/>
      <c r="C220" s="259">
        <v>5165752.33</v>
      </c>
      <c r="D220" s="259">
        <v>-69954.989999999991</v>
      </c>
      <c r="E220" s="259">
        <v>5095797.34</v>
      </c>
      <c r="F220" s="112"/>
    </row>
    <row r="221" spans="1:6" ht="13.2">
      <c r="A221" s="258" t="s">
        <v>2085</v>
      </c>
      <c r="B221" s="258"/>
      <c r="C221" s="259">
        <v>64018177.980000004</v>
      </c>
      <c r="D221" s="259">
        <v>1675173.9100000001</v>
      </c>
      <c r="E221" s="259">
        <v>65693351.890000001</v>
      </c>
      <c r="F221" s="112"/>
    </row>
    <row r="222" spans="1:6" ht="13.2">
      <c r="A222" s="258" t="s">
        <v>2086</v>
      </c>
      <c r="B222" s="258"/>
      <c r="C222" s="259">
        <v>1378900.04</v>
      </c>
      <c r="D222" s="259">
        <v>-5429.58</v>
      </c>
      <c r="E222" s="259">
        <v>1373470.46</v>
      </c>
      <c r="F222" s="112"/>
    </row>
    <row r="223" spans="1:6" ht="13.2">
      <c r="A223" s="258" t="s">
        <v>2087</v>
      </c>
      <c r="B223" s="258"/>
      <c r="C223" s="259">
        <v>1378900.04</v>
      </c>
      <c r="D223" s="259">
        <v>-5429.58</v>
      </c>
      <c r="E223" s="259">
        <v>1373470.46</v>
      </c>
      <c r="F223" s="112"/>
    </row>
    <row r="224" spans="1:6" ht="13.2">
      <c r="A224" s="258" t="s">
        <v>2088</v>
      </c>
      <c r="B224" s="258"/>
      <c r="C224" s="259">
        <v>169565214.31</v>
      </c>
      <c r="D224" s="259">
        <v>-495839.60000000003</v>
      </c>
      <c r="E224" s="259">
        <v>169069374.71000001</v>
      </c>
      <c r="F224" s="112"/>
    </row>
    <row r="225" spans="1:6" ht="13.2">
      <c r="A225" s="258" t="s">
        <v>2089</v>
      </c>
      <c r="B225" s="258"/>
      <c r="C225" s="259">
        <v>169565214.31</v>
      </c>
      <c r="D225" s="259">
        <v>-495839.60000000003</v>
      </c>
      <c r="E225" s="259">
        <v>169069374.71000001</v>
      </c>
      <c r="F225" s="112"/>
    </row>
    <row r="226" spans="1:6" ht="13.2">
      <c r="A226" s="258" t="s">
        <v>2090</v>
      </c>
      <c r="B226" s="258"/>
      <c r="C226" s="259">
        <v>-16175606.059999999</v>
      </c>
      <c r="D226" s="259">
        <v>146743.43000000002</v>
      </c>
      <c r="E226" s="259">
        <v>-16028862.629999999</v>
      </c>
      <c r="F226" s="112"/>
    </row>
    <row r="227" spans="1:6" ht="13.2">
      <c r="A227" s="258" t="s">
        <v>2091</v>
      </c>
      <c r="B227" s="258"/>
      <c r="C227" s="259">
        <v>-13530.79</v>
      </c>
      <c r="D227" s="259">
        <v>0</v>
      </c>
      <c r="E227" s="259">
        <v>-13530.79</v>
      </c>
      <c r="F227" s="112"/>
    </row>
    <row r="228" spans="1:6" ht="13.2">
      <c r="A228" s="258" t="s">
        <v>2092</v>
      </c>
      <c r="B228" s="258"/>
      <c r="C228" s="259">
        <v>47246468.800000004</v>
      </c>
      <c r="D228" s="259">
        <v>-35586103</v>
      </c>
      <c r="E228" s="259">
        <v>11660365.800000001</v>
      </c>
      <c r="F228" s="112"/>
    </row>
    <row r="229" spans="1:6" ht="13.2">
      <c r="A229" s="258" t="s">
        <v>2093</v>
      </c>
      <c r="B229" s="258"/>
      <c r="C229" s="259">
        <v>-0.15</v>
      </c>
      <c r="D229" s="259">
        <v>0</v>
      </c>
      <c r="E229" s="259">
        <v>-0.15</v>
      </c>
      <c r="F229" s="112"/>
    </row>
    <row r="230" spans="1:6" ht="13.2">
      <c r="A230" s="258" t="s">
        <v>2094</v>
      </c>
      <c r="B230" s="258"/>
      <c r="C230" s="259">
        <v>11055005.15</v>
      </c>
      <c r="D230" s="259">
        <v>20794.09</v>
      </c>
      <c r="E230" s="259">
        <v>11075799.24</v>
      </c>
      <c r="F230" s="112"/>
    </row>
    <row r="231" spans="1:6" ht="13.2">
      <c r="A231" s="258" t="s">
        <v>2095</v>
      </c>
      <c r="B231" s="258"/>
      <c r="C231" s="259">
        <v>17521839</v>
      </c>
      <c r="D231" s="259">
        <v>0</v>
      </c>
      <c r="E231" s="259">
        <v>17521839</v>
      </c>
      <c r="F231" s="112"/>
    </row>
    <row r="232" spans="1:6" ht="13.2">
      <c r="A232" s="258" t="s">
        <v>2096</v>
      </c>
      <c r="B232" s="258"/>
      <c r="C232" s="259">
        <v>298298923.08000004</v>
      </c>
      <c r="D232" s="259">
        <v>18076834.300000001</v>
      </c>
      <c r="E232" s="259">
        <v>316375757.38</v>
      </c>
      <c r="F232" s="112"/>
    </row>
    <row r="233" spans="1:6" ht="13.2">
      <c r="A233" s="258" t="s">
        <v>2097</v>
      </c>
      <c r="B233" s="258"/>
      <c r="C233" s="259">
        <v>48194536.140000001</v>
      </c>
      <c r="D233" s="259">
        <v>-608245.09</v>
      </c>
      <c r="E233" s="259">
        <v>47586291.049999997</v>
      </c>
      <c r="F233" s="112"/>
    </row>
    <row r="234" spans="1:6" ht="13.2">
      <c r="A234" s="258" t="s">
        <v>2098</v>
      </c>
      <c r="B234" s="258"/>
      <c r="C234" s="259">
        <v>0</v>
      </c>
      <c r="D234" s="259">
        <v>18570146.829999998</v>
      </c>
      <c r="E234" s="259">
        <v>18570146.829999998</v>
      </c>
      <c r="F234" s="112"/>
    </row>
    <row r="235" spans="1:6" ht="13.2">
      <c r="A235" s="258" t="s">
        <v>2099</v>
      </c>
      <c r="B235" s="258"/>
      <c r="C235" s="259">
        <v>7292915.3500000006</v>
      </c>
      <c r="D235" s="259">
        <v>0</v>
      </c>
      <c r="E235" s="259">
        <v>7292915.3500000006</v>
      </c>
      <c r="F235" s="112"/>
    </row>
    <row r="236" spans="1:6" ht="13.2">
      <c r="A236" s="258" t="s">
        <v>2101</v>
      </c>
      <c r="B236" s="258"/>
      <c r="C236" s="259">
        <v>13467106.620000001</v>
      </c>
      <c r="D236" s="259">
        <v>1224282.42</v>
      </c>
      <c r="E236" s="259">
        <v>14691389.039999999</v>
      </c>
      <c r="F236" s="112"/>
    </row>
    <row r="237" spans="1:6" ht="13.2">
      <c r="A237" s="258" t="s">
        <v>2102</v>
      </c>
      <c r="B237" s="258"/>
      <c r="C237" s="259">
        <v>221439.91999999998</v>
      </c>
      <c r="D237" s="259">
        <v>-221439.91999999998</v>
      </c>
      <c r="E237" s="259">
        <v>0</v>
      </c>
      <c r="F237" s="112"/>
    </row>
    <row r="238" spans="1:6" ht="13.2">
      <c r="A238" s="258" t="s">
        <v>2103</v>
      </c>
      <c r="B238" s="258"/>
      <c r="C238" s="259">
        <v>8110197.8500000006</v>
      </c>
      <c r="D238" s="259">
        <v>2108403.2199999997</v>
      </c>
      <c r="E238" s="259">
        <v>10218601.07</v>
      </c>
      <c r="F238" s="112"/>
    </row>
    <row r="239" spans="1:6" ht="13.2">
      <c r="A239" s="258" t="s">
        <v>2104</v>
      </c>
      <c r="B239" s="258"/>
      <c r="C239" s="259">
        <v>28015434.000000004</v>
      </c>
      <c r="D239" s="259">
        <v>-89506</v>
      </c>
      <c r="E239" s="259">
        <v>27925928</v>
      </c>
      <c r="F239" s="112"/>
    </row>
    <row r="240" spans="1:6" ht="13.2">
      <c r="A240" s="258" t="s">
        <v>2907</v>
      </c>
      <c r="B240" s="258"/>
      <c r="C240" s="259">
        <v>0</v>
      </c>
      <c r="D240" s="259">
        <v>0</v>
      </c>
      <c r="E240" s="259">
        <v>0</v>
      </c>
      <c r="F240" s="112"/>
    </row>
    <row r="241" spans="1:6" ht="13.2">
      <c r="A241" s="258" t="s">
        <v>2105</v>
      </c>
      <c r="B241" s="258"/>
      <c r="C241" s="259">
        <v>-35344083.490000002</v>
      </c>
      <c r="D241" s="259">
        <v>216834.87</v>
      </c>
      <c r="E241" s="259">
        <v>-35127248.619999997</v>
      </c>
      <c r="F241" s="112"/>
    </row>
    <row r="242" spans="1:6" ht="13.2">
      <c r="A242" s="258" t="s">
        <v>2908</v>
      </c>
      <c r="B242" s="258"/>
      <c r="C242" s="259">
        <v>0</v>
      </c>
      <c r="D242" s="259">
        <v>0</v>
      </c>
      <c r="E242" s="259">
        <v>0</v>
      </c>
      <c r="F242" s="112"/>
    </row>
    <row r="243" spans="1:6" ht="13.2">
      <c r="A243" s="258" t="s">
        <v>2108</v>
      </c>
      <c r="B243" s="258"/>
      <c r="C243" s="259">
        <v>19673.5</v>
      </c>
      <c r="D243" s="259">
        <v>505396.89999999997</v>
      </c>
      <c r="E243" s="259">
        <v>525070.39999999991</v>
      </c>
      <c r="F243" s="112"/>
    </row>
    <row r="244" spans="1:6" ht="13.2">
      <c r="A244" s="258" t="s">
        <v>2109</v>
      </c>
      <c r="B244" s="258"/>
      <c r="C244" s="259">
        <v>24612736.34</v>
      </c>
      <c r="D244" s="259">
        <v>-371009.66</v>
      </c>
      <c r="E244" s="259">
        <v>24241726.68</v>
      </c>
      <c r="F244" s="112"/>
    </row>
    <row r="245" spans="1:6" ht="13.2">
      <c r="A245" s="258" t="s">
        <v>2110</v>
      </c>
      <c r="B245" s="258"/>
      <c r="C245" s="259">
        <v>15654971.720000001</v>
      </c>
      <c r="D245" s="259">
        <v>-1028014.2200000001</v>
      </c>
      <c r="E245" s="259">
        <v>14626957.5</v>
      </c>
      <c r="F245" s="112"/>
    </row>
    <row r="246" spans="1:6" ht="13.2">
      <c r="A246" s="258" t="s">
        <v>2111</v>
      </c>
      <c r="B246" s="258"/>
      <c r="C246" s="259">
        <v>0</v>
      </c>
      <c r="D246" s="259">
        <v>0</v>
      </c>
      <c r="E246" s="259">
        <v>0</v>
      </c>
      <c r="F246" s="112"/>
    </row>
    <row r="247" spans="1:6" ht="13.2">
      <c r="A247" s="258" t="s">
        <v>2113</v>
      </c>
      <c r="B247" s="258"/>
      <c r="C247" s="259">
        <v>1215025191.48</v>
      </c>
      <c r="D247" s="259">
        <v>112698058.54000001</v>
      </c>
      <c r="E247" s="259">
        <v>1327723250.02</v>
      </c>
      <c r="F247" s="112"/>
    </row>
    <row r="248" spans="1:6" ht="13.2">
      <c r="A248" s="258" t="s">
        <v>2114</v>
      </c>
      <c r="B248" s="258"/>
      <c r="C248" s="259">
        <v>63722686.179999992</v>
      </c>
      <c r="D248" s="259">
        <v>-36470185.409999996</v>
      </c>
      <c r="E248" s="259">
        <v>27252500.77</v>
      </c>
      <c r="F248" s="112"/>
    </row>
    <row r="249" spans="1:6" ht="13.2">
      <c r="A249" s="258" t="s">
        <v>2115</v>
      </c>
      <c r="B249" s="258"/>
      <c r="C249" s="259">
        <v>3303471.33</v>
      </c>
      <c r="D249" s="259">
        <v>-226522.75</v>
      </c>
      <c r="E249" s="259">
        <v>3076948.58</v>
      </c>
      <c r="F249" s="112"/>
    </row>
    <row r="250" spans="1:6" ht="13.2">
      <c r="A250" s="258" t="s">
        <v>2116</v>
      </c>
      <c r="B250" s="258"/>
      <c r="C250" s="259">
        <v>460648795.64999998</v>
      </c>
      <c r="D250" s="259">
        <v>0</v>
      </c>
      <c r="E250" s="259">
        <v>460648795.64999998</v>
      </c>
      <c r="F250" s="112"/>
    </row>
    <row r="251" spans="1:6" ht="13.2">
      <c r="A251" s="258" t="s">
        <v>2117</v>
      </c>
      <c r="B251" s="258"/>
      <c r="C251" s="259">
        <v>336026.87000000005</v>
      </c>
      <c r="D251" s="259">
        <v>0</v>
      </c>
      <c r="E251" s="259">
        <v>336026.87000000005</v>
      </c>
      <c r="F251" s="112"/>
    </row>
    <row r="252" spans="1:6" ht="13.2">
      <c r="A252" s="258" t="s">
        <v>2118</v>
      </c>
      <c r="B252" s="258"/>
      <c r="C252" s="259">
        <v>30618652.510000002</v>
      </c>
      <c r="D252" s="259">
        <v>-1491187.42</v>
      </c>
      <c r="E252" s="259">
        <v>29127465.09</v>
      </c>
      <c r="F252" s="112"/>
    </row>
    <row r="253" spans="1:6" ht="13.2">
      <c r="A253" s="258" t="s">
        <v>2119</v>
      </c>
      <c r="B253" s="258"/>
      <c r="C253" s="259">
        <v>75340415</v>
      </c>
      <c r="D253" s="259">
        <v>-545945</v>
      </c>
      <c r="E253" s="259">
        <v>74794470</v>
      </c>
      <c r="F253" s="112"/>
    </row>
    <row r="254" spans="1:6" ht="13.2">
      <c r="A254" s="258" t="s">
        <v>2120</v>
      </c>
      <c r="B254" s="258"/>
      <c r="C254" s="259">
        <v>7060839</v>
      </c>
      <c r="D254" s="259">
        <v>-543141</v>
      </c>
      <c r="E254" s="259">
        <v>6517698</v>
      </c>
      <c r="F254" s="112"/>
    </row>
    <row r="255" spans="1:6" ht="13.2">
      <c r="A255" s="258" t="s">
        <v>2909</v>
      </c>
      <c r="B255" s="258"/>
      <c r="C255" s="259"/>
      <c r="D255" s="259">
        <v>230.28</v>
      </c>
      <c r="E255" s="259">
        <v>230.28</v>
      </c>
      <c r="F255" s="112"/>
    </row>
    <row r="256" spans="1:6" ht="13.2">
      <c r="A256" s="258" t="s">
        <v>2910</v>
      </c>
      <c r="B256" s="258"/>
      <c r="C256" s="259">
        <v>45460.28</v>
      </c>
      <c r="D256" s="259">
        <v>-45460.28</v>
      </c>
      <c r="E256" s="259">
        <v>0</v>
      </c>
      <c r="F256" s="112"/>
    </row>
    <row r="257" spans="1:6" ht="13.2">
      <c r="A257" s="258" t="s">
        <v>2121</v>
      </c>
      <c r="B257" s="258"/>
      <c r="C257" s="259">
        <v>1791480.27</v>
      </c>
      <c r="D257" s="259">
        <v>-48418.38</v>
      </c>
      <c r="E257" s="259">
        <v>1743061.89</v>
      </c>
      <c r="F257" s="112"/>
    </row>
    <row r="258" spans="1:6" ht="13.2">
      <c r="A258" s="258" t="s">
        <v>2123</v>
      </c>
      <c r="B258" s="258"/>
      <c r="C258" s="259">
        <v>10907491</v>
      </c>
      <c r="D258" s="259">
        <v>-7175628.7000000002</v>
      </c>
      <c r="E258" s="259">
        <v>3731862.3</v>
      </c>
      <c r="F258" s="112"/>
    </row>
    <row r="259" spans="1:6" ht="13.2">
      <c r="A259" s="258" t="s">
        <v>2911</v>
      </c>
      <c r="B259" s="258"/>
      <c r="C259" s="259">
        <v>0</v>
      </c>
      <c r="D259" s="259">
        <v>0</v>
      </c>
      <c r="E259" s="259">
        <v>0</v>
      </c>
      <c r="F259" s="112"/>
    </row>
    <row r="260" spans="1:6" ht="13.2">
      <c r="A260" s="258" t="s">
        <v>2124</v>
      </c>
      <c r="B260" s="258"/>
      <c r="C260" s="259">
        <v>2336978536.5499997</v>
      </c>
      <c r="D260" s="259">
        <v>69116918.050000012</v>
      </c>
      <c r="E260" s="259">
        <v>2406095454.5999999</v>
      </c>
      <c r="F260" s="112"/>
    </row>
    <row r="261" spans="1:6" ht="13.2">
      <c r="A261" s="258" t="s">
        <v>2912</v>
      </c>
      <c r="B261" s="258"/>
      <c r="C261" s="259">
        <v>-3076948.58</v>
      </c>
      <c r="D261" s="259">
        <v>226522.75</v>
      </c>
      <c r="E261" s="259">
        <v>-2850425.83</v>
      </c>
      <c r="F261" s="112"/>
    </row>
    <row r="262" spans="1:6" ht="13.2">
      <c r="A262" s="258" t="s">
        <v>2125</v>
      </c>
      <c r="B262" s="258"/>
      <c r="C262" s="259">
        <v>2503466802.2799997</v>
      </c>
      <c r="D262" s="259">
        <v>68847601.200000003</v>
      </c>
      <c r="E262" s="259">
        <v>2572314403.48</v>
      </c>
      <c r="F262" s="112"/>
    </row>
    <row r="263" spans="1:6" ht="13.2">
      <c r="A263" s="258" t="s">
        <v>2126</v>
      </c>
      <c r="B263" s="258"/>
      <c r="C263" s="259">
        <v>4525925.84</v>
      </c>
      <c r="D263" s="259">
        <v>735487.13</v>
      </c>
      <c r="E263" s="259">
        <v>5261412.97</v>
      </c>
      <c r="F263" s="112"/>
    </row>
    <row r="264" spans="1:6" ht="13.2">
      <c r="A264" s="258" t="s">
        <v>2127</v>
      </c>
      <c r="B264" s="258"/>
      <c r="C264" s="259">
        <v>4525925.84</v>
      </c>
      <c r="D264" s="259">
        <v>735487.13</v>
      </c>
      <c r="E264" s="259">
        <v>5261412.97</v>
      </c>
      <c r="F264" s="112"/>
    </row>
    <row r="265" spans="1:6" ht="13.2">
      <c r="A265" s="258" t="s">
        <v>2128</v>
      </c>
      <c r="B265" s="258"/>
      <c r="C265" s="259">
        <v>-0.02</v>
      </c>
      <c r="D265" s="259">
        <v>0</v>
      </c>
      <c r="E265" s="259">
        <v>-0.02</v>
      </c>
      <c r="F265" s="112"/>
    </row>
    <row r="266" spans="1:6" ht="13.2">
      <c r="A266" s="258" t="s">
        <v>2129</v>
      </c>
      <c r="B266" s="258"/>
      <c r="C266" s="259">
        <v>18745.330000000002</v>
      </c>
      <c r="D266" s="259">
        <v>-10270.41</v>
      </c>
      <c r="E266" s="259">
        <v>8474.92</v>
      </c>
      <c r="F266" s="112"/>
    </row>
    <row r="267" spans="1:6" ht="13.2">
      <c r="A267" s="258" t="s">
        <v>2130</v>
      </c>
      <c r="B267" s="258"/>
      <c r="C267" s="259">
        <v>0</v>
      </c>
      <c r="D267" s="259">
        <v>0</v>
      </c>
      <c r="E267" s="259">
        <v>0</v>
      </c>
      <c r="F267" s="112"/>
    </row>
    <row r="268" spans="1:6" ht="13.2">
      <c r="A268" s="258" t="s">
        <v>2131</v>
      </c>
      <c r="B268" s="258"/>
      <c r="C268" s="259">
        <v>2953018.05</v>
      </c>
      <c r="D268" s="259">
        <v>-2953018.05</v>
      </c>
      <c r="E268" s="259">
        <v>0</v>
      </c>
      <c r="F268" s="112"/>
    </row>
    <row r="269" spans="1:6" ht="13.2">
      <c r="A269" s="258" t="s">
        <v>2132</v>
      </c>
      <c r="B269" s="258"/>
      <c r="C269" s="259">
        <v>-46587899.709999993</v>
      </c>
      <c r="D269" s="259">
        <v>46587899.709999993</v>
      </c>
      <c r="E269" s="259">
        <v>0</v>
      </c>
      <c r="F269" s="112"/>
    </row>
    <row r="270" spans="1:6" ht="13.2">
      <c r="A270" s="258" t="s">
        <v>2133</v>
      </c>
      <c r="B270" s="258"/>
      <c r="C270" s="259">
        <v>14380879.930000002</v>
      </c>
      <c r="D270" s="259">
        <v>-14380879.930000002</v>
      </c>
      <c r="E270" s="259">
        <v>0</v>
      </c>
      <c r="F270" s="112"/>
    </row>
    <row r="271" spans="1:6" ht="13.2">
      <c r="A271" s="258" t="s">
        <v>2134</v>
      </c>
      <c r="B271" s="258"/>
      <c r="C271" s="259">
        <v>10547680.190000001</v>
      </c>
      <c r="D271" s="259">
        <v>-10547680.190000001</v>
      </c>
      <c r="E271" s="259">
        <v>0</v>
      </c>
      <c r="F271" s="112"/>
    </row>
    <row r="272" spans="1:6" ht="13.2">
      <c r="A272" s="258" t="s">
        <v>2135</v>
      </c>
      <c r="B272" s="258"/>
      <c r="C272" s="259">
        <v>5708817.0900000008</v>
      </c>
      <c r="D272" s="259">
        <v>-5708817.0900000008</v>
      </c>
      <c r="E272" s="259">
        <v>0</v>
      </c>
      <c r="F272" s="112"/>
    </row>
    <row r="273" spans="1:6" ht="13.2">
      <c r="A273" s="258" t="s">
        <v>2136</v>
      </c>
      <c r="B273" s="258"/>
      <c r="C273" s="259">
        <v>9825127.8200000003</v>
      </c>
      <c r="D273" s="259">
        <v>-9825127.8200000003</v>
      </c>
      <c r="E273" s="259">
        <v>0</v>
      </c>
      <c r="F273" s="112"/>
    </row>
    <row r="274" spans="1:6" ht="13.2">
      <c r="A274" s="258" t="s">
        <v>2137</v>
      </c>
      <c r="B274" s="258"/>
      <c r="C274" s="259">
        <v>-3153631.32</v>
      </c>
      <c r="D274" s="259">
        <v>3162106.22</v>
      </c>
      <c r="E274" s="259">
        <v>8474.9000000000015</v>
      </c>
      <c r="F274" s="112"/>
    </row>
    <row r="275" spans="1:6" ht="13.2">
      <c r="A275" s="258" t="s">
        <v>2138</v>
      </c>
      <c r="B275" s="258"/>
      <c r="C275" s="259">
        <v>803676.76</v>
      </c>
      <c r="D275" s="259">
        <v>10792.32</v>
      </c>
      <c r="E275" s="259">
        <v>814469.08</v>
      </c>
      <c r="F275" s="112"/>
    </row>
    <row r="276" spans="1:6" ht="13.2">
      <c r="A276" s="258" t="s">
        <v>2139</v>
      </c>
      <c r="B276" s="258"/>
      <c r="C276" s="259">
        <v>8132565.3399999999</v>
      </c>
      <c r="D276" s="259">
        <v>-1163064.8999999999</v>
      </c>
      <c r="E276" s="259">
        <v>6969500.4399999995</v>
      </c>
      <c r="F276" s="112"/>
    </row>
    <row r="277" spans="1:6" ht="13.2">
      <c r="A277" s="258" t="s">
        <v>2140</v>
      </c>
      <c r="B277" s="258"/>
      <c r="C277" s="259">
        <v>0</v>
      </c>
      <c r="D277" s="259">
        <v>0</v>
      </c>
      <c r="E277" s="259">
        <v>0</v>
      </c>
      <c r="F277" s="112"/>
    </row>
    <row r="278" spans="1:6" ht="13.2">
      <c r="A278" s="258" t="s">
        <v>2141</v>
      </c>
      <c r="B278" s="258"/>
      <c r="C278" s="259">
        <v>96346403.200000003</v>
      </c>
      <c r="D278" s="259">
        <v>0</v>
      </c>
      <c r="E278" s="259">
        <v>96346403.200000003</v>
      </c>
      <c r="F278" s="112"/>
    </row>
    <row r="279" spans="1:6" ht="13.2">
      <c r="A279" s="258" t="s">
        <v>2142</v>
      </c>
      <c r="B279" s="258"/>
      <c r="C279" s="259">
        <v>-2448981.7000000002</v>
      </c>
      <c r="D279" s="259">
        <v>0</v>
      </c>
      <c r="E279" s="259">
        <v>-2448981.7000000002</v>
      </c>
      <c r="F279" s="112"/>
    </row>
    <row r="280" spans="1:6" ht="13.2">
      <c r="A280" s="258" t="s">
        <v>2143</v>
      </c>
      <c r="B280" s="258"/>
      <c r="C280" s="259">
        <v>80983007.429999992</v>
      </c>
      <c r="D280" s="259">
        <v>875640.57</v>
      </c>
      <c r="E280" s="259">
        <v>81858648</v>
      </c>
      <c r="F280" s="112"/>
    </row>
    <row r="281" spans="1:6" ht="13.2">
      <c r="A281" s="258" t="s">
        <v>2144</v>
      </c>
      <c r="B281" s="258"/>
      <c r="C281" s="259">
        <v>776363.16</v>
      </c>
      <c r="D281" s="259">
        <v>68135.049999999988</v>
      </c>
      <c r="E281" s="259">
        <v>844498.21</v>
      </c>
      <c r="F281" s="112"/>
    </row>
    <row r="282" spans="1:6" ht="13.2">
      <c r="A282" s="258" t="s">
        <v>2145</v>
      </c>
      <c r="B282" s="258"/>
      <c r="C282" s="259">
        <v>967540.01</v>
      </c>
      <c r="D282" s="259">
        <v>47354.57</v>
      </c>
      <c r="E282" s="259">
        <v>1014894.58</v>
      </c>
      <c r="F282" s="112"/>
    </row>
    <row r="283" spans="1:6" ht="13.2">
      <c r="A283" s="258" t="s">
        <v>2146</v>
      </c>
      <c r="B283" s="258"/>
      <c r="C283" s="259">
        <v>1912379.0799999998</v>
      </c>
      <c r="D283" s="259">
        <v>-43199.369999999995</v>
      </c>
      <c r="E283" s="259">
        <v>1869179.71</v>
      </c>
      <c r="F283" s="112"/>
    </row>
    <row r="284" spans="1:6" ht="13.2">
      <c r="A284" s="258" t="s">
        <v>2147</v>
      </c>
      <c r="B284" s="258"/>
      <c r="C284" s="259">
        <v>174703.33000000002</v>
      </c>
      <c r="D284" s="259">
        <v>0</v>
      </c>
      <c r="E284" s="259">
        <v>174703.33000000002</v>
      </c>
      <c r="F284" s="112"/>
    </row>
    <row r="285" spans="1:6" ht="13.2">
      <c r="A285" s="258" t="s">
        <v>2148</v>
      </c>
      <c r="B285" s="258"/>
      <c r="C285" s="259">
        <v>375547743.07999998</v>
      </c>
      <c r="D285" s="259">
        <v>32553499.809999999</v>
      </c>
      <c r="E285" s="259">
        <v>408101242.89000005</v>
      </c>
      <c r="F285" s="112"/>
    </row>
    <row r="286" spans="1:6" ht="13.2">
      <c r="A286" s="258" t="s">
        <v>2149</v>
      </c>
      <c r="B286" s="258"/>
      <c r="C286" s="259">
        <v>3231493.7199999997</v>
      </c>
      <c r="D286" s="259">
        <v>-102706.68000000001</v>
      </c>
      <c r="E286" s="259">
        <v>3128787.04</v>
      </c>
      <c r="F286" s="112"/>
    </row>
    <row r="287" spans="1:6" ht="13.2">
      <c r="A287" s="258" t="s">
        <v>2150</v>
      </c>
      <c r="B287" s="258"/>
      <c r="C287" s="259">
        <v>5871.79</v>
      </c>
      <c r="D287" s="259">
        <v>-5871.79</v>
      </c>
      <c r="E287" s="259">
        <v>0</v>
      </c>
      <c r="F287" s="112"/>
    </row>
    <row r="288" spans="1:6" ht="13.2">
      <c r="A288" s="258" t="s">
        <v>2151</v>
      </c>
      <c r="B288" s="258"/>
      <c r="C288" s="259">
        <v>36</v>
      </c>
      <c r="D288" s="259">
        <v>0</v>
      </c>
      <c r="E288" s="259">
        <v>36</v>
      </c>
      <c r="F288" s="112"/>
    </row>
    <row r="289" spans="1:6" ht="13.2">
      <c r="A289" s="258" t="s">
        <v>2152</v>
      </c>
      <c r="B289" s="258"/>
      <c r="C289" s="259">
        <v>11749174.529999999</v>
      </c>
      <c r="D289" s="259">
        <v>-2820423</v>
      </c>
      <c r="E289" s="259">
        <v>8928751.5300000012</v>
      </c>
      <c r="F289" s="112"/>
    </row>
    <row r="290" spans="1:6" ht="13.2">
      <c r="A290" s="258" t="s">
        <v>2153</v>
      </c>
      <c r="B290" s="258"/>
      <c r="C290" s="259">
        <v>-5844566.1500000004</v>
      </c>
      <c r="D290" s="259">
        <v>661630.94999999995</v>
      </c>
      <c r="E290" s="259">
        <v>-5182935.2</v>
      </c>
      <c r="F290" s="112"/>
    </row>
    <row r="291" spans="1:6" ht="13.2">
      <c r="A291" s="258" t="s">
        <v>2913</v>
      </c>
      <c r="B291" s="258"/>
      <c r="C291" s="259">
        <v>0</v>
      </c>
      <c r="D291" s="259">
        <v>0</v>
      </c>
      <c r="E291" s="259">
        <v>0</v>
      </c>
      <c r="F291" s="112"/>
    </row>
    <row r="292" spans="1:6" ht="13.2">
      <c r="A292" s="258" t="s">
        <v>2154</v>
      </c>
      <c r="B292" s="258"/>
      <c r="C292" s="259">
        <v>0</v>
      </c>
      <c r="D292" s="259">
        <v>0</v>
      </c>
      <c r="E292" s="259">
        <v>0</v>
      </c>
      <c r="F292" s="112"/>
    </row>
    <row r="293" spans="1:6" ht="13.2">
      <c r="A293" s="258" t="s">
        <v>2155</v>
      </c>
      <c r="B293" s="258"/>
      <c r="C293" s="259">
        <v>572337409.58000004</v>
      </c>
      <c r="D293" s="259">
        <v>30081787.529999997</v>
      </c>
      <c r="E293" s="259">
        <v>602419197.11000001</v>
      </c>
      <c r="F293" s="112"/>
    </row>
    <row r="294" spans="1:6" ht="13.2">
      <c r="A294" s="258" t="s">
        <v>2156</v>
      </c>
      <c r="B294" s="258"/>
      <c r="C294" s="259">
        <v>572337409.58000004</v>
      </c>
      <c r="D294" s="259">
        <v>30081787.529999997</v>
      </c>
      <c r="E294" s="259">
        <v>602419197.11000001</v>
      </c>
      <c r="F294" s="112"/>
    </row>
    <row r="295" spans="1:6" ht="13.2">
      <c r="A295" s="258" t="s">
        <v>2157</v>
      </c>
      <c r="B295" s="258"/>
      <c r="C295" s="259">
        <v>-720793333.88999999</v>
      </c>
      <c r="D295" s="259">
        <v>11124617.060000001</v>
      </c>
      <c r="E295" s="259">
        <v>-709668716.83000004</v>
      </c>
      <c r="F295" s="112"/>
    </row>
    <row r="296" spans="1:6" ht="13.2">
      <c r="A296" s="258" t="s">
        <v>2158</v>
      </c>
      <c r="B296" s="258"/>
      <c r="C296" s="259">
        <v>-126465862.54000001</v>
      </c>
      <c r="D296" s="259">
        <v>2618420.73</v>
      </c>
      <c r="E296" s="259">
        <v>-123847441.81</v>
      </c>
      <c r="F296" s="112"/>
    </row>
    <row r="297" spans="1:6" ht="13.2">
      <c r="A297" s="258" t="s">
        <v>2159</v>
      </c>
      <c r="B297" s="258"/>
      <c r="C297" s="259">
        <v>5348295.32</v>
      </c>
      <c r="D297" s="259">
        <v>0</v>
      </c>
      <c r="E297" s="259">
        <v>5348295.32</v>
      </c>
      <c r="F297" s="112"/>
    </row>
    <row r="298" spans="1:6" ht="13.2">
      <c r="A298" s="258" t="s">
        <v>2160</v>
      </c>
      <c r="B298" s="258"/>
      <c r="C298" s="259">
        <v>2086.0300000000002</v>
      </c>
      <c r="D298" s="259">
        <v>1842659.15</v>
      </c>
      <c r="E298" s="259">
        <v>1844745.18</v>
      </c>
      <c r="F298" s="112"/>
    </row>
    <row r="299" spans="1:6" ht="13.2">
      <c r="A299" s="258" t="s">
        <v>2161</v>
      </c>
      <c r="B299" s="258"/>
      <c r="C299" s="259">
        <v>578.13</v>
      </c>
      <c r="D299" s="259">
        <v>510689.10999999993</v>
      </c>
      <c r="E299" s="259">
        <v>511267.24</v>
      </c>
      <c r="F299" s="112"/>
    </row>
    <row r="300" spans="1:6" ht="13.2">
      <c r="A300" s="258" t="s">
        <v>2162</v>
      </c>
      <c r="B300" s="258"/>
      <c r="C300" s="259">
        <v>0.9900000000000001</v>
      </c>
      <c r="D300" s="259">
        <v>-73994044</v>
      </c>
      <c r="E300" s="259">
        <v>-73994043.010000005</v>
      </c>
      <c r="F300" s="112"/>
    </row>
    <row r="301" spans="1:6" ht="13.2">
      <c r="A301" s="258" t="s">
        <v>2163</v>
      </c>
      <c r="B301" s="258"/>
      <c r="C301" s="259">
        <v>-61128616.330000006</v>
      </c>
      <c r="D301" s="259">
        <v>-16012306.390000001</v>
      </c>
      <c r="E301" s="259">
        <v>-77140922.719999999</v>
      </c>
      <c r="F301" s="112"/>
    </row>
    <row r="302" spans="1:6" ht="13.2">
      <c r="A302" s="258" t="s">
        <v>2164</v>
      </c>
      <c r="B302" s="258"/>
      <c r="C302" s="259">
        <v>903036852.28999996</v>
      </c>
      <c r="D302" s="259">
        <v>73909964.340000004</v>
      </c>
      <c r="E302" s="259">
        <v>976946816.63</v>
      </c>
      <c r="F302" s="112"/>
    </row>
    <row r="303" spans="1:6" ht="13.2">
      <c r="A303" s="258" t="s">
        <v>2165</v>
      </c>
      <c r="B303" s="258"/>
      <c r="C303" s="259">
        <v>164985.10999999999</v>
      </c>
      <c r="D303" s="259">
        <v>-164985.10999999999</v>
      </c>
      <c r="E303" s="259">
        <v>0</v>
      </c>
      <c r="F303" s="112"/>
    </row>
    <row r="304" spans="1:6" ht="13.2">
      <c r="A304" s="258" t="s">
        <v>2166</v>
      </c>
      <c r="B304" s="258"/>
      <c r="C304" s="259">
        <v>164985.11000000002</v>
      </c>
      <c r="D304" s="259">
        <v>-164985.11000000002</v>
      </c>
      <c r="E304" s="259">
        <v>0</v>
      </c>
      <c r="F304" s="112"/>
    </row>
    <row r="305" spans="1:6" ht="13.2">
      <c r="A305" s="255" t="s">
        <v>2167</v>
      </c>
      <c r="B305" s="256"/>
      <c r="C305" s="260">
        <v>4045775421.7999997</v>
      </c>
      <c r="D305" s="260">
        <v>178241705.63999999</v>
      </c>
      <c r="E305" s="260">
        <v>4224017127.4400001</v>
      </c>
      <c r="F305" s="112"/>
    </row>
    <row r="306" spans="1:6" ht="13.2">
      <c r="A306" s="258" t="s">
        <v>2168</v>
      </c>
      <c r="B306" s="258"/>
      <c r="C306" s="259">
        <v>264.40999999999997</v>
      </c>
      <c r="D306" s="259">
        <v>0</v>
      </c>
      <c r="E306" s="259">
        <v>264.40999999999997</v>
      </c>
      <c r="F306" s="112"/>
    </row>
    <row r="307" spans="1:6" ht="13.2">
      <c r="A307" s="258" t="s">
        <v>2169</v>
      </c>
      <c r="B307" s="258"/>
      <c r="C307" s="259">
        <v>264.40999999999997</v>
      </c>
      <c r="D307" s="259">
        <v>0</v>
      </c>
      <c r="E307" s="259">
        <v>264.40999999999997</v>
      </c>
      <c r="F307" s="112"/>
    </row>
    <row r="308" spans="1:6" ht="13.2">
      <c r="A308" s="258" t="s">
        <v>2170</v>
      </c>
      <c r="B308" s="258"/>
      <c r="C308" s="259">
        <v>913.54</v>
      </c>
      <c r="D308" s="259">
        <v>0</v>
      </c>
      <c r="E308" s="259">
        <v>913.54</v>
      </c>
      <c r="F308" s="112"/>
    </row>
    <row r="309" spans="1:6" ht="13.2">
      <c r="A309" s="258" t="s">
        <v>2171</v>
      </c>
      <c r="B309" s="258"/>
      <c r="C309" s="259">
        <v>913.54</v>
      </c>
      <c r="D309" s="259">
        <v>0</v>
      </c>
      <c r="E309" s="259">
        <v>913.54</v>
      </c>
      <c r="F309" s="112"/>
    </row>
    <row r="310" spans="1:6" ht="13.2">
      <c r="A310" s="255" t="s">
        <v>2172</v>
      </c>
      <c r="B310" s="256"/>
      <c r="C310" s="260">
        <v>1177.9499999999998</v>
      </c>
      <c r="D310" s="260">
        <v>0</v>
      </c>
      <c r="E310" s="260">
        <v>1177.9499999999998</v>
      </c>
      <c r="F310" s="112"/>
    </row>
    <row r="311" spans="1:6" ht="13.2">
      <c r="A311" s="255" t="s">
        <v>2173</v>
      </c>
      <c r="B311" s="256"/>
      <c r="C311" s="261">
        <v>25837867047.889999</v>
      </c>
      <c r="D311" s="261">
        <v>328069714.08999997</v>
      </c>
      <c r="E311" s="261">
        <v>26165936761.98</v>
      </c>
      <c r="F311" s="112"/>
    </row>
    <row r="312" spans="1:6">
      <c r="A312" s="255" t="s">
        <v>2174</v>
      </c>
      <c r="B312" s="256"/>
      <c r="C312" s="257"/>
      <c r="D312" s="257"/>
      <c r="E312" s="257"/>
      <c r="F312" s="112"/>
    </row>
    <row r="313" spans="1:6" ht="13.2">
      <c r="A313" s="258" t="s">
        <v>2175</v>
      </c>
      <c r="B313" s="258"/>
      <c r="C313" s="259">
        <v>0</v>
      </c>
      <c r="D313" s="259">
        <v>0</v>
      </c>
      <c r="E313" s="259">
        <v>0</v>
      </c>
      <c r="F313" s="112"/>
    </row>
    <row r="314" spans="1:6" ht="13.2">
      <c r="A314" s="258" t="s">
        <v>2176</v>
      </c>
      <c r="B314" s="258"/>
      <c r="C314" s="259">
        <v>1590290115.8899999</v>
      </c>
      <c r="D314" s="259">
        <v>0</v>
      </c>
      <c r="E314" s="259">
        <v>1590290115.8899999</v>
      </c>
      <c r="F314" s="112"/>
    </row>
    <row r="315" spans="1:6" ht="13.2">
      <c r="A315" s="258" t="s">
        <v>2177</v>
      </c>
      <c r="B315" s="258"/>
      <c r="C315" s="259">
        <v>419213.02</v>
      </c>
      <c r="D315" s="259">
        <v>0</v>
      </c>
      <c r="E315" s="259">
        <v>419213.02</v>
      </c>
      <c r="F315" s="112"/>
    </row>
    <row r="316" spans="1:6" ht="13.2">
      <c r="A316" s="258" t="s">
        <v>2178</v>
      </c>
      <c r="B316" s="258"/>
      <c r="C316" s="259">
        <v>326031.83999999997</v>
      </c>
      <c r="D316" s="259">
        <v>0</v>
      </c>
      <c r="E316" s="259">
        <v>326031.83999999997</v>
      </c>
      <c r="F316" s="112"/>
    </row>
    <row r="317" spans="1:6" ht="13.2">
      <c r="A317" s="258" t="s">
        <v>2179</v>
      </c>
      <c r="B317" s="258"/>
      <c r="C317" s="259">
        <v>1591035360.75</v>
      </c>
      <c r="D317" s="259">
        <v>0</v>
      </c>
      <c r="E317" s="259">
        <v>1591035360.75</v>
      </c>
      <c r="F317" s="112"/>
    </row>
    <row r="318" spans="1:6" ht="13.2">
      <c r="A318" s="258" t="s">
        <v>2180</v>
      </c>
      <c r="B318" s="258"/>
      <c r="C318" s="259">
        <v>6525689004.8500004</v>
      </c>
      <c r="D318" s="259">
        <v>0</v>
      </c>
      <c r="E318" s="259">
        <v>6525689004.8500004</v>
      </c>
      <c r="F318" s="112"/>
    </row>
    <row r="319" spans="1:6" ht="13.2">
      <c r="A319" s="258" t="s">
        <v>2181</v>
      </c>
      <c r="B319" s="258"/>
      <c r="C319" s="259">
        <v>186790</v>
      </c>
      <c r="D319" s="259">
        <v>0</v>
      </c>
      <c r="E319" s="259">
        <v>186790</v>
      </c>
      <c r="F319" s="112"/>
    </row>
    <row r="320" spans="1:6" ht="13.2">
      <c r="A320" s="258" t="s">
        <v>2182</v>
      </c>
      <c r="B320" s="258"/>
      <c r="C320" s="259">
        <v>853449703.4000001</v>
      </c>
      <c r="D320" s="259">
        <v>55155125.780000001</v>
      </c>
      <c r="E320" s="259">
        <v>908604829.17999995</v>
      </c>
      <c r="F320" s="112"/>
    </row>
    <row r="321" spans="1:6" ht="13.2">
      <c r="A321" s="258" t="s">
        <v>2183</v>
      </c>
      <c r="B321" s="258"/>
      <c r="C321" s="259">
        <v>-736991</v>
      </c>
      <c r="D321" s="259">
        <v>0</v>
      </c>
      <c r="E321" s="259">
        <v>-736991</v>
      </c>
      <c r="F321" s="112"/>
    </row>
    <row r="322" spans="1:6" ht="13.2">
      <c r="A322" s="258" t="s">
        <v>2914</v>
      </c>
      <c r="B322" s="258"/>
      <c r="C322" s="259">
        <v>0</v>
      </c>
      <c r="D322" s="259">
        <v>0</v>
      </c>
      <c r="E322" s="259">
        <v>0</v>
      </c>
      <c r="F322" s="112"/>
    </row>
    <row r="323" spans="1:6" ht="13.2">
      <c r="A323" s="258" t="s">
        <v>2184</v>
      </c>
      <c r="B323" s="258"/>
      <c r="C323" s="259">
        <v>7378588507.25</v>
      </c>
      <c r="D323" s="259">
        <v>55155125.780000001</v>
      </c>
      <c r="E323" s="259">
        <v>7433743633.0299997</v>
      </c>
      <c r="F323" s="112"/>
    </row>
    <row r="324" spans="1:6" ht="13.2">
      <c r="A324" s="258" t="s">
        <v>2185</v>
      </c>
      <c r="B324" s="258"/>
      <c r="C324" s="259">
        <v>226299.9</v>
      </c>
      <c r="D324" s="259">
        <v>0</v>
      </c>
      <c r="E324" s="259">
        <v>226299.9</v>
      </c>
      <c r="F324" s="112"/>
    </row>
    <row r="325" spans="1:6" ht="13.2">
      <c r="A325" s="258" t="s">
        <v>2186</v>
      </c>
      <c r="B325" s="258"/>
      <c r="C325" s="259">
        <v>313390353.92000002</v>
      </c>
      <c r="D325" s="259">
        <v>-97501086.590000004</v>
      </c>
      <c r="E325" s="259">
        <v>215889267.32999998</v>
      </c>
      <c r="F325" s="112"/>
    </row>
    <row r="326" spans="1:6" ht="13.2">
      <c r="A326" s="258" t="s">
        <v>2187</v>
      </c>
      <c r="B326" s="258"/>
      <c r="C326" s="259">
        <v>-313390353.93000001</v>
      </c>
      <c r="D326" s="259">
        <v>97501086.590000004</v>
      </c>
      <c r="E326" s="259">
        <v>-215889267.34</v>
      </c>
      <c r="F326" s="112"/>
    </row>
    <row r="327" spans="1:6" ht="13.2">
      <c r="A327" s="258" t="s">
        <v>2188</v>
      </c>
      <c r="B327" s="258"/>
      <c r="C327" s="259">
        <v>226299.89</v>
      </c>
      <c r="D327" s="259">
        <v>0</v>
      </c>
      <c r="E327" s="259">
        <v>226299.89</v>
      </c>
      <c r="F327" s="112"/>
    </row>
    <row r="328" spans="1:6" ht="13.2">
      <c r="A328" s="258" t="s">
        <v>2189</v>
      </c>
      <c r="B328" s="258"/>
      <c r="C328" s="259">
        <v>0</v>
      </c>
      <c r="D328" s="259">
        <v>0</v>
      </c>
      <c r="E328" s="259">
        <v>0</v>
      </c>
      <c r="F328" s="112"/>
    </row>
    <row r="329" spans="1:6" ht="13.2">
      <c r="A329" s="258" t="s">
        <v>2190</v>
      </c>
      <c r="B329" s="258"/>
      <c r="C329" s="259">
        <v>0</v>
      </c>
      <c r="D329" s="259">
        <v>0</v>
      </c>
      <c r="E329" s="259">
        <v>0</v>
      </c>
      <c r="F329" s="112"/>
    </row>
    <row r="330" spans="1:6" ht="13.2">
      <c r="A330" s="258" t="s">
        <v>2191</v>
      </c>
      <c r="B330" s="258"/>
      <c r="C330" s="259">
        <v>0</v>
      </c>
      <c r="D330" s="259">
        <v>0</v>
      </c>
      <c r="E330" s="259">
        <v>0</v>
      </c>
      <c r="F330" s="112"/>
    </row>
    <row r="331" spans="1:6" ht="13.2">
      <c r="A331" s="258" t="s">
        <v>2192</v>
      </c>
      <c r="B331" s="258"/>
      <c r="C331" s="259">
        <v>641602</v>
      </c>
      <c r="D331" s="259">
        <v>0</v>
      </c>
      <c r="E331" s="259">
        <v>641602</v>
      </c>
      <c r="F331" s="112"/>
    </row>
    <row r="332" spans="1:6" ht="13.2">
      <c r="A332" s="258" t="s">
        <v>2193</v>
      </c>
      <c r="B332" s="258"/>
      <c r="C332" s="259">
        <v>0</v>
      </c>
      <c r="D332" s="259">
        <v>0</v>
      </c>
      <c r="E332" s="259">
        <v>0</v>
      </c>
      <c r="F332" s="112"/>
    </row>
    <row r="333" spans="1:6" ht="13.2">
      <c r="A333" s="258" t="s">
        <v>2194</v>
      </c>
      <c r="B333" s="258"/>
      <c r="C333" s="259">
        <v>0</v>
      </c>
      <c r="D333" s="259">
        <v>0</v>
      </c>
      <c r="E333" s="259">
        <v>0</v>
      </c>
      <c r="F333" s="112"/>
    </row>
    <row r="334" spans="1:6" ht="13.2">
      <c r="A334" s="258" t="s">
        <v>2195</v>
      </c>
      <c r="B334" s="258"/>
      <c r="C334" s="259">
        <v>-633755.78999999992</v>
      </c>
      <c r="D334" s="259">
        <v>-2114820.09</v>
      </c>
      <c r="E334" s="259">
        <v>-2748575.8800000004</v>
      </c>
      <c r="F334" s="112"/>
    </row>
    <row r="335" spans="1:6" ht="13.2">
      <c r="A335" s="258" t="s">
        <v>2196</v>
      </c>
      <c r="B335" s="258"/>
      <c r="C335" s="259">
        <v>7846.2100000000009</v>
      </c>
      <c r="D335" s="259">
        <v>-2114820.09</v>
      </c>
      <c r="E335" s="259">
        <v>-2106973.8800000004</v>
      </c>
      <c r="F335" s="112"/>
    </row>
    <row r="336" spans="1:6" ht="13.2">
      <c r="A336" s="255" t="s">
        <v>2197</v>
      </c>
      <c r="B336" s="256"/>
      <c r="C336" s="260">
        <v>8969858014.1000004</v>
      </c>
      <c r="D336" s="260">
        <v>53040305.690000005</v>
      </c>
      <c r="E336" s="260">
        <v>9022898319.789999</v>
      </c>
      <c r="F336" s="112"/>
    </row>
    <row r="337" spans="1:6" ht="13.2">
      <c r="A337" s="258" t="s">
        <v>2198</v>
      </c>
      <c r="B337" s="258"/>
      <c r="C337" s="259">
        <v>650000000</v>
      </c>
      <c r="D337" s="259">
        <v>0</v>
      </c>
      <c r="E337" s="259">
        <v>650000000</v>
      </c>
      <c r="F337" s="112"/>
    </row>
    <row r="338" spans="1:6" ht="13.2">
      <c r="A338" s="258" t="s">
        <v>2199</v>
      </c>
      <c r="B338" s="258"/>
      <c r="C338" s="259">
        <v>499999999.99999994</v>
      </c>
      <c r="D338" s="259">
        <v>0</v>
      </c>
      <c r="E338" s="259">
        <v>499999999.99999994</v>
      </c>
      <c r="F338" s="112"/>
    </row>
    <row r="339" spans="1:6" ht="13.2">
      <c r="A339" s="258" t="s">
        <v>2200</v>
      </c>
      <c r="B339" s="258"/>
      <c r="C339" s="259">
        <v>600000000</v>
      </c>
      <c r="D339" s="259">
        <v>0</v>
      </c>
      <c r="E339" s="259">
        <v>600000000</v>
      </c>
      <c r="F339" s="112"/>
    </row>
    <row r="340" spans="1:6" ht="13.2">
      <c r="A340" s="258" t="s">
        <v>2201</v>
      </c>
      <c r="B340" s="258"/>
      <c r="C340" s="259">
        <v>400000000</v>
      </c>
      <c r="D340" s="259">
        <v>0</v>
      </c>
      <c r="E340" s="259">
        <v>400000000</v>
      </c>
      <c r="F340" s="112"/>
    </row>
    <row r="341" spans="1:6" ht="13.2">
      <c r="A341" s="258" t="s">
        <v>2202</v>
      </c>
      <c r="B341" s="258"/>
      <c r="C341" s="259">
        <v>499999999.99999994</v>
      </c>
      <c r="D341" s="259">
        <v>0</v>
      </c>
      <c r="E341" s="259">
        <v>499999999.99999994</v>
      </c>
      <c r="F341" s="112"/>
    </row>
    <row r="342" spans="1:6" ht="13.2">
      <c r="A342" s="258" t="s">
        <v>2203</v>
      </c>
      <c r="B342" s="258"/>
      <c r="C342" s="259">
        <v>499999999.99999994</v>
      </c>
      <c r="D342" s="259">
        <v>0</v>
      </c>
      <c r="E342" s="259">
        <v>499999999.99999994</v>
      </c>
      <c r="F342" s="112"/>
    </row>
    <row r="343" spans="1:6" ht="13.2">
      <c r="A343" s="258" t="s">
        <v>2204</v>
      </c>
      <c r="B343" s="258"/>
      <c r="C343" s="259">
        <v>600000000</v>
      </c>
      <c r="D343" s="259">
        <v>0</v>
      </c>
      <c r="E343" s="259">
        <v>600000000</v>
      </c>
      <c r="F343" s="112"/>
    </row>
    <row r="344" spans="1:6" ht="13.2">
      <c r="A344" s="258" t="s">
        <v>2205</v>
      </c>
      <c r="B344" s="258"/>
      <c r="C344" s="259">
        <v>650000000</v>
      </c>
      <c r="D344" s="259">
        <v>0</v>
      </c>
      <c r="E344" s="259">
        <v>650000000</v>
      </c>
      <c r="F344" s="112"/>
    </row>
    <row r="345" spans="1:6" ht="13.2">
      <c r="A345" s="258" t="s">
        <v>2206</v>
      </c>
      <c r="B345" s="258"/>
      <c r="C345" s="259">
        <v>700000000</v>
      </c>
      <c r="D345" s="259">
        <v>0</v>
      </c>
      <c r="E345" s="259">
        <v>700000000</v>
      </c>
      <c r="F345" s="112"/>
    </row>
    <row r="346" spans="1:6" ht="13.2">
      <c r="A346" s="258" t="s">
        <v>2209</v>
      </c>
      <c r="B346" s="258"/>
      <c r="C346" s="259">
        <v>225000000</v>
      </c>
      <c r="D346" s="259">
        <v>0</v>
      </c>
      <c r="E346" s="259">
        <v>225000000</v>
      </c>
      <c r="F346" s="112"/>
    </row>
    <row r="347" spans="1:6" ht="13.2">
      <c r="A347" s="258" t="s">
        <v>2210</v>
      </c>
      <c r="B347" s="258"/>
      <c r="C347" s="259">
        <v>499999999.99999994</v>
      </c>
      <c r="D347" s="259">
        <v>0</v>
      </c>
      <c r="E347" s="259">
        <v>499999999.99999994</v>
      </c>
      <c r="F347" s="112"/>
    </row>
    <row r="348" spans="1:6" ht="13.2">
      <c r="A348" s="258" t="s">
        <v>2211</v>
      </c>
      <c r="B348" s="258"/>
      <c r="C348" s="259">
        <v>350000000</v>
      </c>
      <c r="D348" s="259">
        <v>0</v>
      </c>
      <c r="E348" s="259">
        <v>350000000</v>
      </c>
      <c r="F348" s="112"/>
    </row>
    <row r="349" spans="1:6" ht="13.2">
      <c r="A349" s="258" t="s">
        <v>2212</v>
      </c>
      <c r="B349" s="258"/>
      <c r="C349" s="259">
        <v>1000000000</v>
      </c>
      <c r="D349" s="259">
        <v>0</v>
      </c>
      <c r="E349" s="259">
        <v>1000000000</v>
      </c>
      <c r="F349" s="112"/>
    </row>
    <row r="350" spans="1:6" ht="13.2">
      <c r="A350" s="258" t="s">
        <v>2213</v>
      </c>
      <c r="B350" s="258"/>
      <c r="C350" s="259">
        <v>400000000</v>
      </c>
      <c r="D350" s="259">
        <v>0</v>
      </c>
      <c r="E350" s="259">
        <v>400000000</v>
      </c>
      <c r="F350" s="112"/>
    </row>
    <row r="351" spans="1:6" ht="13.2">
      <c r="A351" s="258" t="s">
        <v>2214</v>
      </c>
      <c r="B351" s="258"/>
      <c r="C351" s="259">
        <v>7575000000</v>
      </c>
      <c r="D351" s="259">
        <v>0</v>
      </c>
      <c r="E351" s="259">
        <v>7575000000</v>
      </c>
      <c r="F351" s="112"/>
    </row>
    <row r="352" spans="1:6" ht="13.2">
      <c r="A352" s="258" t="s">
        <v>2215</v>
      </c>
      <c r="B352" s="258"/>
      <c r="C352" s="259">
        <v>0</v>
      </c>
      <c r="D352" s="259">
        <v>0</v>
      </c>
      <c r="E352" s="259">
        <v>0</v>
      </c>
      <c r="F352" s="112"/>
    </row>
    <row r="353" spans="1:6" ht="13.2">
      <c r="A353" s="258" t="s">
        <v>2216</v>
      </c>
      <c r="B353" s="258"/>
      <c r="C353" s="259">
        <v>0</v>
      </c>
      <c r="D353" s="259">
        <v>0</v>
      </c>
      <c r="E353" s="259">
        <v>0</v>
      </c>
      <c r="F353" s="112"/>
    </row>
    <row r="354" spans="1:6" ht="13.2">
      <c r="A354" s="258" t="s">
        <v>2217</v>
      </c>
      <c r="B354" s="258"/>
      <c r="C354" s="259">
        <v>249999999.99999997</v>
      </c>
      <c r="D354" s="259">
        <v>0</v>
      </c>
      <c r="E354" s="259">
        <v>249999999.99999997</v>
      </c>
      <c r="F354" s="112"/>
    </row>
    <row r="355" spans="1:6" ht="13.2">
      <c r="A355" s="258" t="s">
        <v>2218</v>
      </c>
      <c r="B355" s="258"/>
      <c r="C355" s="259">
        <v>800000000</v>
      </c>
      <c r="D355" s="259">
        <v>0</v>
      </c>
      <c r="E355" s="259">
        <v>800000000</v>
      </c>
      <c r="F355" s="112"/>
    </row>
    <row r="356" spans="1:6" ht="13.2">
      <c r="A356" s="258" t="s">
        <v>2221</v>
      </c>
      <c r="B356" s="258"/>
      <c r="C356" s="259">
        <v>150000000</v>
      </c>
      <c r="D356" s="259">
        <v>0</v>
      </c>
      <c r="E356" s="259">
        <v>150000000</v>
      </c>
      <c r="F356" s="112"/>
    </row>
    <row r="357" spans="1:6" ht="13.2">
      <c r="A357" s="258" t="s">
        <v>2222</v>
      </c>
      <c r="B357" s="258"/>
      <c r="C357" s="259">
        <v>1200000000</v>
      </c>
      <c r="D357" s="259">
        <v>0</v>
      </c>
      <c r="E357" s="259">
        <v>1200000000</v>
      </c>
      <c r="F357" s="112"/>
    </row>
    <row r="358" spans="1:6" ht="13.2">
      <c r="A358" s="258" t="s">
        <v>2223</v>
      </c>
      <c r="B358" s="258"/>
      <c r="C358" s="259">
        <v>-2752474.81</v>
      </c>
      <c r="D358" s="259">
        <v>8149.73</v>
      </c>
      <c r="E358" s="259">
        <v>-2744325.08</v>
      </c>
      <c r="F358" s="112"/>
    </row>
    <row r="359" spans="1:6" ht="13.2">
      <c r="A359" s="258" t="s">
        <v>2224</v>
      </c>
      <c r="B359" s="258"/>
      <c r="C359" s="259">
        <v>-886877.79</v>
      </c>
      <c r="D359" s="259">
        <v>7907.15</v>
      </c>
      <c r="E359" s="259">
        <v>-878970.64</v>
      </c>
      <c r="F359" s="112"/>
    </row>
    <row r="360" spans="1:6" ht="13.2">
      <c r="A360" s="258" t="s">
        <v>2225</v>
      </c>
      <c r="B360" s="258"/>
      <c r="C360" s="259">
        <v>-619933.77</v>
      </c>
      <c r="D360" s="259">
        <v>9188.74</v>
      </c>
      <c r="E360" s="259">
        <v>-610745.03</v>
      </c>
      <c r="F360" s="112"/>
    </row>
    <row r="361" spans="1:6" ht="13.2">
      <c r="A361" s="258" t="s">
        <v>2226</v>
      </c>
      <c r="B361" s="258"/>
      <c r="C361" s="259">
        <v>-473812.27</v>
      </c>
      <c r="D361" s="259">
        <v>1541.0200000000002</v>
      </c>
      <c r="E361" s="259">
        <v>-472271.25</v>
      </c>
      <c r="F361" s="112"/>
    </row>
    <row r="362" spans="1:6" ht="13.2">
      <c r="A362" s="258" t="s">
        <v>2227</v>
      </c>
      <c r="B362" s="258"/>
      <c r="C362" s="259">
        <v>-3183800.09</v>
      </c>
      <c r="D362" s="259">
        <v>8857.01</v>
      </c>
      <c r="E362" s="259">
        <v>-3174943.08</v>
      </c>
      <c r="F362" s="112"/>
    </row>
    <row r="363" spans="1:6" ht="13.2">
      <c r="A363" s="258" t="s">
        <v>2228</v>
      </c>
      <c r="B363" s="258"/>
      <c r="C363" s="259">
        <v>-515840.72000000003</v>
      </c>
      <c r="D363" s="259">
        <v>5702</v>
      </c>
      <c r="E363" s="259">
        <v>-510138.72</v>
      </c>
      <c r="F363" s="112"/>
    </row>
    <row r="364" spans="1:6" ht="13.2">
      <c r="A364" s="258" t="s">
        <v>2229</v>
      </c>
      <c r="B364" s="258"/>
      <c r="C364" s="259">
        <v>-2673420.7999999998</v>
      </c>
      <c r="D364" s="259">
        <v>9347.6299999999992</v>
      </c>
      <c r="E364" s="259">
        <v>-2664073.17</v>
      </c>
      <c r="F364" s="112"/>
    </row>
    <row r="365" spans="1:6" ht="13.2">
      <c r="A365" s="258" t="s">
        <v>2230</v>
      </c>
      <c r="B365" s="258"/>
      <c r="C365" s="259">
        <v>-160365.74</v>
      </c>
      <c r="D365" s="259">
        <v>3241.89</v>
      </c>
      <c r="E365" s="259">
        <v>-157123.84999999998</v>
      </c>
      <c r="F365" s="112"/>
    </row>
    <row r="366" spans="1:6" ht="13.2">
      <c r="A366" s="258" t="s">
        <v>2231</v>
      </c>
      <c r="B366" s="258"/>
      <c r="C366" s="259">
        <v>-259339.8</v>
      </c>
      <c r="D366" s="259">
        <v>3087.38</v>
      </c>
      <c r="E366" s="259">
        <v>-256252.42</v>
      </c>
      <c r="F366" s="112"/>
    </row>
    <row r="367" spans="1:6" ht="13.2">
      <c r="A367" s="258" t="s">
        <v>2234</v>
      </c>
      <c r="B367" s="258"/>
      <c r="C367" s="259">
        <v>-75265.209999999992</v>
      </c>
      <c r="D367" s="259">
        <v>1213.8499999999999</v>
      </c>
      <c r="E367" s="259">
        <v>-74051.360000000001</v>
      </c>
      <c r="F367" s="112"/>
    </row>
    <row r="368" spans="1:6" ht="13.2">
      <c r="A368" s="258" t="s">
        <v>2235</v>
      </c>
      <c r="B368" s="258"/>
      <c r="C368" s="259">
        <v>-194729.56</v>
      </c>
      <c r="D368" s="259">
        <v>1583.11</v>
      </c>
      <c r="E368" s="259">
        <v>-193146.45</v>
      </c>
      <c r="F368" s="112"/>
    </row>
    <row r="369" spans="1:6" ht="13.2">
      <c r="A369" s="258" t="s">
        <v>2236</v>
      </c>
      <c r="B369" s="258"/>
      <c r="C369" s="259">
        <v>-325416.3</v>
      </c>
      <c r="D369" s="259">
        <v>1833.85</v>
      </c>
      <c r="E369" s="259">
        <v>-323582.45</v>
      </c>
      <c r="F369" s="112"/>
    </row>
    <row r="370" spans="1:6" ht="13.2">
      <c r="A370" s="258" t="s">
        <v>2237</v>
      </c>
      <c r="B370" s="258"/>
      <c r="C370" s="259">
        <v>-842778.21</v>
      </c>
      <c r="D370" s="259">
        <v>4051.92</v>
      </c>
      <c r="E370" s="259">
        <v>-838726.28999999992</v>
      </c>
      <c r="F370" s="112"/>
    </row>
    <row r="371" spans="1:6" ht="13.2">
      <c r="A371" s="258" t="s">
        <v>2238</v>
      </c>
      <c r="B371" s="258"/>
      <c r="C371" s="259">
        <v>-2186377.38</v>
      </c>
      <c r="D371" s="259">
        <v>11725.48</v>
      </c>
      <c r="E371" s="259">
        <v>-2174651.9</v>
      </c>
      <c r="F371" s="112"/>
    </row>
    <row r="372" spans="1:6" ht="13.2">
      <c r="A372" s="258" t="s">
        <v>2239</v>
      </c>
      <c r="B372" s="258"/>
      <c r="C372" s="259">
        <v>-843846.23</v>
      </c>
      <c r="D372" s="259">
        <v>3523.85</v>
      </c>
      <c r="E372" s="259">
        <v>-840322.38</v>
      </c>
      <c r="F372" s="112"/>
    </row>
    <row r="373" spans="1:6" ht="13.2">
      <c r="A373" s="258" t="s">
        <v>2240</v>
      </c>
      <c r="B373" s="258"/>
      <c r="C373" s="259">
        <v>-15994278.68</v>
      </c>
      <c r="D373" s="259">
        <v>80954.61</v>
      </c>
      <c r="E373" s="259">
        <v>-15913324.069999998</v>
      </c>
      <c r="F373" s="112"/>
    </row>
    <row r="374" spans="1:6" ht="13.2">
      <c r="A374" s="255" t="s">
        <v>2241</v>
      </c>
      <c r="B374" s="256"/>
      <c r="C374" s="260">
        <v>8759005721.3199997</v>
      </c>
      <c r="D374" s="260">
        <v>80954.61</v>
      </c>
      <c r="E374" s="260">
        <v>8759086675.9300003</v>
      </c>
      <c r="F374" s="112"/>
    </row>
    <row r="375" spans="1:6" ht="13.2">
      <c r="A375" s="258" t="s">
        <v>2242</v>
      </c>
      <c r="B375" s="258"/>
      <c r="C375" s="259">
        <v>20530505.809999999</v>
      </c>
      <c r="D375" s="259">
        <v>-1660521.35</v>
      </c>
      <c r="E375" s="259">
        <v>18869984.460000001</v>
      </c>
      <c r="F375" s="112"/>
    </row>
    <row r="376" spans="1:6" ht="13.2">
      <c r="A376" s="258" t="s">
        <v>2243</v>
      </c>
      <c r="B376" s="258"/>
      <c r="C376" s="259">
        <v>214439497.31999999</v>
      </c>
      <c r="D376" s="259">
        <v>-3480117.85</v>
      </c>
      <c r="E376" s="259">
        <v>210959379.47</v>
      </c>
      <c r="F376" s="112"/>
    </row>
    <row r="377" spans="1:6" ht="13.2">
      <c r="A377" s="258" t="s">
        <v>2244</v>
      </c>
      <c r="B377" s="258"/>
      <c r="C377" s="259">
        <v>234970003.13</v>
      </c>
      <c r="D377" s="259">
        <v>-5140639.2</v>
      </c>
      <c r="E377" s="259">
        <v>229829363.93000001</v>
      </c>
      <c r="F377" s="112"/>
    </row>
    <row r="378" spans="1:6" ht="13.2">
      <c r="A378" s="258" t="s">
        <v>2245</v>
      </c>
      <c r="B378" s="258"/>
      <c r="C378" s="259">
        <v>107262153.68000001</v>
      </c>
      <c r="D378" s="259">
        <v>628307.11</v>
      </c>
      <c r="E378" s="259">
        <v>107890460.79000001</v>
      </c>
      <c r="F378" s="112"/>
    </row>
    <row r="379" spans="1:6" ht="13.2">
      <c r="A379" s="258" t="s">
        <v>2246</v>
      </c>
      <c r="B379" s="258"/>
      <c r="C379" s="259">
        <v>8869989.0199999996</v>
      </c>
      <c r="D379" s="259">
        <v>-3871042.44</v>
      </c>
      <c r="E379" s="259">
        <v>4998946.58</v>
      </c>
      <c r="F379" s="112"/>
    </row>
    <row r="380" spans="1:6" ht="13.2">
      <c r="A380" s="258" t="s">
        <v>2247</v>
      </c>
      <c r="B380" s="258"/>
      <c r="C380" s="259">
        <v>116132142.69999999</v>
      </c>
      <c r="D380" s="259">
        <v>-3242735.33</v>
      </c>
      <c r="E380" s="259">
        <v>112889407.37</v>
      </c>
      <c r="F380" s="112"/>
    </row>
    <row r="381" spans="1:6" ht="13.2">
      <c r="A381" s="258" t="s">
        <v>2915</v>
      </c>
      <c r="B381" s="258"/>
      <c r="C381" s="259">
        <v>0</v>
      </c>
      <c r="D381" s="259">
        <v>0</v>
      </c>
      <c r="E381" s="259">
        <v>0</v>
      </c>
      <c r="F381" s="112"/>
    </row>
    <row r="382" spans="1:6" ht="13.2">
      <c r="A382" s="258" t="s">
        <v>2248</v>
      </c>
      <c r="B382" s="258"/>
      <c r="C382" s="259">
        <v>4180000</v>
      </c>
      <c r="D382" s="259">
        <v>-4181695.02</v>
      </c>
      <c r="E382" s="259">
        <v>-1695.02</v>
      </c>
      <c r="F382" s="112"/>
    </row>
    <row r="383" spans="1:6" ht="13.2">
      <c r="A383" s="258" t="s">
        <v>2249</v>
      </c>
      <c r="B383" s="258"/>
      <c r="C383" s="259">
        <v>21794814.66</v>
      </c>
      <c r="D383" s="259">
        <v>-7186909</v>
      </c>
      <c r="E383" s="259">
        <v>14607905.66</v>
      </c>
      <c r="F383" s="112"/>
    </row>
    <row r="384" spans="1:6" ht="13.2">
      <c r="A384" s="258" t="s">
        <v>2250</v>
      </c>
      <c r="B384" s="258"/>
      <c r="C384" s="259">
        <v>25974814.66</v>
      </c>
      <c r="D384" s="259">
        <v>-11368604.020000001</v>
      </c>
      <c r="E384" s="259">
        <v>14606210.640000001</v>
      </c>
      <c r="F384" s="112"/>
    </row>
    <row r="385" spans="1:6" ht="13.2">
      <c r="A385" s="258" t="s">
        <v>2251</v>
      </c>
      <c r="B385" s="258"/>
      <c r="C385" s="259">
        <v>31361774.419999998</v>
      </c>
      <c r="D385" s="259">
        <v>-8580044.629999999</v>
      </c>
      <c r="E385" s="259">
        <v>22781729.789999999</v>
      </c>
      <c r="F385" s="112"/>
    </row>
    <row r="386" spans="1:6" ht="13.2">
      <c r="A386" s="258" t="s">
        <v>2252</v>
      </c>
      <c r="B386" s="258"/>
      <c r="C386" s="259">
        <v>75285115.920000002</v>
      </c>
      <c r="D386" s="259">
        <v>-29257235.219999999</v>
      </c>
      <c r="E386" s="259">
        <v>46027880.699999996</v>
      </c>
      <c r="F386" s="112"/>
    </row>
    <row r="387" spans="1:6" ht="13.2">
      <c r="A387" s="258" t="s">
        <v>2253</v>
      </c>
      <c r="B387" s="258"/>
      <c r="C387" s="259">
        <v>4684818.13</v>
      </c>
      <c r="D387" s="259">
        <v>-34082.75</v>
      </c>
      <c r="E387" s="259">
        <v>4650735.38</v>
      </c>
      <c r="F387" s="112"/>
    </row>
    <row r="388" spans="1:6" ht="13.2">
      <c r="A388" s="258" t="s">
        <v>2254</v>
      </c>
      <c r="B388" s="258"/>
      <c r="C388" s="259">
        <v>6805719.8300000001</v>
      </c>
      <c r="D388" s="259">
        <v>426660.3</v>
      </c>
      <c r="E388" s="259">
        <v>7232380.1299999999</v>
      </c>
      <c r="F388" s="112"/>
    </row>
    <row r="389" spans="1:6" ht="13.2">
      <c r="A389" s="258" t="s">
        <v>2255</v>
      </c>
      <c r="B389" s="258"/>
      <c r="C389" s="259">
        <v>33458363.289999999</v>
      </c>
      <c r="D389" s="259">
        <v>-8701116.6899999995</v>
      </c>
      <c r="E389" s="259">
        <v>24757246.599999998</v>
      </c>
      <c r="F389" s="112"/>
    </row>
    <row r="390" spans="1:6" ht="13.2">
      <c r="A390" s="258" t="s">
        <v>2916</v>
      </c>
      <c r="B390" s="258"/>
      <c r="C390" s="259">
        <v>0</v>
      </c>
      <c r="D390" s="259">
        <v>0</v>
      </c>
      <c r="E390" s="259">
        <v>0</v>
      </c>
      <c r="F390" s="112"/>
    </row>
    <row r="391" spans="1:6" ht="13.2">
      <c r="A391" s="258" t="s">
        <v>2256</v>
      </c>
      <c r="B391" s="258"/>
      <c r="C391" s="259">
        <v>429370</v>
      </c>
      <c r="D391" s="259">
        <v>-107808</v>
      </c>
      <c r="E391" s="259">
        <v>321562</v>
      </c>
      <c r="F391" s="112"/>
    </row>
    <row r="392" spans="1:6" ht="13.2">
      <c r="A392" s="258" t="s">
        <v>2257</v>
      </c>
      <c r="B392" s="258"/>
      <c r="C392" s="259">
        <v>152025161.59</v>
      </c>
      <c r="D392" s="259">
        <v>-46253626.990000002</v>
      </c>
      <c r="E392" s="259">
        <v>105771534.59999999</v>
      </c>
      <c r="F392" s="112"/>
    </row>
    <row r="393" spans="1:6" ht="13.2">
      <c r="A393" s="258" t="s">
        <v>2917</v>
      </c>
      <c r="B393" s="258"/>
      <c r="C393" s="259">
        <v>0</v>
      </c>
      <c r="D393" s="259">
        <v>0</v>
      </c>
      <c r="E393" s="259">
        <v>0</v>
      </c>
      <c r="F393" s="112"/>
    </row>
    <row r="394" spans="1:6" ht="13.2">
      <c r="A394" s="258" t="s">
        <v>2258</v>
      </c>
      <c r="B394" s="258"/>
      <c r="C394" s="259">
        <v>1497785.3199999998</v>
      </c>
      <c r="D394" s="259">
        <v>-7017.9800000000005</v>
      </c>
      <c r="E394" s="259">
        <v>1490767.34</v>
      </c>
      <c r="F394" s="112"/>
    </row>
    <row r="395" spans="1:6" ht="13.2">
      <c r="A395" s="258" t="s">
        <v>2259</v>
      </c>
      <c r="B395" s="258"/>
      <c r="C395" s="259">
        <v>854376.39</v>
      </c>
      <c r="D395" s="259">
        <v>49095.64</v>
      </c>
      <c r="E395" s="259">
        <v>903472.03</v>
      </c>
      <c r="F395" s="112"/>
    </row>
    <row r="396" spans="1:6" ht="13.2">
      <c r="A396" s="258" t="s">
        <v>2260</v>
      </c>
      <c r="B396" s="258"/>
      <c r="C396" s="259">
        <v>2352161.71</v>
      </c>
      <c r="D396" s="259">
        <v>42077.659999999996</v>
      </c>
      <c r="E396" s="259">
        <v>2394239.37</v>
      </c>
      <c r="F396" s="112"/>
    </row>
    <row r="397" spans="1:6" ht="13.2">
      <c r="A397" s="258" t="s">
        <v>2263</v>
      </c>
      <c r="B397" s="258"/>
      <c r="C397" s="259">
        <v>29126137.829999998</v>
      </c>
      <c r="D397" s="259">
        <v>-131534.74</v>
      </c>
      <c r="E397" s="259">
        <v>28994603.09</v>
      </c>
      <c r="F397" s="112"/>
    </row>
    <row r="398" spans="1:6" ht="13.2">
      <c r="A398" s="258" t="s">
        <v>2264</v>
      </c>
      <c r="B398" s="258"/>
      <c r="C398" s="259">
        <v>334303278.07999998</v>
      </c>
      <c r="D398" s="259">
        <v>-5906704.8300000001</v>
      </c>
      <c r="E398" s="259">
        <v>328396573.25</v>
      </c>
      <c r="F398" s="112"/>
    </row>
    <row r="399" spans="1:6" ht="13.2">
      <c r="A399" s="258" t="s">
        <v>2265</v>
      </c>
      <c r="B399" s="258"/>
      <c r="C399" s="259">
        <v>363429415.91000003</v>
      </c>
      <c r="D399" s="259">
        <v>-6038239.5700000003</v>
      </c>
      <c r="E399" s="259">
        <v>357391176.34000003</v>
      </c>
      <c r="F399" s="112"/>
    </row>
    <row r="400" spans="1:6" ht="13.2">
      <c r="A400" s="255" t="s">
        <v>2266</v>
      </c>
      <c r="B400" s="256"/>
      <c r="C400" s="260">
        <v>894883699.70000005</v>
      </c>
      <c r="D400" s="260">
        <v>-72001767.450000003</v>
      </c>
      <c r="E400" s="260">
        <v>822881932.25</v>
      </c>
      <c r="F400" s="112"/>
    </row>
    <row r="401" spans="1:6" ht="13.2">
      <c r="A401" s="258" t="s">
        <v>2267</v>
      </c>
      <c r="B401" s="258"/>
      <c r="C401" s="259">
        <v>211015233.51000002</v>
      </c>
      <c r="D401" s="259">
        <v>-8471204.4100000001</v>
      </c>
      <c r="E401" s="259">
        <v>202544029.09999999</v>
      </c>
      <c r="F401" s="112"/>
    </row>
    <row r="402" spans="1:6" ht="13.2">
      <c r="A402" s="258" t="s">
        <v>2268</v>
      </c>
      <c r="B402" s="258"/>
      <c r="C402" s="259">
        <v>304495.21000000002</v>
      </c>
      <c r="D402" s="259">
        <v>104618.23</v>
      </c>
      <c r="E402" s="259">
        <v>409113.44</v>
      </c>
      <c r="F402" s="112"/>
    </row>
    <row r="403" spans="1:6" ht="13.2">
      <c r="A403" s="258" t="s">
        <v>2269</v>
      </c>
      <c r="B403" s="258"/>
      <c r="C403" s="259">
        <v>1341164.17</v>
      </c>
      <c r="D403" s="259">
        <v>-183704.16</v>
      </c>
      <c r="E403" s="259">
        <v>1157460.01</v>
      </c>
      <c r="F403" s="112"/>
    </row>
    <row r="404" spans="1:6" ht="13.2">
      <c r="A404" s="258" t="s">
        <v>2270</v>
      </c>
      <c r="B404" s="258"/>
      <c r="C404" s="259">
        <v>2598.0299999999997</v>
      </c>
      <c r="D404" s="259">
        <v>0</v>
      </c>
      <c r="E404" s="259">
        <v>2598.0299999999997</v>
      </c>
      <c r="F404" s="112"/>
    </row>
    <row r="405" spans="1:6" ht="13.2">
      <c r="A405" s="258" t="s">
        <v>2271</v>
      </c>
      <c r="B405" s="258"/>
      <c r="C405" s="259">
        <v>2643688.9</v>
      </c>
      <c r="D405" s="259">
        <v>2570773.12</v>
      </c>
      <c r="E405" s="259">
        <v>5214462.0199999996</v>
      </c>
      <c r="F405" s="112"/>
    </row>
    <row r="406" spans="1:6" ht="13.2">
      <c r="A406" s="258" t="s">
        <v>2272</v>
      </c>
      <c r="B406" s="258"/>
      <c r="C406" s="259">
        <v>544608.28</v>
      </c>
      <c r="D406" s="259">
        <v>-40816.75</v>
      </c>
      <c r="E406" s="259">
        <v>503791.52999999997</v>
      </c>
      <c r="F406" s="112"/>
    </row>
    <row r="407" spans="1:6" ht="13.2">
      <c r="A407" s="258" t="s">
        <v>2273</v>
      </c>
      <c r="B407" s="258"/>
      <c r="C407" s="259">
        <v>599353.3899999999</v>
      </c>
      <c r="D407" s="259">
        <v>-543210.06000000006</v>
      </c>
      <c r="E407" s="259">
        <v>56143.33</v>
      </c>
      <c r="F407" s="112"/>
    </row>
    <row r="408" spans="1:6" ht="13.2">
      <c r="A408" s="258" t="s">
        <v>2274</v>
      </c>
      <c r="B408" s="258"/>
      <c r="C408" s="259">
        <v>4497854.0999999996</v>
      </c>
      <c r="D408" s="259">
        <v>1651871.69</v>
      </c>
      <c r="E408" s="259">
        <v>6149725.79</v>
      </c>
      <c r="F408" s="112"/>
    </row>
    <row r="409" spans="1:6" ht="13.2">
      <c r="A409" s="258" t="s">
        <v>2276</v>
      </c>
      <c r="B409" s="258"/>
      <c r="C409" s="259">
        <v>81689.63</v>
      </c>
      <c r="D409" s="259">
        <v>25010.31</v>
      </c>
      <c r="E409" s="259">
        <v>106699.94</v>
      </c>
      <c r="F409" s="112"/>
    </row>
    <row r="410" spans="1:6" ht="13.2">
      <c r="A410" s="258" t="s">
        <v>2277</v>
      </c>
      <c r="B410" s="258"/>
      <c r="C410" s="259">
        <v>23383176.579999998</v>
      </c>
      <c r="D410" s="259">
        <v>-299211.55</v>
      </c>
      <c r="E410" s="259">
        <v>23083965.030000001</v>
      </c>
      <c r="F410" s="112"/>
    </row>
    <row r="411" spans="1:6" ht="13.2">
      <c r="A411" s="258" t="s">
        <v>2278</v>
      </c>
      <c r="B411" s="258"/>
      <c r="C411" s="259">
        <v>4746205.2700000005</v>
      </c>
      <c r="D411" s="259">
        <v>1953567.21</v>
      </c>
      <c r="E411" s="259">
        <v>6699772.4800000004</v>
      </c>
      <c r="F411" s="112"/>
    </row>
    <row r="412" spans="1:6" ht="13.2">
      <c r="A412" s="258" t="s">
        <v>2279</v>
      </c>
      <c r="B412" s="258"/>
      <c r="C412" s="259">
        <v>0</v>
      </c>
      <c r="D412" s="259">
        <v>0</v>
      </c>
      <c r="E412" s="259">
        <v>0</v>
      </c>
      <c r="F412" s="112"/>
    </row>
    <row r="413" spans="1:6" ht="13.2">
      <c r="A413" s="258" t="s">
        <v>2280</v>
      </c>
      <c r="B413" s="258"/>
      <c r="C413" s="259">
        <v>0</v>
      </c>
      <c r="D413" s="259">
        <v>0</v>
      </c>
      <c r="E413" s="259">
        <v>0</v>
      </c>
      <c r="F413" s="112"/>
    </row>
    <row r="414" spans="1:6" ht="13.2">
      <c r="A414" s="258" t="s">
        <v>2281</v>
      </c>
      <c r="B414" s="258"/>
      <c r="C414" s="259">
        <v>-29046.26</v>
      </c>
      <c r="D414" s="259">
        <v>18087.620000000003</v>
      </c>
      <c r="E414" s="259">
        <v>-10958.640000000001</v>
      </c>
      <c r="F414" s="112"/>
    </row>
    <row r="415" spans="1:6" ht="13.2">
      <c r="A415" s="258" t="s">
        <v>2282</v>
      </c>
      <c r="B415" s="258"/>
      <c r="C415" s="259">
        <v>403678.5</v>
      </c>
      <c r="D415" s="259">
        <v>0</v>
      </c>
      <c r="E415" s="259">
        <v>403678.5</v>
      </c>
      <c r="F415" s="112"/>
    </row>
    <row r="416" spans="1:6" ht="13.2">
      <c r="A416" s="258" t="s">
        <v>2918</v>
      </c>
      <c r="B416" s="258"/>
      <c r="C416" s="259">
        <v>0</v>
      </c>
      <c r="D416" s="259">
        <v>0</v>
      </c>
      <c r="E416" s="259">
        <v>0</v>
      </c>
      <c r="F416" s="112"/>
    </row>
    <row r="417" spans="1:6" ht="13.2">
      <c r="A417" s="258" t="s">
        <v>2283</v>
      </c>
      <c r="B417" s="258"/>
      <c r="C417" s="259">
        <v>5120837.51</v>
      </c>
      <c r="D417" s="259">
        <v>1971654.83</v>
      </c>
      <c r="E417" s="259">
        <v>7092492.3399999999</v>
      </c>
      <c r="F417" s="112"/>
    </row>
    <row r="418" spans="1:6" ht="13.2">
      <c r="A418" s="258" t="s">
        <v>2284</v>
      </c>
      <c r="B418" s="258"/>
      <c r="C418" s="259">
        <v>127439049.53</v>
      </c>
      <c r="D418" s="259">
        <v>-85154035.960000008</v>
      </c>
      <c r="E418" s="259">
        <v>42285013.57</v>
      </c>
      <c r="F418" s="112"/>
    </row>
    <row r="419" spans="1:6" ht="13.2">
      <c r="A419" s="258" t="s">
        <v>2285</v>
      </c>
      <c r="B419" s="258"/>
      <c r="C419" s="259">
        <v>127439049.53</v>
      </c>
      <c r="D419" s="259">
        <v>-85154035.960000008</v>
      </c>
      <c r="E419" s="259">
        <v>42285013.57</v>
      </c>
      <c r="F419" s="112"/>
    </row>
    <row r="420" spans="1:6" ht="13.2">
      <c r="A420" s="258" t="s">
        <v>2286</v>
      </c>
      <c r="B420" s="258"/>
      <c r="C420" s="259">
        <v>418.46000000000004</v>
      </c>
      <c r="D420" s="259">
        <v>0</v>
      </c>
      <c r="E420" s="259">
        <v>418.46000000000004</v>
      </c>
      <c r="F420" s="112"/>
    </row>
    <row r="421" spans="1:6" ht="13.2">
      <c r="A421" s="258" t="s">
        <v>2287</v>
      </c>
      <c r="B421" s="258"/>
      <c r="C421" s="259">
        <v>189124545.31</v>
      </c>
      <c r="D421" s="259">
        <v>-5379481.6400000006</v>
      </c>
      <c r="E421" s="259">
        <v>183745063.66999999</v>
      </c>
      <c r="F421" s="112"/>
    </row>
    <row r="422" spans="1:6" ht="13.2">
      <c r="A422" s="258" t="s">
        <v>2288</v>
      </c>
      <c r="B422" s="258"/>
      <c r="C422" s="259">
        <v>1300643.74</v>
      </c>
      <c r="D422" s="259">
        <v>1071849</v>
      </c>
      <c r="E422" s="259">
        <v>2372492.7399999998</v>
      </c>
      <c r="F422" s="112"/>
    </row>
    <row r="423" spans="1:6" ht="13.2">
      <c r="A423" s="258" t="s">
        <v>2289</v>
      </c>
      <c r="B423" s="258"/>
      <c r="C423" s="259">
        <v>46227063.599999994</v>
      </c>
      <c r="D423" s="259">
        <v>643974.41999999993</v>
      </c>
      <c r="E423" s="259">
        <v>46871038.019999996</v>
      </c>
      <c r="F423" s="112"/>
    </row>
    <row r="424" spans="1:6" ht="13.2">
      <c r="A424" s="258" t="s">
        <v>2290</v>
      </c>
      <c r="B424" s="258"/>
      <c r="C424" s="259">
        <v>201995.62000000002</v>
      </c>
      <c r="D424" s="259">
        <v>0</v>
      </c>
      <c r="E424" s="259">
        <v>201995.62000000002</v>
      </c>
      <c r="F424" s="112"/>
    </row>
    <row r="425" spans="1:6" ht="13.2">
      <c r="A425" s="258" t="s">
        <v>2291</v>
      </c>
      <c r="B425" s="258"/>
      <c r="C425" s="259">
        <v>19800</v>
      </c>
      <c r="D425" s="259">
        <v>0</v>
      </c>
      <c r="E425" s="259">
        <v>19800</v>
      </c>
      <c r="F425" s="112"/>
    </row>
    <row r="426" spans="1:6" ht="13.2">
      <c r="A426" s="258" t="s">
        <v>2292</v>
      </c>
      <c r="B426" s="258"/>
      <c r="C426" s="259">
        <v>0</v>
      </c>
      <c r="D426" s="259">
        <v>3196902.45</v>
      </c>
      <c r="E426" s="259">
        <v>3196902.45</v>
      </c>
      <c r="F426" s="112"/>
    </row>
    <row r="427" spans="1:6" ht="13.2">
      <c r="A427" s="258" t="s">
        <v>2293</v>
      </c>
      <c r="B427" s="258"/>
      <c r="C427" s="259">
        <v>651145.34000000008</v>
      </c>
      <c r="D427" s="259">
        <v>-136643.09999999998</v>
      </c>
      <c r="E427" s="259">
        <v>514502.23999999993</v>
      </c>
      <c r="F427" s="112"/>
    </row>
    <row r="428" spans="1:6" ht="13.2">
      <c r="A428" s="258" t="s">
        <v>2294</v>
      </c>
      <c r="B428" s="258"/>
      <c r="C428" s="259">
        <v>4.6900000000000004</v>
      </c>
      <c r="D428" s="259">
        <v>0</v>
      </c>
      <c r="E428" s="259">
        <v>4.6900000000000004</v>
      </c>
      <c r="F428" s="112"/>
    </row>
    <row r="429" spans="1:6" ht="13.2">
      <c r="A429" s="258" t="s">
        <v>2295</v>
      </c>
      <c r="B429" s="258"/>
      <c r="C429" s="259">
        <v>133410673.75999999</v>
      </c>
      <c r="D429" s="259">
        <v>46883411.089999996</v>
      </c>
      <c r="E429" s="259">
        <v>180294084.84999999</v>
      </c>
      <c r="F429" s="112"/>
    </row>
    <row r="430" spans="1:6" ht="13.2">
      <c r="A430" s="258" t="s">
        <v>2296</v>
      </c>
      <c r="B430" s="258"/>
      <c r="C430" s="259">
        <v>47422.43</v>
      </c>
      <c r="D430" s="259">
        <v>0</v>
      </c>
      <c r="E430" s="259">
        <v>47422.43</v>
      </c>
      <c r="F430" s="112"/>
    </row>
    <row r="431" spans="1:6" ht="13.2">
      <c r="A431" s="258" t="s">
        <v>2297</v>
      </c>
      <c r="B431" s="258"/>
      <c r="C431" s="259">
        <v>158541494.20000002</v>
      </c>
      <c r="D431" s="259">
        <v>17053881.57</v>
      </c>
      <c r="E431" s="259">
        <v>175595375.77000001</v>
      </c>
      <c r="F431" s="112"/>
    </row>
    <row r="432" spans="1:6" ht="13.2">
      <c r="A432" s="258" t="s">
        <v>2298</v>
      </c>
      <c r="B432" s="258"/>
      <c r="C432" s="259">
        <v>906498955.98999989</v>
      </c>
      <c r="D432" s="259">
        <v>-25034360.920000002</v>
      </c>
      <c r="E432" s="259">
        <v>881464595.07000005</v>
      </c>
      <c r="F432" s="112"/>
    </row>
    <row r="433" spans="1:6" ht="13.2">
      <c r="A433" s="258" t="s">
        <v>2299</v>
      </c>
      <c r="B433" s="258"/>
      <c r="C433" s="259">
        <v>336523999.90999997</v>
      </c>
      <c r="D433" s="259">
        <v>268399999.99999997</v>
      </c>
      <c r="E433" s="259">
        <v>604923999.90999997</v>
      </c>
      <c r="F433" s="112"/>
    </row>
    <row r="434" spans="1:6" ht="13.2">
      <c r="A434" s="258" t="s">
        <v>2300</v>
      </c>
      <c r="B434" s="258"/>
      <c r="C434" s="259">
        <v>336523999.90999997</v>
      </c>
      <c r="D434" s="259">
        <v>268399999.99999997</v>
      </c>
      <c r="E434" s="259">
        <v>604923999.90999997</v>
      </c>
      <c r="F434" s="112"/>
    </row>
    <row r="435" spans="1:6" ht="13.2">
      <c r="A435" s="258" t="s">
        <v>2301</v>
      </c>
      <c r="B435" s="258"/>
      <c r="C435" s="259">
        <v>-45355.98</v>
      </c>
      <c r="D435" s="259">
        <v>-7909.8</v>
      </c>
      <c r="E435" s="259">
        <v>-53265.78</v>
      </c>
      <c r="F435" s="112"/>
    </row>
    <row r="436" spans="1:6" ht="13.2">
      <c r="A436" s="258" t="s">
        <v>2302</v>
      </c>
      <c r="B436" s="258"/>
      <c r="C436" s="259">
        <v>40631.519999999997</v>
      </c>
      <c r="D436" s="259">
        <v>114155.08</v>
      </c>
      <c r="E436" s="259">
        <v>154786.59999999998</v>
      </c>
      <c r="F436" s="112"/>
    </row>
    <row r="437" spans="1:6" ht="13.2">
      <c r="A437" s="258" t="s">
        <v>2303</v>
      </c>
      <c r="B437" s="258"/>
      <c r="C437" s="259">
        <v>11013.59</v>
      </c>
      <c r="D437" s="259">
        <v>-14.91</v>
      </c>
      <c r="E437" s="259">
        <v>10998.68</v>
      </c>
      <c r="F437" s="112"/>
    </row>
    <row r="438" spans="1:6" ht="13.2">
      <c r="A438" s="258" t="s">
        <v>2304</v>
      </c>
      <c r="B438" s="258"/>
      <c r="C438" s="259">
        <v>152463682.30000001</v>
      </c>
      <c r="D438" s="259">
        <v>15676906.74</v>
      </c>
      <c r="E438" s="259">
        <v>168140589.03999999</v>
      </c>
      <c r="F438" s="112"/>
    </row>
    <row r="439" spans="1:6" ht="13.2">
      <c r="A439" s="258" t="s">
        <v>2305</v>
      </c>
      <c r="B439" s="258"/>
      <c r="C439" s="259">
        <v>152469971.43000001</v>
      </c>
      <c r="D439" s="259">
        <v>15783137.110000001</v>
      </c>
      <c r="E439" s="259">
        <v>168253108.53999999</v>
      </c>
      <c r="F439" s="112"/>
    </row>
    <row r="440" spans="1:6" ht="13.2">
      <c r="A440" s="258" t="s">
        <v>2306</v>
      </c>
      <c r="B440" s="258"/>
      <c r="C440" s="259">
        <v>198690903.14000002</v>
      </c>
      <c r="D440" s="259">
        <v>0</v>
      </c>
      <c r="E440" s="259">
        <v>198690903.14000002</v>
      </c>
      <c r="F440" s="112"/>
    </row>
    <row r="441" spans="1:6" ht="13.2">
      <c r="A441" s="258" t="s">
        <v>2307</v>
      </c>
      <c r="B441" s="258"/>
      <c r="C441" s="259">
        <v>1666455.49</v>
      </c>
      <c r="D441" s="259">
        <v>0</v>
      </c>
      <c r="E441" s="259">
        <v>1666455.49</v>
      </c>
      <c r="F441" s="112"/>
    </row>
    <row r="442" spans="1:6" ht="13.2">
      <c r="A442" s="258" t="s">
        <v>2308</v>
      </c>
      <c r="B442" s="258"/>
      <c r="C442" s="259">
        <v>-17832228.640000001</v>
      </c>
      <c r="D442" s="259">
        <v>262356.83999999997</v>
      </c>
      <c r="E442" s="259">
        <v>-17569871.800000001</v>
      </c>
      <c r="F442" s="112"/>
    </row>
    <row r="443" spans="1:6" ht="13.2">
      <c r="A443" s="258" t="s">
        <v>2309</v>
      </c>
      <c r="B443" s="258"/>
      <c r="C443" s="259">
        <v>182525129.99000001</v>
      </c>
      <c r="D443" s="259">
        <v>262356.84000000003</v>
      </c>
      <c r="E443" s="259">
        <v>182787486.83000001</v>
      </c>
      <c r="F443" s="112"/>
    </row>
    <row r="444" spans="1:6" ht="13.2">
      <c r="A444" s="258" t="s">
        <v>2310</v>
      </c>
      <c r="B444" s="258"/>
      <c r="C444" s="259">
        <v>-21049245.489999998</v>
      </c>
      <c r="D444" s="259">
        <v>9852415.540000001</v>
      </c>
      <c r="E444" s="259">
        <v>-11196829.949999999</v>
      </c>
      <c r="F444" s="112"/>
    </row>
    <row r="445" spans="1:6" ht="13.2">
      <c r="A445" s="258" t="s">
        <v>2311</v>
      </c>
      <c r="B445" s="258"/>
      <c r="C445" s="259">
        <v>221177</v>
      </c>
      <c r="D445" s="259">
        <v>-221177</v>
      </c>
      <c r="E445" s="259">
        <v>0</v>
      </c>
      <c r="F445" s="112"/>
    </row>
    <row r="446" spans="1:6" ht="13.2">
      <c r="A446" s="258" t="s">
        <v>2312</v>
      </c>
      <c r="B446" s="258"/>
      <c r="C446" s="259">
        <v>11184841.950000001</v>
      </c>
      <c r="D446" s="259">
        <v>1107391.5900000001</v>
      </c>
      <c r="E446" s="259">
        <v>12292233.540000001</v>
      </c>
      <c r="F446" s="112"/>
    </row>
    <row r="447" spans="1:6" ht="13.2">
      <c r="A447" s="258" t="s">
        <v>2313</v>
      </c>
      <c r="B447" s="258"/>
      <c r="C447" s="259">
        <v>9954522.9900000002</v>
      </c>
      <c r="D447" s="259">
        <v>-9962457.7699999996</v>
      </c>
      <c r="E447" s="259">
        <v>-7934.78</v>
      </c>
      <c r="F447" s="112"/>
    </row>
    <row r="448" spans="1:6" ht="13.2">
      <c r="A448" s="258" t="s">
        <v>2314</v>
      </c>
      <c r="B448" s="258"/>
      <c r="C448" s="259">
        <v>12168795.58</v>
      </c>
      <c r="D448" s="259">
        <v>4699946.1399999997</v>
      </c>
      <c r="E448" s="259">
        <v>16868741.719999999</v>
      </c>
      <c r="F448" s="112"/>
    </row>
    <row r="449" spans="1:6" ht="13.2">
      <c r="A449" s="258" t="s">
        <v>2315</v>
      </c>
      <c r="B449" s="258"/>
      <c r="C449" s="259">
        <v>1612782.3699999999</v>
      </c>
      <c r="D449" s="259">
        <v>394192.13</v>
      </c>
      <c r="E449" s="259">
        <v>2006974.4999999998</v>
      </c>
      <c r="F449" s="112"/>
    </row>
    <row r="450" spans="1:6" ht="13.2">
      <c r="A450" s="258" t="s">
        <v>2316</v>
      </c>
      <c r="B450" s="258"/>
      <c r="C450" s="259">
        <v>1104.05</v>
      </c>
      <c r="D450" s="259">
        <v>2622.75</v>
      </c>
      <c r="E450" s="259">
        <v>3726.7999999999997</v>
      </c>
      <c r="F450" s="112"/>
    </row>
    <row r="451" spans="1:6" ht="13.2">
      <c r="A451" s="258" t="s">
        <v>2317</v>
      </c>
      <c r="B451" s="258"/>
      <c r="C451" s="259">
        <v>8349111.8700000001</v>
      </c>
      <c r="D451" s="259">
        <v>-6370487.2699999996</v>
      </c>
      <c r="E451" s="259">
        <v>1978624.5999999999</v>
      </c>
      <c r="F451" s="112"/>
    </row>
    <row r="452" spans="1:6" ht="13.2">
      <c r="A452" s="258" t="s">
        <v>2318</v>
      </c>
      <c r="B452" s="258"/>
      <c r="C452" s="259">
        <v>-5420016</v>
      </c>
      <c r="D452" s="259">
        <v>0</v>
      </c>
      <c r="E452" s="259">
        <v>-5420016</v>
      </c>
      <c r="F452" s="112"/>
    </row>
    <row r="453" spans="1:6" ht="13.2">
      <c r="A453" s="258" t="s">
        <v>2319</v>
      </c>
      <c r="B453" s="258"/>
      <c r="C453" s="259">
        <v>2987.1800000000003</v>
      </c>
      <c r="D453" s="259">
        <v>1751.37</v>
      </c>
      <c r="E453" s="259">
        <v>4738.55</v>
      </c>
      <c r="F453" s="112"/>
    </row>
    <row r="454" spans="1:6" ht="13.2">
      <c r="A454" s="258" t="s">
        <v>2320</v>
      </c>
      <c r="B454" s="258"/>
      <c r="C454" s="259">
        <v>-6499360.21</v>
      </c>
      <c r="D454" s="259">
        <v>838142.61</v>
      </c>
      <c r="E454" s="259">
        <v>-5661217.6000000006</v>
      </c>
      <c r="F454" s="112"/>
    </row>
    <row r="455" spans="1:6" ht="13.2">
      <c r="A455" s="258" t="s">
        <v>2321</v>
      </c>
      <c r="B455" s="258"/>
      <c r="C455" s="259">
        <v>-5348295.32</v>
      </c>
      <c r="D455" s="259">
        <v>0</v>
      </c>
      <c r="E455" s="259">
        <v>-5348295.32</v>
      </c>
      <c r="F455" s="112"/>
    </row>
    <row r="456" spans="1:6" ht="13.2">
      <c r="A456" s="258" t="s">
        <v>2919</v>
      </c>
      <c r="B456" s="258"/>
      <c r="C456" s="259">
        <v>0</v>
      </c>
      <c r="D456" s="259">
        <v>0</v>
      </c>
      <c r="E456" s="259">
        <v>0</v>
      </c>
      <c r="F456" s="112"/>
    </row>
    <row r="457" spans="1:6" ht="13.2">
      <c r="A457" s="258" t="s">
        <v>2322</v>
      </c>
      <c r="B457" s="258"/>
      <c r="C457" s="259">
        <v>0</v>
      </c>
      <c r="D457" s="259">
        <v>0</v>
      </c>
      <c r="E457" s="259">
        <v>0</v>
      </c>
      <c r="F457" s="112"/>
    </row>
    <row r="458" spans="1:6" ht="13.2">
      <c r="A458" s="258" t="s">
        <v>2323</v>
      </c>
      <c r="B458" s="258"/>
      <c r="C458" s="259">
        <v>0.04</v>
      </c>
      <c r="D458" s="259">
        <v>0</v>
      </c>
      <c r="E458" s="259">
        <v>0.04</v>
      </c>
      <c r="F458" s="112"/>
    </row>
    <row r="459" spans="1:6" ht="13.2">
      <c r="A459" s="258" t="s">
        <v>2920</v>
      </c>
      <c r="B459" s="258"/>
      <c r="C459" s="259">
        <v>0</v>
      </c>
      <c r="D459" s="259">
        <v>0</v>
      </c>
      <c r="E459" s="259">
        <v>0</v>
      </c>
      <c r="F459" s="112"/>
    </row>
    <row r="460" spans="1:6" ht="13.2">
      <c r="A460" s="258" t="s">
        <v>2324</v>
      </c>
      <c r="B460" s="258"/>
      <c r="C460" s="259">
        <v>2</v>
      </c>
      <c r="D460" s="259">
        <v>0</v>
      </c>
      <c r="E460" s="259">
        <v>2</v>
      </c>
      <c r="F460" s="112"/>
    </row>
    <row r="461" spans="1:6" ht="13.2">
      <c r="A461" s="258" t="s">
        <v>2325</v>
      </c>
      <c r="B461" s="258"/>
      <c r="C461" s="259">
        <v>-2</v>
      </c>
      <c r="D461" s="259">
        <v>0</v>
      </c>
      <c r="E461" s="259">
        <v>-2</v>
      </c>
      <c r="F461" s="112"/>
    </row>
    <row r="462" spans="1:6" ht="13.2">
      <c r="A462" s="258" t="s">
        <v>2326</v>
      </c>
      <c r="B462" s="258"/>
      <c r="C462" s="259">
        <v>-58667855.149999999</v>
      </c>
      <c r="D462" s="259">
        <v>52742050.780000001</v>
      </c>
      <c r="E462" s="259">
        <v>-5925804.3700000001</v>
      </c>
      <c r="F462" s="112"/>
    </row>
    <row r="463" spans="1:6" ht="13.2">
      <c r="A463" s="258" t="s">
        <v>2327</v>
      </c>
      <c r="B463" s="258"/>
      <c r="C463" s="259">
        <v>1</v>
      </c>
      <c r="D463" s="259">
        <v>0</v>
      </c>
      <c r="E463" s="259">
        <v>1</v>
      </c>
      <c r="F463" s="112"/>
    </row>
    <row r="464" spans="1:6" ht="13.2">
      <c r="A464" s="258" t="s">
        <v>2328</v>
      </c>
      <c r="B464" s="258"/>
      <c r="C464" s="259">
        <v>5348296.2</v>
      </c>
      <c r="D464" s="259">
        <v>0</v>
      </c>
      <c r="E464" s="259">
        <v>5348296.2</v>
      </c>
      <c r="F464" s="112"/>
    </row>
    <row r="465" spans="1:6" ht="13.2">
      <c r="A465" s="258" t="s">
        <v>2329</v>
      </c>
      <c r="B465" s="258"/>
      <c r="C465" s="259">
        <v>-48141151.940000005</v>
      </c>
      <c r="D465" s="259">
        <v>53084390.870000005</v>
      </c>
      <c r="E465" s="259">
        <v>4943238.9300000006</v>
      </c>
      <c r="F465" s="112"/>
    </row>
    <row r="466" spans="1:6" ht="13.2">
      <c r="A466" s="258" t="s">
        <v>2330</v>
      </c>
      <c r="B466" s="258"/>
      <c r="C466" s="259">
        <v>-48141151.940000005</v>
      </c>
      <c r="D466" s="259">
        <v>53084390.870000005</v>
      </c>
      <c r="E466" s="259">
        <v>4943238.9300000006</v>
      </c>
      <c r="F466" s="112"/>
    </row>
    <row r="467" spans="1:6" ht="13.2">
      <c r="A467" s="258" t="s">
        <v>2331</v>
      </c>
      <c r="B467" s="258"/>
      <c r="C467" s="259">
        <v>1077863.1499999999</v>
      </c>
      <c r="D467" s="259">
        <v>87836.86</v>
      </c>
      <c r="E467" s="259">
        <v>1165700.01</v>
      </c>
      <c r="F467" s="112"/>
    </row>
    <row r="468" spans="1:6" ht="13.2">
      <c r="A468" s="258" t="s">
        <v>2332</v>
      </c>
      <c r="B468" s="258"/>
      <c r="C468" s="259">
        <v>459289.42000000004</v>
      </c>
      <c r="D468" s="259">
        <v>50835.090000000004</v>
      </c>
      <c r="E468" s="259">
        <v>510124.50999999995</v>
      </c>
      <c r="F468" s="112"/>
    </row>
    <row r="469" spans="1:6" ht="13.2">
      <c r="A469" s="258" t="s">
        <v>2333</v>
      </c>
      <c r="B469" s="258"/>
      <c r="C469" s="259">
        <v>50824.66</v>
      </c>
      <c r="D469" s="259">
        <v>36569.19</v>
      </c>
      <c r="E469" s="259">
        <v>87393.85</v>
      </c>
      <c r="F469" s="112"/>
    </row>
    <row r="470" spans="1:6" ht="13.2">
      <c r="A470" s="258" t="s">
        <v>2335</v>
      </c>
      <c r="B470" s="258"/>
      <c r="C470" s="259">
        <v>2853248.8899999997</v>
      </c>
      <c r="D470" s="259">
        <v>404556.6</v>
      </c>
      <c r="E470" s="259">
        <v>3257805.49</v>
      </c>
      <c r="F470" s="112"/>
    </row>
    <row r="471" spans="1:6" ht="13.2">
      <c r="A471" s="258" t="s">
        <v>2336</v>
      </c>
      <c r="B471" s="258"/>
      <c r="C471" s="259">
        <v>0</v>
      </c>
      <c r="D471" s="259">
        <v>0</v>
      </c>
      <c r="E471" s="259">
        <v>0</v>
      </c>
      <c r="F471" s="112"/>
    </row>
    <row r="472" spans="1:6" ht="13.2">
      <c r="A472" s="258" t="s">
        <v>2338</v>
      </c>
      <c r="B472" s="258"/>
      <c r="C472" s="259">
        <v>106083145.33</v>
      </c>
      <c r="D472" s="259">
        <v>-30327591.34</v>
      </c>
      <c r="E472" s="259">
        <v>75755553.99000001</v>
      </c>
      <c r="F472" s="112"/>
    </row>
    <row r="473" spans="1:6" ht="13.2">
      <c r="A473" s="258" t="s">
        <v>2339</v>
      </c>
      <c r="B473" s="258"/>
      <c r="C473" s="259">
        <v>110524371.45</v>
      </c>
      <c r="D473" s="259">
        <v>-29747793.600000001</v>
      </c>
      <c r="E473" s="259">
        <v>80776577.849999994</v>
      </c>
      <c r="F473" s="112"/>
    </row>
    <row r="474" spans="1:6" ht="13.2">
      <c r="A474" s="258" t="s">
        <v>2340</v>
      </c>
      <c r="B474" s="258"/>
      <c r="C474" s="259">
        <v>8186.03</v>
      </c>
      <c r="D474" s="259">
        <v>-1553.01</v>
      </c>
      <c r="E474" s="259">
        <v>6633.02</v>
      </c>
      <c r="F474" s="112"/>
    </row>
    <row r="475" spans="1:6" ht="13.2">
      <c r="A475" s="258" t="s">
        <v>2341</v>
      </c>
      <c r="B475" s="258"/>
      <c r="C475" s="259">
        <v>4690.84</v>
      </c>
      <c r="D475" s="259">
        <v>-39.22</v>
      </c>
      <c r="E475" s="259">
        <v>4651.62</v>
      </c>
      <c r="F475" s="112"/>
    </row>
    <row r="476" spans="1:6" ht="13.2">
      <c r="A476" s="258" t="s">
        <v>2342</v>
      </c>
      <c r="B476" s="258"/>
      <c r="C476" s="259">
        <v>567.84</v>
      </c>
      <c r="D476" s="259">
        <v>-71.28</v>
      </c>
      <c r="E476" s="259">
        <v>496.56</v>
      </c>
      <c r="F476" s="112"/>
    </row>
    <row r="477" spans="1:6" ht="13.2">
      <c r="A477" s="258" t="s">
        <v>2343</v>
      </c>
      <c r="B477" s="258"/>
      <c r="C477" s="259">
        <v>7078891.5800000001</v>
      </c>
      <c r="D477" s="259">
        <v>812214.66999999993</v>
      </c>
      <c r="E477" s="259">
        <v>7891106.25</v>
      </c>
      <c r="F477" s="112"/>
    </row>
    <row r="478" spans="1:6" ht="13.2">
      <c r="A478" s="258" t="s">
        <v>2344</v>
      </c>
      <c r="B478" s="258"/>
      <c r="C478" s="259">
        <v>-10804279.619999999</v>
      </c>
      <c r="D478" s="259">
        <v>8195094.4499999993</v>
      </c>
      <c r="E478" s="259">
        <v>-2609185.17</v>
      </c>
      <c r="F478" s="112"/>
    </row>
    <row r="479" spans="1:6" ht="13.2">
      <c r="A479" s="258" t="s">
        <v>2345</v>
      </c>
      <c r="B479" s="258"/>
      <c r="C479" s="259">
        <v>336.7</v>
      </c>
      <c r="D479" s="259">
        <v>7.71</v>
      </c>
      <c r="E479" s="259">
        <v>344.40999999999997</v>
      </c>
      <c r="F479" s="112"/>
    </row>
    <row r="480" spans="1:6" ht="13.2">
      <c r="A480" s="258" t="s">
        <v>2346</v>
      </c>
      <c r="B480" s="258"/>
      <c r="C480" s="259">
        <v>3586.6</v>
      </c>
      <c r="D480" s="259">
        <v>-2116.0499999999997</v>
      </c>
      <c r="E480" s="259">
        <v>1470.5500000000002</v>
      </c>
      <c r="F480" s="112"/>
    </row>
    <row r="481" spans="1:6" ht="13.2">
      <c r="A481" s="258" t="s">
        <v>2347</v>
      </c>
      <c r="B481" s="258"/>
      <c r="C481" s="259">
        <v>-7927862.8399999999</v>
      </c>
      <c r="D481" s="259">
        <v>0</v>
      </c>
      <c r="E481" s="259">
        <v>-7927862.8399999999</v>
      </c>
      <c r="F481" s="112"/>
    </row>
    <row r="482" spans="1:6" ht="13.2">
      <c r="A482" s="258" t="s">
        <v>2348</v>
      </c>
      <c r="B482" s="258"/>
      <c r="C482" s="259">
        <v>23296187.580000002</v>
      </c>
      <c r="D482" s="259">
        <v>1972196.7699999998</v>
      </c>
      <c r="E482" s="259">
        <v>25268384.349999998</v>
      </c>
      <c r="F482" s="112"/>
    </row>
    <row r="483" spans="1:6" ht="13.2">
      <c r="A483" s="258" t="s">
        <v>2349</v>
      </c>
      <c r="B483" s="258"/>
      <c r="C483" s="259">
        <v>11495636.880000001</v>
      </c>
      <c r="D483" s="259">
        <v>-8829283.4299999997</v>
      </c>
      <c r="E483" s="259">
        <v>2666353.4500000002</v>
      </c>
      <c r="F483" s="112"/>
    </row>
    <row r="484" spans="1:6" ht="13.2">
      <c r="A484" s="258" t="s">
        <v>2350</v>
      </c>
      <c r="B484" s="258"/>
      <c r="C484" s="259">
        <v>23155941.59</v>
      </c>
      <c r="D484" s="259">
        <v>2146450.6100000003</v>
      </c>
      <c r="E484" s="259">
        <v>25302392.199999999</v>
      </c>
      <c r="F484" s="112"/>
    </row>
    <row r="485" spans="1:6" ht="13.2">
      <c r="A485" s="258" t="s">
        <v>2351</v>
      </c>
      <c r="B485" s="258"/>
      <c r="C485" s="259">
        <v>-18653.760000000002</v>
      </c>
      <c r="D485" s="259">
        <v>6805.79</v>
      </c>
      <c r="E485" s="259">
        <v>-11847.97</v>
      </c>
      <c r="F485" s="112"/>
    </row>
    <row r="486" spans="1:6" ht="13.2">
      <c r="A486" s="258" t="s">
        <v>2352</v>
      </c>
      <c r="B486" s="258"/>
      <c r="C486" s="259">
        <v>-17366.620000000003</v>
      </c>
      <c r="D486" s="259">
        <v>7618.6</v>
      </c>
      <c r="E486" s="259">
        <v>-9748.02</v>
      </c>
      <c r="F486" s="112"/>
    </row>
    <row r="487" spans="1:6" ht="13.2">
      <c r="A487" s="258" t="s">
        <v>2353</v>
      </c>
      <c r="B487" s="258"/>
      <c r="C487" s="259">
        <v>-41946.48</v>
      </c>
      <c r="D487" s="259">
        <v>33655.730000000003</v>
      </c>
      <c r="E487" s="259">
        <v>-8290.75</v>
      </c>
      <c r="F487" s="112"/>
    </row>
    <row r="488" spans="1:6" ht="13.2">
      <c r="A488" s="258" t="s">
        <v>2354</v>
      </c>
      <c r="B488" s="258"/>
      <c r="C488" s="259">
        <v>-8642.3000000000011</v>
      </c>
      <c r="D488" s="259">
        <v>4458.3900000000003</v>
      </c>
      <c r="E488" s="259">
        <v>-4183.91</v>
      </c>
      <c r="F488" s="112"/>
    </row>
    <row r="489" spans="1:6" ht="13.2">
      <c r="A489" s="258" t="s">
        <v>2355</v>
      </c>
      <c r="B489" s="258"/>
      <c r="C489" s="259">
        <v>150382.62999999998</v>
      </c>
      <c r="D489" s="259">
        <v>-150337.30000000002</v>
      </c>
      <c r="E489" s="259">
        <v>45.330000000000005</v>
      </c>
      <c r="F489" s="112"/>
    </row>
    <row r="490" spans="1:6" ht="13.2">
      <c r="A490" s="258" t="s">
        <v>2921</v>
      </c>
      <c r="B490" s="258"/>
      <c r="C490" s="259">
        <v>22375</v>
      </c>
      <c r="D490" s="259">
        <v>-22375</v>
      </c>
      <c r="E490" s="259">
        <v>0</v>
      </c>
      <c r="F490" s="112"/>
    </row>
    <row r="491" spans="1:6" ht="13.2">
      <c r="A491" s="258" t="s">
        <v>2356</v>
      </c>
      <c r="B491" s="258"/>
      <c r="C491" s="259">
        <v>9896848</v>
      </c>
      <c r="D491" s="259">
        <v>-4954130</v>
      </c>
      <c r="E491" s="259">
        <v>4942718</v>
      </c>
      <c r="F491" s="112"/>
    </row>
    <row r="492" spans="1:6" ht="13.2">
      <c r="A492" s="258" t="s">
        <v>2357</v>
      </c>
      <c r="B492" s="258"/>
      <c r="C492" s="259">
        <v>601032.68999999994</v>
      </c>
      <c r="D492" s="259">
        <v>5271999.29</v>
      </c>
      <c r="E492" s="259">
        <v>5873031.9800000004</v>
      </c>
      <c r="F492" s="112"/>
    </row>
    <row r="493" spans="1:6" ht="13.2">
      <c r="A493" s="258" t="s">
        <v>2358</v>
      </c>
      <c r="B493" s="258"/>
      <c r="C493" s="259">
        <v>50000</v>
      </c>
      <c r="D493" s="259">
        <v>-50000</v>
      </c>
      <c r="E493" s="259">
        <v>0</v>
      </c>
      <c r="F493" s="112"/>
    </row>
    <row r="494" spans="1:6" ht="13.2">
      <c r="A494" s="258" t="s">
        <v>2359</v>
      </c>
      <c r="B494" s="258"/>
      <c r="C494" s="259">
        <v>35793.5</v>
      </c>
      <c r="D494" s="259">
        <v>0</v>
      </c>
      <c r="E494" s="259">
        <v>35793.5</v>
      </c>
      <c r="F494" s="112"/>
    </row>
    <row r="495" spans="1:6" ht="13.2">
      <c r="A495" s="258" t="s">
        <v>2360</v>
      </c>
      <c r="B495" s="258"/>
      <c r="C495" s="259">
        <v>471423.68</v>
      </c>
      <c r="D495" s="259">
        <v>1379071.4</v>
      </c>
      <c r="E495" s="259">
        <v>1850495.08</v>
      </c>
      <c r="F495" s="112"/>
    </row>
    <row r="496" spans="1:6" ht="13.2">
      <c r="A496" s="258" t="s">
        <v>2361</v>
      </c>
      <c r="B496" s="258"/>
      <c r="C496" s="259">
        <v>467824.55</v>
      </c>
      <c r="D496" s="259">
        <v>58479.530000000006</v>
      </c>
      <c r="E496" s="259">
        <v>526304.08000000007</v>
      </c>
      <c r="F496" s="112"/>
    </row>
    <row r="497" spans="1:6" ht="13.2">
      <c r="A497" s="258" t="s">
        <v>2363</v>
      </c>
      <c r="B497" s="258"/>
      <c r="C497" s="259">
        <v>8956208.1199999992</v>
      </c>
      <c r="D497" s="259">
        <v>-181317.03999999998</v>
      </c>
      <c r="E497" s="259">
        <v>8774891.0800000001</v>
      </c>
      <c r="F497" s="112"/>
    </row>
    <row r="498" spans="1:6" ht="13.2">
      <c r="A498" s="258" t="s">
        <v>2364</v>
      </c>
      <c r="B498" s="258"/>
      <c r="C498" s="259">
        <v>546393</v>
      </c>
      <c r="D498" s="259">
        <v>-12533</v>
      </c>
      <c r="E498" s="259">
        <v>533860</v>
      </c>
      <c r="F498" s="112"/>
    </row>
    <row r="499" spans="1:6" s="114" customFormat="1" ht="13.2">
      <c r="A499" s="258" t="s">
        <v>2366</v>
      </c>
      <c r="B499" s="258"/>
      <c r="C499" s="259">
        <v>581726.22</v>
      </c>
      <c r="D499" s="259">
        <v>51227.17</v>
      </c>
      <c r="E499" s="259">
        <v>632953.39</v>
      </c>
    </row>
    <row r="500" spans="1:6" ht="13.2">
      <c r="A500" s="258" t="s">
        <v>2367</v>
      </c>
      <c r="B500" s="258"/>
      <c r="C500" s="259">
        <v>255936.64000000001</v>
      </c>
      <c r="D500" s="259">
        <v>1037.01</v>
      </c>
      <c r="E500" s="259">
        <v>256973.65000000002</v>
      </c>
      <c r="F500" s="112"/>
    </row>
    <row r="501" spans="1:6" ht="13.2">
      <c r="A501" s="258" t="s">
        <v>2368</v>
      </c>
      <c r="B501" s="258"/>
      <c r="C501" s="259">
        <v>-385.94</v>
      </c>
      <c r="D501" s="259">
        <v>0</v>
      </c>
      <c r="E501" s="259">
        <v>-385.94</v>
      </c>
      <c r="F501" s="112"/>
    </row>
    <row r="502" spans="1:6" ht="13.2">
      <c r="A502" s="258" t="s">
        <v>2369</v>
      </c>
      <c r="B502" s="258"/>
      <c r="C502" s="259">
        <v>22607556.049999997</v>
      </c>
      <c r="D502" s="259">
        <v>7465507.3900000006</v>
      </c>
      <c r="E502" s="259">
        <v>30073063.440000001</v>
      </c>
      <c r="F502" s="112"/>
    </row>
    <row r="503" spans="1:6" ht="13.2">
      <c r="A503" s="258" t="s">
        <v>2370</v>
      </c>
      <c r="B503" s="258"/>
      <c r="C503" s="259">
        <v>33867854.609999999</v>
      </c>
      <c r="D503" s="259">
        <v>1502746.5799999998</v>
      </c>
      <c r="E503" s="259">
        <v>35370601.190000005</v>
      </c>
      <c r="F503" s="112"/>
    </row>
    <row r="504" spans="1:6" ht="13.2">
      <c r="A504" s="258" t="s">
        <v>2371</v>
      </c>
      <c r="B504" s="258"/>
      <c r="C504" s="259">
        <v>5707415.6500000004</v>
      </c>
      <c r="D504" s="259">
        <v>0</v>
      </c>
      <c r="E504" s="259">
        <v>5707415.6500000004</v>
      </c>
      <c r="F504" s="112"/>
    </row>
    <row r="505" spans="1:6" ht="13.2">
      <c r="A505" s="258" t="s">
        <v>2922</v>
      </c>
      <c r="B505" s="258"/>
      <c r="C505" s="259">
        <v>0</v>
      </c>
      <c r="D505" s="259">
        <v>0</v>
      </c>
      <c r="E505" s="259">
        <v>0</v>
      </c>
      <c r="F505" s="112"/>
    </row>
    <row r="506" spans="1:6" ht="13.2">
      <c r="A506" s="258" t="s">
        <v>2373</v>
      </c>
      <c r="B506" s="258"/>
      <c r="C506" s="259">
        <v>-568706.5</v>
      </c>
      <c r="D506" s="259">
        <v>-14915.800000000001</v>
      </c>
      <c r="E506" s="259">
        <v>-583622.30000000005</v>
      </c>
      <c r="F506" s="112"/>
    </row>
    <row r="507" spans="1:6" ht="13.2">
      <c r="A507" s="258" t="s">
        <v>2374</v>
      </c>
      <c r="B507" s="258"/>
      <c r="C507" s="259">
        <v>0</v>
      </c>
      <c r="D507" s="259">
        <v>490545</v>
      </c>
      <c r="E507" s="259">
        <v>490545</v>
      </c>
      <c r="F507" s="112"/>
    </row>
    <row r="508" spans="1:6" ht="13.2">
      <c r="A508" s="258" t="s">
        <v>2375</v>
      </c>
      <c r="B508" s="258"/>
      <c r="C508" s="259">
        <v>0</v>
      </c>
      <c r="D508" s="259">
        <v>1835644</v>
      </c>
      <c r="E508" s="259">
        <v>1835644</v>
      </c>
      <c r="F508" s="112"/>
    </row>
    <row r="509" spans="1:6" ht="13.2">
      <c r="A509" s="258" t="s">
        <v>2376</v>
      </c>
      <c r="B509" s="258"/>
      <c r="C509" s="259">
        <v>0</v>
      </c>
      <c r="D509" s="259">
        <v>2876004</v>
      </c>
      <c r="E509" s="259">
        <v>2876004</v>
      </c>
      <c r="F509" s="112"/>
    </row>
    <row r="510" spans="1:6" ht="13.2">
      <c r="A510" s="258" t="s">
        <v>2377</v>
      </c>
      <c r="B510" s="258"/>
      <c r="C510" s="259">
        <v>933421</v>
      </c>
      <c r="D510" s="259">
        <v>27350</v>
      </c>
      <c r="E510" s="259">
        <v>960771</v>
      </c>
      <c r="F510" s="112"/>
    </row>
    <row r="511" spans="1:6" ht="13.2">
      <c r="A511" s="258" t="s">
        <v>2378</v>
      </c>
      <c r="B511" s="258"/>
      <c r="C511" s="259">
        <v>84496489.739999995</v>
      </c>
      <c r="D511" s="259">
        <v>15626541.74</v>
      </c>
      <c r="E511" s="259">
        <v>100123031.47999999</v>
      </c>
      <c r="F511" s="112"/>
    </row>
    <row r="512" spans="1:6" ht="13.2">
      <c r="A512" s="258" t="s">
        <v>2379</v>
      </c>
      <c r="B512" s="258"/>
      <c r="C512" s="259">
        <v>512061.03</v>
      </c>
      <c r="D512" s="259">
        <v>494274.49</v>
      </c>
      <c r="E512" s="259">
        <v>1006335.5199999999</v>
      </c>
      <c r="F512" s="112"/>
    </row>
    <row r="513" spans="1:6" ht="13.2">
      <c r="A513" s="258" t="s">
        <v>2380</v>
      </c>
      <c r="B513" s="258"/>
      <c r="C513" s="259">
        <v>512061.03000000009</v>
      </c>
      <c r="D513" s="259">
        <v>494274.49000000011</v>
      </c>
      <c r="E513" s="259">
        <v>1006335.5199999999</v>
      </c>
      <c r="F513" s="112"/>
    </row>
    <row r="514" spans="1:6" ht="13.2">
      <c r="A514" s="258" t="s">
        <v>2381</v>
      </c>
      <c r="B514" s="258"/>
      <c r="C514" s="259">
        <v>85008550.769999996</v>
      </c>
      <c r="D514" s="259">
        <v>16120816.23</v>
      </c>
      <c r="E514" s="259">
        <v>101129367.00000001</v>
      </c>
      <c r="F514" s="112"/>
    </row>
    <row r="515" spans="1:6" ht="13.2">
      <c r="A515" s="258" t="s">
        <v>2382</v>
      </c>
      <c r="B515" s="258"/>
      <c r="C515" s="259">
        <v>45387698.259999998</v>
      </c>
      <c r="D515" s="259">
        <v>139984.53</v>
      </c>
      <c r="E515" s="259">
        <v>45527682.789999999</v>
      </c>
      <c r="F515" s="112"/>
    </row>
    <row r="516" spans="1:6" ht="13.2">
      <c r="A516" s="258" t="s">
        <v>2383</v>
      </c>
      <c r="B516" s="258"/>
      <c r="C516" s="259">
        <v>22025163.830000002</v>
      </c>
      <c r="D516" s="259">
        <v>144651.25999999998</v>
      </c>
      <c r="E516" s="259">
        <v>22169815.090000004</v>
      </c>
      <c r="F516" s="112"/>
    </row>
    <row r="517" spans="1:6" ht="13.2">
      <c r="A517" s="258" t="s">
        <v>2384</v>
      </c>
      <c r="B517" s="258"/>
      <c r="C517" s="259">
        <v>67412862.090000004</v>
      </c>
      <c r="D517" s="259">
        <v>284635.79000000004</v>
      </c>
      <c r="E517" s="259">
        <v>67697497.879999995</v>
      </c>
      <c r="F517" s="112"/>
    </row>
    <row r="518" spans="1:6" ht="13.2">
      <c r="A518" s="258" t="s">
        <v>2388</v>
      </c>
      <c r="B518" s="258"/>
      <c r="C518" s="259">
        <v>0</v>
      </c>
      <c r="D518" s="259">
        <v>18570146.829999998</v>
      </c>
      <c r="E518" s="259">
        <v>18570146.829999998</v>
      </c>
      <c r="F518" s="112"/>
    </row>
    <row r="519" spans="1:6" ht="13.2">
      <c r="A519" s="258" t="s">
        <v>2389</v>
      </c>
      <c r="B519" s="258"/>
      <c r="C519" s="259">
        <v>0</v>
      </c>
      <c r="D519" s="259">
        <v>18570146.829999998</v>
      </c>
      <c r="E519" s="259">
        <v>18570146.829999998</v>
      </c>
      <c r="F519" s="112"/>
    </row>
    <row r="520" spans="1:6" ht="13.2">
      <c r="A520" s="255" t="s">
        <v>2390</v>
      </c>
      <c r="B520" s="256"/>
      <c r="C520" s="260">
        <v>1815978631.28</v>
      </c>
      <c r="D520" s="260">
        <v>319869779.75999999</v>
      </c>
      <c r="E520" s="260">
        <v>2135848411.0400002</v>
      </c>
      <c r="F520" s="112"/>
    </row>
    <row r="521" spans="1:6" ht="13.2">
      <c r="A521" s="258" t="s">
        <v>2391</v>
      </c>
      <c r="B521" s="258"/>
      <c r="C521" s="259">
        <v>19778136.439999998</v>
      </c>
      <c r="D521" s="259">
        <v>1580450.6</v>
      </c>
      <c r="E521" s="259">
        <v>21358587.040000003</v>
      </c>
      <c r="F521" s="112"/>
    </row>
    <row r="522" spans="1:6" ht="13.2">
      <c r="A522" s="258" t="s">
        <v>2392</v>
      </c>
      <c r="B522" s="258"/>
      <c r="C522" s="259">
        <v>29712692.629999999</v>
      </c>
      <c r="D522" s="259">
        <v>-2867222.25</v>
      </c>
      <c r="E522" s="259">
        <v>26845470.380000003</v>
      </c>
      <c r="F522" s="112"/>
    </row>
    <row r="523" spans="1:6" ht="13.2">
      <c r="A523" s="258" t="s">
        <v>2393</v>
      </c>
      <c r="B523" s="258"/>
      <c r="C523" s="259">
        <v>301317.83</v>
      </c>
      <c r="D523" s="259">
        <v>0</v>
      </c>
      <c r="E523" s="259">
        <v>301317.83</v>
      </c>
      <c r="F523" s="112"/>
    </row>
    <row r="524" spans="1:6" ht="13.2">
      <c r="A524" s="258" t="s">
        <v>2394</v>
      </c>
      <c r="B524" s="258"/>
      <c r="C524" s="259">
        <v>49792146.900000006</v>
      </c>
      <c r="D524" s="259">
        <v>-1286771.6499999999</v>
      </c>
      <c r="E524" s="259">
        <v>48505375.250000007</v>
      </c>
      <c r="F524" s="112"/>
    </row>
    <row r="525" spans="1:6" ht="13.2">
      <c r="A525" s="258" t="s">
        <v>2395</v>
      </c>
      <c r="B525" s="258"/>
      <c r="C525" s="259">
        <v>232230452.51999998</v>
      </c>
      <c r="D525" s="259">
        <v>0</v>
      </c>
      <c r="E525" s="259">
        <v>232230452.51999998</v>
      </c>
      <c r="F525" s="112"/>
    </row>
    <row r="526" spans="1:6" ht="13.2">
      <c r="A526" s="258" t="s">
        <v>2396</v>
      </c>
      <c r="B526" s="258"/>
      <c r="C526" s="259">
        <v>1360658.58</v>
      </c>
      <c r="D526" s="259">
        <v>-36774.42</v>
      </c>
      <c r="E526" s="259">
        <v>1323884.1599999999</v>
      </c>
      <c r="F526" s="112"/>
    </row>
    <row r="527" spans="1:6" ht="13.2">
      <c r="A527" s="258" t="s">
        <v>2397</v>
      </c>
      <c r="B527" s="258"/>
      <c r="C527" s="259">
        <v>233591111.09999999</v>
      </c>
      <c r="D527" s="259">
        <v>-36774.42</v>
      </c>
      <c r="E527" s="259">
        <v>233554336.68000001</v>
      </c>
      <c r="F527" s="112"/>
    </row>
    <row r="528" spans="1:6" ht="13.2">
      <c r="A528" s="258" t="s">
        <v>2398</v>
      </c>
      <c r="B528" s="258"/>
      <c r="C528" s="259">
        <v>447113</v>
      </c>
      <c r="D528" s="259">
        <v>-447112.92</v>
      </c>
      <c r="E528" s="259">
        <v>0.08</v>
      </c>
      <c r="F528" s="112"/>
    </row>
    <row r="529" spans="1:6" ht="13.2">
      <c r="A529" s="258" t="s">
        <v>2399</v>
      </c>
      <c r="B529" s="258"/>
      <c r="C529" s="259">
        <v>10147003.500000002</v>
      </c>
      <c r="D529" s="259">
        <v>-103169.96</v>
      </c>
      <c r="E529" s="259">
        <v>10043833.539999999</v>
      </c>
      <c r="F529" s="112"/>
    </row>
    <row r="530" spans="1:6" ht="13.2">
      <c r="A530" s="258" t="s">
        <v>2400</v>
      </c>
      <c r="B530" s="258"/>
      <c r="C530" s="259">
        <v>1092606.53</v>
      </c>
      <c r="D530" s="259">
        <v>-20066.77</v>
      </c>
      <c r="E530" s="259">
        <v>1072539.76</v>
      </c>
      <c r="F530" s="112"/>
    </row>
    <row r="531" spans="1:6" ht="13.2">
      <c r="A531" s="258" t="s">
        <v>2401</v>
      </c>
      <c r="B531" s="258"/>
      <c r="C531" s="259">
        <v>9937172.7700000014</v>
      </c>
      <c r="D531" s="259">
        <v>77049.83</v>
      </c>
      <c r="E531" s="259">
        <v>10014222.6</v>
      </c>
      <c r="F531" s="112"/>
    </row>
    <row r="532" spans="1:6" ht="13.2">
      <c r="A532" s="258" t="s">
        <v>2402</v>
      </c>
      <c r="B532" s="258"/>
      <c r="C532" s="259">
        <v>21137544.420000002</v>
      </c>
      <c r="D532" s="259">
        <v>-75414.430000000008</v>
      </c>
      <c r="E532" s="259">
        <v>21062129.990000002</v>
      </c>
      <c r="F532" s="112"/>
    </row>
    <row r="533" spans="1:6" ht="13.2">
      <c r="A533" s="258" t="s">
        <v>2403</v>
      </c>
      <c r="B533" s="258"/>
      <c r="C533" s="259">
        <v>0</v>
      </c>
      <c r="D533" s="259">
        <v>2180060.48</v>
      </c>
      <c r="E533" s="259">
        <v>2180060.48</v>
      </c>
      <c r="F533" s="112"/>
    </row>
    <row r="534" spans="1:6" ht="13.2">
      <c r="A534" s="258" t="s">
        <v>2404</v>
      </c>
      <c r="B534" s="258"/>
      <c r="C534" s="259">
        <v>0</v>
      </c>
      <c r="D534" s="259">
        <v>3137151.86</v>
      </c>
      <c r="E534" s="259">
        <v>3137151.86</v>
      </c>
      <c r="F534" s="112"/>
    </row>
    <row r="535" spans="1:6" ht="13.2">
      <c r="A535" s="258" t="s">
        <v>2405</v>
      </c>
      <c r="B535" s="258"/>
      <c r="C535" s="259">
        <v>0</v>
      </c>
      <c r="D535" s="259">
        <v>3594345.71</v>
      </c>
      <c r="E535" s="259">
        <v>3594345.71</v>
      </c>
      <c r="F535" s="112"/>
    </row>
    <row r="536" spans="1:6" ht="13.2">
      <c r="A536" s="258" t="s">
        <v>2406</v>
      </c>
      <c r="B536" s="258"/>
      <c r="C536" s="259">
        <v>5725025.9299999997</v>
      </c>
      <c r="D536" s="259">
        <v>-1973779.4500000002</v>
      </c>
      <c r="E536" s="259">
        <v>3751246.48</v>
      </c>
      <c r="F536" s="112"/>
    </row>
    <row r="537" spans="1:6" ht="13.2">
      <c r="A537" s="258" t="s">
        <v>2407</v>
      </c>
      <c r="B537" s="258"/>
      <c r="C537" s="259">
        <v>54639.67</v>
      </c>
      <c r="D537" s="259">
        <v>1112.79</v>
      </c>
      <c r="E537" s="259">
        <v>55752.46</v>
      </c>
      <c r="F537" s="112"/>
    </row>
    <row r="538" spans="1:6" ht="13.2">
      <c r="A538" s="258" t="s">
        <v>2410</v>
      </c>
      <c r="B538" s="258"/>
      <c r="C538" s="259">
        <v>154895.71</v>
      </c>
      <c r="D538" s="259">
        <v>-5054.6400000000003</v>
      </c>
      <c r="E538" s="259">
        <v>149841.07</v>
      </c>
      <c r="F538" s="112"/>
    </row>
    <row r="539" spans="1:6" ht="13.2">
      <c r="A539" s="258" t="s">
        <v>2411</v>
      </c>
      <c r="B539" s="258"/>
      <c r="C539" s="259">
        <v>0</v>
      </c>
      <c r="D539" s="259">
        <v>0</v>
      </c>
      <c r="E539" s="259">
        <v>0</v>
      </c>
      <c r="F539" s="112"/>
    </row>
    <row r="540" spans="1:6" ht="13.2">
      <c r="A540" s="258" t="s">
        <v>2412</v>
      </c>
      <c r="B540" s="258"/>
      <c r="C540" s="259">
        <v>0</v>
      </c>
      <c r="D540" s="259">
        <v>0</v>
      </c>
      <c r="E540" s="259">
        <v>0</v>
      </c>
      <c r="F540" s="112"/>
    </row>
    <row r="541" spans="1:6" ht="13.2">
      <c r="A541" s="258" t="s">
        <v>2413</v>
      </c>
      <c r="B541" s="258"/>
      <c r="C541" s="259">
        <v>-313390354.75</v>
      </c>
      <c r="D541" s="259">
        <v>97501086.590000004</v>
      </c>
      <c r="E541" s="259">
        <v>-215889268.16</v>
      </c>
      <c r="F541" s="112"/>
    </row>
    <row r="542" spans="1:6" ht="13.2">
      <c r="A542" s="258" t="s">
        <v>2414</v>
      </c>
      <c r="B542" s="258"/>
      <c r="C542" s="259">
        <v>313390353.93000001</v>
      </c>
      <c r="D542" s="259">
        <v>-97501086.590000004</v>
      </c>
      <c r="E542" s="259">
        <v>215889267.34</v>
      </c>
      <c r="F542" s="112"/>
    </row>
    <row r="543" spans="1:6" ht="13.2">
      <c r="A543" s="258" t="s">
        <v>2415</v>
      </c>
      <c r="B543" s="258"/>
      <c r="C543" s="259">
        <v>0</v>
      </c>
      <c r="D543" s="259">
        <v>0</v>
      </c>
      <c r="E543" s="259">
        <v>0</v>
      </c>
      <c r="F543" s="112"/>
    </row>
    <row r="544" spans="1:6" ht="13.2">
      <c r="A544" s="258" t="s">
        <v>2416</v>
      </c>
      <c r="B544" s="258"/>
      <c r="C544" s="259">
        <v>48696000.710000001</v>
      </c>
      <c r="D544" s="259">
        <v>6365122.5</v>
      </c>
      <c r="E544" s="259">
        <v>55061123.210000001</v>
      </c>
      <c r="F544" s="112"/>
    </row>
    <row r="545" spans="1:6" ht="13.2">
      <c r="A545" s="258" t="s">
        <v>2417</v>
      </c>
      <c r="B545" s="258"/>
      <c r="C545" s="259">
        <v>48696000.710000001</v>
      </c>
      <c r="D545" s="259">
        <v>6365122.5</v>
      </c>
      <c r="E545" s="259">
        <v>55061123.210000001</v>
      </c>
      <c r="F545" s="112"/>
    </row>
    <row r="546" spans="1:6" ht="13.2">
      <c r="A546" s="258" t="s">
        <v>2419</v>
      </c>
      <c r="B546" s="258"/>
      <c r="C546" s="259">
        <v>13593486</v>
      </c>
      <c r="D546" s="259">
        <v>5132363</v>
      </c>
      <c r="E546" s="259">
        <v>18725849</v>
      </c>
      <c r="F546" s="112"/>
    </row>
    <row r="547" spans="1:6" ht="13.2">
      <c r="A547" s="258" t="s">
        <v>2420</v>
      </c>
      <c r="B547" s="258"/>
      <c r="C547" s="259">
        <v>-199999999.88</v>
      </c>
      <c r="D547" s="259">
        <v>0</v>
      </c>
      <c r="E547" s="259">
        <v>-199999999.88</v>
      </c>
      <c r="F547" s="112"/>
    </row>
    <row r="548" spans="1:6" ht="13.2">
      <c r="A548" s="258" t="s">
        <v>2421</v>
      </c>
      <c r="B548" s="258"/>
      <c r="C548" s="259">
        <v>153781233.13</v>
      </c>
      <c r="D548" s="259">
        <v>0</v>
      </c>
      <c r="E548" s="259">
        <v>153781233.13</v>
      </c>
      <c r="F548" s="112"/>
    </row>
    <row r="549" spans="1:6" ht="13.2">
      <c r="A549" s="258" t="s">
        <v>2422</v>
      </c>
      <c r="B549" s="258"/>
      <c r="C549" s="259">
        <v>29000000</v>
      </c>
      <c r="D549" s="259">
        <v>0</v>
      </c>
      <c r="E549" s="259">
        <v>29000000</v>
      </c>
      <c r="F549" s="112"/>
    </row>
    <row r="550" spans="1:6" ht="13.2">
      <c r="A550" s="258" t="s">
        <v>2423</v>
      </c>
      <c r="B550" s="258"/>
      <c r="C550" s="259">
        <v>206463</v>
      </c>
      <c r="D550" s="259">
        <v>0</v>
      </c>
      <c r="E550" s="259">
        <v>206463</v>
      </c>
      <c r="F550" s="112"/>
    </row>
    <row r="551" spans="1:6" ht="13.2">
      <c r="A551" s="258" t="s">
        <v>2923</v>
      </c>
      <c r="B551" s="258"/>
      <c r="C551" s="259">
        <v>0</v>
      </c>
      <c r="D551" s="259">
        <v>0</v>
      </c>
      <c r="E551" s="259">
        <v>0</v>
      </c>
      <c r="F551" s="112"/>
    </row>
    <row r="552" spans="1:6" ht="13.2">
      <c r="A552" s="258" t="s">
        <v>2424</v>
      </c>
      <c r="B552" s="258"/>
      <c r="C552" s="259">
        <v>10864875.74</v>
      </c>
      <c r="D552" s="259">
        <v>-3139377.87</v>
      </c>
      <c r="E552" s="259">
        <v>7725497.8700000001</v>
      </c>
      <c r="F552" s="112"/>
    </row>
    <row r="553" spans="1:6" ht="13.2">
      <c r="A553" s="258" t="s">
        <v>2425</v>
      </c>
      <c r="B553" s="258"/>
      <c r="C553" s="259">
        <v>2147499</v>
      </c>
      <c r="D553" s="259">
        <v>1673</v>
      </c>
      <c r="E553" s="259">
        <v>2149172</v>
      </c>
      <c r="F553" s="112"/>
    </row>
    <row r="554" spans="1:6" ht="13.2">
      <c r="A554" s="258" t="s">
        <v>2426</v>
      </c>
      <c r="B554" s="258"/>
      <c r="C554" s="259">
        <v>6221989.1900000004</v>
      </c>
      <c r="D554" s="259">
        <v>-119246.08</v>
      </c>
      <c r="E554" s="259">
        <v>6102743.1099999994</v>
      </c>
      <c r="F554" s="112"/>
    </row>
    <row r="555" spans="1:6" ht="13.2">
      <c r="A555" s="258" t="s">
        <v>2427</v>
      </c>
      <c r="B555" s="258"/>
      <c r="C555" s="259">
        <v>12627601.08</v>
      </c>
      <c r="D555" s="259">
        <v>-3155339.07</v>
      </c>
      <c r="E555" s="259">
        <v>9472262.0099999998</v>
      </c>
      <c r="F555" s="112"/>
    </row>
    <row r="556" spans="1:6" ht="13.2">
      <c r="A556" s="258" t="s">
        <v>2428</v>
      </c>
      <c r="B556" s="258"/>
      <c r="C556" s="259">
        <v>0</v>
      </c>
      <c r="D556" s="259">
        <v>0</v>
      </c>
      <c r="E556" s="259">
        <v>0</v>
      </c>
      <c r="F556" s="112"/>
    </row>
    <row r="557" spans="1:6" ht="13.2">
      <c r="A557" s="258" t="s">
        <v>2431</v>
      </c>
      <c r="B557" s="258"/>
      <c r="C557" s="259">
        <v>-6531.99</v>
      </c>
      <c r="D557" s="259">
        <v>-76944.87000000001</v>
      </c>
      <c r="E557" s="259">
        <v>-83476.86</v>
      </c>
      <c r="F557" s="112"/>
    </row>
    <row r="558" spans="1:6" ht="13.2">
      <c r="A558" s="258" t="s">
        <v>2432</v>
      </c>
      <c r="B558" s="258"/>
      <c r="C558" s="259">
        <v>22226865.470000003</v>
      </c>
      <c r="D558" s="259">
        <v>-22226865.470000003</v>
      </c>
      <c r="E558" s="259">
        <v>0</v>
      </c>
      <c r="F558" s="112"/>
    </row>
    <row r="559" spans="1:6" ht="13.2">
      <c r="A559" s="258" t="s">
        <v>2433</v>
      </c>
      <c r="B559" s="258"/>
      <c r="C559" s="259">
        <v>64503678.719999999</v>
      </c>
      <c r="D559" s="259">
        <v>3054624.3099999996</v>
      </c>
      <c r="E559" s="259">
        <v>67558303.030000001</v>
      </c>
      <c r="F559" s="112"/>
    </row>
    <row r="560" spans="1:6" ht="13.2">
      <c r="A560" s="258" t="s">
        <v>2434</v>
      </c>
      <c r="B560" s="258"/>
      <c r="C560" s="259"/>
      <c r="D560" s="259">
        <v>17162290.380000003</v>
      </c>
      <c r="E560" s="259">
        <v>17162290.380000003</v>
      </c>
      <c r="F560" s="112"/>
    </row>
    <row r="561" spans="1:6" ht="13.2">
      <c r="A561" s="258" t="s">
        <v>2435</v>
      </c>
      <c r="B561" s="258"/>
      <c r="C561" s="259">
        <v>6711506.6800000006</v>
      </c>
      <c r="D561" s="259">
        <v>247182.97</v>
      </c>
      <c r="E561" s="259">
        <v>6958689.6499999994</v>
      </c>
      <c r="F561" s="112"/>
    </row>
    <row r="562" spans="1:6" ht="13.2">
      <c r="A562" s="258" t="s">
        <v>2436</v>
      </c>
      <c r="B562" s="258"/>
      <c r="C562" s="259">
        <v>521878665.90000004</v>
      </c>
      <c r="D562" s="259">
        <v>-3119639.7</v>
      </c>
      <c r="E562" s="259">
        <v>518759026.19999999</v>
      </c>
      <c r="F562" s="112"/>
    </row>
    <row r="563" spans="1:6" ht="13.2">
      <c r="A563" s="263" t="s">
        <v>2437</v>
      </c>
      <c r="B563" s="263"/>
      <c r="C563" s="262">
        <v>536130773.15999997</v>
      </c>
      <c r="D563" s="262">
        <v>-4897262</v>
      </c>
      <c r="E563" s="262">
        <v>531233511.16000003</v>
      </c>
      <c r="F563" s="264"/>
    </row>
    <row r="564" spans="1:6" ht="13.2">
      <c r="A564" s="258" t="s">
        <v>2438</v>
      </c>
      <c r="B564" s="258"/>
      <c r="C564" s="259">
        <v>182013723.70999998</v>
      </c>
      <c r="D564" s="259">
        <v>-1662595.7100000002</v>
      </c>
      <c r="E564" s="259">
        <v>180351128</v>
      </c>
      <c r="F564" s="112"/>
    </row>
    <row r="565" spans="1:6" ht="13.2">
      <c r="A565" s="258" t="s">
        <v>2439</v>
      </c>
      <c r="B565" s="258"/>
      <c r="C565" s="259">
        <v>11681134</v>
      </c>
      <c r="D565" s="259">
        <v>2148143.29</v>
      </c>
      <c r="E565" s="259">
        <v>13829277.290000001</v>
      </c>
      <c r="F565" s="112"/>
    </row>
    <row r="566" spans="1:6" ht="13.2">
      <c r="A566" s="258" t="s">
        <v>2440</v>
      </c>
      <c r="B566" s="258"/>
      <c r="C566" s="259">
        <v>-79150033.350000009</v>
      </c>
      <c r="D566" s="259">
        <v>23244.71</v>
      </c>
      <c r="E566" s="259">
        <v>-79126788.640000001</v>
      </c>
      <c r="F566" s="112"/>
    </row>
    <row r="567" spans="1:6" ht="13.2">
      <c r="A567" s="258" t="s">
        <v>2441</v>
      </c>
      <c r="B567" s="258"/>
      <c r="C567" s="259">
        <v>-808975664.21999991</v>
      </c>
      <c r="D567" s="259">
        <v>4434959.13</v>
      </c>
      <c r="E567" s="259">
        <v>-804540705.09000003</v>
      </c>
      <c r="F567" s="112"/>
    </row>
    <row r="568" spans="1:6" ht="13.2">
      <c r="A568" s="258" t="s">
        <v>2442</v>
      </c>
      <c r="B568" s="258"/>
      <c r="C568" s="259">
        <v>1330854330.1200001</v>
      </c>
      <c r="D568" s="259">
        <v>-7554598.8300000001</v>
      </c>
      <c r="E568" s="259">
        <v>1323299731.29</v>
      </c>
      <c r="F568" s="112"/>
    </row>
    <row r="569" spans="1:6" ht="13.2">
      <c r="A569" s="258" t="s">
        <v>2443</v>
      </c>
      <c r="B569" s="258"/>
      <c r="C569" s="259">
        <v>0.55000000000000004</v>
      </c>
      <c r="D569" s="259">
        <v>0</v>
      </c>
      <c r="E569" s="259">
        <v>0.55000000000000004</v>
      </c>
      <c r="F569" s="112"/>
    </row>
    <row r="570" spans="1:6" ht="13.2">
      <c r="A570" s="258" t="s">
        <v>2444</v>
      </c>
      <c r="B570" s="258"/>
      <c r="C570" s="259">
        <v>0.17</v>
      </c>
      <c r="D570" s="259">
        <v>0</v>
      </c>
      <c r="E570" s="259">
        <v>0.17</v>
      </c>
      <c r="F570" s="112"/>
    </row>
    <row r="571" spans="1:6" ht="13.2">
      <c r="A571" s="258" t="s">
        <v>2445</v>
      </c>
      <c r="B571" s="258"/>
      <c r="C571" s="259">
        <v>0.71999999999999986</v>
      </c>
      <c r="D571" s="259">
        <v>0</v>
      </c>
      <c r="E571" s="259">
        <v>0.71999999999999986</v>
      </c>
      <c r="F571" s="112"/>
    </row>
    <row r="572" spans="1:6" ht="13.2">
      <c r="A572" s="258" t="s">
        <v>2446</v>
      </c>
      <c r="B572" s="258"/>
      <c r="C572" s="259">
        <v>2090797715.1099999</v>
      </c>
      <c r="D572" s="259">
        <v>17676860.710000001</v>
      </c>
      <c r="E572" s="259">
        <v>2108474575.8200002</v>
      </c>
      <c r="F572" s="112"/>
    </row>
    <row r="573" spans="1:6" ht="13.2">
      <c r="A573" s="258" t="s">
        <v>2447</v>
      </c>
      <c r="B573" s="258"/>
      <c r="C573" s="259">
        <v>554593349.79999995</v>
      </c>
      <c r="D573" s="259">
        <v>6100982.9000000004</v>
      </c>
      <c r="E573" s="259">
        <v>560694332.70000005</v>
      </c>
      <c r="F573" s="112"/>
    </row>
    <row r="574" spans="1:6" ht="13.2">
      <c r="A574" s="258" t="s">
        <v>2448</v>
      </c>
      <c r="B574" s="258"/>
      <c r="C574" s="259">
        <v>2645391064.9100003</v>
      </c>
      <c r="D574" s="259">
        <v>23777843.609999999</v>
      </c>
      <c r="E574" s="259">
        <v>2669168908.52</v>
      </c>
      <c r="F574" s="112"/>
    </row>
    <row r="575" spans="1:6" ht="13.2">
      <c r="A575" s="258" t="s">
        <v>2449</v>
      </c>
      <c r="B575" s="258"/>
      <c r="C575" s="259">
        <v>853314594.46999991</v>
      </c>
      <c r="D575" s="259">
        <v>4553601.93</v>
      </c>
      <c r="E575" s="259">
        <v>857868196.39999998</v>
      </c>
      <c r="F575" s="112"/>
    </row>
    <row r="576" spans="1:6" ht="13.2">
      <c r="A576" s="258" t="s">
        <v>2450</v>
      </c>
      <c r="B576" s="258"/>
      <c r="C576" s="259">
        <v>236501732.51999998</v>
      </c>
      <c r="D576" s="259">
        <v>1262018.3400000001</v>
      </c>
      <c r="E576" s="259">
        <v>237763750.86000001</v>
      </c>
      <c r="F576" s="112"/>
    </row>
    <row r="577" spans="1:6" ht="13.2">
      <c r="A577" s="258" t="s">
        <v>2451</v>
      </c>
      <c r="B577" s="258"/>
      <c r="C577" s="259">
        <v>1089816326.99</v>
      </c>
      <c r="D577" s="259">
        <v>5815620.2699999996</v>
      </c>
      <c r="E577" s="259">
        <v>1095631947.26</v>
      </c>
      <c r="F577" s="112"/>
    </row>
    <row r="578" spans="1:6" ht="13.2">
      <c r="A578" s="255" t="s">
        <v>2452</v>
      </c>
      <c r="B578" s="256"/>
      <c r="C578" s="260">
        <v>5398140981.4499998</v>
      </c>
      <c r="D578" s="260">
        <v>27080441.48</v>
      </c>
      <c r="E578" s="260">
        <v>5425221422.9300003</v>
      </c>
      <c r="F578" s="112"/>
    </row>
    <row r="579" spans="1:6" ht="13.2">
      <c r="A579" s="258" t="s">
        <v>2453</v>
      </c>
      <c r="B579" s="258"/>
      <c r="C579" s="259">
        <v>0</v>
      </c>
      <c r="D579" s="259">
        <v>0</v>
      </c>
      <c r="E579" s="259">
        <v>0</v>
      </c>
      <c r="F579" s="112"/>
    </row>
    <row r="580" spans="1:6" ht="13.2">
      <c r="A580" s="258" t="s">
        <v>2924</v>
      </c>
      <c r="B580" s="258"/>
      <c r="C580" s="259">
        <v>0</v>
      </c>
      <c r="D580" s="259">
        <v>0</v>
      </c>
      <c r="E580" s="259">
        <v>0</v>
      </c>
      <c r="F580" s="112"/>
    </row>
    <row r="581" spans="1:6" ht="13.2">
      <c r="A581" s="258" t="s">
        <v>2454</v>
      </c>
      <c r="B581" s="258"/>
      <c r="C581" s="259">
        <v>0</v>
      </c>
      <c r="D581" s="259">
        <v>0</v>
      </c>
      <c r="E581" s="259">
        <v>0</v>
      </c>
      <c r="F581" s="112"/>
    </row>
    <row r="582" spans="1:6" ht="13.2">
      <c r="A582" s="258" t="s">
        <v>2455</v>
      </c>
      <c r="B582" s="258"/>
      <c r="C582" s="259">
        <v>0</v>
      </c>
      <c r="D582" s="259">
        <v>0</v>
      </c>
      <c r="E582" s="259">
        <v>0</v>
      </c>
      <c r="F582" s="112"/>
    </row>
    <row r="583" spans="1:6" ht="13.2">
      <c r="A583" s="258" t="s">
        <v>2456</v>
      </c>
      <c r="B583" s="258"/>
      <c r="C583" s="259">
        <v>0</v>
      </c>
      <c r="D583" s="259">
        <v>0</v>
      </c>
      <c r="E583" s="259">
        <v>0</v>
      </c>
      <c r="F583" s="112"/>
    </row>
    <row r="584" spans="1:6" ht="13.2">
      <c r="A584" s="258" t="s">
        <v>2457</v>
      </c>
      <c r="B584" s="258"/>
      <c r="C584" s="259">
        <v>0</v>
      </c>
      <c r="D584" s="259">
        <v>0</v>
      </c>
      <c r="E584" s="259">
        <v>0</v>
      </c>
      <c r="F584" s="112"/>
    </row>
    <row r="585" spans="1:6" ht="13.2">
      <c r="A585" s="258" t="s">
        <v>2458</v>
      </c>
      <c r="B585" s="258"/>
      <c r="C585" s="259">
        <v>0</v>
      </c>
      <c r="D585" s="259">
        <v>0</v>
      </c>
      <c r="E585" s="259">
        <v>0</v>
      </c>
      <c r="F585" s="112"/>
    </row>
    <row r="586" spans="1:6" ht="13.2">
      <c r="A586" s="258" t="s">
        <v>2459</v>
      </c>
      <c r="B586" s="258"/>
      <c r="C586" s="259">
        <v>0</v>
      </c>
      <c r="D586" s="259">
        <v>0</v>
      </c>
      <c r="E586" s="259">
        <v>0</v>
      </c>
      <c r="F586" s="112"/>
    </row>
    <row r="587" spans="1:6" ht="13.2">
      <c r="A587" s="255" t="s">
        <v>2460</v>
      </c>
      <c r="B587" s="256"/>
      <c r="C587" s="260">
        <v>0</v>
      </c>
      <c r="D587" s="260">
        <v>0</v>
      </c>
      <c r="E587" s="260">
        <v>0</v>
      </c>
      <c r="F587" s="112"/>
    </row>
    <row r="588" spans="1:6" ht="13.2">
      <c r="A588" s="255" t="s">
        <v>2461</v>
      </c>
      <c r="B588" s="256"/>
      <c r="C588" s="261">
        <v>25837867047.849998</v>
      </c>
      <c r="D588" s="261">
        <v>328069714.08999997</v>
      </c>
      <c r="E588" s="261">
        <v>26165936761.939999</v>
      </c>
      <c r="F588" s="112"/>
    </row>
    <row r="589" spans="1:6">
      <c r="A589" s="257" t="s">
        <v>1719</v>
      </c>
      <c r="B589" s="257"/>
      <c r="C589" s="257"/>
      <c r="D589" s="257"/>
      <c r="E589" s="257"/>
      <c r="F589" s="112"/>
    </row>
    <row r="590" spans="1:6" ht="13.2">
      <c r="A590" s="255" t="s">
        <v>2462</v>
      </c>
      <c r="B590" s="256"/>
      <c r="C590" s="261"/>
      <c r="D590" s="261"/>
      <c r="E590" s="261"/>
      <c r="F590" s="112"/>
    </row>
    <row r="591" spans="1:6" ht="13.2">
      <c r="A591" s="258" t="s">
        <v>2463</v>
      </c>
      <c r="B591" s="258"/>
      <c r="C591" s="259">
        <v>3088262757.23</v>
      </c>
      <c r="D591" s="259">
        <v>247403489.46000001</v>
      </c>
      <c r="E591" s="259">
        <v>3335666246.6900001</v>
      </c>
      <c r="F591" s="112"/>
    </row>
    <row r="592" spans="1:6" ht="13.2">
      <c r="A592" s="258" t="s">
        <v>2464</v>
      </c>
      <c r="B592" s="258"/>
      <c r="C592" s="259">
        <v>1292702849.1100001</v>
      </c>
      <c r="D592" s="259">
        <v>115849482.06</v>
      </c>
      <c r="E592" s="259">
        <v>1408552331.1700001</v>
      </c>
      <c r="F592" s="112"/>
    </row>
    <row r="593" spans="1:6" ht="13.2">
      <c r="A593" s="258" t="s">
        <v>2465</v>
      </c>
      <c r="B593" s="258"/>
      <c r="C593" s="259">
        <v>287050952.89999998</v>
      </c>
      <c r="D593" s="259">
        <v>29167945.609999999</v>
      </c>
      <c r="E593" s="259">
        <v>316218898.50999999</v>
      </c>
      <c r="F593" s="112"/>
    </row>
    <row r="594" spans="1:6" ht="13.2">
      <c r="A594" s="258" t="s">
        <v>2466</v>
      </c>
      <c r="B594" s="258"/>
      <c r="C594" s="259">
        <v>2967948.0300000003</v>
      </c>
      <c r="D594" s="259">
        <v>284391.93</v>
      </c>
      <c r="E594" s="259">
        <v>3252339.96</v>
      </c>
      <c r="F594" s="112"/>
    </row>
    <row r="595" spans="1:6" ht="13.2">
      <c r="A595" s="258" t="s">
        <v>2467</v>
      </c>
      <c r="B595" s="258"/>
      <c r="C595" s="259">
        <v>323792374.39999998</v>
      </c>
      <c r="D595" s="259">
        <v>32150667.390000001</v>
      </c>
      <c r="E595" s="259">
        <v>355943041.79000002</v>
      </c>
      <c r="F595" s="112"/>
    </row>
    <row r="596" spans="1:6" ht="13.2">
      <c r="A596" s="258" t="s">
        <v>2469</v>
      </c>
      <c r="B596" s="258"/>
      <c r="C596" s="259">
        <v>410482589.84999996</v>
      </c>
      <c r="D596" s="259">
        <v>28369505.390000001</v>
      </c>
      <c r="E596" s="259">
        <v>438852095.23999995</v>
      </c>
      <c r="F596" s="112"/>
    </row>
    <row r="597" spans="1:6" ht="13.2">
      <c r="A597" s="258" t="s">
        <v>2471</v>
      </c>
      <c r="B597" s="258"/>
      <c r="C597" s="259">
        <v>-610.4</v>
      </c>
      <c r="D597" s="259">
        <v>0</v>
      </c>
      <c r="E597" s="259">
        <v>-610.4</v>
      </c>
      <c r="F597" s="112"/>
    </row>
    <row r="598" spans="1:6" ht="13.2">
      <c r="A598" s="258" t="s">
        <v>2472</v>
      </c>
      <c r="B598" s="258"/>
      <c r="C598" s="259">
        <v>5405258861.1199999</v>
      </c>
      <c r="D598" s="259">
        <v>453225481.83999997</v>
      </c>
      <c r="E598" s="259">
        <v>5858484342.96</v>
      </c>
      <c r="F598" s="112"/>
    </row>
    <row r="599" spans="1:6" ht="13.2">
      <c r="A599" s="258" t="s">
        <v>2473</v>
      </c>
      <c r="B599" s="258"/>
      <c r="C599" s="259">
        <v>11038733.330000002</v>
      </c>
      <c r="D599" s="259">
        <v>1638661.49</v>
      </c>
      <c r="E599" s="259">
        <v>12677394.82</v>
      </c>
      <c r="F599" s="112"/>
    </row>
    <row r="600" spans="1:6" ht="13.2">
      <c r="A600" s="258" t="s">
        <v>2474</v>
      </c>
      <c r="B600" s="258"/>
      <c r="C600" s="259">
        <v>10619043.879999999</v>
      </c>
      <c r="D600" s="259">
        <v>554014.99</v>
      </c>
      <c r="E600" s="259">
        <v>11173058.869999999</v>
      </c>
      <c r="F600" s="112"/>
    </row>
    <row r="601" spans="1:6" ht="13.2">
      <c r="A601" s="258" t="s">
        <v>2475</v>
      </c>
      <c r="B601" s="258"/>
      <c r="C601" s="259">
        <v>69705809.280000001</v>
      </c>
      <c r="D601" s="259">
        <v>7536465.2199999997</v>
      </c>
      <c r="E601" s="259">
        <v>77242274.5</v>
      </c>
      <c r="F601" s="112"/>
    </row>
    <row r="602" spans="1:6" ht="13.2">
      <c r="A602" s="258" t="s">
        <v>2476</v>
      </c>
      <c r="B602" s="258"/>
      <c r="C602" s="259">
        <v>4460997.8899999997</v>
      </c>
      <c r="D602" s="259">
        <v>426753.78</v>
      </c>
      <c r="E602" s="259">
        <v>4887751.67</v>
      </c>
      <c r="F602" s="112"/>
    </row>
    <row r="603" spans="1:6" ht="13.2">
      <c r="A603" s="258" t="s">
        <v>2477</v>
      </c>
      <c r="B603" s="258"/>
      <c r="C603" s="259">
        <v>157695.76999999999</v>
      </c>
      <c r="D603" s="259">
        <v>20936.099999999999</v>
      </c>
      <c r="E603" s="259">
        <v>178631.87</v>
      </c>
      <c r="F603" s="112"/>
    </row>
    <row r="604" spans="1:6" ht="13.2">
      <c r="A604" s="258" t="s">
        <v>2478</v>
      </c>
      <c r="B604" s="258"/>
      <c r="C604" s="259">
        <v>252496.03999999998</v>
      </c>
      <c r="D604" s="259">
        <v>41862.400000000001</v>
      </c>
      <c r="E604" s="259">
        <v>294358.44</v>
      </c>
      <c r="F604" s="112"/>
    </row>
    <row r="605" spans="1:6" ht="13.2">
      <c r="A605" s="258" t="s">
        <v>2479</v>
      </c>
      <c r="B605" s="258"/>
      <c r="C605" s="259">
        <v>7000</v>
      </c>
      <c r="D605" s="259">
        <v>3500</v>
      </c>
      <c r="E605" s="259">
        <v>10500</v>
      </c>
      <c r="F605" s="112"/>
    </row>
    <row r="606" spans="1:6" ht="13.2">
      <c r="A606" s="258" t="s">
        <v>2480</v>
      </c>
      <c r="B606" s="258"/>
      <c r="C606" s="259">
        <v>280735.61</v>
      </c>
      <c r="D606" s="259">
        <v>25823.45</v>
      </c>
      <c r="E606" s="259">
        <v>306559.06</v>
      </c>
      <c r="F606" s="112"/>
    </row>
    <row r="607" spans="1:6" ht="13.2">
      <c r="A607" s="258" t="s">
        <v>2482</v>
      </c>
      <c r="B607" s="258"/>
      <c r="C607" s="259">
        <v>9644007.8399999999</v>
      </c>
      <c r="D607" s="259">
        <v>-542724.49</v>
      </c>
      <c r="E607" s="259">
        <v>9101283.3499999996</v>
      </c>
      <c r="F607" s="112"/>
    </row>
    <row r="608" spans="1:6" ht="13.2">
      <c r="A608" s="258" t="s">
        <v>2483</v>
      </c>
      <c r="B608" s="258"/>
      <c r="C608" s="259">
        <v>2015407.35</v>
      </c>
      <c r="D608" s="259">
        <v>0</v>
      </c>
      <c r="E608" s="259">
        <v>2015407.35</v>
      </c>
      <c r="F608" s="112"/>
    </row>
    <row r="609" spans="1:6" ht="13.2">
      <c r="A609" s="258" t="s">
        <v>2484</v>
      </c>
      <c r="B609" s="258"/>
      <c r="C609" s="259">
        <v>4033958.6100000003</v>
      </c>
      <c r="D609" s="259">
        <v>367127.07</v>
      </c>
      <c r="E609" s="259">
        <v>4401085.68</v>
      </c>
      <c r="F609" s="112"/>
    </row>
    <row r="610" spans="1:6" ht="13.2">
      <c r="A610" s="258" t="s">
        <v>2485</v>
      </c>
      <c r="B610" s="258"/>
      <c r="C610" s="259">
        <v>36402.879999999997</v>
      </c>
      <c r="D610" s="259">
        <v>0</v>
      </c>
      <c r="E610" s="259">
        <v>36402.879999999997</v>
      </c>
      <c r="F610" s="112"/>
    </row>
    <row r="611" spans="1:6" ht="13.2">
      <c r="A611" s="258" t="s">
        <v>2486</v>
      </c>
      <c r="B611" s="258"/>
      <c r="C611" s="259">
        <v>35823085.949999996</v>
      </c>
      <c r="D611" s="259">
        <v>13145606.83</v>
      </c>
      <c r="E611" s="259">
        <v>48968692.780000001</v>
      </c>
      <c r="F611" s="112"/>
    </row>
    <row r="612" spans="1:6" ht="13.2">
      <c r="A612" s="258" t="s">
        <v>2487</v>
      </c>
      <c r="B612" s="258"/>
      <c r="C612" s="259">
        <v>277057.95</v>
      </c>
      <c r="D612" s="259">
        <v>0</v>
      </c>
      <c r="E612" s="259">
        <v>277057.95</v>
      </c>
      <c r="F612" s="112"/>
    </row>
    <row r="613" spans="1:6" ht="13.2">
      <c r="A613" s="258" t="s">
        <v>2488</v>
      </c>
      <c r="B613" s="258"/>
      <c r="C613" s="259">
        <v>9797.7200000000012</v>
      </c>
      <c r="D613" s="259">
        <v>-91.3</v>
      </c>
      <c r="E613" s="259">
        <v>9706.42</v>
      </c>
      <c r="F613" s="112"/>
    </row>
    <row r="614" spans="1:6" ht="13.2">
      <c r="A614" s="258" t="s">
        <v>2489</v>
      </c>
      <c r="B614" s="258"/>
      <c r="C614" s="259">
        <v>143811.72</v>
      </c>
      <c r="D614" s="259">
        <v>0</v>
      </c>
      <c r="E614" s="259">
        <v>143811.72</v>
      </c>
      <c r="F614" s="112"/>
    </row>
    <row r="615" spans="1:6" ht="13.2">
      <c r="A615" s="258" t="s">
        <v>2490</v>
      </c>
      <c r="B615" s="258"/>
      <c r="C615" s="259">
        <v>15988.54</v>
      </c>
      <c r="D615" s="259">
        <v>704.58</v>
      </c>
      <c r="E615" s="259">
        <v>16693.12</v>
      </c>
      <c r="F615" s="112"/>
    </row>
    <row r="616" spans="1:6" ht="13.2">
      <c r="A616" s="258" t="s">
        <v>2491</v>
      </c>
      <c r="B616" s="258"/>
      <c r="C616" s="259">
        <v>1015780.86</v>
      </c>
      <c r="D616" s="259">
        <v>103878.81</v>
      </c>
      <c r="E616" s="259">
        <v>1119659.67</v>
      </c>
      <c r="F616" s="112"/>
    </row>
    <row r="617" spans="1:6" ht="13.2">
      <c r="A617" s="258" t="s">
        <v>2492</v>
      </c>
      <c r="B617" s="258"/>
      <c r="C617" s="259">
        <v>132663441.17</v>
      </c>
      <c r="D617" s="259">
        <v>14926599.27</v>
      </c>
      <c r="E617" s="259">
        <v>147590040.44</v>
      </c>
      <c r="F617" s="112"/>
    </row>
    <row r="618" spans="1:6" ht="13.2">
      <c r="A618" s="258" t="s">
        <v>2493</v>
      </c>
      <c r="B618" s="258"/>
      <c r="C618" s="259">
        <v>3486530.69</v>
      </c>
      <c r="D618" s="259">
        <v>385683.04</v>
      </c>
      <c r="E618" s="259">
        <v>3872213.73</v>
      </c>
      <c r="F618" s="112"/>
    </row>
    <row r="619" spans="1:6" ht="13.2">
      <c r="A619" s="258" t="s">
        <v>2494</v>
      </c>
      <c r="B619" s="258"/>
      <c r="C619" s="259">
        <v>5730933.3499999996</v>
      </c>
      <c r="D619" s="259">
        <v>648026.64</v>
      </c>
      <c r="E619" s="259">
        <v>6378959.9900000002</v>
      </c>
      <c r="F619" s="112"/>
    </row>
    <row r="620" spans="1:6" ht="13.2">
      <c r="A620" s="258" t="s">
        <v>2495</v>
      </c>
      <c r="B620" s="258"/>
      <c r="C620" s="259">
        <v>4830410.82</v>
      </c>
      <c r="D620" s="259">
        <v>556014.59000000008</v>
      </c>
      <c r="E620" s="259">
        <v>5386425.4100000001</v>
      </c>
      <c r="F620" s="112"/>
    </row>
    <row r="621" spans="1:6" ht="13.2">
      <c r="A621" s="258" t="s">
        <v>2496</v>
      </c>
      <c r="B621" s="258"/>
      <c r="C621" s="259">
        <v>152053.54999999999</v>
      </c>
      <c r="D621" s="259">
        <v>11468.289999999999</v>
      </c>
      <c r="E621" s="259">
        <v>163521.84000000003</v>
      </c>
      <c r="F621" s="112"/>
    </row>
    <row r="622" spans="1:6" ht="13.2">
      <c r="A622" s="258" t="s">
        <v>2497</v>
      </c>
      <c r="B622" s="258"/>
      <c r="C622" s="259">
        <v>467177.57999999996</v>
      </c>
      <c r="D622" s="259">
        <v>35235.770000000004</v>
      </c>
      <c r="E622" s="259">
        <v>502413.35</v>
      </c>
      <c r="F622" s="112"/>
    </row>
    <row r="623" spans="1:6" ht="13.2">
      <c r="A623" s="258" t="s">
        <v>2498</v>
      </c>
      <c r="B623" s="258"/>
      <c r="C623" s="259">
        <v>5150530.41</v>
      </c>
      <c r="D623" s="259">
        <v>321953.5</v>
      </c>
      <c r="E623" s="259">
        <v>5472483.9100000001</v>
      </c>
      <c r="F623" s="112"/>
    </row>
    <row r="624" spans="1:6" ht="13.2">
      <c r="A624" s="258" t="s">
        <v>2500</v>
      </c>
      <c r="B624" s="258"/>
      <c r="C624" s="259">
        <v>-2125518.12</v>
      </c>
      <c r="D624" s="259">
        <v>-221439.91999999998</v>
      </c>
      <c r="E624" s="259">
        <v>-2346958.0399999996</v>
      </c>
      <c r="F624" s="112"/>
    </row>
    <row r="625" spans="1:6" ht="13.2">
      <c r="A625" s="258" t="s">
        <v>2502</v>
      </c>
      <c r="B625" s="258"/>
      <c r="C625" s="259">
        <v>27313.32</v>
      </c>
      <c r="D625" s="259">
        <v>2842.7200000000003</v>
      </c>
      <c r="E625" s="259">
        <v>30156.039999999997</v>
      </c>
      <c r="F625" s="112"/>
    </row>
    <row r="626" spans="1:6" ht="13.2">
      <c r="A626" s="258" t="s">
        <v>2503</v>
      </c>
      <c r="B626" s="258"/>
      <c r="C626" s="259">
        <v>5639031</v>
      </c>
      <c r="D626" s="259">
        <v>0</v>
      </c>
      <c r="E626" s="259">
        <v>5639031</v>
      </c>
      <c r="F626" s="112"/>
    </row>
    <row r="627" spans="1:6" ht="13.2">
      <c r="A627" s="258" t="s">
        <v>2504</v>
      </c>
      <c r="B627" s="258"/>
      <c r="C627" s="259">
        <v>305559714.99000001</v>
      </c>
      <c r="D627" s="259">
        <v>39988902.829999998</v>
      </c>
      <c r="E627" s="259">
        <v>345548617.81999999</v>
      </c>
      <c r="F627" s="112"/>
    </row>
    <row r="628" spans="1:6" ht="13.2">
      <c r="A628" s="258" t="s">
        <v>2505</v>
      </c>
      <c r="B628" s="258"/>
      <c r="C628" s="259">
        <v>5710818576.1099997</v>
      </c>
      <c r="D628" s="259">
        <v>493214384.67000002</v>
      </c>
      <c r="E628" s="259">
        <v>6204032960.7799997</v>
      </c>
      <c r="F628" s="112"/>
    </row>
    <row r="629" spans="1:6" ht="13.2">
      <c r="A629" s="258" t="s">
        <v>2506</v>
      </c>
      <c r="B629" s="258"/>
      <c r="C629" s="259">
        <v>5710818576.1099997</v>
      </c>
      <c r="D629" s="259">
        <v>493214384.67000002</v>
      </c>
      <c r="E629" s="259">
        <v>6204032960.7799997</v>
      </c>
      <c r="F629" s="112"/>
    </row>
    <row r="630" spans="1:6" ht="13.2">
      <c r="A630" s="258" t="s">
        <v>2925</v>
      </c>
      <c r="B630" s="258"/>
      <c r="C630" s="259">
        <v>21859.73</v>
      </c>
      <c r="D630" s="259">
        <v>0</v>
      </c>
      <c r="E630" s="259">
        <v>21859.73</v>
      </c>
      <c r="F630" s="112"/>
    </row>
    <row r="631" spans="1:6" ht="13.2">
      <c r="A631" s="258" t="s">
        <v>2507</v>
      </c>
      <c r="B631" s="258"/>
      <c r="C631" s="259">
        <v>211503562.22</v>
      </c>
      <c r="D631" s="259">
        <v>4677332.5299999993</v>
      </c>
      <c r="E631" s="259">
        <v>216180894.75</v>
      </c>
      <c r="F631" s="112"/>
    </row>
    <row r="632" spans="1:6" ht="13.2">
      <c r="A632" s="258" t="s">
        <v>2508</v>
      </c>
      <c r="B632" s="258"/>
      <c r="C632" s="259">
        <v>198545900.72999999</v>
      </c>
      <c r="D632" s="259">
        <v>23928200.16</v>
      </c>
      <c r="E632" s="259">
        <v>222474100.88999999</v>
      </c>
      <c r="F632" s="112"/>
    </row>
    <row r="633" spans="1:6" ht="13.2">
      <c r="A633" s="258" t="s">
        <v>2509</v>
      </c>
      <c r="B633" s="258"/>
      <c r="C633" s="259">
        <v>23312368.27</v>
      </c>
      <c r="D633" s="259">
        <v>707097.99</v>
      </c>
      <c r="E633" s="259">
        <v>24019466.260000002</v>
      </c>
      <c r="F633" s="112"/>
    </row>
    <row r="634" spans="1:6" ht="13.2">
      <c r="A634" s="258" t="s">
        <v>2926</v>
      </c>
      <c r="B634" s="258"/>
      <c r="C634" s="259">
        <v>2630</v>
      </c>
      <c r="D634" s="259">
        <v>0</v>
      </c>
      <c r="E634" s="259">
        <v>2630</v>
      </c>
      <c r="F634" s="112"/>
    </row>
    <row r="635" spans="1:6" ht="13.2">
      <c r="A635" s="258" t="s">
        <v>2510</v>
      </c>
      <c r="B635" s="258"/>
      <c r="C635" s="259">
        <v>23100</v>
      </c>
      <c r="D635" s="259">
        <v>2100</v>
      </c>
      <c r="E635" s="259">
        <v>25200</v>
      </c>
      <c r="F635" s="112"/>
    </row>
    <row r="636" spans="1:6" ht="13.2">
      <c r="A636" s="258" t="s">
        <v>2511</v>
      </c>
      <c r="B636" s="258"/>
      <c r="C636" s="259">
        <v>433409420.94999999</v>
      </c>
      <c r="D636" s="259">
        <v>29314730.68</v>
      </c>
      <c r="E636" s="259">
        <v>462724151.63</v>
      </c>
      <c r="F636" s="112"/>
    </row>
    <row r="637" spans="1:6" ht="13.2">
      <c r="A637" s="258" t="s">
        <v>2512</v>
      </c>
      <c r="B637" s="258"/>
      <c r="C637" s="259">
        <v>1977177754.71</v>
      </c>
      <c r="D637" s="259">
        <v>169310850.69</v>
      </c>
      <c r="E637" s="259">
        <v>2146488605.3999999</v>
      </c>
      <c r="F637" s="112"/>
    </row>
    <row r="638" spans="1:6" ht="13.2">
      <c r="A638" s="258" t="s">
        <v>2927</v>
      </c>
      <c r="B638" s="258"/>
      <c r="C638" s="259">
        <v>-16760896</v>
      </c>
      <c r="D638" s="259">
        <v>0</v>
      </c>
      <c r="E638" s="259">
        <v>-16760896</v>
      </c>
      <c r="F638" s="112"/>
    </row>
    <row r="639" spans="1:6" ht="13.2">
      <c r="A639" s="258" t="s">
        <v>2513</v>
      </c>
      <c r="B639" s="258"/>
      <c r="C639" s="259">
        <v>10925965.34</v>
      </c>
      <c r="D639" s="259">
        <v>5455152.8099999996</v>
      </c>
      <c r="E639" s="259">
        <v>16381118.15</v>
      </c>
      <c r="F639" s="112"/>
    </row>
    <row r="640" spans="1:6" ht="13.2">
      <c r="A640" s="258" t="s">
        <v>2514</v>
      </c>
      <c r="B640" s="258"/>
      <c r="C640" s="259">
        <v>1971342824.05</v>
      </c>
      <c r="D640" s="259">
        <v>174766003.5</v>
      </c>
      <c r="E640" s="259">
        <v>2146108827.5500002</v>
      </c>
      <c r="F640" s="112"/>
    </row>
    <row r="641" spans="1:6" ht="13.2">
      <c r="A641" s="258" t="s">
        <v>2515</v>
      </c>
      <c r="B641" s="258"/>
      <c r="C641" s="259">
        <v>2404752245</v>
      </c>
      <c r="D641" s="259">
        <v>204080734.18000001</v>
      </c>
      <c r="E641" s="259">
        <v>2608832979.1799998</v>
      </c>
      <c r="F641" s="112"/>
    </row>
    <row r="642" spans="1:6" ht="13.2">
      <c r="A642" s="258" t="s">
        <v>2516</v>
      </c>
      <c r="B642" s="258"/>
      <c r="C642" s="259">
        <v>299836479.69</v>
      </c>
      <c r="D642" s="259">
        <v>10752538.66</v>
      </c>
      <c r="E642" s="259">
        <v>310589018.35000002</v>
      </c>
      <c r="F642" s="112"/>
    </row>
    <row r="643" spans="1:6" ht="13.2">
      <c r="A643" s="258" t="s">
        <v>2517</v>
      </c>
      <c r="B643" s="258"/>
      <c r="C643" s="259">
        <v>5838329.3899999997</v>
      </c>
      <c r="D643" s="259">
        <v>264115.06</v>
      </c>
      <c r="E643" s="259">
        <v>6102444.4500000002</v>
      </c>
      <c r="F643" s="112"/>
    </row>
    <row r="644" spans="1:6" ht="13.2">
      <c r="A644" s="258" t="s">
        <v>2518</v>
      </c>
      <c r="B644" s="258"/>
      <c r="C644" s="259">
        <v>305674809.07999998</v>
      </c>
      <c r="D644" s="259">
        <v>11016653.719999999</v>
      </c>
      <c r="E644" s="259">
        <v>316691462.80000001</v>
      </c>
      <c r="F644" s="112"/>
    </row>
    <row r="645" spans="1:6" ht="13.2">
      <c r="A645" s="258" t="s">
        <v>2519</v>
      </c>
      <c r="B645" s="258"/>
      <c r="C645" s="259">
        <v>133887.46</v>
      </c>
      <c r="D645" s="259">
        <v>11030.289999999999</v>
      </c>
      <c r="E645" s="259">
        <v>144917.75</v>
      </c>
      <c r="F645" s="112"/>
    </row>
    <row r="646" spans="1:6" ht="13.2">
      <c r="A646" s="258" t="s">
        <v>2520</v>
      </c>
      <c r="B646" s="258"/>
      <c r="C646" s="259">
        <v>136223822.81</v>
      </c>
      <c r="D646" s="259">
        <v>16510462.59</v>
      </c>
      <c r="E646" s="259">
        <v>152734285.40000001</v>
      </c>
      <c r="F646" s="112"/>
    </row>
    <row r="647" spans="1:6" ht="13.2">
      <c r="A647" s="258" t="s">
        <v>2521</v>
      </c>
      <c r="B647" s="258"/>
      <c r="C647" s="259">
        <v>392465075.75</v>
      </c>
      <c r="D647" s="259">
        <v>34896465.200000003</v>
      </c>
      <c r="E647" s="259">
        <v>427361540.94999999</v>
      </c>
      <c r="F647" s="112"/>
    </row>
    <row r="648" spans="1:6" ht="13.2">
      <c r="A648" s="258" t="s">
        <v>2522</v>
      </c>
      <c r="B648" s="258"/>
      <c r="C648" s="259">
        <v>834497595.10000002</v>
      </c>
      <c r="D648" s="259">
        <v>62434611.800000004</v>
      </c>
      <c r="E648" s="259">
        <v>896932206.9000001</v>
      </c>
      <c r="F648" s="112"/>
    </row>
    <row r="649" spans="1:6" ht="13.2">
      <c r="A649" s="258" t="s">
        <v>2928</v>
      </c>
      <c r="B649" s="258"/>
      <c r="C649" s="259">
        <v>-50</v>
      </c>
      <c r="D649" s="259">
        <v>0</v>
      </c>
      <c r="E649" s="259">
        <v>-50</v>
      </c>
      <c r="F649" s="112"/>
    </row>
    <row r="650" spans="1:6" ht="13.2">
      <c r="A650" s="258" t="s">
        <v>2929</v>
      </c>
      <c r="B650" s="258"/>
      <c r="C650" s="259">
        <v>4767.79</v>
      </c>
      <c r="D650" s="259">
        <v>0</v>
      </c>
      <c r="E650" s="259">
        <v>4767.79</v>
      </c>
      <c r="F650" s="112"/>
    </row>
    <row r="651" spans="1:6" ht="13.2">
      <c r="A651" s="258" t="s">
        <v>2523</v>
      </c>
      <c r="B651" s="258"/>
      <c r="C651" s="259">
        <v>64695040.210000001</v>
      </c>
      <c r="D651" s="259">
        <v>12308519.48</v>
      </c>
      <c r="E651" s="259">
        <v>77003559.689999998</v>
      </c>
      <c r="F651" s="112"/>
    </row>
    <row r="652" spans="1:6" ht="13.2">
      <c r="A652" s="258" t="s">
        <v>2525</v>
      </c>
      <c r="B652" s="258"/>
      <c r="C652" s="259">
        <v>2428.58</v>
      </c>
      <c r="D652" s="259">
        <v>186.81</v>
      </c>
      <c r="E652" s="259">
        <v>2615.39</v>
      </c>
      <c r="F652" s="112"/>
    </row>
    <row r="653" spans="1:6" ht="13.2">
      <c r="A653" s="258" t="s">
        <v>2526</v>
      </c>
      <c r="B653" s="258"/>
      <c r="C653" s="259">
        <v>2778264.0900000003</v>
      </c>
      <c r="D653" s="259">
        <v>-339189.54</v>
      </c>
      <c r="E653" s="259">
        <v>2439074.5500000003</v>
      </c>
      <c r="F653" s="112"/>
    </row>
    <row r="654" spans="1:6" ht="13.2">
      <c r="A654" s="258" t="s">
        <v>2527</v>
      </c>
      <c r="B654" s="258"/>
      <c r="C654" s="259">
        <v>146.9</v>
      </c>
      <c r="D654" s="259">
        <v>36</v>
      </c>
      <c r="E654" s="259">
        <v>182.9</v>
      </c>
      <c r="F654" s="112"/>
    </row>
    <row r="655" spans="1:6" ht="13.2">
      <c r="A655" s="258" t="s">
        <v>2528</v>
      </c>
      <c r="B655" s="258"/>
      <c r="C655" s="259">
        <v>85.78</v>
      </c>
      <c r="D655" s="259">
        <v>1.35</v>
      </c>
      <c r="E655" s="259">
        <v>87.13</v>
      </c>
      <c r="F655" s="112"/>
    </row>
    <row r="656" spans="1:6" ht="13.2">
      <c r="A656" s="258" t="s">
        <v>2529</v>
      </c>
      <c r="B656" s="258"/>
      <c r="C656" s="259">
        <v>4681351.8100000005</v>
      </c>
      <c r="D656" s="259">
        <v>1460903.67</v>
      </c>
      <c r="E656" s="259">
        <v>6142255.4800000004</v>
      </c>
      <c r="F656" s="112"/>
    </row>
    <row r="657" spans="1:6" ht="13.2">
      <c r="A657" s="258" t="s">
        <v>2530</v>
      </c>
      <c r="B657" s="258"/>
      <c r="C657" s="259">
        <v>505.86</v>
      </c>
      <c r="D657" s="259">
        <v>16.23</v>
      </c>
      <c r="E657" s="259">
        <v>522.09</v>
      </c>
      <c r="F657" s="112"/>
    </row>
    <row r="658" spans="1:6" ht="13.2">
      <c r="A658" s="258" t="s">
        <v>2531</v>
      </c>
      <c r="B658" s="258"/>
      <c r="C658" s="259">
        <v>2838720.7399999998</v>
      </c>
      <c r="D658" s="259">
        <v>713033.49</v>
      </c>
      <c r="E658" s="259">
        <v>3551754.23</v>
      </c>
      <c r="F658" s="112"/>
    </row>
    <row r="659" spans="1:6" ht="13.2">
      <c r="A659" s="258" t="s">
        <v>2532</v>
      </c>
      <c r="B659" s="258"/>
      <c r="C659" s="259">
        <v>3687135.9699999997</v>
      </c>
      <c r="D659" s="259">
        <v>331985.32999999996</v>
      </c>
      <c r="E659" s="259">
        <v>4019121.3000000003</v>
      </c>
      <c r="F659" s="112"/>
    </row>
    <row r="660" spans="1:6" ht="13.2">
      <c r="A660" s="258" t="s">
        <v>2533</v>
      </c>
      <c r="B660" s="258"/>
      <c r="C660" s="259">
        <v>-977640.15999999992</v>
      </c>
      <c r="D660" s="259">
        <v>-91801.659999999989</v>
      </c>
      <c r="E660" s="259">
        <v>-1069441.82</v>
      </c>
      <c r="F660" s="112"/>
    </row>
    <row r="661" spans="1:6" ht="13.2">
      <c r="A661" s="258" t="s">
        <v>2534</v>
      </c>
      <c r="B661" s="258"/>
      <c r="C661" s="259">
        <v>32420927.630000003</v>
      </c>
      <c r="D661" s="259">
        <v>3230571.79</v>
      </c>
      <c r="E661" s="259">
        <v>35651499.420000002</v>
      </c>
      <c r="F661" s="112"/>
    </row>
    <row r="662" spans="1:6" ht="13.2">
      <c r="A662" s="258" t="s">
        <v>2535</v>
      </c>
      <c r="B662" s="258"/>
      <c r="C662" s="259">
        <v>33634.700000000004</v>
      </c>
      <c r="D662" s="259">
        <v>4360.45</v>
      </c>
      <c r="E662" s="259">
        <v>37995.15</v>
      </c>
      <c r="F662" s="112"/>
    </row>
    <row r="663" spans="1:6" ht="13.2">
      <c r="A663" s="258" t="s">
        <v>2536</v>
      </c>
      <c r="B663" s="258"/>
      <c r="C663" s="259">
        <v>26087583.990000002</v>
      </c>
      <c r="D663" s="259">
        <v>6593551.8899999997</v>
      </c>
      <c r="E663" s="259">
        <v>32681135.879999999</v>
      </c>
      <c r="F663" s="112"/>
    </row>
    <row r="664" spans="1:6" ht="13.2">
      <c r="A664" s="258" t="s">
        <v>2537</v>
      </c>
      <c r="B664" s="258"/>
      <c r="C664" s="259">
        <v>1239658.8699999999</v>
      </c>
      <c r="D664" s="259">
        <v>80628.01999999999</v>
      </c>
      <c r="E664" s="259">
        <v>1320286.8900000001</v>
      </c>
      <c r="F664" s="112"/>
    </row>
    <row r="665" spans="1:6" ht="13.2">
      <c r="A665" s="258" t="s">
        <v>2538</v>
      </c>
      <c r="B665" s="258"/>
      <c r="C665" s="259">
        <v>92312.39</v>
      </c>
      <c r="D665" s="259">
        <v>-3993.81</v>
      </c>
      <c r="E665" s="259">
        <v>88318.58</v>
      </c>
      <c r="F665" s="112"/>
    </row>
    <row r="666" spans="1:6" ht="13.2">
      <c r="A666" s="258" t="s">
        <v>2539</v>
      </c>
      <c r="B666" s="258"/>
      <c r="C666" s="259">
        <v>16644069.75</v>
      </c>
      <c r="D666" s="259">
        <v>1513097.25</v>
      </c>
      <c r="E666" s="259">
        <v>18157167</v>
      </c>
      <c r="F666" s="112"/>
    </row>
    <row r="667" spans="1:6" ht="13.2">
      <c r="A667" s="258" t="s">
        <v>2540</v>
      </c>
      <c r="B667" s="258"/>
      <c r="C667" s="259">
        <v>67037494.049999997</v>
      </c>
      <c r="D667" s="259">
        <v>829339.2</v>
      </c>
      <c r="E667" s="259">
        <v>67866833.25</v>
      </c>
      <c r="F667" s="112"/>
    </row>
    <row r="668" spans="1:6" ht="13.2">
      <c r="A668" s="258" t="s">
        <v>2541</v>
      </c>
      <c r="B668" s="258"/>
      <c r="C668" s="259">
        <v>2422214.7399999998</v>
      </c>
      <c r="D668" s="259">
        <v>220201.34</v>
      </c>
      <c r="E668" s="259">
        <v>2642416.08</v>
      </c>
      <c r="F668" s="112"/>
    </row>
    <row r="669" spans="1:6" ht="13.2">
      <c r="A669" s="258" t="s">
        <v>2542</v>
      </c>
      <c r="B669" s="258"/>
      <c r="C669" s="259">
        <v>2833305.7800000003</v>
      </c>
      <c r="D669" s="259">
        <v>-3952617.5</v>
      </c>
      <c r="E669" s="259">
        <v>-1119311.72</v>
      </c>
      <c r="F669" s="112"/>
    </row>
    <row r="670" spans="1:6" ht="13.2">
      <c r="A670" s="258" t="s">
        <v>2543</v>
      </c>
      <c r="B670" s="258"/>
      <c r="C670" s="259">
        <v>3538711</v>
      </c>
      <c r="D670" s="259">
        <v>321701</v>
      </c>
      <c r="E670" s="259">
        <v>3860412</v>
      </c>
      <c r="F670" s="112"/>
    </row>
    <row r="671" spans="1:6" ht="13.2">
      <c r="A671" s="258" t="s">
        <v>2545</v>
      </c>
      <c r="B671" s="258"/>
      <c r="C671" s="259">
        <v>72455.98</v>
      </c>
      <c r="D671" s="259">
        <v>6537.05</v>
      </c>
      <c r="E671" s="259">
        <v>78993.03</v>
      </c>
      <c r="F671" s="112"/>
    </row>
    <row r="672" spans="1:6" ht="13.2">
      <c r="A672" s="258" t="s">
        <v>2546</v>
      </c>
      <c r="B672" s="258"/>
      <c r="C672" s="259">
        <v>-1650000</v>
      </c>
      <c r="D672" s="259">
        <v>0</v>
      </c>
      <c r="E672" s="259">
        <v>-1650000</v>
      </c>
      <c r="F672" s="112"/>
    </row>
    <row r="673" spans="1:6" ht="13.2">
      <c r="A673" s="258" t="s">
        <v>2547</v>
      </c>
      <c r="B673" s="258"/>
      <c r="C673" s="259">
        <v>172707.94</v>
      </c>
      <c r="D673" s="259">
        <v>14717.89</v>
      </c>
      <c r="E673" s="259">
        <v>187425.83000000002</v>
      </c>
      <c r="F673" s="112"/>
    </row>
    <row r="674" spans="1:6" ht="13.2">
      <c r="A674" s="258" t="s">
        <v>2548</v>
      </c>
      <c r="B674" s="258"/>
      <c r="C674" s="259">
        <v>69676044.719999999</v>
      </c>
      <c r="D674" s="259">
        <v>8056380.8200000003</v>
      </c>
      <c r="E674" s="259">
        <v>77732425.539999992</v>
      </c>
      <c r="F674" s="112"/>
    </row>
    <row r="675" spans="1:6" ht="13.2">
      <c r="A675" s="258" t="s">
        <v>2550</v>
      </c>
      <c r="B675" s="258"/>
      <c r="C675" s="259">
        <v>6830.83</v>
      </c>
      <c r="D675" s="259">
        <v>486.57</v>
      </c>
      <c r="E675" s="259">
        <v>7317.4</v>
      </c>
      <c r="F675" s="112"/>
    </row>
    <row r="676" spans="1:6" ht="13.2">
      <c r="A676" s="258" t="s">
        <v>2551</v>
      </c>
      <c r="B676" s="258"/>
      <c r="C676" s="259">
        <v>-35850304.280000001</v>
      </c>
      <c r="D676" s="259">
        <v>5166815.1599999992</v>
      </c>
      <c r="E676" s="259">
        <v>-30683489.120000001</v>
      </c>
      <c r="F676" s="112"/>
    </row>
    <row r="677" spans="1:6" ht="13.2">
      <c r="A677" s="258" t="s">
        <v>2552</v>
      </c>
      <c r="B677" s="258"/>
      <c r="C677" s="259">
        <v>-37996576.739999995</v>
      </c>
      <c r="D677" s="259">
        <v>21224721.93</v>
      </c>
      <c r="E677" s="259">
        <v>-16771854.810000001</v>
      </c>
      <c r="F677" s="112"/>
    </row>
    <row r="678" spans="1:6" ht="13.2">
      <c r="A678" s="258" t="s">
        <v>2930</v>
      </c>
      <c r="B678" s="258"/>
      <c r="C678" s="259">
        <v>95.94</v>
      </c>
      <c r="D678" s="259">
        <v>0</v>
      </c>
      <c r="E678" s="259">
        <v>95.94</v>
      </c>
      <c r="F678" s="112"/>
    </row>
    <row r="679" spans="1:6" ht="13.2">
      <c r="A679" s="258" t="s">
        <v>2553</v>
      </c>
      <c r="B679" s="258"/>
      <c r="C679" s="259">
        <v>5535424.3399999999</v>
      </c>
      <c r="D679" s="259">
        <v>395475.75</v>
      </c>
      <c r="E679" s="259">
        <v>5930900.0899999999</v>
      </c>
      <c r="F679" s="112"/>
    </row>
    <row r="680" spans="1:6" ht="13.2">
      <c r="A680" s="258" t="s">
        <v>2554</v>
      </c>
      <c r="B680" s="258"/>
      <c r="C680" s="259">
        <v>214229.73</v>
      </c>
      <c r="D680" s="259">
        <v>19475.43</v>
      </c>
      <c r="E680" s="259">
        <v>233705.16</v>
      </c>
      <c r="F680" s="112"/>
    </row>
    <row r="681" spans="1:6" ht="13.2">
      <c r="A681" s="258" t="s">
        <v>2555</v>
      </c>
      <c r="B681" s="258"/>
      <c r="C681" s="259">
        <v>-1405429.73</v>
      </c>
      <c r="D681" s="259">
        <v>-55423.24</v>
      </c>
      <c r="E681" s="259">
        <v>-1460852.97</v>
      </c>
      <c r="F681" s="112"/>
    </row>
    <row r="682" spans="1:6" ht="13.2">
      <c r="A682" s="258" t="s">
        <v>2556</v>
      </c>
      <c r="B682" s="258"/>
      <c r="C682" s="259">
        <v>4228138.04</v>
      </c>
      <c r="D682" s="259">
        <v>1117765.46</v>
      </c>
      <c r="E682" s="259">
        <v>5345903.5</v>
      </c>
      <c r="F682" s="112"/>
    </row>
    <row r="683" spans="1:6" ht="13.2">
      <c r="A683" s="258" t="s">
        <v>2557</v>
      </c>
      <c r="B683" s="258"/>
      <c r="C683" s="259">
        <v>-12513384.85</v>
      </c>
      <c r="D683" s="259">
        <v>144986.13</v>
      </c>
      <c r="E683" s="259">
        <v>-12368398.720000001</v>
      </c>
      <c r="F683" s="112"/>
    </row>
    <row r="684" spans="1:6" ht="13.2">
      <c r="A684" s="258" t="s">
        <v>2558</v>
      </c>
      <c r="B684" s="258"/>
      <c r="C684" s="259">
        <v>640510</v>
      </c>
      <c r="D684" s="259">
        <v>0</v>
      </c>
      <c r="E684" s="259">
        <v>640510</v>
      </c>
      <c r="F684" s="112"/>
    </row>
    <row r="685" spans="1:6" ht="13.2">
      <c r="A685" s="258" t="s">
        <v>2559</v>
      </c>
      <c r="B685" s="258"/>
      <c r="C685" s="259">
        <v>129047.76999999999</v>
      </c>
      <c r="D685" s="259">
        <v>12999.09</v>
      </c>
      <c r="E685" s="259">
        <v>142046.86000000002</v>
      </c>
      <c r="F685" s="112"/>
    </row>
    <row r="686" spans="1:6" ht="13.2">
      <c r="A686" s="258" t="s">
        <v>2560</v>
      </c>
      <c r="B686" s="258"/>
      <c r="C686" s="259">
        <v>340872.82999999996</v>
      </c>
      <c r="D686" s="259">
        <v>56906.9</v>
      </c>
      <c r="E686" s="259">
        <v>397779.73</v>
      </c>
      <c r="F686" s="112"/>
    </row>
    <row r="687" spans="1:6" ht="13.2">
      <c r="A687" s="258" t="s">
        <v>2561</v>
      </c>
      <c r="B687" s="258"/>
      <c r="C687" s="259">
        <v>644286.31000000006</v>
      </c>
      <c r="D687" s="259">
        <v>76514.64</v>
      </c>
      <c r="E687" s="259">
        <v>720800.95000000007</v>
      </c>
      <c r="F687" s="112"/>
    </row>
    <row r="688" spans="1:6" ht="13.2">
      <c r="A688" s="258" t="s">
        <v>2562</v>
      </c>
      <c r="B688" s="258"/>
      <c r="C688" s="259">
        <v>95984.31</v>
      </c>
      <c r="D688" s="259">
        <v>47991.360000000001</v>
      </c>
      <c r="E688" s="259">
        <v>143975.66999999998</v>
      </c>
      <c r="F688" s="112"/>
    </row>
    <row r="689" spans="1:6" ht="13.2">
      <c r="A689" s="258" t="s">
        <v>2563</v>
      </c>
      <c r="B689" s="258"/>
      <c r="C689" s="259">
        <v>318.08</v>
      </c>
      <c r="D689" s="259">
        <v>0</v>
      </c>
      <c r="E689" s="259">
        <v>318.08</v>
      </c>
      <c r="F689" s="112"/>
    </row>
    <row r="690" spans="1:6" ht="13.2">
      <c r="A690" s="258" t="s">
        <v>2564</v>
      </c>
      <c r="B690" s="258"/>
      <c r="C690" s="259">
        <v>29418.74</v>
      </c>
      <c r="D690" s="259">
        <v>0</v>
      </c>
      <c r="E690" s="259">
        <v>29418.74</v>
      </c>
      <c r="F690" s="112"/>
    </row>
    <row r="691" spans="1:6" ht="13.2">
      <c r="A691" s="258" t="s">
        <v>2565</v>
      </c>
      <c r="B691" s="258"/>
      <c r="C691" s="259">
        <v>13525.52</v>
      </c>
      <c r="D691" s="259">
        <v>1904.31</v>
      </c>
      <c r="E691" s="259">
        <v>15429.83</v>
      </c>
      <c r="F691" s="112"/>
    </row>
    <row r="692" spans="1:6" ht="13.2">
      <c r="A692" s="258" t="s">
        <v>2566</v>
      </c>
      <c r="B692" s="258"/>
      <c r="C692" s="259">
        <v>11820957.970000001</v>
      </c>
      <c r="D692" s="259">
        <v>1156882.4099999999</v>
      </c>
      <c r="E692" s="259">
        <v>12977840.380000001</v>
      </c>
      <c r="F692" s="112"/>
    </row>
    <row r="693" spans="1:6" ht="13.2">
      <c r="A693" s="258" t="s">
        <v>2567</v>
      </c>
      <c r="B693" s="258"/>
      <c r="C693" s="259">
        <v>-2318875.4899999998</v>
      </c>
      <c r="D693" s="259">
        <v>-215934.03999999998</v>
      </c>
      <c r="E693" s="259">
        <v>-2534809.5299999998</v>
      </c>
      <c r="F693" s="112"/>
    </row>
    <row r="694" spans="1:6" ht="13.2">
      <c r="A694" s="258" t="s">
        <v>2569</v>
      </c>
      <c r="B694" s="258"/>
      <c r="C694" s="259">
        <v>8473513</v>
      </c>
      <c r="D694" s="259">
        <v>751793</v>
      </c>
      <c r="E694" s="259">
        <v>9225306</v>
      </c>
      <c r="F694" s="112"/>
    </row>
    <row r="695" spans="1:6" ht="13.2">
      <c r="A695" s="258" t="s">
        <v>2570</v>
      </c>
      <c r="B695" s="258"/>
      <c r="C695" s="259">
        <v>240420461.43000001</v>
      </c>
      <c r="D695" s="259">
        <v>61201527.409999996</v>
      </c>
      <c r="E695" s="259">
        <v>301621988.83999997</v>
      </c>
      <c r="F695" s="112"/>
    </row>
    <row r="696" spans="1:6" ht="13.2">
      <c r="A696" s="258" t="s">
        <v>2571</v>
      </c>
      <c r="B696" s="258"/>
      <c r="C696" s="259">
        <v>10158245.149999999</v>
      </c>
      <c r="D696" s="259">
        <v>682957.06</v>
      </c>
      <c r="E696" s="259">
        <v>10841202.209999999</v>
      </c>
      <c r="F696" s="112"/>
    </row>
    <row r="697" spans="1:6" ht="13.2">
      <c r="A697" s="258" t="s">
        <v>2572</v>
      </c>
      <c r="B697" s="258"/>
      <c r="C697" s="259">
        <v>1212585.46</v>
      </c>
      <c r="D697" s="259">
        <v>113865.14</v>
      </c>
      <c r="E697" s="259">
        <v>1326450.6000000001</v>
      </c>
      <c r="F697" s="112"/>
    </row>
    <row r="698" spans="1:6" ht="13.2">
      <c r="A698" s="258" t="s">
        <v>2573</v>
      </c>
      <c r="B698" s="258"/>
      <c r="C698" s="259">
        <v>482462.79</v>
      </c>
      <c r="D698" s="259">
        <v>36417.119999999995</v>
      </c>
      <c r="E698" s="259">
        <v>518879.91</v>
      </c>
      <c r="F698" s="112"/>
    </row>
    <row r="699" spans="1:6" ht="13.2">
      <c r="A699" s="258" t="s">
        <v>2574</v>
      </c>
      <c r="B699" s="258"/>
      <c r="C699" s="259">
        <v>159299.01999999999</v>
      </c>
      <c r="D699" s="259">
        <v>13990.77</v>
      </c>
      <c r="E699" s="259">
        <v>173289.78999999998</v>
      </c>
      <c r="F699" s="112"/>
    </row>
    <row r="700" spans="1:6" ht="13.2">
      <c r="A700" s="258" t="s">
        <v>2575</v>
      </c>
      <c r="B700" s="258"/>
      <c r="C700" s="259">
        <v>3407148.28</v>
      </c>
      <c r="D700" s="259">
        <v>317929.58</v>
      </c>
      <c r="E700" s="259">
        <v>3725077.86</v>
      </c>
      <c r="F700" s="112"/>
    </row>
    <row r="701" spans="1:6" ht="13.2">
      <c r="A701" s="258" t="s">
        <v>2576</v>
      </c>
      <c r="B701" s="258"/>
      <c r="C701" s="259">
        <v>13804128.059999999</v>
      </c>
      <c r="D701" s="259">
        <v>982626</v>
      </c>
      <c r="E701" s="259">
        <v>14786754.060000001</v>
      </c>
      <c r="F701" s="112"/>
    </row>
    <row r="702" spans="1:6" ht="13.2">
      <c r="A702" s="258" t="s">
        <v>2578</v>
      </c>
      <c r="B702" s="258"/>
      <c r="C702" s="259">
        <v>29223868.760000002</v>
      </c>
      <c r="D702" s="259">
        <v>2147785.67</v>
      </c>
      <c r="E702" s="259">
        <v>31371654.43</v>
      </c>
      <c r="F702" s="112"/>
    </row>
    <row r="703" spans="1:6" ht="13.2">
      <c r="A703" s="258" t="s">
        <v>2579</v>
      </c>
      <c r="B703" s="258"/>
      <c r="C703" s="259">
        <v>119287.79</v>
      </c>
      <c r="D703" s="259">
        <v>10622.73</v>
      </c>
      <c r="E703" s="259">
        <v>129910.51999999999</v>
      </c>
      <c r="F703" s="112"/>
    </row>
    <row r="704" spans="1:6" ht="13.2">
      <c r="A704" s="258" t="s">
        <v>2580</v>
      </c>
      <c r="B704" s="258"/>
      <c r="C704" s="259">
        <v>959372.77</v>
      </c>
      <c r="D704" s="259">
        <v>88509.08</v>
      </c>
      <c r="E704" s="259">
        <v>1047881.8500000001</v>
      </c>
      <c r="F704" s="112"/>
    </row>
    <row r="705" spans="1:6" ht="13.2">
      <c r="A705" s="258" t="s">
        <v>2581</v>
      </c>
      <c r="B705" s="258"/>
      <c r="C705" s="259">
        <v>12224169.110000001</v>
      </c>
      <c r="D705" s="259">
        <v>1506634.93</v>
      </c>
      <c r="E705" s="259">
        <v>13730804.039999999</v>
      </c>
      <c r="F705" s="112"/>
    </row>
    <row r="706" spans="1:6" ht="13.2">
      <c r="A706" s="258" t="s">
        <v>2582</v>
      </c>
      <c r="B706" s="258"/>
      <c r="C706" s="259">
        <v>15542476.529999999</v>
      </c>
      <c r="D706" s="259">
        <v>1604500.6300000001</v>
      </c>
      <c r="E706" s="259">
        <v>17146977.16</v>
      </c>
      <c r="F706" s="112"/>
    </row>
    <row r="707" spans="1:6" ht="13.2">
      <c r="A707" s="258" t="s">
        <v>2583</v>
      </c>
      <c r="B707" s="258"/>
      <c r="C707" s="259">
        <v>9561902.6500000004</v>
      </c>
      <c r="D707" s="259">
        <v>938478.91</v>
      </c>
      <c r="E707" s="259">
        <v>10500381.559999999</v>
      </c>
      <c r="F707" s="112"/>
    </row>
    <row r="708" spans="1:6" ht="13.2">
      <c r="A708" s="258" t="s">
        <v>2584</v>
      </c>
      <c r="B708" s="258"/>
      <c r="C708" s="259">
        <v>12204243.01</v>
      </c>
      <c r="D708" s="259">
        <v>1327934.53</v>
      </c>
      <c r="E708" s="259">
        <v>13532177.540000001</v>
      </c>
      <c r="F708" s="112"/>
    </row>
    <row r="709" spans="1:6" ht="13.2">
      <c r="A709" s="258" t="s">
        <v>2585</v>
      </c>
      <c r="B709" s="258"/>
      <c r="C709" s="259">
        <v>555807.43000000005</v>
      </c>
      <c r="D709" s="259">
        <v>50261.46</v>
      </c>
      <c r="E709" s="259">
        <v>606068.8899999999</v>
      </c>
      <c r="F709" s="112"/>
    </row>
    <row r="710" spans="1:6" ht="13.2">
      <c r="A710" s="258" t="s">
        <v>2586</v>
      </c>
      <c r="B710" s="258"/>
      <c r="C710" s="259">
        <v>40376711.299999997</v>
      </c>
      <c r="D710" s="259">
        <v>13299170.359999999</v>
      </c>
      <c r="E710" s="259">
        <v>53675881.659999996</v>
      </c>
      <c r="F710" s="112"/>
    </row>
    <row r="711" spans="1:6" ht="13.2">
      <c r="A711" s="258" t="s">
        <v>2587</v>
      </c>
      <c r="B711" s="258"/>
      <c r="C711" s="259">
        <v>739542.83000000007</v>
      </c>
      <c r="D711" s="259">
        <v>5486.5300000000007</v>
      </c>
      <c r="E711" s="259">
        <v>745029.36</v>
      </c>
      <c r="F711" s="112"/>
    </row>
    <row r="712" spans="1:6" ht="13.2">
      <c r="A712" s="258" t="s">
        <v>2588</v>
      </c>
      <c r="B712" s="258"/>
      <c r="C712" s="259">
        <v>15189.51</v>
      </c>
      <c r="D712" s="259">
        <v>720.90000000000009</v>
      </c>
      <c r="E712" s="259">
        <v>15910.41</v>
      </c>
      <c r="F712" s="112"/>
    </row>
    <row r="713" spans="1:6" ht="13.2">
      <c r="A713" s="258" t="s">
        <v>2589</v>
      </c>
      <c r="B713" s="258"/>
      <c r="C713" s="259">
        <v>92298702.930000007</v>
      </c>
      <c r="D713" s="259">
        <v>18832320.060000002</v>
      </c>
      <c r="E713" s="259">
        <v>111131022.98999999</v>
      </c>
      <c r="F713" s="112"/>
    </row>
    <row r="714" spans="1:6" ht="13.2">
      <c r="A714" s="258" t="s">
        <v>2590</v>
      </c>
      <c r="B714" s="258"/>
      <c r="C714" s="259">
        <v>1000.0000000000001</v>
      </c>
      <c r="D714" s="259">
        <v>0</v>
      </c>
      <c r="E714" s="259">
        <v>1000.0000000000001</v>
      </c>
      <c r="F714" s="112"/>
    </row>
    <row r="715" spans="1:6" ht="13.2">
      <c r="A715" s="258" t="s">
        <v>2591</v>
      </c>
      <c r="B715" s="258"/>
      <c r="C715" s="259">
        <v>144279.44999999998</v>
      </c>
      <c r="D715" s="259">
        <v>0</v>
      </c>
      <c r="E715" s="259">
        <v>144279.44999999998</v>
      </c>
      <c r="F715" s="112"/>
    </row>
    <row r="716" spans="1:6" ht="13.2">
      <c r="A716" s="258" t="s">
        <v>2592</v>
      </c>
      <c r="B716" s="258"/>
      <c r="C716" s="259">
        <v>328876.37</v>
      </c>
      <c r="D716" s="259">
        <v>50927.55</v>
      </c>
      <c r="E716" s="259">
        <v>379803.92</v>
      </c>
      <c r="F716" s="112"/>
    </row>
    <row r="717" spans="1:6" ht="13.2">
      <c r="A717" s="258" t="s">
        <v>2593</v>
      </c>
      <c r="B717" s="258"/>
      <c r="C717" s="259">
        <v>2026206.7900000003</v>
      </c>
      <c r="D717" s="259">
        <v>178338.5</v>
      </c>
      <c r="E717" s="259">
        <v>2204545.29</v>
      </c>
      <c r="F717" s="112"/>
    </row>
    <row r="718" spans="1:6" ht="13.2">
      <c r="A718" s="258" t="s">
        <v>2594</v>
      </c>
      <c r="B718" s="258"/>
      <c r="C718" s="259">
        <v>93150091.420000002</v>
      </c>
      <c r="D718" s="259">
        <v>9919386.5899999999</v>
      </c>
      <c r="E718" s="259">
        <v>103069478.01000001</v>
      </c>
      <c r="F718" s="112"/>
    </row>
    <row r="719" spans="1:6" ht="13.2">
      <c r="A719" s="258" t="s">
        <v>2595</v>
      </c>
      <c r="B719" s="258"/>
      <c r="C719" s="259">
        <v>-8512071.1099999994</v>
      </c>
      <c r="D719" s="259">
        <v>-3171776.87</v>
      </c>
      <c r="E719" s="259">
        <v>-11683847.98</v>
      </c>
      <c r="F719" s="112"/>
    </row>
    <row r="720" spans="1:6" ht="13.2">
      <c r="A720" s="258" t="s">
        <v>2596</v>
      </c>
      <c r="B720" s="258"/>
      <c r="C720" s="259">
        <v>4957391</v>
      </c>
      <c r="D720" s="259">
        <v>405617</v>
      </c>
      <c r="E720" s="259">
        <v>5363008</v>
      </c>
      <c r="F720" s="112"/>
    </row>
    <row r="721" spans="1:6" ht="13.2">
      <c r="A721" s="258" t="s">
        <v>2597</v>
      </c>
      <c r="B721" s="258"/>
      <c r="C721" s="259">
        <v>685054.13</v>
      </c>
      <c r="D721" s="259">
        <v>16102.410000000002</v>
      </c>
      <c r="E721" s="259">
        <v>701156.53999999992</v>
      </c>
      <c r="F721" s="112"/>
    </row>
    <row r="722" spans="1:6" ht="13.2">
      <c r="A722" s="258" t="s">
        <v>2598</v>
      </c>
      <c r="B722" s="258"/>
      <c r="C722" s="259">
        <v>92780828.049999997</v>
      </c>
      <c r="D722" s="259">
        <v>7398595.1799999997</v>
      </c>
      <c r="E722" s="259">
        <v>100179423.22999999</v>
      </c>
      <c r="F722" s="112"/>
    </row>
    <row r="723" spans="1:6" ht="13.2">
      <c r="A723" s="258" t="s">
        <v>2599</v>
      </c>
      <c r="B723" s="258"/>
      <c r="C723" s="259">
        <v>1224362.28</v>
      </c>
      <c r="D723" s="259">
        <v>101864.86</v>
      </c>
      <c r="E723" s="259">
        <v>1326227.1400000001</v>
      </c>
      <c r="F723" s="112"/>
    </row>
    <row r="724" spans="1:6" ht="13.2">
      <c r="A724" s="258" t="s">
        <v>2600</v>
      </c>
      <c r="B724" s="258"/>
      <c r="C724" s="259">
        <v>3086565.94</v>
      </c>
      <c r="D724" s="259">
        <v>317840.64999999997</v>
      </c>
      <c r="E724" s="259">
        <v>3404406.59</v>
      </c>
      <c r="F724" s="112"/>
    </row>
    <row r="725" spans="1:6" ht="13.2">
      <c r="A725" s="258" t="s">
        <v>2601</v>
      </c>
      <c r="B725" s="258"/>
      <c r="C725" s="259">
        <v>239659.27</v>
      </c>
      <c r="D725" s="259">
        <v>6694.66</v>
      </c>
      <c r="E725" s="259">
        <v>246353.93000000002</v>
      </c>
      <c r="F725" s="112"/>
    </row>
    <row r="726" spans="1:6" ht="13.2">
      <c r="A726" s="258" t="s">
        <v>2602</v>
      </c>
      <c r="B726" s="258"/>
      <c r="C726" s="259">
        <v>4362979.0699999994</v>
      </c>
      <c r="D726" s="259">
        <v>33768.74</v>
      </c>
      <c r="E726" s="259">
        <v>4396747.8100000005</v>
      </c>
      <c r="F726" s="112"/>
    </row>
    <row r="727" spans="1:6" ht="13.2">
      <c r="A727" s="258" t="s">
        <v>2603</v>
      </c>
      <c r="B727" s="258"/>
      <c r="C727" s="259">
        <v>460201.57</v>
      </c>
      <c r="D727" s="259">
        <v>22024.880000000001</v>
      </c>
      <c r="E727" s="259">
        <v>482226.45</v>
      </c>
      <c r="F727" s="112"/>
    </row>
    <row r="728" spans="1:6" ht="13.2">
      <c r="A728" s="258" t="s">
        <v>2604</v>
      </c>
      <c r="B728" s="258"/>
      <c r="C728" s="259">
        <v>3542042.81</v>
      </c>
      <c r="D728" s="259">
        <v>313258.41000000003</v>
      </c>
      <c r="E728" s="259">
        <v>3855301.22</v>
      </c>
      <c r="F728" s="112"/>
    </row>
    <row r="729" spans="1:6" ht="13.2">
      <c r="A729" s="258" t="s">
        <v>2605</v>
      </c>
      <c r="B729" s="258"/>
      <c r="C729" s="259">
        <v>122654.27</v>
      </c>
      <c r="D729" s="259">
        <v>10271.519999999999</v>
      </c>
      <c r="E729" s="259">
        <v>132925.78999999998</v>
      </c>
      <c r="F729" s="112"/>
    </row>
    <row r="730" spans="1:6" ht="13.2">
      <c r="A730" s="258" t="s">
        <v>2606</v>
      </c>
      <c r="B730" s="258"/>
      <c r="C730" s="259">
        <v>5514454.0200000005</v>
      </c>
      <c r="D730" s="259">
        <v>631177.41</v>
      </c>
      <c r="E730" s="259">
        <v>6145631.4300000006</v>
      </c>
      <c r="F730" s="112"/>
    </row>
    <row r="731" spans="1:6" ht="13.2">
      <c r="A731" s="258" t="s">
        <v>2607</v>
      </c>
      <c r="B731" s="258"/>
      <c r="C731" s="259">
        <v>3800586.9899999998</v>
      </c>
      <c r="D731" s="259">
        <v>486086.16000000003</v>
      </c>
      <c r="E731" s="259">
        <v>4286673.1500000004</v>
      </c>
      <c r="F731" s="112"/>
    </row>
    <row r="732" spans="1:6" ht="13.2">
      <c r="A732" s="258" t="s">
        <v>2608</v>
      </c>
      <c r="B732" s="258"/>
      <c r="C732" s="259">
        <v>25540308.809999999</v>
      </c>
      <c r="D732" s="259">
        <v>51056.17</v>
      </c>
      <c r="E732" s="259">
        <v>25591364.98</v>
      </c>
      <c r="F732" s="112"/>
    </row>
    <row r="733" spans="1:6" ht="13.2">
      <c r="A733" s="258" t="s">
        <v>2609</v>
      </c>
      <c r="B733" s="258"/>
      <c r="C733" s="259">
        <v>-2000955.97</v>
      </c>
      <c r="D733" s="259">
        <v>0</v>
      </c>
      <c r="E733" s="259">
        <v>-2000955.97</v>
      </c>
      <c r="F733" s="112"/>
    </row>
    <row r="734" spans="1:6" ht="13.2">
      <c r="A734" s="258" t="s">
        <v>2610</v>
      </c>
      <c r="B734" s="258"/>
      <c r="C734" s="259">
        <v>2087195.7200000002</v>
      </c>
      <c r="D734" s="259">
        <v>163391.35</v>
      </c>
      <c r="E734" s="259">
        <v>2250587.0699999998</v>
      </c>
      <c r="F734" s="112"/>
    </row>
    <row r="735" spans="1:6" ht="13.2">
      <c r="A735" s="258" t="s">
        <v>2611</v>
      </c>
      <c r="B735" s="258"/>
      <c r="C735" s="259">
        <v>47980054.779999994</v>
      </c>
      <c r="D735" s="259">
        <v>2137434.81</v>
      </c>
      <c r="E735" s="259">
        <v>50117489.590000004</v>
      </c>
      <c r="F735" s="112"/>
    </row>
    <row r="736" spans="1:6" ht="13.2">
      <c r="A736" s="258" t="s">
        <v>2617</v>
      </c>
      <c r="B736" s="258"/>
      <c r="C736" s="259">
        <v>-272315.10000000003</v>
      </c>
      <c r="D736" s="259">
        <v>-1293307.05</v>
      </c>
      <c r="E736" s="259">
        <v>-1565622.1500000001</v>
      </c>
      <c r="F736" s="112"/>
    </row>
    <row r="737" spans="1:6" ht="13.2">
      <c r="A737" s="258" t="s">
        <v>2618</v>
      </c>
      <c r="B737" s="258"/>
      <c r="C737" s="259">
        <v>-272315.10000000003</v>
      </c>
      <c r="D737" s="259">
        <v>-1293307.05</v>
      </c>
      <c r="E737" s="259">
        <v>-1565622.1500000001</v>
      </c>
      <c r="F737" s="112"/>
    </row>
    <row r="738" spans="1:6" ht="13.2">
      <c r="A738" s="258" t="s">
        <v>2619</v>
      </c>
      <c r="B738" s="258"/>
      <c r="C738" s="259">
        <v>2137303.8499999996</v>
      </c>
      <c r="D738" s="259">
        <v>223866.26</v>
      </c>
      <c r="E738" s="259">
        <v>2361170.11</v>
      </c>
      <c r="F738" s="112"/>
    </row>
    <row r="739" spans="1:6" ht="13.2">
      <c r="A739" s="258" t="s">
        <v>2620</v>
      </c>
      <c r="B739" s="258"/>
      <c r="C739" s="259">
        <v>98906.76999999999</v>
      </c>
      <c r="D739" s="259">
        <v>-13097.36</v>
      </c>
      <c r="E739" s="259">
        <v>85809.41</v>
      </c>
      <c r="F739" s="112"/>
    </row>
    <row r="740" spans="1:6" ht="13.2">
      <c r="A740" s="258" t="s">
        <v>2621</v>
      </c>
      <c r="B740" s="258"/>
      <c r="C740" s="259">
        <v>2236210.6199999996</v>
      </c>
      <c r="D740" s="259">
        <v>210768.9</v>
      </c>
      <c r="E740" s="259">
        <v>2446979.52</v>
      </c>
      <c r="F740" s="112"/>
    </row>
    <row r="741" spans="1:6" ht="13.2">
      <c r="A741" s="258" t="s">
        <v>2623</v>
      </c>
      <c r="B741" s="258"/>
      <c r="C741" s="259">
        <v>12281872.82</v>
      </c>
      <c r="D741" s="259">
        <v>1602953.94</v>
      </c>
      <c r="E741" s="259">
        <v>13884826.76</v>
      </c>
      <c r="F741" s="112"/>
    </row>
    <row r="742" spans="1:6" ht="13.2">
      <c r="A742" s="258" t="s">
        <v>2625</v>
      </c>
      <c r="B742" s="258"/>
      <c r="C742" s="259">
        <v>135668.43000000002</v>
      </c>
      <c r="D742" s="259">
        <v>55068.73</v>
      </c>
      <c r="E742" s="259">
        <v>190737.16</v>
      </c>
      <c r="F742" s="112"/>
    </row>
    <row r="743" spans="1:6" ht="13.2">
      <c r="A743" s="258" t="s">
        <v>2626</v>
      </c>
      <c r="B743" s="258"/>
      <c r="C743" s="259">
        <v>78643.8</v>
      </c>
      <c r="D743" s="259">
        <v>5606.66</v>
      </c>
      <c r="E743" s="259">
        <v>84250.46</v>
      </c>
      <c r="F743" s="112"/>
    </row>
    <row r="744" spans="1:6" ht="13.2">
      <c r="A744" s="258" t="s">
        <v>2627</v>
      </c>
      <c r="B744" s="258"/>
      <c r="C744" s="259">
        <v>12496185.049999999</v>
      </c>
      <c r="D744" s="259">
        <v>1663629.33</v>
      </c>
      <c r="E744" s="259">
        <v>14159814.379999999</v>
      </c>
      <c r="F744" s="112"/>
    </row>
    <row r="745" spans="1:6" ht="13.2">
      <c r="A745" s="258" t="s">
        <v>2628</v>
      </c>
      <c r="B745" s="258"/>
      <c r="C745" s="259">
        <v>4889737.22</v>
      </c>
      <c r="D745" s="259">
        <v>-400066.87</v>
      </c>
      <c r="E745" s="259">
        <v>4489670.3499999996</v>
      </c>
      <c r="F745" s="112"/>
    </row>
    <row r="746" spans="1:6" ht="13.2">
      <c r="A746" s="258" t="s">
        <v>2931</v>
      </c>
      <c r="B746" s="258"/>
      <c r="C746" s="259">
        <v>14.159999999999998</v>
      </c>
      <c r="D746" s="259">
        <v>0</v>
      </c>
      <c r="E746" s="259">
        <v>14.159999999999998</v>
      </c>
      <c r="F746" s="112"/>
    </row>
    <row r="747" spans="1:6" ht="13.2">
      <c r="A747" s="258" t="s">
        <v>2629</v>
      </c>
      <c r="B747" s="258"/>
      <c r="C747" s="259">
        <v>634052.19999999995</v>
      </c>
      <c r="D747" s="259">
        <v>61638.37</v>
      </c>
      <c r="E747" s="259">
        <v>695690.57000000007</v>
      </c>
      <c r="F747" s="112"/>
    </row>
    <row r="748" spans="1:6" ht="13.2">
      <c r="A748" s="258" t="s">
        <v>2932</v>
      </c>
      <c r="B748" s="258"/>
      <c r="C748" s="259">
        <v>0</v>
      </c>
      <c r="D748" s="259">
        <v>0</v>
      </c>
      <c r="E748" s="259">
        <v>0</v>
      </c>
      <c r="F748" s="112"/>
    </row>
    <row r="749" spans="1:6" ht="13.2">
      <c r="A749" s="258" t="s">
        <v>2630</v>
      </c>
      <c r="B749" s="258"/>
      <c r="C749" s="259">
        <v>-1830984.28</v>
      </c>
      <c r="D749" s="259">
        <v>-232022.47999999998</v>
      </c>
      <c r="E749" s="259">
        <v>-2063006.7599999998</v>
      </c>
      <c r="F749" s="112"/>
    </row>
    <row r="750" spans="1:6" ht="13.2">
      <c r="A750" s="258" t="s">
        <v>2631</v>
      </c>
      <c r="B750" s="258"/>
      <c r="C750" s="259">
        <v>2186171.8600000003</v>
      </c>
      <c r="D750" s="259">
        <v>256802.81</v>
      </c>
      <c r="E750" s="259">
        <v>2442974.67</v>
      </c>
      <c r="F750" s="112"/>
    </row>
    <row r="751" spans="1:6" ht="13.2">
      <c r="A751" s="258" t="s">
        <v>2632</v>
      </c>
      <c r="B751" s="258"/>
      <c r="C751" s="259">
        <v>6593357.6299999999</v>
      </c>
      <c r="D751" s="259">
        <v>578359.54</v>
      </c>
      <c r="E751" s="259">
        <v>7171717.1699999999</v>
      </c>
      <c r="F751" s="112"/>
    </row>
    <row r="752" spans="1:6" ht="13.2">
      <c r="A752" s="258" t="s">
        <v>2633</v>
      </c>
      <c r="B752" s="258"/>
      <c r="C752" s="259">
        <v>-3239677.98</v>
      </c>
      <c r="D752" s="259">
        <v>-456422.10000000003</v>
      </c>
      <c r="E752" s="259">
        <v>-3696100.08</v>
      </c>
      <c r="F752" s="112"/>
    </row>
    <row r="753" spans="1:6" ht="13.2">
      <c r="A753" s="258" t="s">
        <v>2634</v>
      </c>
      <c r="B753" s="258"/>
      <c r="C753" s="259">
        <v>422632.02</v>
      </c>
      <c r="D753" s="259">
        <v>31959.919999999998</v>
      </c>
      <c r="E753" s="259">
        <v>454591.94</v>
      </c>
      <c r="F753" s="112"/>
    </row>
    <row r="754" spans="1:6" ht="13.2">
      <c r="A754" s="258" t="s">
        <v>2635</v>
      </c>
      <c r="B754" s="258"/>
      <c r="C754" s="259">
        <v>1070975.21</v>
      </c>
      <c r="D754" s="259">
        <v>0</v>
      </c>
      <c r="E754" s="259">
        <v>1070975.21</v>
      </c>
      <c r="F754" s="112"/>
    </row>
    <row r="755" spans="1:6" ht="13.2">
      <c r="A755" s="258" t="s">
        <v>2636</v>
      </c>
      <c r="B755" s="258"/>
      <c r="C755" s="259">
        <v>-195.57</v>
      </c>
      <c r="D755" s="259">
        <v>0</v>
      </c>
      <c r="E755" s="259">
        <v>-195.57</v>
      </c>
      <c r="F755" s="112"/>
    </row>
    <row r="756" spans="1:6" ht="13.2">
      <c r="A756" s="258" t="s">
        <v>2637</v>
      </c>
      <c r="B756" s="258"/>
      <c r="C756" s="259">
        <v>62219.450000000004</v>
      </c>
      <c r="D756" s="259">
        <v>5335.84</v>
      </c>
      <c r="E756" s="259">
        <v>67555.290000000008</v>
      </c>
      <c r="F756" s="112"/>
    </row>
    <row r="757" spans="1:6" ht="13.2">
      <c r="A757" s="258" t="s">
        <v>2638</v>
      </c>
      <c r="B757" s="258"/>
      <c r="C757" s="259">
        <v>4439460.97</v>
      </c>
      <c r="D757" s="259">
        <v>412818.8</v>
      </c>
      <c r="E757" s="259">
        <v>4852279.7700000005</v>
      </c>
      <c r="F757" s="112"/>
    </row>
    <row r="758" spans="1:6" ht="13.2">
      <c r="A758" s="258" t="s">
        <v>2639</v>
      </c>
      <c r="B758" s="258"/>
      <c r="C758" s="259">
        <v>181391.27</v>
      </c>
      <c r="D758" s="259">
        <v>19936.919999999998</v>
      </c>
      <c r="E758" s="259">
        <v>201328.19</v>
      </c>
      <c r="F758" s="112"/>
    </row>
    <row r="759" spans="1:6" ht="13.2">
      <c r="A759" s="258" t="s">
        <v>2640</v>
      </c>
      <c r="B759" s="258"/>
      <c r="C759" s="259">
        <v>15409154.16</v>
      </c>
      <c r="D759" s="259">
        <v>278340.75</v>
      </c>
      <c r="E759" s="259">
        <v>15687494.91</v>
      </c>
      <c r="F759" s="112"/>
    </row>
    <row r="760" spans="1:6" ht="13.2">
      <c r="A760" s="258" t="s">
        <v>2641</v>
      </c>
      <c r="B760" s="258"/>
      <c r="C760" s="259">
        <v>29776.25</v>
      </c>
      <c r="D760" s="259">
        <v>1750.47</v>
      </c>
      <c r="E760" s="259">
        <v>31526.720000000001</v>
      </c>
      <c r="F760" s="112"/>
    </row>
    <row r="761" spans="1:6" ht="13.2">
      <c r="A761" s="258" t="s">
        <v>2642</v>
      </c>
      <c r="B761" s="258"/>
      <c r="C761" s="259">
        <v>4409385.58</v>
      </c>
      <c r="D761" s="259">
        <v>1185156.76</v>
      </c>
      <c r="E761" s="259">
        <v>5594542.3399999999</v>
      </c>
      <c r="F761" s="112"/>
    </row>
    <row r="762" spans="1:6" ht="13.2">
      <c r="A762" s="258" t="s">
        <v>2643</v>
      </c>
      <c r="B762" s="258"/>
      <c r="C762" s="259">
        <v>3160737.4699999997</v>
      </c>
      <c r="D762" s="259">
        <v>269320.81</v>
      </c>
      <c r="E762" s="259">
        <v>3430058.28</v>
      </c>
      <c r="F762" s="112"/>
    </row>
    <row r="763" spans="1:6" ht="13.2">
      <c r="A763" s="258" t="s">
        <v>2644</v>
      </c>
      <c r="B763" s="258"/>
      <c r="C763" s="259">
        <v>1264479.8799999999</v>
      </c>
      <c r="D763" s="259">
        <v>124084.05</v>
      </c>
      <c r="E763" s="259">
        <v>1388563.93</v>
      </c>
      <c r="F763" s="112"/>
    </row>
    <row r="764" spans="1:6" ht="13.2">
      <c r="A764" s="258" t="s">
        <v>2645</v>
      </c>
      <c r="B764" s="258"/>
      <c r="C764" s="259">
        <v>288587.5</v>
      </c>
      <c r="D764" s="259">
        <v>27518.59</v>
      </c>
      <c r="E764" s="259">
        <v>316106.08999999997</v>
      </c>
      <c r="F764" s="112"/>
    </row>
    <row r="765" spans="1:6" ht="13.2">
      <c r="A765" s="258" t="s">
        <v>2646</v>
      </c>
      <c r="B765" s="258"/>
      <c r="C765" s="259">
        <v>-354615.24</v>
      </c>
      <c r="D765" s="259">
        <v>-14072.3</v>
      </c>
      <c r="E765" s="259">
        <v>-368687.54</v>
      </c>
      <c r="F765" s="112"/>
    </row>
    <row r="766" spans="1:6" ht="13.2">
      <c r="A766" s="258" t="s">
        <v>2647</v>
      </c>
      <c r="B766" s="258"/>
      <c r="C766" s="259">
        <v>1334569.6300000001</v>
      </c>
      <c r="D766" s="259">
        <v>0</v>
      </c>
      <c r="E766" s="259">
        <v>1334569.6300000001</v>
      </c>
      <c r="F766" s="112"/>
    </row>
    <row r="767" spans="1:6" ht="13.2">
      <c r="A767" s="258" t="s">
        <v>2648</v>
      </c>
      <c r="B767" s="258"/>
      <c r="C767" s="259">
        <v>898769.2</v>
      </c>
      <c r="D767" s="259">
        <v>52768.01</v>
      </c>
      <c r="E767" s="259">
        <v>951537.21</v>
      </c>
      <c r="F767" s="112"/>
    </row>
    <row r="768" spans="1:6" ht="13.2">
      <c r="A768" s="258" t="s">
        <v>2649</v>
      </c>
      <c r="B768" s="258"/>
      <c r="C768" s="259">
        <v>-374538.84</v>
      </c>
      <c r="D768" s="259">
        <v>-172563.14</v>
      </c>
      <c r="E768" s="259">
        <v>-547101.98</v>
      </c>
      <c r="F768" s="112"/>
    </row>
    <row r="769" spans="1:6" ht="13.2">
      <c r="A769" s="258" t="s">
        <v>2650</v>
      </c>
      <c r="B769" s="258"/>
      <c r="C769" s="259">
        <v>1358713.41</v>
      </c>
      <c r="D769" s="259">
        <v>30246.76</v>
      </c>
      <c r="E769" s="259">
        <v>1388960.1700000002</v>
      </c>
      <c r="F769" s="112"/>
    </row>
    <row r="770" spans="1:6" ht="13.2">
      <c r="A770" s="258" t="s">
        <v>2651</v>
      </c>
      <c r="B770" s="258"/>
      <c r="C770" s="259">
        <v>1433698.23</v>
      </c>
      <c r="D770" s="259">
        <v>-104852.23</v>
      </c>
      <c r="E770" s="259">
        <v>1328846</v>
      </c>
      <c r="F770" s="112"/>
    </row>
    <row r="771" spans="1:6" ht="13.2">
      <c r="A771" s="258" t="s">
        <v>2652</v>
      </c>
      <c r="B771" s="258"/>
      <c r="C771" s="259">
        <v>7155053.7300000004</v>
      </c>
      <c r="D771" s="259">
        <v>742220.94000000006</v>
      </c>
      <c r="E771" s="259">
        <v>7897274.6699999999</v>
      </c>
      <c r="F771" s="112"/>
    </row>
    <row r="772" spans="1:6" ht="13.2">
      <c r="A772" s="258" t="s">
        <v>2653</v>
      </c>
      <c r="B772" s="258"/>
      <c r="C772" s="259">
        <v>4421737.09</v>
      </c>
      <c r="D772" s="259">
        <v>245356.97</v>
      </c>
      <c r="E772" s="259">
        <v>4667094.0599999996</v>
      </c>
      <c r="F772" s="112"/>
    </row>
    <row r="773" spans="1:6" ht="13.2">
      <c r="A773" s="258" t="s">
        <v>2654</v>
      </c>
      <c r="B773" s="258"/>
      <c r="C773" s="259">
        <v>33233.01</v>
      </c>
      <c r="D773" s="259">
        <v>1247.79</v>
      </c>
      <c r="E773" s="259">
        <v>34480.799999999996</v>
      </c>
      <c r="F773" s="112"/>
    </row>
    <row r="774" spans="1:6" ht="13.2">
      <c r="A774" s="258" t="s">
        <v>2655</v>
      </c>
      <c r="B774" s="258"/>
      <c r="C774" s="259">
        <v>400105.38</v>
      </c>
      <c r="D774" s="259">
        <v>1026.6399999999999</v>
      </c>
      <c r="E774" s="259">
        <v>401132.02</v>
      </c>
      <c r="F774" s="112"/>
    </row>
    <row r="775" spans="1:6" ht="13.2">
      <c r="A775" s="258" t="s">
        <v>2656</v>
      </c>
      <c r="B775" s="258"/>
      <c r="C775" s="259">
        <v>25459692.280000001</v>
      </c>
      <c r="D775" s="259">
        <v>2389210.12</v>
      </c>
      <c r="E775" s="259">
        <v>27848902.399999999</v>
      </c>
      <c r="F775" s="112"/>
    </row>
    <row r="776" spans="1:6" ht="13.2">
      <c r="A776" s="258" t="s">
        <v>2657</v>
      </c>
      <c r="B776" s="258"/>
      <c r="C776" s="259">
        <v>558032842.96000004</v>
      </c>
      <c r="D776" s="259">
        <v>94966305.180000007</v>
      </c>
      <c r="E776" s="259">
        <v>652999148.13999999</v>
      </c>
      <c r="F776" s="112"/>
    </row>
    <row r="777" spans="1:6" ht="13.2">
      <c r="A777" s="258" t="s">
        <v>2658</v>
      </c>
      <c r="B777" s="258"/>
      <c r="C777" s="259"/>
      <c r="D777" s="259">
        <v>215.92000000000002</v>
      </c>
      <c r="E777" s="259">
        <v>215.92000000000002</v>
      </c>
      <c r="F777" s="112"/>
    </row>
    <row r="778" spans="1:6" ht="13.2">
      <c r="A778" s="258" t="s">
        <v>2933</v>
      </c>
      <c r="B778" s="258"/>
      <c r="C778" s="259">
        <v>1</v>
      </c>
      <c r="D778" s="259">
        <v>0</v>
      </c>
      <c r="E778" s="259">
        <v>1</v>
      </c>
      <c r="F778" s="112"/>
    </row>
    <row r="779" spans="1:6" ht="13.2">
      <c r="A779" s="258" t="s">
        <v>2934</v>
      </c>
      <c r="B779" s="258"/>
      <c r="C779" s="259">
        <v>5500</v>
      </c>
      <c r="D779" s="259">
        <v>0</v>
      </c>
      <c r="E779" s="259">
        <v>5500</v>
      </c>
      <c r="F779" s="112"/>
    </row>
    <row r="780" spans="1:6" ht="13.2">
      <c r="A780" s="258" t="s">
        <v>2659</v>
      </c>
      <c r="B780" s="258"/>
      <c r="C780" s="259">
        <v>5501</v>
      </c>
      <c r="D780" s="259">
        <v>215.92</v>
      </c>
      <c r="E780" s="259">
        <v>5716.9199999999992</v>
      </c>
      <c r="F780" s="112"/>
    </row>
    <row r="781" spans="1:6" ht="13.2">
      <c r="A781" s="258" t="s">
        <v>2660</v>
      </c>
      <c r="B781" s="258"/>
      <c r="C781" s="259">
        <v>3797288184.0599999</v>
      </c>
      <c r="D781" s="259">
        <v>361481867.08000004</v>
      </c>
      <c r="E781" s="259">
        <v>4158770051.1400003</v>
      </c>
      <c r="F781" s="112"/>
    </row>
    <row r="782" spans="1:6" ht="13.2">
      <c r="A782" s="258" t="s">
        <v>2661</v>
      </c>
      <c r="B782" s="258"/>
      <c r="C782" s="259">
        <v>760867235.56000006</v>
      </c>
      <c r="D782" s="259">
        <v>71578311.890000001</v>
      </c>
      <c r="E782" s="259">
        <v>832445547.44999993</v>
      </c>
      <c r="F782" s="112"/>
    </row>
    <row r="783" spans="1:6" ht="13.2">
      <c r="A783" s="258" t="s">
        <v>2662</v>
      </c>
      <c r="B783" s="258"/>
      <c r="C783" s="259">
        <v>-42713</v>
      </c>
      <c r="D783" s="259">
        <v>-3883</v>
      </c>
      <c r="E783" s="259">
        <v>-46596</v>
      </c>
      <c r="F783" s="112"/>
    </row>
    <row r="784" spans="1:6" ht="13.2">
      <c r="A784" s="258" t="s">
        <v>2666</v>
      </c>
      <c r="B784" s="258"/>
      <c r="C784" s="259">
        <v>760824522.55999994</v>
      </c>
      <c r="D784" s="259">
        <v>71574428.890000001</v>
      </c>
      <c r="E784" s="259">
        <v>832398951.44999993</v>
      </c>
      <c r="F784" s="112"/>
    </row>
    <row r="785" spans="1:6" ht="13.2">
      <c r="A785" s="258" t="s">
        <v>2667</v>
      </c>
      <c r="B785" s="258"/>
      <c r="C785" s="259">
        <v>760824522.55999994</v>
      </c>
      <c r="D785" s="259">
        <v>71574428.890000001</v>
      </c>
      <c r="E785" s="259">
        <v>832398951.44999993</v>
      </c>
      <c r="F785" s="112"/>
    </row>
    <row r="786" spans="1:6" ht="13.2">
      <c r="A786" s="258" t="s">
        <v>2668</v>
      </c>
      <c r="B786" s="258"/>
      <c r="C786" s="259">
        <v>33785538.299999997</v>
      </c>
      <c r="D786" s="259">
        <v>3148752.4499999997</v>
      </c>
      <c r="E786" s="259">
        <v>36934290.75</v>
      </c>
      <c r="F786" s="112"/>
    </row>
    <row r="787" spans="1:6" ht="13.2">
      <c r="A787" s="258" t="s">
        <v>2669</v>
      </c>
      <c r="B787" s="258"/>
      <c r="C787" s="259">
        <v>33785538.299999997</v>
      </c>
      <c r="D787" s="259">
        <v>3148752.4499999997</v>
      </c>
      <c r="E787" s="259">
        <v>36934290.75</v>
      </c>
      <c r="F787" s="112"/>
    </row>
    <row r="788" spans="1:6" ht="13.2">
      <c r="A788" s="258" t="s">
        <v>2670</v>
      </c>
      <c r="B788" s="258"/>
      <c r="C788" s="259">
        <v>33785538.299999997</v>
      </c>
      <c r="D788" s="259">
        <v>3148752.4499999997</v>
      </c>
      <c r="E788" s="259">
        <v>36934290.75</v>
      </c>
      <c r="F788" s="112"/>
    </row>
    <row r="789" spans="1:6" ht="13.2">
      <c r="A789" s="258" t="s">
        <v>2671</v>
      </c>
      <c r="B789" s="258"/>
      <c r="C789" s="259">
        <v>4979686.93</v>
      </c>
      <c r="D789" s="259">
        <v>1670977.7</v>
      </c>
      <c r="E789" s="259">
        <v>6650664.6299999999</v>
      </c>
      <c r="F789" s="112"/>
    </row>
    <row r="790" spans="1:6" ht="13.2">
      <c r="A790" s="258" t="s">
        <v>2672</v>
      </c>
      <c r="B790" s="258"/>
      <c r="C790" s="259">
        <v>10054021</v>
      </c>
      <c r="D790" s="259">
        <v>5085626</v>
      </c>
      <c r="E790" s="259">
        <v>15139647</v>
      </c>
      <c r="F790" s="112"/>
    </row>
    <row r="791" spans="1:6" ht="13.2">
      <c r="A791" s="258" t="s">
        <v>2673</v>
      </c>
      <c r="B791" s="258"/>
      <c r="C791" s="259">
        <v>2286057.77</v>
      </c>
      <c r="D791" s="259">
        <v>37109.11</v>
      </c>
      <c r="E791" s="259">
        <v>2323166.88</v>
      </c>
      <c r="F791" s="112"/>
    </row>
    <row r="792" spans="1:6" ht="13.2">
      <c r="A792" s="258" t="s">
        <v>2675</v>
      </c>
      <c r="B792" s="258"/>
      <c r="C792" s="259">
        <v>1517168.1800000002</v>
      </c>
      <c r="D792" s="259">
        <v>137924.38</v>
      </c>
      <c r="E792" s="259">
        <v>1655092.56</v>
      </c>
      <c r="F792" s="112"/>
    </row>
    <row r="793" spans="1:6" ht="13.2">
      <c r="A793" s="258" t="s">
        <v>2676</v>
      </c>
      <c r="B793" s="258"/>
      <c r="C793" s="259">
        <v>-102693</v>
      </c>
      <c r="D793" s="259">
        <v>-5811</v>
      </c>
      <c r="E793" s="259">
        <v>-108504</v>
      </c>
      <c r="F793" s="112"/>
    </row>
    <row r="794" spans="1:6" ht="13.2">
      <c r="A794" s="258" t="s">
        <v>2677</v>
      </c>
      <c r="B794" s="258"/>
      <c r="C794" s="259">
        <v>59725.38</v>
      </c>
      <c r="D794" s="259">
        <v>5429.58</v>
      </c>
      <c r="E794" s="259">
        <v>65154.959999999992</v>
      </c>
      <c r="F794" s="112"/>
    </row>
    <row r="795" spans="1:6" ht="13.2">
      <c r="A795" s="258" t="s">
        <v>2678</v>
      </c>
      <c r="B795" s="258"/>
      <c r="C795" s="259">
        <v>341163.15</v>
      </c>
      <c r="D795" s="259">
        <v>105749.88</v>
      </c>
      <c r="E795" s="259">
        <v>446913.03</v>
      </c>
      <c r="F795" s="112"/>
    </row>
    <row r="796" spans="1:6" ht="13.2">
      <c r="A796" s="258" t="s">
        <v>2935</v>
      </c>
      <c r="B796" s="258"/>
      <c r="C796" s="259"/>
      <c r="D796" s="259">
        <v>161.18</v>
      </c>
      <c r="E796" s="259">
        <v>161.18</v>
      </c>
      <c r="F796" s="112"/>
    </row>
    <row r="797" spans="1:6" ht="13.2">
      <c r="A797" s="258" t="s">
        <v>2936</v>
      </c>
      <c r="B797" s="258"/>
      <c r="C797" s="259">
        <v>500063.08000000007</v>
      </c>
      <c r="D797" s="259">
        <v>45460.28</v>
      </c>
      <c r="E797" s="259">
        <v>545523.36</v>
      </c>
      <c r="F797" s="112"/>
    </row>
    <row r="798" spans="1:6" ht="13.2">
      <c r="A798" s="258" t="s">
        <v>2679</v>
      </c>
      <c r="B798" s="258"/>
      <c r="C798" s="259">
        <v>7005.1799999999994</v>
      </c>
      <c r="D798" s="259">
        <v>0</v>
      </c>
      <c r="E798" s="259">
        <v>7005.1799999999994</v>
      </c>
      <c r="F798" s="112"/>
    </row>
    <row r="799" spans="1:6" ht="13.2">
      <c r="A799" s="258" t="s">
        <v>2680</v>
      </c>
      <c r="B799" s="258"/>
      <c r="C799" s="259">
        <v>11979946</v>
      </c>
      <c r="D799" s="259">
        <v>1089086</v>
      </c>
      <c r="E799" s="259">
        <v>13069032</v>
      </c>
      <c r="F799" s="112"/>
    </row>
    <row r="800" spans="1:6" ht="13.2">
      <c r="A800" s="258" t="s">
        <v>2937</v>
      </c>
      <c r="B800" s="258"/>
      <c r="C800" s="259">
        <v>0</v>
      </c>
      <c r="D800" s="259">
        <v>0</v>
      </c>
      <c r="E800" s="259">
        <v>0</v>
      </c>
      <c r="F800" s="112"/>
    </row>
    <row r="801" spans="1:6" ht="13.2">
      <c r="A801" s="258" t="s">
        <v>2681</v>
      </c>
      <c r="B801" s="258"/>
      <c r="C801" s="259">
        <v>6721863.1400000006</v>
      </c>
      <c r="D801" s="259">
        <v>-3193046.9699999997</v>
      </c>
      <c r="E801" s="259">
        <v>3528816.17</v>
      </c>
      <c r="F801" s="112"/>
    </row>
    <row r="802" spans="1:6" ht="13.2">
      <c r="A802" s="258" t="s">
        <v>2682</v>
      </c>
      <c r="B802" s="258"/>
      <c r="C802" s="259">
        <v>-851574042.40999997</v>
      </c>
      <c r="D802" s="259">
        <v>-71639999.61999999</v>
      </c>
      <c r="E802" s="259">
        <v>-923214042.02999997</v>
      </c>
      <c r="F802" s="112"/>
    </row>
    <row r="803" spans="1:6" ht="13.2">
      <c r="A803" s="258" t="s">
        <v>2683</v>
      </c>
      <c r="B803" s="258"/>
      <c r="C803" s="259">
        <v>-813230035.60000002</v>
      </c>
      <c r="D803" s="259">
        <v>-66661333.479999997</v>
      </c>
      <c r="E803" s="259">
        <v>-879891369.07999992</v>
      </c>
      <c r="F803" s="112"/>
    </row>
    <row r="804" spans="1:6" ht="13.2">
      <c r="A804" s="258" t="s">
        <v>2684</v>
      </c>
      <c r="B804" s="258"/>
      <c r="C804" s="259">
        <v>507078.67</v>
      </c>
      <c r="D804" s="259">
        <v>192140.01</v>
      </c>
      <c r="E804" s="259">
        <v>699218.67999999993</v>
      </c>
      <c r="F804" s="112"/>
    </row>
    <row r="805" spans="1:6" ht="13.2">
      <c r="A805" s="258" t="s">
        <v>2938</v>
      </c>
      <c r="B805" s="258"/>
      <c r="C805" s="259">
        <v>-507078.6700000001</v>
      </c>
      <c r="D805" s="259">
        <v>-192140.01</v>
      </c>
      <c r="E805" s="259">
        <v>-699218.68</v>
      </c>
      <c r="F805" s="112"/>
    </row>
    <row r="806" spans="1:6" ht="13.2">
      <c r="A806" s="258" t="s">
        <v>2939</v>
      </c>
      <c r="B806" s="258"/>
      <c r="C806" s="259">
        <v>0.11</v>
      </c>
      <c r="D806" s="259">
        <v>0</v>
      </c>
      <c r="E806" s="259">
        <v>0.11</v>
      </c>
      <c r="F806" s="112"/>
    </row>
    <row r="807" spans="1:6" ht="13.2">
      <c r="A807" s="258" t="s">
        <v>2940</v>
      </c>
      <c r="B807" s="258"/>
      <c r="C807" s="259">
        <v>0.10999999999999999</v>
      </c>
      <c r="D807" s="259">
        <v>0</v>
      </c>
      <c r="E807" s="259">
        <v>0.10999999999999999</v>
      </c>
      <c r="F807" s="112"/>
    </row>
    <row r="808" spans="1:6" ht="13.2">
      <c r="A808" s="258" t="s">
        <v>2686</v>
      </c>
      <c r="B808" s="258"/>
      <c r="C808" s="259">
        <v>84008.87</v>
      </c>
      <c r="D808" s="259">
        <v>7637.17</v>
      </c>
      <c r="E808" s="259">
        <v>91646.04</v>
      </c>
      <c r="F808" s="112"/>
    </row>
    <row r="809" spans="1:6" ht="13.2">
      <c r="A809" s="258" t="s">
        <v>2687</v>
      </c>
      <c r="B809" s="258"/>
      <c r="C809" s="259">
        <v>84008.87000000001</v>
      </c>
      <c r="D809" s="259">
        <v>7637.17</v>
      </c>
      <c r="E809" s="259">
        <v>91646.040000000008</v>
      </c>
      <c r="F809" s="112"/>
    </row>
    <row r="810" spans="1:6" ht="13.2">
      <c r="A810" s="258" t="s">
        <v>2688</v>
      </c>
      <c r="B810" s="258"/>
      <c r="C810" s="259">
        <v>859938.86</v>
      </c>
      <c r="D810" s="259">
        <v>65916.37</v>
      </c>
      <c r="E810" s="259">
        <v>925855.23</v>
      </c>
      <c r="F810" s="112"/>
    </row>
    <row r="811" spans="1:6" ht="13.2">
      <c r="A811" s="258" t="s">
        <v>2689</v>
      </c>
      <c r="B811" s="258"/>
      <c r="C811" s="259">
        <v>859938.86</v>
      </c>
      <c r="D811" s="259">
        <v>65916.37</v>
      </c>
      <c r="E811" s="259">
        <v>925855.23</v>
      </c>
      <c r="F811" s="112"/>
    </row>
    <row r="812" spans="1:6" ht="13.2">
      <c r="A812" s="258" t="s">
        <v>2691</v>
      </c>
      <c r="B812" s="258"/>
      <c r="C812" s="259">
        <v>-13467106.620000001</v>
      </c>
      <c r="D812" s="259">
        <v>-1224282.42</v>
      </c>
      <c r="E812" s="259">
        <v>-14691389.039999999</v>
      </c>
      <c r="F812" s="112"/>
    </row>
    <row r="813" spans="1:6" ht="13.2">
      <c r="A813" s="258" t="s">
        <v>2692</v>
      </c>
      <c r="B813" s="258"/>
      <c r="C813" s="259">
        <v>-13467106.620000001</v>
      </c>
      <c r="D813" s="259">
        <v>-1224282.42</v>
      </c>
      <c r="E813" s="259">
        <v>-14691389.039999999</v>
      </c>
      <c r="F813" s="112"/>
    </row>
    <row r="814" spans="1:6" ht="13.2">
      <c r="A814" s="258" t="s">
        <v>2693</v>
      </c>
      <c r="B814" s="258"/>
      <c r="C814" s="259">
        <v>-31650212.190000001</v>
      </c>
      <c r="D814" s="259">
        <v>6718978.9700000007</v>
      </c>
      <c r="E814" s="259">
        <v>-24931233.219999999</v>
      </c>
      <c r="F814" s="112"/>
    </row>
    <row r="815" spans="1:6" ht="13.2">
      <c r="A815" s="258" t="s">
        <v>2694</v>
      </c>
      <c r="B815" s="258"/>
      <c r="C815" s="259">
        <v>4621946.7700000005</v>
      </c>
      <c r="D815" s="259">
        <v>370903.76999999996</v>
      </c>
      <c r="E815" s="259">
        <v>4992850.54</v>
      </c>
      <c r="F815" s="112"/>
    </row>
    <row r="816" spans="1:6" ht="13.2">
      <c r="A816" s="258" t="s">
        <v>2695</v>
      </c>
      <c r="B816" s="258"/>
      <c r="C816" s="259">
        <v>114290.27</v>
      </c>
      <c r="D816" s="259">
        <v>-52194.52</v>
      </c>
      <c r="E816" s="259">
        <v>62095.750000000007</v>
      </c>
      <c r="F816" s="112"/>
    </row>
    <row r="817" spans="1:6" ht="13.2">
      <c r="A817" s="258" t="s">
        <v>2696</v>
      </c>
      <c r="B817" s="258"/>
      <c r="C817" s="259">
        <v>23536038.59</v>
      </c>
      <c r="D817" s="259">
        <v>2565693.5499999998</v>
      </c>
      <c r="E817" s="259">
        <v>26101732.140000001</v>
      </c>
      <c r="F817" s="112"/>
    </row>
    <row r="818" spans="1:6" ht="13.2">
      <c r="A818" s="258" t="s">
        <v>2697</v>
      </c>
      <c r="B818" s="258"/>
      <c r="C818" s="259">
        <v>327.18</v>
      </c>
      <c r="D818" s="259">
        <v>0</v>
      </c>
      <c r="E818" s="259">
        <v>327.18</v>
      </c>
      <c r="F818" s="112"/>
    </row>
    <row r="819" spans="1:6" ht="13.2">
      <c r="A819" s="258" t="s">
        <v>2698</v>
      </c>
      <c r="B819" s="258"/>
      <c r="C819" s="259">
        <v>9798502.6799999997</v>
      </c>
      <c r="D819" s="259">
        <v>707605.03</v>
      </c>
      <c r="E819" s="259">
        <v>10506107.710000001</v>
      </c>
      <c r="F819" s="112"/>
    </row>
    <row r="820" spans="1:6" ht="13.2">
      <c r="A820" s="258" t="s">
        <v>2699</v>
      </c>
      <c r="B820" s="258"/>
      <c r="C820" s="259">
        <v>-46685.79</v>
      </c>
      <c r="D820" s="259">
        <v>0</v>
      </c>
      <c r="E820" s="259">
        <v>-46685.79</v>
      </c>
      <c r="F820" s="112"/>
    </row>
    <row r="821" spans="1:6" ht="13.2">
      <c r="A821" s="258" t="s">
        <v>2700</v>
      </c>
      <c r="B821" s="258"/>
      <c r="C821" s="259">
        <v>5069808.5199999996</v>
      </c>
      <c r="D821" s="259">
        <v>250644.66999999998</v>
      </c>
      <c r="E821" s="259">
        <v>5320453.1899999995</v>
      </c>
      <c r="F821" s="112"/>
    </row>
    <row r="822" spans="1:6" ht="13.2">
      <c r="A822" s="258" t="s">
        <v>2701</v>
      </c>
      <c r="B822" s="258"/>
      <c r="C822" s="259">
        <v>-5.7799999999999994</v>
      </c>
      <c r="D822" s="259">
        <v>0</v>
      </c>
      <c r="E822" s="259">
        <v>-5.7799999999999994</v>
      </c>
      <c r="F822" s="112"/>
    </row>
    <row r="823" spans="1:6" ht="13.2">
      <c r="A823" s="258" t="s">
        <v>2702</v>
      </c>
      <c r="B823" s="258"/>
      <c r="C823" s="259">
        <v>1303213.6599999999</v>
      </c>
      <c r="D823" s="259">
        <v>453587.36</v>
      </c>
      <c r="E823" s="259">
        <v>1756801.02</v>
      </c>
      <c r="F823" s="112"/>
    </row>
    <row r="824" spans="1:6" ht="13.2">
      <c r="A824" s="258" t="s">
        <v>2703</v>
      </c>
      <c r="B824" s="258"/>
      <c r="C824" s="259">
        <v>10266.36</v>
      </c>
      <c r="D824" s="259">
        <v>0</v>
      </c>
      <c r="E824" s="259">
        <v>10266.36</v>
      </c>
      <c r="F824" s="112"/>
    </row>
    <row r="825" spans="1:6" ht="13.2">
      <c r="A825" s="258" t="s">
        <v>2704</v>
      </c>
      <c r="B825" s="258"/>
      <c r="C825" s="259">
        <v>44407702.460000001</v>
      </c>
      <c r="D825" s="259">
        <v>4296239.8600000003</v>
      </c>
      <c r="E825" s="259">
        <v>48703942.32</v>
      </c>
      <c r="F825" s="112"/>
    </row>
    <row r="826" spans="1:6" ht="13.2">
      <c r="A826" s="258" t="s">
        <v>2705</v>
      </c>
      <c r="B826" s="258"/>
      <c r="C826" s="259">
        <v>7774.69</v>
      </c>
      <c r="D826" s="259">
        <v>1311.43</v>
      </c>
      <c r="E826" s="259">
        <v>9086.1200000000008</v>
      </c>
      <c r="F826" s="112"/>
    </row>
    <row r="827" spans="1:6" ht="13.2">
      <c r="A827" s="258" t="s">
        <v>2706</v>
      </c>
      <c r="B827" s="258"/>
      <c r="C827" s="259">
        <v>240625.81999999998</v>
      </c>
      <c r="D827" s="259">
        <v>6691.22</v>
      </c>
      <c r="E827" s="259">
        <v>247317.04</v>
      </c>
      <c r="F827" s="112"/>
    </row>
    <row r="828" spans="1:6" ht="13.2">
      <c r="A828" s="258" t="s">
        <v>2707</v>
      </c>
      <c r="B828" s="258"/>
      <c r="C828" s="259">
        <v>35344.26</v>
      </c>
      <c r="D828" s="259">
        <v>0</v>
      </c>
      <c r="E828" s="259">
        <v>35344.26</v>
      </c>
      <c r="F828" s="112"/>
    </row>
    <row r="829" spans="1:6" ht="13.2">
      <c r="A829" s="258" t="s">
        <v>2708</v>
      </c>
      <c r="B829" s="258"/>
      <c r="C829" s="259">
        <v>1737656.3200000001</v>
      </c>
      <c r="D829" s="259">
        <v>154419.63</v>
      </c>
      <c r="E829" s="259">
        <v>1892075.95</v>
      </c>
      <c r="F829" s="112"/>
    </row>
    <row r="830" spans="1:6" ht="13.2">
      <c r="A830" s="258" t="s">
        <v>2709</v>
      </c>
      <c r="B830" s="258"/>
      <c r="C830" s="259">
        <v>499854.87999999995</v>
      </c>
      <c r="D830" s="259">
        <v>51246.68</v>
      </c>
      <c r="E830" s="259">
        <v>551101.55999999994</v>
      </c>
      <c r="F830" s="112"/>
    </row>
    <row r="831" spans="1:6" ht="13.2">
      <c r="A831" s="258" t="s">
        <v>2710</v>
      </c>
      <c r="B831" s="258"/>
      <c r="C831" s="259">
        <v>3582387.2899999996</v>
      </c>
      <c r="D831" s="259">
        <v>149946.70000000001</v>
      </c>
      <c r="E831" s="259">
        <v>3732333.9899999998</v>
      </c>
      <c r="F831" s="112"/>
    </row>
    <row r="832" spans="1:6" ht="13.2">
      <c r="A832" s="258" t="s">
        <v>2711</v>
      </c>
      <c r="B832" s="258"/>
      <c r="C832" s="259">
        <v>13485249.17</v>
      </c>
      <c r="D832" s="259">
        <v>1735039.68</v>
      </c>
      <c r="E832" s="259">
        <v>15220288.85</v>
      </c>
      <c r="F832" s="112"/>
    </row>
    <row r="833" spans="1:6" ht="13.2">
      <c r="A833" s="258" t="s">
        <v>2712</v>
      </c>
      <c r="B833" s="258"/>
      <c r="C833" s="259">
        <v>144186.15</v>
      </c>
      <c r="D833" s="259">
        <v>239666.46</v>
      </c>
      <c r="E833" s="259">
        <v>383852.61000000004</v>
      </c>
      <c r="F833" s="112"/>
    </row>
    <row r="834" spans="1:6" ht="13.2">
      <c r="A834" s="258" t="s">
        <v>2713</v>
      </c>
      <c r="B834" s="258"/>
      <c r="C834" s="259">
        <v>-93528.24</v>
      </c>
      <c r="D834" s="259">
        <v>-38061</v>
      </c>
      <c r="E834" s="259">
        <v>-131589.24</v>
      </c>
      <c r="F834" s="112"/>
    </row>
    <row r="835" spans="1:6" ht="13.2">
      <c r="A835" s="258" t="s">
        <v>2714</v>
      </c>
      <c r="B835" s="258"/>
      <c r="C835" s="259">
        <v>19639550.34</v>
      </c>
      <c r="D835" s="259">
        <v>2300260.7999999998</v>
      </c>
      <c r="E835" s="259">
        <v>21939811.140000001</v>
      </c>
      <c r="F835" s="112"/>
    </row>
    <row r="836" spans="1:6" ht="13.2">
      <c r="A836" s="258" t="s">
        <v>2715</v>
      </c>
      <c r="B836" s="258"/>
      <c r="C836" s="259">
        <v>924826.97000000009</v>
      </c>
      <c r="D836" s="259">
        <v>88237.189999999988</v>
      </c>
      <c r="E836" s="259">
        <v>1013064.1599999999</v>
      </c>
      <c r="F836" s="112"/>
    </row>
    <row r="837" spans="1:6" ht="13.2">
      <c r="A837" s="258" t="s">
        <v>2716</v>
      </c>
      <c r="B837" s="258"/>
      <c r="C837" s="259">
        <v>337537.79000000004</v>
      </c>
      <c r="D837" s="259">
        <v>45573.64</v>
      </c>
      <c r="E837" s="259">
        <v>383111.43</v>
      </c>
      <c r="F837" s="112"/>
    </row>
    <row r="838" spans="1:6" ht="13.2">
      <c r="A838" s="258" t="s">
        <v>2717</v>
      </c>
      <c r="B838" s="258"/>
      <c r="C838" s="259">
        <v>5018.4000000000005</v>
      </c>
      <c r="D838" s="259">
        <v>5799.5999999999995</v>
      </c>
      <c r="E838" s="259">
        <v>10818</v>
      </c>
      <c r="F838" s="112"/>
    </row>
    <row r="839" spans="1:6" ht="13.2">
      <c r="A839" s="258" t="s">
        <v>2718</v>
      </c>
      <c r="B839" s="258"/>
      <c r="C839" s="259">
        <v>2649447.1500000004</v>
      </c>
      <c r="D839" s="259">
        <v>183972.52</v>
      </c>
      <c r="E839" s="259">
        <v>2833419.67</v>
      </c>
      <c r="F839" s="112"/>
    </row>
    <row r="840" spans="1:6" ht="13.2">
      <c r="A840" s="258" t="s">
        <v>2719</v>
      </c>
      <c r="B840" s="258"/>
      <c r="C840" s="259">
        <v>39103552.390000001</v>
      </c>
      <c r="D840" s="259">
        <v>-4977261.13</v>
      </c>
      <c r="E840" s="259">
        <v>34126291.259999998</v>
      </c>
      <c r="F840" s="112"/>
    </row>
    <row r="841" spans="1:6" ht="13.2">
      <c r="A841" s="258" t="s">
        <v>2720</v>
      </c>
      <c r="B841" s="258"/>
      <c r="C841" s="259">
        <v>36596092.130000003</v>
      </c>
      <c r="D841" s="259">
        <v>4678880.55</v>
      </c>
      <c r="E841" s="259">
        <v>41274972.68</v>
      </c>
      <c r="F841" s="112"/>
    </row>
    <row r="842" spans="1:6" ht="13.2">
      <c r="A842" s="258" t="s">
        <v>2721</v>
      </c>
      <c r="B842" s="258"/>
      <c r="C842" s="259">
        <v>6406921.7699999996</v>
      </c>
      <c r="D842" s="259">
        <v>801723.4</v>
      </c>
      <c r="E842" s="259">
        <v>7208645.1699999999</v>
      </c>
      <c r="F842" s="112"/>
    </row>
    <row r="843" spans="1:6" ht="13.2">
      <c r="A843" s="258" t="s">
        <v>2722</v>
      </c>
      <c r="B843" s="258"/>
      <c r="C843" s="259">
        <v>144929.92000000001</v>
      </c>
      <c r="D843" s="259">
        <v>20395.370000000003</v>
      </c>
      <c r="E843" s="259">
        <v>165325.29</v>
      </c>
      <c r="F843" s="112"/>
    </row>
    <row r="844" spans="1:6" ht="13.2">
      <c r="A844" s="258" t="s">
        <v>2724</v>
      </c>
      <c r="B844" s="258"/>
      <c r="C844" s="259">
        <v>9219193.5600000005</v>
      </c>
      <c r="D844" s="259">
        <v>1198514.69</v>
      </c>
      <c r="E844" s="259">
        <v>10417708.25</v>
      </c>
      <c r="F844" s="112"/>
    </row>
    <row r="845" spans="1:6" ht="13.2">
      <c r="A845" s="258" t="s">
        <v>2725</v>
      </c>
      <c r="B845" s="258"/>
      <c r="C845" s="259">
        <v>1473163.3900000001</v>
      </c>
      <c r="D845" s="259">
        <v>961806.75</v>
      </c>
      <c r="E845" s="259">
        <v>2434970.1399999997</v>
      </c>
      <c r="F845" s="112"/>
    </row>
    <row r="846" spans="1:6" ht="13.2">
      <c r="A846" s="258" t="s">
        <v>2726</v>
      </c>
      <c r="B846" s="258"/>
      <c r="C846" s="259">
        <v>247888.77999999997</v>
      </c>
      <c r="D846" s="259">
        <v>14379.73</v>
      </c>
      <c r="E846" s="259">
        <v>262268.51</v>
      </c>
      <c r="F846" s="112"/>
    </row>
    <row r="847" spans="1:6" ht="13.2">
      <c r="A847" s="258" t="s">
        <v>2727</v>
      </c>
      <c r="B847" s="258"/>
      <c r="C847" s="259">
        <v>97108572.25</v>
      </c>
      <c r="D847" s="259">
        <v>3022022.31</v>
      </c>
      <c r="E847" s="259">
        <v>100130594.56000002</v>
      </c>
      <c r="F847" s="112"/>
    </row>
    <row r="848" spans="1:6" ht="13.2">
      <c r="A848" s="258" t="s">
        <v>2728</v>
      </c>
      <c r="B848" s="258"/>
      <c r="C848" s="259">
        <v>21335614.09</v>
      </c>
      <c r="D848" s="259">
        <v>815463.23</v>
      </c>
      <c r="E848" s="259">
        <v>22151077.32</v>
      </c>
      <c r="F848" s="112"/>
    </row>
    <row r="849" spans="1:6" ht="13.2">
      <c r="A849" s="258" t="s">
        <v>2729</v>
      </c>
      <c r="B849" s="258"/>
      <c r="C849" s="259">
        <v>12540510.189999999</v>
      </c>
      <c r="D849" s="259">
        <v>1605843.2599999998</v>
      </c>
      <c r="E849" s="259">
        <v>14146353.449999999</v>
      </c>
      <c r="F849" s="112"/>
    </row>
    <row r="850" spans="1:6" ht="13.2">
      <c r="A850" s="258" t="s">
        <v>2730</v>
      </c>
      <c r="B850" s="258"/>
      <c r="C850" s="259">
        <v>11070259.200000001</v>
      </c>
      <c r="D850" s="259">
        <v>1129769.3400000001</v>
      </c>
      <c r="E850" s="259">
        <v>12200028.540000001</v>
      </c>
      <c r="F850" s="112"/>
    </row>
    <row r="851" spans="1:6" ht="13.2">
      <c r="A851" s="258" t="s">
        <v>2941</v>
      </c>
      <c r="B851" s="258"/>
      <c r="C851" s="259">
        <v>42573.27</v>
      </c>
      <c r="D851" s="259">
        <v>0</v>
      </c>
      <c r="E851" s="259">
        <v>42573.27</v>
      </c>
      <c r="F851" s="112"/>
    </row>
    <row r="852" spans="1:6" ht="13.2">
      <c r="A852" s="258" t="s">
        <v>2731</v>
      </c>
      <c r="B852" s="258"/>
      <c r="C852" s="259">
        <v>31401374.810000002</v>
      </c>
      <c r="D852" s="259">
        <v>5297154.16</v>
      </c>
      <c r="E852" s="259">
        <v>36698528.969999999</v>
      </c>
      <c r="F852" s="112"/>
    </row>
    <row r="853" spans="1:6" ht="13.2">
      <c r="A853" s="258" t="s">
        <v>2732</v>
      </c>
      <c r="B853" s="258"/>
      <c r="C853" s="259">
        <v>76390331.560000002</v>
      </c>
      <c r="D853" s="259">
        <v>8848229.9900000002</v>
      </c>
      <c r="E853" s="259">
        <v>85238561.549999997</v>
      </c>
      <c r="F853" s="112"/>
    </row>
    <row r="854" spans="1:6" ht="13.2">
      <c r="A854" s="258" t="s">
        <v>2733</v>
      </c>
      <c r="B854" s="258"/>
      <c r="C854" s="259">
        <v>486718.76</v>
      </c>
      <c r="D854" s="259">
        <v>33839.51</v>
      </c>
      <c r="E854" s="259">
        <v>520558.27000000008</v>
      </c>
      <c r="F854" s="112"/>
    </row>
    <row r="855" spans="1:6" ht="13.2">
      <c r="A855" s="258" t="s">
        <v>2734</v>
      </c>
      <c r="B855" s="258"/>
      <c r="C855" s="259">
        <v>10263.52</v>
      </c>
      <c r="D855" s="259">
        <v>3098.8599999999997</v>
      </c>
      <c r="E855" s="259">
        <v>13362.38</v>
      </c>
      <c r="F855" s="112"/>
    </row>
    <row r="856" spans="1:6" ht="13.2">
      <c r="A856" s="258" t="s">
        <v>2735</v>
      </c>
      <c r="B856" s="258"/>
      <c r="C856" s="259">
        <v>496982.28</v>
      </c>
      <c r="D856" s="259">
        <v>36938.370000000003</v>
      </c>
      <c r="E856" s="259">
        <v>533920.65</v>
      </c>
      <c r="F856" s="112"/>
    </row>
    <row r="857" spans="1:6" ht="13.2">
      <c r="A857" s="258" t="s">
        <v>2736</v>
      </c>
      <c r="B857" s="258"/>
      <c r="C857" s="259">
        <v>6191.54</v>
      </c>
      <c r="D857" s="259">
        <v>0</v>
      </c>
      <c r="E857" s="259">
        <v>6191.54</v>
      </c>
      <c r="F857" s="112"/>
    </row>
    <row r="858" spans="1:6" ht="13.2">
      <c r="A858" s="258" t="s">
        <v>2737</v>
      </c>
      <c r="B858" s="258"/>
      <c r="C858" s="259">
        <v>6191.5399999999991</v>
      </c>
      <c r="D858" s="259">
        <v>0</v>
      </c>
      <c r="E858" s="259">
        <v>6191.5399999999991</v>
      </c>
      <c r="F858" s="112"/>
    </row>
    <row r="859" spans="1:6" ht="13.2">
      <c r="A859" s="258" t="s">
        <v>2738</v>
      </c>
      <c r="B859" s="258"/>
      <c r="C859" s="259">
        <v>6862.43</v>
      </c>
      <c r="D859" s="259">
        <v>1531.3600000000001</v>
      </c>
      <c r="E859" s="259">
        <v>8393.7900000000009</v>
      </c>
      <c r="F859" s="112"/>
    </row>
    <row r="860" spans="1:6" ht="13.2">
      <c r="A860" s="258" t="s">
        <v>2739</v>
      </c>
      <c r="B860" s="258"/>
      <c r="C860" s="259">
        <v>666.23</v>
      </c>
      <c r="D860" s="259">
        <v>0</v>
      </c>
      <c r="E860" s="259">
        <v>666.23</v>
      </c>
      <c r="F860" s="112"/>
    </row>
    <row r="861" spans="1:6" ht="13.2">
      <c r="A861" s="258" t="s">
        <v>2740</v>
      </c>
      <c r="B861" s="258"/>
      <c r="C861" s="259">
        <v>7528.6599999999989</v>
      </c>
      <c r="D861" s="259">
        <v>1531.36</v>
      </c>
      <c r="E861" s="259">
        <v>9060.02</v>
      </c>
      <c r="F861" s="112"/>
    </row>
    <row r="862" spans="1:6" ht="13.2">
      <c r="A862" s="258" t="s">
        <v>2741</v>
      </c>
      <c r="B862" s="258"/>
      <c r="C862" s="259">
        <v>238056859.09</v>
      </c>
      <c r="D862" s="259">
        <v>18505222.690000001</v>
      </c>
      <c r="E862" s="259">
        <v>256562081.78</v>
      </c>
      <c r="F862" s="112"/>
    </row>
    <row r="863" spans="1:6" ht="13.2">
      <c r="A863" s="258" t="s">
        <v>2742</v>
      </c>
      <c r="B863" s="258"/>
      <c r="C863" s="259">
        <v>1349568</v>
      </c>
      <c r="D863" s="259">
        <v>-703240.32</v>
      </c>
      <c r="E863" s="259">
        <v>646327.68000000005</v>
      </c>
      <c r="F863" s="112"/>
    </row>
    <row r="864" spans="1:6" ht="13.2">
      <c r="A864" s="258" t="s">
        <v>2743</v>
      </c>
      <c r="B864" s="258"/>
      <c r="C864" s="259">
        <v>150386965.53</v>
      </c>
      <c r="D864" s="259">
        <v>-10032594.82</v>
      </c>
      <c r="E864" s="259">
        <v>140354370.71000001</v>
      </c>
      <c r="F864" s="112"/>
    </row>
    <row r="865" spans="1:6" ht="13.2">
      <c r="A865" s="258" t="s">
        <v>2744</v>
      </c>
      <c r="B865" s="258"/>
      <c r="C865" s="259">
        <v>118889015.06999999</v>
      </c>
      <c r="D865" s="259">
        <v>12250200.5</v>
      </c>
      <c r="E865" s="259">
        <v>131139215.57000001</v>
      </c>
      <c r="F865" s="112"/>
    </row>
    <row r="866" spans="1:6" ht="13.2">
      <c r="A866" s="258" t="s">
        <v>2745</v>
      </c>
      <c r="B866" s="258"/>
      <c r="C866" s="259">
        <v>317.27999999999997</v>
      </c>
      <c r="D866" s="259">
        <v>-200</v>
      </c>
      <c r="E866" s="259">
        <v>117.28</v>
      </c>
      <c r="F866" s="112"/>
    </row>
    <row r="867" spans="1:6" ht="13.2">
      <c r="A867" s="258" t="s">
        <v>2942</v>
      </c>
      <c r="B867" s="258"/>
      <c r="C867" s="259">
        <v>-526089.91</v>
      </c>
      <c r="D867" s="259">
        <v>526089.91</v>
      </c>
      <c r="E867" s="259">
        <v>0</v>
      </c>
      <c r="F867" s="112"/>
    </row>
    <row r="868" spans="1:6" ht="13.2">
      <c r="A868" s="258" t="s">
        <v>2746</v>
      </c>
      <c r="B868" s="258"/>
      <c r="C868" s="259">
        <v>114266.01999999999</v>
      </c>
      <c r="D868" s="259">
        <v>2622.75</v>
      </c>
      <c r="E868" s="259">
        <v>116888.77</v>
      </c>
      <c r="F868" s="112"/>
    </row>
    <row r="869" spans="1:6" ht="13.2">
      <c r="A869" s="258" t="s">
        <v>2747</v>
      </c>
      <c r="B869" s="258"/>
      <c r="C869" s="259">
        <v>435208</v>
      </c>
      <c r="D869" s="259">
        <v>-190309.22999999998</v>
      </c>
      <c r="E869" s="259">
        <v>244898.77000000002</v>
      </c>
      <c r="F869" s="112"/>
    </row>
    <row r="870" spans="1:6" ht="13.2">
      <c r="A870" s="258" t="s">
        <v>2748</v>
      </c>
      <c r="B870" s="258"/>
      <c r="C870" s="259">
        <v>21167049.609999999</v>
      </c>
      <c r="D870" s="259">
        <v>2236977.14</v>
      </c>
      <c r="E870" s="259">
        <v>23404026.75</v>
      </c>
      <c r="F870" s="112"/>
    </row>
    <row r="871" spans="1:6" ht="13.2">
      <c r="A871" s="258" t="s">
        <v>2749</v>
      </c>
      <c r="B871" s="258"/>
      <c r="C871" s="259">
        <v>123332896.91000001</v>
      </c>
      <c r="D871" s="259">
        <v>10366272.83</v>
      </c>
      <c r="E871" s="259">
        <v>133699169.74000001</v>
      </c>
      <c r="F871" s="112"/>
    </row>
    <row r="872" spans="1:6" ht="13.2">
      <c r="A872" s="258" t="s">
        <v>2943</v>
      </c>
      <c r="B872" s="258"/>
      <c r="C872" s="259">
        <v>1624.16</v>
      </c>
      <c r="D872" s="259">
        <v>0</v>
      </c>
      <c r="E872" s="259">
        <v>1624.16</v>
      </c>
      <c r="F872" s="112"/>
    </row>
    <row r="873" spans="1:6" ht="13.2">
      <c r="A873" s="258" t="s">
        <v>2944</v>
      </c>
      <c r="B873" s="258"/>
      <c r="C873" s="259">
        <v>405063.46</v>
      </c>
      <c r="D873" s="259">
        <v>0</v>
      </c>
      <c r="E873" s="259">
        <v>405063.46</v>
      </c>
      <c r="F873" s="112"/>
    </row>
    <row r="874" spans="1:6" ht="13.2">
      <c r="A874" s="258" t="s">
        <v>2750</v>
      </c>
      <c r="B874" s="258"/>
      <c r="C874" s="259">
        <v>93982.010000000009</v>
      </c>
      <c r="D874" s="259">
        <v>37862.720000000001</v>
      </c>
      <c r="E874" s="259">
        <v>131844.73000000001</v>
      </c>
      <c r="F874" s="112"/>
    </row>
    <row r="875" spans="1:6" ht="13.2">
      <c r="A875" s="258" t="s">
        <v>2751</v>
      </c>
      <c r="B875" s="258"/>
      <c r="C875" s="259">
        <v>-9686473.4000000004</v>
      </c>
      <c r="D875" s="259">
        <v>528491.62</v>
      </c>
      <c r="E875" s="259">
        <v>-9157981.7800000012</v>
      </c>
      <c r="F875" s="112"/>
    </row>
    <row r="876" spans="1:6" ht="13.2">
      <c r="A876" s="258" t="s">
        <v>2752</v>
      </c>
      <c r="B876" s="258"/>
      <c r="C876" s="259">
        <v>405963392.74000007</v>
      </c>
      <c r="D876" s="259">
        <v>15022173.1</v>
      </c>
      <c r="E876" s="259">
        <v>420985565.83999997</v>
      </c>
      <c r="F876" s="112"/>
    </row>
    <row r="877" spans="1:6" ht="13.2">
      <c r="A877" s="258" t="s">
        <v>2753</v>
      </c>
      <c r="B877" s="258"/>
      <c r="C877" s="259">
        <v>4409658223.6999998</v>
      </c>
      <c r="D877" s="259">
        <v>401728241.84000003</v>
      </c>
      <c r="E877" s="259">
        <v>4811386465.54</v>
      </c>
      <c r="F877" s="112"/>
    </row>
    <row r="878" spans="1:6" ht="13.2">
      <c r="A878" s="258" t="s">
        <v>2754</v>
      </c>
      <c r="B878" s="258"/>
      <c r="C878" s="259">
        <v>-101735887.42999999</v>
      </c>
      <c r="D878" s="259">
        <v>52274749.689999998</v>
      </c>
      <c r="E878" s="259">
        <v>-49461137.739999995</v>
      </c>
      <c r="F878" s="112"/>
    </row>
    <row r="879" spans="1:6" ht="13.2">
      <c r="A879" s="258" t="s">
        <v>2755</v>
      </c>
      <c r="B879" s="258"/>
      <c r="C879" s="259">
        <v>-101735887.42999999</v>
      </c>
      <c r="D879" s="259">
        <v>52274749.689999998</v>
      </c>
      <c r="E879" s="259">
        <v>-49461137.739999995</v>
      </c>
      <c r="F879" s="112"/>
    </row>
    <row r="880" spans="1:6" ht="13.2">
      <c r="A880" s="258" t="s">
        <v>2756</v>
      </c>
      <c r="B880" s="258"/>
      <c r="C880" s="259">
        <v>3572012.89</v>
      </c>
      <c r="D880" s="259">
        <v>0</v>
      </c>
      <c r="E880" s="259">
        <v>3572012.89</v>
      </c>
      <c r="F880" s="112"/>
    </row>
    <row r="881" spans="1:6" ht="13.2">
      <c r="A881" s="258" t="s">
        <v>2945</v>
      </c>
      <c r="B881" s="258"/>
      <c r="C881" s="259">
        <v>-2.7</v>
      </c>
      <c r="D881" s="259">
        <v>0</v>
      </c>
      <c r="E881" s="259">
        <v>-2.7</v>
      </c>
      <c r="F881" s="112"/>
    </row>
    <row r="882" spans="1:6" ht="13.2">
      <c r="A882" s="258" t="s">
        <v>2757</v>
      </c>
      <c r="B882" s="258"/>
      <c r="C882" s="259">
        <v>3572010.19</v>
      </c>
      <c r="D882" s="259">
        <v>0</v>
      </c>
      <c r="E882" s="259">
        <v>3572010.19</v>
      </c>
      <c r="F882" s="112"/>
    </row>
    <row r="883" spans="1:6" ht="13.2">
      <c r="A883" s="258" t="s">
        <v>2758</v>
      </c>
      <c r="B883" s="258"/>
      <c r="C883" s="259">
        <v>-98163877.24000001</v>
      </c>
      <c r="D883" s="259">
        <v>52274749.689999998</v>
      </c>
      <c r="E883" s="259">
        <v>-45889127.549999997</v>
      </c>
      <c r="F883" s="112"/>
    </row>
    <row r="884" spans="1:6" ht="13.2">
      <c r="A884" s="258" t="s">
        <v>2759</v>
      </c>
      <c r="B884" s="258"/>
      <c r="C884" s="259">
        <v>-41109635.719999999</v>
      </c>
      <c r="D884" s="259">
        <v>9722904.0399999991</v>
      </c>
      <c r="E884" s="259">
        <v>-31386731.68</v>
      </c>
      <c r="F884" s="112"/>
    </row>
    <row r="885" spans="1:6" ht="13.2">
      <c r="A885" s="258" t="s">
        <v>2760</v>
      </c>
      <c r="B885" s="258"/>
      <c r="C885" s="259">
        <v>5273415.95</v>
      </c>
      <c r="D885" s="259">
        <v>0</v>
      </c>
      <c r="E885" s="259">
        <v>5273415.95</v>
      </c>
      <c r="F885" s="112"/>
    </row>
    <row r="886" spans="1:6" ht="13.2">
      <c r="A886" s="258" t="s">
        <v>2761</v>
      </c>
      <c r="B886" s="258"/>
      <c r="C886" s="259">
        <v>-35836219.769999996</v>
      </c>
      <c r="D886" s="259">
        <v>9722904.0399999991</v>
      </c>
      <c r="E886" s="259">
        <v>-26113315.729999997</v>
      </c>
      <c r="F886" s="112"/>
    </row>
    <row r="887" spans="1:6" ht="13.2">
      <c r="A887" s="258" t="s">
        <v>2762</v>
      </c>
      <c r="B887" s="258"/>
      <c r="C887" s="259">
        <v>591517000.98000002</v>
      </c>
      <c r="D887" s="259">
        <v>73833459.930000007</v>
      </c>
      <c r="E887" s="259">
        <v>665350460.90999997</v>
      </c>
      <c r="F887" s="112"/>
    </row>
    <row r="888" spans="1:6" ht="13.2">
      <c r="A888" s="258" t="s">
        <v>2763</v>
      </c>
      <c r="B888" s="258"/>
      <c r="C888" s="259">
        <v>173551037.88</v>
      </c>
      <c r="D888" s="259">
        <v>20224525.169999998</v>
      </c>
      <c r="E888" s="259">
        <v>193775563.05000001</v>
      </c>
      <c r="F888" s="112"/>
    </row>
    <row r="889" spans="1:6" ht="13.2">
      <c r="A889" s="258" t="s">
        <v>2764</v>
      </c>
      <c r="B889" s="258"/>
      <c r="C889" s="259">
        <v>17599124.829999998</v>
      </c>
      <c r="D889" s="259">
        <v>0</v>
      </c>
      <c r="E889" s="259">
        <v>17599124.829999998</v>
      </c>
      <c r="F889" s="112"/>
    </row>
    <row r="890" spans="1:6" ht="13.2">
      <c r="A890" s="258" t="s">
        <v>2765</v>
      </c>
      <c r="B890" s="258"/>
      <c r="C890" s="259">
        <v>3380787.4299999997</v>
      </c>
      <c r="D890" s="259">
        <v>0</v>
      </c>
      <c r="E890" s="259">
        <v>3380787.4299999997</v>
      </c>
      <c r="F890" s="112"/>
    </row>
    <row r="891" spans="1:6" ht="13.2">
      <c r="A891" s="258" t="s">
        <v>2766</v>
      </c>
      <c r="B891" s="258"/>
      <c r="C891" s="259">
        <v>1503981.77</v>
      </c>
      <c r="D891" s="259">
        <v>0</v>
      </c>
      <c r="E891" s="259">
        <v>1503981.77</v>
      </c>
      <c r="F891" s="112"/>
    </row>
    <row r="892" spans="1:6" ht="13.2">
      <c r="A892" s="258" t="s">
        <v>2767</v>
      </c>
      <c r="B892" s="258"/>
      <c r="C892" s="259">
        <v>787551932.88999999</v>
      </c>
      <c r="D892" s="259">
        <v>94057985.100000009</v>
      </c>
      <c r="E892" s="259">
        <v>881609917.99000001</v>
      </c>
      <c r="F892" s="112"/>
    </row>
    <row r="893" spans="1:6" ht="13.2">
      <c r="A893" s="258" t="s">
        <v>2768</v>
      </c>
      <c r="B893" s="258"/>
      <c r="C893" s="259">
        <v>-285350950.82999998</v>
      </c>
      <c r="D893" s="259">
        <v>-113466569.16</v>
      </c>
      <c r="E893" s="259">
        <v>-398817519.99000001</v>
      </c>
      <c r="F893" s="112"/>
    </row>
    <row r="894" spans="1:6" ht="13.2">
      <c r="A894" s="258" t="s">
        <v>2769</v>
      </c>
      <c r="B894" s="258"/>
      <c r="C894" s="259">
        <v>-75286035.540000007</v>
      </c>
      <c r="D894" s="259">
        <v>-26418113.800000001</v>
      </c>
      <c r="E894" s="259">
        <v>-101704149.34</v>
      </c>
      <c r="F894" s="112"/>
    </row>
    <row r="895" spans="1:6" ht="13.2">
      <c r="A895" s="258" t="s">
        <v>2770</v>
      </c>
      <c r="B895" s="258"/>
      <c r="C895" s="259">
        <v>-27096886.84</v>
      </c>
      <c r="D895" s="259">
        <v>0</v>
      </c>
      <c r="E895" s="259">
        <v>-27096886.84</v>
      </c>
      <c r="F895" s="112"/>
    </row>
    <row r="896" spans="1:6" ht="13.2">
      <c r="A896" s="258" t="s">
        <v>2771</v>
      </c>
      <c r="B896" s="258"/>
      <c r="C896" s="259">
        <v>-11453723.16</v>
      </c>
      <c r="D896" s="259">
        <v>0</v>
      </c>
      <c r="E896" s="259">
        <v>-11453723.16</v>
      </c>
      <c r="F896" s="112"/>
    </row>
    <row r="897" spans="1:6" ht="13.2">
      <c r="A897" s="258" t="s">
        <v>2772</v>
      </c>
      <c r="B897" s="258"/>
      <c r="C897" s="259">
        <v>-53869882</v>
      </c>
      <c r="D897" s="259">
        <v>-4897262</v>
      </c>
      <c r="E897" s="259">
        <v>-58767144</v>
      </c>
      <c r="F897" s="112"/>
    </row>
    <row r="898" spans="1:6" ht="13.2">
      <c r="A898" s="258" t="s">
        <v>2773</v>
      </c>
      <c r="B898" s="258"/>
      <c r="C898" s="259">
        <v>-453057478.36999995</v>
      </c>
      <c r="D898" s="259">
        <v>-144781944.96000001</v>
      </c>
      <c r="E898" s="259">
        <v>-597839423.33000004</v>
      </c>
      <c r="F898" s="112"/>
    </row>
    <row r="899" spans="1:6" ht="13.2">
      <c r="A899" s="258" t="s">
        <v>2774</v>
      </c>
      <c r="B899" s="258"/>
      <c r="C899" s="259">
        <v>334494454.52000004</v>
      </c>
      <c r="D899" s="259">
        <v>-50723959.859999999</v>
      </c>
      <c r="E899" s="259">
        <v>283770494.66000003</v>
      </c>
      <c r="F899" s="112"/>
    </row>
    <row r="900" spans="1:6" ht="13.2">
      <c r="A900" s="258" t="s">
        <v>2775</v>
      </c>
      <c r="B900" s="258"/>
      <c r="C900" s="259">
        <v>-404520.42000000004</v>
      </c>
      <c r="D900" s="259">
        <v>-36774.58</v>
      </c>
      <c r="E900" s="259">
        <v>-441295</v>
      </c>
      <c r="F900" s="112"/>
    </row>
    <row r="901" spans="1:6" ht="13.2">
      <c r="A901" s="258" t="s">
        <v>2776</v>
      </c>
      <c r="B901" s="258"/>
      <c r="C901" s="259">
        <v>-404520.42000000004</v>
      </c>
      <c r="D901" s="259">
        <v>-36774.58</v>
      </c>
      <c r="E901" s="259">
        <v>-441295.00000000006</v>
      </c>
      <c r="F901" s="112"/>
    </row>
    <row r="902" spans="1:6" ht="13.2">
      <c r="A902" s="258" t="s">
        <v>2777</v>
      </c>
      <c r="B902" s="258"/>
      <c r="C902" s="259">
        <v>200089837.09</v>
      </c>
      <c r="D902" s="259">
        <v>11236919.290000001</v>
      </c>
      <c r="E902" s="259">
        <v>211326756.38</v>
      </c>
      <c r="F902" s="112"/>
    </row>
    <row r="903" spans="1:6" ht="13.2">
      <c r="A903" s="258" t="s">
        <v>2778</v>
      </c>
      <c r="B903" s="258"/>
      <c r="C903" s="259">
        <v>4609748060.79</v>
      </c>
      <c r="D903" s="259">
        <v>412965161.13</v>
      </c>
      <c r="E903" s="259">
        <v>5022713221.9200001</v>
      </c>
      <c r="F903" s="112"/>
    </row>
    <row r="904" spans="1:6" ht="13.2">
      <c r="A904" s="258" t="s">
        <v>2779</v>
      </c>
      <c r="B904" s="258"/>
      <c r="C904" s="259">
        <v>1101070515.3199999</v>
      </c>
      <c r="D904" s="259">
        <v>80249223.539999992</v>
      </c>
      <c r="E904" s="259">
        <v>1181319738.8600001</v>
      </c>
      <c r="F904" s="112"/>
    </row>
    <row r="905" spans="1:6" ht="13.2">
      <c r="A905" s="258" t="s">
        <v>2780</v>
      </c>
      <c r="B905" s="258"/>
      <c r="C905" s="259">
        <v>12185.67</v>
      </c>
      <c r="D905" s="259">
        <v>0</v>
      </c>
      <c r="E905" s="259">
        <v>12185.67</v>
      </c>
      <c r="F905" s="112"/>
    </row>
    <row r="906" spans="1:6" ht="13.2">
      <c r="A906" s="258" t="s">
        <v>2946</v>
      </c>
      <c r="B906" s="258"/>
      <c r="C906" s="259">
        <v>12185.67</v>
      </c>
      <c r="D906" s="259">
        <v>0</v>
      </c>
      <c r="E906" s="259">
        <v>12185.67</v>
      </c>
      <c r="F906" s="112"/>
    </row>
    <row r="907" spans="1:6" ht="13.2">
      <c r="A907" s="258" t="s">
        <v>2782</v>
      </c>
      <c r="B907" s="258"/>
      <c r="C907" s="259">
        <v>-131260.46</v>
      </c>
      <c r="D907" s="259">
        <v>-13186.42</v>
      </c>
      <c r="E907" s="259">
        <v>-144446.88</v>
      </c>
      <c r="F907" s="112"/>
    </row>
    <row r="908" spans="1:6" ht="13.2">
      <c r="A908" s="258" t="s">
        <v>2783</v>
      </c>
      <c r="B908" s="258"/>
      <c r="C908" s="259">
        <v>-131260.46</v>
      </c>
      <c r="D908" s="259">
        <v>-13186.42</v>
      </c>
      <c r="E908" s="259">
        <v>-144446.88</v>
      </c>
      <c r="F908" s="112"/>
    </row>
    <row r="909" spans="1:6" ht="13.2">
      <c r="A909" s="258" t="s">
        <v>2784</v>
      </c>
      <c r="B909" s="258"/>
      <c r="C909" s="259">
        <v>699968.12</v>
      </c>
      <c r="D909" s="259">
        <v>269993.44</v>
      </c>
      <c r="E909" s="259">
        <v>969961.55999999994</v>
      </c>
      <c r="F909" s="112"/>
    </row>
    <row r="910" spans="1:6" ht="13.2">
      <c r="A910" s="258" t="s">
        <v>2785</v>
      </c>
      <c r="B910" s="258"/>
      <c r="C910" s="259">
        <v>8880.4699999999993</v>
      </c>
      <c r="D910" s="259">
        <v>-2.04</v>
      </c>
      <c r="E910" s="259">
        <v>8878.43</v>
      </c>
      <c r="F910" s="112"/>
    </row>
    <row r="911" spans="1:6" ht="13.2">
      <c r="A911" s="258" t="s">
        <v>2786</v>
      </c>
      <c r="B911" s="258"/>
      <c r="C911" s="259">
        <v>193691.28</v>
      </c>
      <c r="D911" s="259">
        <v>0</v>
      </c>
      <c r="E911" s="259">
        <v>193691.28</v>
      </c>
      <c r="F911" s="112"/>
    </row>
    <row r="912" spans="1:6" ht="13.2">
      <c r="A912" s="258" t="s">
        <v>2787</v>
      </c>
      <c r="B912" s="258"/>
      <c r="C912" s="259">
        <v>184609.37000000002</v>
      </c>
      <c r="D912" s="259">
        <v>16782.669999999998</v>
      </c>
      <c r="E912" s="259">
        <v>201392.03999999998</v>
      </c>
      <c r="F912" s="112"/>
    </row>
    <row r="913" spans="1:6" ht="13.2">
      <c r="A913" s="258" t="s">
        <v>2788</v>
      </c>
      <c r="B913" s="258"/>
      <c r="C913" s="259">
        <v>1087149.24</v>
      </c>
      <c r="D913" s="259">
        <v>286774.07</v>
      </c>
      <c r="E913" s="259">
        <v>1373923.31</v>
      </c>
      <c r="F913" s="112"/>
    </row>
    <row r="914" spans="1:6" ht="13.2">
      <c r="A914" s="258" t="s">
        <v>2789</v>
      </c>
      <c r="B914" s="258"/>
      <c r="C914" s="259">
        <v>15332310.42</v>
      </c>
      <c r="D914" s="259">
        <v>1055520.3299999998</v>
      </c>
      <c r="E914" s="259">
        <v>16387830.749999998</v>
      </c>
      <c r="F914" s="112"/>
    </row>
    <row r="915" spans="1:6" ht="13.2">
      <c r="A915" s="258" t="s">
        <v>2790</v>
      </c>
      <c r="B915" s="258"/>
      <c r="C915" s="259">
        <v>15332310.42</v>
      </c>
      <c r="D915" s="259">
        <v>1055520.3299999998</v>
      </c>
      <c r="E915" s="259">
        <v>16387830.749999998</v>
      </c>
      <c r="F915" s="112"/>
    </row>
    <row r="916" spans="1:6" ht="13.2">
      <c r="A916" s="258" t="s">
        <v>2791</v>
      </c>
      <c r="B916" s="258"/>
      <c r="C916" s="259">
        <v>344444.06</v>
      </c>
      <c r="D916" s="259">
        <v>38426.410000000003</v>
      </c>
      <c r="E916" s="259">
        <v>382870.47</v>
      </c>
      <c r="F916" s="112"/>
    </row>
    <row r="917" spans="1:6" ht="13.2">
      <c r="A917" s="258" t="s">
        <v>2792</v>
      </c>
      <c r="B917" s="258"/>
      <c r="C917" s="259">
        <v>-344444.06000000006</v>
      </c>
      <c r="D917" s="259">
        <v>-38426.410000000003</v>
      </c>
      <c r="E917" s="259">
        <v>-382870.47000000003</v>
      </c>
      <c r="F917" s="112"/>
    </row>
    <row r="918" spans="1:6" ht="13.2">
      <c r="A918" s="258" t="s">
        <v>2793</v>
      </c>
      <c r="B918" s="258"/>
      <c r="C918" s="259">
        <v>597948.86</v>
      </c>
      <c r="D918" s="259">
        <v>0</v>
      </c>
      <c r="E918" s="259">
        <v>597948.86</v>
      </c>
      <c r="F918" s="112"/>
    </row>
    <row r="919" spans="1:6" ht="13.2">
      <c r="A919" s="258" t="s">
        <v>2794</v>
      </c>
      <c r="B919" s="258"/>
      <c r="C919" s="259">
        <v>14358633.860000001</v>
      </c>
      <c r="D919" s="259">
        <v>4495944.6099999994</v>
      </c>
      <c r="E919" s="259">
        <v>18854578.469999999</v>
      </c>
      <c r="F919" s="112"/>
    </row>
    <row r="920" spans="1:6" ht="13.2">
      <c r="A920" s="258" t="s">
        <v>2795</v>
      </c>
      <c r="B920" s="258"/>
      <c r="C920" s="259">
        <v>80686.48</v>
      </c>
      <c r="D920" s="259">
        <v>-98553.08</v>
      </c>
      <c r="E920" s="259">
        <v>-17866.600000000002</v>
      </c>
      <c r="F920" s="112"/>
    </row>
    <row r="921" spans="1:6" ht="13.2">
      <c r="A921" s="258" t="s">
        <v>2798</v>
      </c>
      <c r="B921" s="258"/>
      <c r="C921" s="259">
        <v>258904.47999999998</v>
      </c>
      <c r="D921" s="259">
        <v>0</v>
      </c>
      <c r="E921" s="259">
        <v>258904.47999999998</v>
      </c>
      <c r="F921" s="112"/>
    </row>
    <row r="922" spans="1:6" ht="13.2">
      <c r="A922" s="258" t="s">
        <v>2799</v>
      </c>
      <c r="B922" s="258"/>
      <c r="C922" s="259">
        <v>2385183.5700000003</v>
      </c>
      <c r="D922" s="259">
        <v>216834.87000000002</v>
      </c>
      <c r="E922" s="259">
        <v>2602018.44</v>
      </c>
      <c r="F922" s="112"/>
    </row>
    <row r="923" spans="1:6" ht="13.2">
      <c r="A923" s="258" t="s">
        <v>2800</v>
      </c>
      <c r="B923" s="258"/>
      <c r="C923" s="259">
        <v>-2016602.7699999998</v>
      </c>
      <c r="D923" s="259">
        <v>-58220.37</v>
      </c>
      <c r="E923" s="259">
        <v>-2074823.14</v>
      </c>
      <c r="F923" s="112"/>
    </row>
    <row r="924" spans="1:6" ht="13.2">
      <c r="A924" s="258" t="s">
        <v>2801</v>
      </c>
      <c r="B924" s="258"/>
      <c r="C924" s="259">
        <v>26606441.919999998</v>
      </c>
      <c r="D924" s="259">
        <v>0</v>
      </c>
      <c r="E924" s="259">
        <v>26606441.919999998</v>
      </c>
      <c r="F924" s="112"/>
    </row>
    <row r="925" spans="1:6" ht="13.2">
      <c r="A925" s="258" t="s">
        <v>2802</v>
      </c>
      <c r="B925" s="258"/>
      <c r="C925" s="259">
        <v>42271196.400000006</v>
      </c>
      <c r="D925" s="259">
        <v>4556006.0299999993</v>
      </c>
      <c r="E925" s="259">
        <v>46827202.43</v>
      </c>
      <c r="F925" s="112"/>
    </row>
    <row r="926" spans="1:6" ht="13.2">
      <c r="A926" s="258" t="s">
        <v>2803</v>
      </c>
      <c r="B926" s="258"/>
      <c r="C926" s="259">
        <v>1072613.68</v>
      </c>
      <c r="D926" s="259">
        <v>121134.95999999999</v>
      </c>
      <c r="E926" s="259">
        <v>1193748.6399999999</v>
      </c>
      <c r="F926" s="112"/>
    </row>
    <row r="927" spans="1:6" ht="13.2">
      <c r="A927" s="258" t="s">
        <v>2804</v>
      </c>
      <c r="B927" s="258"/>
      <c r="C927" s="259">
        <v>1072613.68</v>
      </c>
      <c r="D927" s="259">
        <v>121134.95999999999</v>
      </c>
      <c r="E927" s="259">
        <v>1193748.6399999999</v>
      </c>
      <c r="F927" s="112"/>
    </row>
    <row r="928" spans="1:6" ht="13.2">
      <c r="A928" s="258" t="s">
        <v>2805</v>
      </c>
      <c r="B928" s="258"/>
      <c r="C928" s="259">
        <v>266404.38</v>
      </c>
      <c r="D928" s="259">
        <v>72927.540000000008</v>
      </c>
      <c r="E928" s="259">
        <v>339331.92</v>
      </c>
      <c r="F928" s="112"/>
    </row>
    <row r="929" spans="1:6" ht="13.2">
      <c r="A929" s="258" t="s">
        <v>2806</v>
      </c>
      <c r="B929" s="258"/>
      <c r="C929" s="259">
        <v>77390.340000000011</v>
      </c>
      <c r="D929" s="259">
        <v>1009.8</v>
      </c>
      <c r="E929" s="259">
        <v>78400.14</v>
      </c>
      <c r="F929" s="112"/>
    </row>
    <row r="930" spans="1:6" ht="13.2">
      <c r="A930" s="258" t="s">
        <v>2808</v>
      </c>
      <c r="B930" s="258"/>
      <c r="C930" s="259">
        <v>-53038617.140000008</v>
      </c>
      <c r="D930" s="259">
        <v>-5118431</v>
      </c>
      <c r="E930" s="259">
        <v>-58157048.139999993</v>
      </c>
      <c r="F930" s="112"/>
    </row>
    <row r="931" spans="1:6" ht="13.2">
      <c r="A931" s="258" t="s">
        <v>2809</v>
      </c>
      <c r="B931" s="258"/>
      <c r="C931" s="259">
        <v>53382411.859999999</v>
      </c>
      <c r="D931" s="259">
        <v>5192368.34</v>
      </c>
      <c r="E931" s="259">
        <v>58574780.200000003</v>
      </c>
      <c r="F931" s="112"/>
    </row>
    <row r="932" spans="1:6" ht="13.2">
      <c r="A932" s="258" t="s">
        <v>2810</v>
      </c>
      <c r="B932" s="258"/>
      <c r="C932" s="259">
        <v>4730.7900000000009</v>
      </c>
      <c r="D932" s="259">
        <v>25</v>
      </c>
      <c r="E932" s="259">
        <v>4755.79</v>
      </c>
      <c r="F932" s="112"/>
    </row>
    <row r="933" spans="1:6" ht="13.2">
      <c r="A933" s="258" t="s">
        <v>2811</v>
      </c>
      <c r="B933" s="258"/>
      <c r="C933" s="259">
        <v>24339018.330000002</v>
      </c>
      <c r="D933" s="259">
        <v>2384642.63</v>
      </c>
      <c r="E933" s="259">
        <v>26723660.959999997</v>
      </c>
      <c r="F933" s="112"/>
    </row>
    <row r="934" spans="1:6" ht="13.2">
      <c r="A934" s="258" t="s">
        <v>2947</v>
      </c>
      <c r="B934" s="258"/>
      <c r="C934" s="259">
        <v>24343749.120000001</v>
      </c>
      <c r="D934" s="259">
        <v>2384667.63</v>
      </c>
      <c r="E934" s="259">
        <v>26728416.749999996</v>
      </c>
      <c r="F934" s="112"/>
    </row>
    <row r="935" spans="1:6" ht="13.2">
      <c r="A935" s="258" t="s">
        <v>2813</v>
      </c>
      <c r="B935" s="258"/>
      <c r="C935" s="259">
        <v>-29038662.740000002</v>
      </c>
      <c r="D935" s="259">
        <v>-2807700.71</v>
      </c>
      <c r="E935" s="259">
        <v>-31846363.449999999</v>
      </c>
      <c r="F935" s="112"/>
    </row>
    <row r="936" spans="1:6" ht="13.2">
      <c r="A936" s="258" t="s">
        <v>2814</v>
      </c>
      <c r="B936" s="258"/>
      <c r="C936" s="259">
        <v>72038028.75999999</v>
      </c>
      <c r="D936" s="259">
        <v>7446415.29</v>
      </c>
      <c r="E936" s="259">
        <v>79484444.049999997</v>
      </c>
      <c r="F936" s="112"/>
    </row>
    <row r="937" spans="1:6" ht="13.2">
      <c r="A937" s="258" t="s">
        <v>2816</v>
      </c>
      <c r="B937" s="258"/>
      <c r="C937" s="259">
        <v>-258708.92</v>
      </c>
      <c r="D937" s="259">
        <v>1548517.5499999998</v>
      </c>
      <c r="E937" s="259">
        <v>1289808.6300000001</v>
      </c>
      <c r="F937" s="465"/>
    </row>
    <row r="938" spans="1:6" ht="13.2">
      <c r="A938" s="258" t="s">
        <v>2817</v>
      </c>
      <c r="B938" s="258"/>
      <c r="C938" s="259">
        <v>-258708.92000000004</v>
      </c>
      <c r="D938" s="259">
        <v>1548517.5499999998</v>
      </c>
      <c r="E938" s="259">
        <v>1289808.6300000001</v>
      </c>
      <c r="F938" s="465"/>
    </row>
    <row r="939" spans="1:6" ht="13.2">
      <c r="A939" s="258" t="s">
        <v>2818</v>
      </c>
      <c r="B939" s="258"/>
      <c r="C939" s="259">
        <v>88055333.370000005</v>
      </c>
      <c r="D939" s="259">
        <v>10324040.82</v>
      </c>
      <c r="E939" s="259">
        <v>98379374.189999998</v>
      </c>
      <c r="F939" s="465"/>
    </row>
    <row r="940" spans="1:6" ht="13.2">
      <c r="A940" s="258" t="s">
        <v>2819</v>
      </c>
      <c r="B940" s="258"/>
      <c r="C940" s="259">
        <v>-6842.33</v>
      </c>
      <c r="D940" s="259">
        <v>-1888.8799999999999</v>
      </c>
      <c r="E940" s="259">
        <v>-8731.2100000000009</v>
      </c>
      <c r="F940" s="112"/>
    </row>
    <row r="941" spans="1:6" ht="13.2">
      <c r="A941" s="258" t="s">
        <v>2820</v>
      </c>
      <c r="B941" s="258"/>
      <c r="C941" s="259">
        <v>6842.329999999999</v>
      </c>
      <c r="D941" s="259">
        <v>1888.8799999999997</v>
      </c>
      <c r="E941" s="259">
        <v>8731.2100000000009</v>
      </c>
      <c r="F941" s="112"/>
    </row>
    <row r="942" spans="1:6" ht="13.2">
      <c r="A942" s="258" t="s">
        <v>2821</v>
      </c>
      <c r="B942" s="258"/>
      <c r="C942" s="259">
        <v>9152.2200000000012</v>
      </c>
      <c r="D942" s="259">
        <v>832.02</v>
      </c>
      <c r="E942" s="259">
        <v>9984.24</v>
      </c>
      <c r="F942" s="112"/>
    </row>
    <row r="943" spans="1:6" ht="13.2">
      <c r="A943" s="258" t="s">
        <v>2822</v>
      </c>
      <c r="B943" s="258"/>
      <c r="C943" s="259">
        <v>713815.08</v>
      </c>
      <c r="D943" s="259">
        <v>64892.279999999992</v>
      </c>
      <c r="E943" s="259">
        <v>778707.36</v>
      </c>
    </row>
    <row r="944" spans="1:6" ht="13.2">
      <c r="A944" s="258" t="s">
        <v>2823</v>
      </c>
      <c r="B944" s="258"/>
      <c r="C944" s="259">
        <v>722967.3</v>
      </c>
      <c r="D944" s="259">
        <v>65724.3</v>
      </c>
      <c r="E944" s="259">
        <v>788691.60000000009</v>
      </c>
    </row>
    <row r="945" spans="1:5" ht="13.2">
      <c r="A945" s="258" t="s">
        <v>2824</v>
      </c>
      <c r="B945" s="258"/>
      <c r="C945" s="259">
        <v>5089181.1999999993</v>
      </c>
      <c r="D945" s="259">
        <v>1033734.47</v>
      </c>
      <c r="E945" s="259">
        <v>6122915.6699999999</v>
      </c>
    </row>
    <row r="946" spans="1:5" ht="13.2">
      <c r="A946" s="258" t="s">
        <v>2948</v>
      </c>
      <c r="B946" s="258"/>
      <c r="C946" s="259">
        <v>0</v>
      </c>
      <c r="D946" s="259">
        <v>0</v>
      </c>
      <c r="E946" s="259">
        <v>0</v>
      </c>
    </row>
    <row r="947" spans="1:5" ht="13.2">
      <c r="A947" s="258" t="s">
        <v>2825</v>
      </c>
      <c r="B947" s="258"/>
      <c r="C947" s="259">
        <v>5089181.1999999993</v>
      </c>
      <c r="D947" s="259">
        <v>1033734.47</v>
      </c>
      <c r="E947" s="259">
        <v>6122915.6699999999</v>
      </c>
    </row>
    <row r="948" spans="1:5" ht="13.2">
      <c r="A948" s="258" t="s">
        <v>2826</v>
      </c>
      <c r="B948" s="258"/>
      <c r="C948" s="259">
        <v>9803494.8399999999</v>
      </c>
      <c r="D948" s="259">
        <v>-1770886.9000000001</v>
      </c>
      <c r="E948" s="259">
        <v>8032607.9399999995</v>
      </c>
    </row>
    <row r="949" spans="1:5" ht="13.2">
      <c r="A949" s="258" t="s">
        <v>2827</v>
      </c>
      <c r="B949" s="258"/>
      <c r="C949" s="259">
        <v>9803494.8399999999</v>
      </c>
      <c r="D949" s="259">
        <v>-1770886.9000000001</v>
      </c>
      <c r="E949" s="259">
        <v>8032607.9399999995</v>
      </c>
    </row>
    <row r="950" spans="1:5" ht="13.2">
      <c r="A950" s="258" t="s">
        <v>2828</v>
      </c>
      <c r="B950" s="258"/>
      <c r="C950" s="259">
        <v>61559</v>
      </c>
      <c r="D950" s="259">
        <v>44.43</v>
      </c>
      <c r="E950" s="259">
        <v>61603.43</v>
      </c>
    </row>
    <row r="951" spans="1:5" ht="13.2">
      <c r="A951" s="258" t="s">
        <v>2829</v>
      </c>
      <c r="B951" s="258"/>
      <c r="C951" s="259">
        <v>61559</v>
      </c>
      <c r="D951" s="259">
        <v>44.43</v>
      </c>
      <c r="E951" s="259">
        <v>61603.430000000008</v>
      </c>
    </row>
    <row r="952" spans="1:5" ht="13.2">
      <c r="A952" s="258" t="s">
        <v>2830</v>
      </c>
      <c r="B952" s="258"/>
      <c r="C952" s="259">
        <v>3209063.6900000004</v>
      </c>
      <c r="D952" s="259">
        <v>433123.56</v>
      </c>
      <c r="E952" s="259">
        <v>3642187.25</v>
      </c>
    </row>
    <row r="953" spans="1:5" ht="13.2">
      <c r="A953" s="258" t="s">
        <v>2831</v>
      </c>
      <c r="B953" s="258"/>
      <c r="C953" s="259">
        <v>3209063.6900000004</v>
      </c>
      <c r="D953" s="259">
        <v>433123.56</v>
      </c>
      <c r="E953" s="259">
        <v>3642187.25</v>
      </c>
    </row>
    <row r="954" spans="1:5" ht="13.2">
      <c r="A954" s="258" t="s">
        <v>2832</v>
      </c>
      <c r="B954" s="258"/>
      <c r="C954" s="259">
        <v>1762678.6300000001</v>
      </c>
      <c r="D954" s="259">
        <v>-1691948.4</v>
      </c>
      <c r="E954" s="259">
        <v>70730.23000000001</v>
      </c>
    </row>
    <row r="955" spans="1:5" ht="13.2">
      <c r="A955" s="258" t="s">
        <v>2833</v>
      </c>
      <c r="B955" s="258"/>
      <c r="C955" s="259">
        <v>1762678.6300000001</v>
      </c>
      <c r="D955" s="259">
        <v>-1691948.4</v>
      </c>
      <c r="E955" s="259">
        <v>70730.23000000001</v>
      </c>
    </row>
    <row r="956" spans="1:5" ht="13.2">
      <c r="A956" s="258" t="s">
        <v>2949</v>
      </c>
      <c r="B956" s="258"/>
      <c r="C956" s="259">
        <v>1113.53</v>
      </c>
      <c r="D956" s="259">
        <v>0</v>
      </c>
      <c r="E956" s="259">
        <v>1113.53</v>
      </c>
    </row>
    <row r="957" spans="1:5" ht="13.2">
      <c r="A957" s="258" t="s">
        <v>2950</v>
      </c>
      <c r="B957" s="258"/>
      <c r="C957" s="259">
        <v>1113.53</v>
      </c>
      <c r="D957" s="259">
        <v>0</v>
      </c>
      <c r="E957" s="259">
        <v>1113.53</v>
      </c>
    </row>
    <row r="958" spans="1:5" ht="13.2">
      <c r="A958" s="258" t="s">
        <v>2951</v>
      </c>
      <c r="B958" s="258"/>
      <c r="C958" s="259">
        <v>0</v>
      </c>
      <c r="D958" s="259">
        <v>0</v>
      </c>
      <c r="E958" s="259">
        <v>0</v>
      </c>
    </row>
    <row r="959" spans="1:5" ht="13.2">
      <c r="A959" s="258" t="s">
        <v>2952</v>
      </c>
      <c r="B959" s="258"/>
      <c r="C959" s="259">
        <v>0</v>
      </c>
      <c r="D959" s="259">
        <v>0</v>
      </c>
      <c r="E959" s="259">
        <v>0</v>
      </c>
    </row>
    <row r="960" spans="1:5" ht="13.2">
      <c r="A960" s="258" t="s">
        <v>2834</v>
      </c>
      <c r="B960" s="258"/>
      <c r="C960" s="259">
        <v>0</v>
      </c>
      <c r="D960" s="259">
        <v>0</v>
      </c>
      <c r="E960" s="259">
        <v>0</v>
      </c>
    </row>
    <row r="961" spans="1:5" ht="13.2">
      <c r="A961" s="258" t="s">
        <v>2835</v>
      </c>
      <c r="B961" s="258"/>
      <c r="C961" s="259">
        <v>0</v>
      </c>
      <c r="D961" s="259">
        <v>0</v>
      </c>
      <c r="E961" s="259">
        <v>0</v>
      </c>
    </row>
    <row r="962" spans="1:5" ht="13.2">
      <c r="A962" s="258" t="s">
        <v>2953</v>
      </c>
      <c r="B962" s="258"/>
      <c r="C962" s="259">
        <v>0</v>
      </c>
      <c r="D962" s="259">
        <v>0</v>
      </c>
      <c r="E962" s="259">
        <v>0</v>
      </c>
    </row>
    <row r="963" spans="1:5" ht="13.2">
      <c r="A963" s="258" t="s">
        <v>2836</v>
      </c>
      <c r="B963" s="258"/>
      <c r="C963" s="259">
        <v>2348042.9700000002</v>
      </c>
      <c r="D963" s="259">
        <v>2007381.2999999998</v>
      </c>
      <c r="E963" s="259">
        <v>4355424.2700000005</v>
      </c>
    </row>
    <row r="964" spans="1:5" ht="13.2">
      <c r="A964" s="258" t="s">
        <v>2837</v>
      </c>
      <c r="B964" s="258"/>
      <c r="C964" s="259">
        <v>4111835.1300000004</v>
      </c>
      <c r="D964" s="259">
        <v>315432.90000000002</v>
      </c>
      <c r="E964" s="259">
        <v>4427268.03</v>
      </c>
    </row>
    <row r="965" spans="1:5" ht="13.2">
      <c r="A965" s="258" t="s">
        <v>2838</v>
      </c>
      <c r="B965" s="258"/>
      <c r="C965" s="259">
        <v>22998101.16</v>
      </c>
      <c r="D965" s="259">
        <v>77172.759999999995</v>
      </c>
      <c r="E965" s="259">
        <v>23075273.919999998</v>
      </c>
    </row>
    <row r="966" spans="1:5" ht="13.2">
      <c r="A966" s="258" t="s">
        <v>2839</v>
      </c>
      <c r="B966" s="258"/>
      <c r="C966" s="259">
        <v>23004943.489999998</v>
      </c>
      <c r="D966" s="259">
        <v>79061.64</v>
      </c>
      <c r="E966" s="259">
        <v>23084005.129999999</v>
      </c>
    </row>
    <row r="967" spans="1:5" ht="13.2">
      <c r="A967" s="258" t="s">
        <v>2840</v>
      </c>
      <c r="B967" s="258"/>
      <c r="C967" s="259">
        <v>221177</v>
      </c>
      <c r="D967" s="259">
        <v>20107</v>
      </c>
      <c r="E967" s="259">
        <v>241284</v>
      </c>
    </row>
    <row r="968" spans="1:5" ht="13.2">
      <c r="A968" s="258" t="s">
        <v>2954</v>
      </c>
      <c r="B968" s="258"/>
      <c r="C968" s="259">
        <v>221177.00000000003</v>
      </c>
      <c r="D968" s="259">
        <v>20107</v>
      </c>
      <c r="E968" s="259">
        <v>241284</v>
      </c>
    </row>
    <row r="969" spans="1:5" ht="13.2">
      <c r="A969" s="258" t="s">
        <v>2842</v>
      </c>
      <c r="B969" s="258"/>
      <c r="C969" s="259">
        <v>9745873.5700000003</v>
      </c>
      <c r="D969" s="259">
        <v>467301.09</v>
      </c>
      <c r="E969" s="259">
        <v>10213174.66</v>
      </c>
    </row>
    <row r="970" spans="1:5" ht="13.2">
      <c r="A970" s="258" t="s">
        <v>2843</v>
      </c>
      <c r="B970" s="258"/>
      <c r="C970" s="259">
        <v>-929603.38</v>
      </c>
      <c r="D970" s="259">
        <v>0</v>
      </c>
      <c r="E970" s="259">
        <v>-929603.38</v>
      </c>
    </row>
    <row r="971" spans="1:5" ht="13.2">
      <c r="A971" s="258" t="s">
        <v>2844</v>
      </c>
      <c r="B971" s="258"/>
      <c r="C971" s="259">
        <v>8816270.1899999995</v>
      </c>
      <c r="D971" s="259">
        <v>467301.09</v>
      </c>
      <c r="E971" s="259">
        <v>9283571.2800000012</v>
      </c>
    </row>
    <row r="972" spans="1:5" ht="13.2">
      <c r="A972" s="258" t="s">
        <v>2845</v>
      </c>
      <c r="B972" s="258"/>
      <c r="C972" s="259">
        <v>-156483.24</v>
      </c>
      <c r="D972" s="259">
        <v>0</v>
      </c>
      <c r="E972" s="259">
        <v>-156483.24</v>
      </c>
    </row>
    <row r="973" spans="1:5" ht="13.2">
      <c r="A973" s="258" t="s">
        <v>2955</v>
      </c>
      <c r="B973" s="258"/>
      <c r="C973" s="259">
        <v>-1</v>
      </c>
      <c r="D973" s="259">
        <v>0</v>
      </c>
      <c r="E973" s="259">
        <v>-1</v>
      </c>
    </row>
    <row r="974" spans="1:5" ht="13.2">
      <c r="A974" s="258" t="s">
        <v>2846</v>
      </c>
      <c r="B974" s="258"/>
      <c r="C974" s="259">
        <v>-156484.24</v>
      </c>
      <c r="D974" s="259">
        <v>0</v>
      </c>
      <c r="E974" s="259">
        <v>-156484.24</v>
      </c>
    </row>
    <row r="975" spans="1:5" ht="13.2">
      <c r="A975" s="258" t="s">
        <v>2847</v>
      </c>
      <c r="B975" s="258"/>
      <c r="C975" s="259">
        <v>2691940.89</v>
      </c>
      <c r="D975" s="259">
        <v>129511.5</v>
      </c>
      <c r="E975" s="259">
        <v>2821452.39</v>
      </c>
    </row>
    <row r="976" spans="1:5" ht="13.2">
      <c r="A976" s="258" t="s">
        <v>2848</v>
      </c>
      <c r="B976" s="258"/>
      <c r="C976" s="259">
        <v>2691940.89</v>
      </c>
      <c r="D976" s="259">
        <v>129511.5</v>
      </c>
      <c r="E976" s="259">
        <v>2821452.39</v>
      </c>
    </row>
    <row r="977" spans="1:5" ht="13.2">
      <c r="A977" s="258" t="s">
        <v>2851</v>
      </c>
      <c r="B977" s="258"/>
      <c r="C977" s="259">
        <v>2535456.65</v>
      </c>
      <c r="D977" s="259">
        <v>129511.5</v>
      </c>
      <c r="E977" s="259">
        <v>2664968.15</v>
      </c>
    </row>
    <row r="978" spans="1:5" ht="13.2">
      <c r="A978" s="258" t="s">
        <v>2852</v>
      </c>
      <c r="B978" s="258"/>
      <c r="C978" s="259">
        <v>11351726.840000002</v>
      </c>
      <c r="D978" s="259">
        <v>596812.59</v>
      </c>
      <c r="E978" s="259">
        <v>11948539.43</v>
      </c>
    </row>
    <row r="979" spans="1:5" ht="13.2">
      <c r="A979" s="258" t="s">
        <v>2853</v>
      </c>
      <c r="B979" s="258"/>
      <c r="C979" s="259">
        <v>1618006.37</v>
      </c>
      <c r="D979" s="259">
        <v>97663.67</v>
      </c>
      <c r="E979" s="259">
        <v>1715670.04</v>
      </c>
    </row>
    <row r="980" spans="1:5" ht="13.2">
      <c r="A980" s="258" t="s">
        <v>2854</v>
      </c>
      <c r="B980" s="258"/>
      <c r="C980" s="259">
        <v>67974.880000000005</v>
      </c>
      <c r="D980" s="259">
        <v>0</v>
      </c>
      <c r="E980" s="259">
        <v>67974.880000000005</v>
      </c>
    </row>
    <row r="981" spans="1:5" ht="13.2">
      <c r="A981" s="258" t="s">
        <v>2855</v>
      </c>
      <c r="B981" s="258"/>
      <c r="C981" s="259">
        <v>448427.05000000005</v>
      </c>
      <c r="D981" s="259">
        <v>27067.29</v>
      </c>
      <c r="E981" s="259">
        <v>475494.34</v>
      </c>
    </row>
    <row r="982" spans="1:5" ht="13.2">
      <c r="A982" s="258" t="s">
        <v>2856</v>
      </c>
      <c r="B982" s="258"/>
      <c r="C982" s="259">
        <v>18839.099999999999</v>
      </c>
      <c r="D982" s="259">
        <v>0</v>
      </c>
      <c r="E982" s="259">
        <v>18839.099999999999</v>
      </c>
    </row>
    <row r="983" spans="1:5" ht="13.2">
      <c r="A983" s="258" t="s">
        <v>2857</v>
      </c>
      <c r="B983" s="258"/>
      <c r="C983" s="259">
        <v>2153247.4</v>
      </c>
      <c r="D983" s="259">
        <v>124730.96</v>
      </c>
      <c r="E983" s="259">
        <v>2277978.36</v>
      </c>
    </row>
    <row r="984" spans="1:5" ht="13.2">
      <c r="A984" s="258" t="s">
        <v>2858</v>
      </c>
      <c r="B984" s="258"/>
      <c r="C984" s="259">
        <v>-518154.35000000003</v>
      </c>
      <c r="D984" s="259">
        <v>-7625.73</v>
      </c>
      <c r="E984" s="259">
        <v>-525780.08000000007</v>
      </c>
    </row>
    <row r="985" spans="1:5" ht="13.2">
      <c r="A985" s="258" t="s">
        <v>2859</v>
      </c>
      <c r="B985" s="258"/>
      <c r="C985" s="259">
        <v>-0.4</v>
      </c>
      <c r="D985" s="259">
        <v>0</v>
      </c>
      <c r="E985" s="259">
        <v>-0.4</v>
      </c>
    </row>
    <row r="986" spans="1:5" ht="13.2">
      <c r="A986" s="258" t="s">
        <v>2860</v>
      </c>
      <c r="B986" s="258"/>
      <c r="C986" s="259">
        <v>-143605.38999999998</v>
      </c>
      <c r="D986" s="259">
        <v>-2113.46</v>
      </c>
      <c r="E986" s="259">
        <v>-145718.85</v>
      </c>
    </row>
    <row r="987" spans="1:5" ht="13.2">
      <c r="A987" s="258" t="s">
        <v>2861</v>
      </c>
      <c r="B987" s="258"/>
      <c r="C987" s="259">
        <v>-0.11</v>
      </c>
      <c r="D987" s="259">
        <v>0</v>
      </c>
      <c r="E987" s="259">
        <v>-0.11</v>
      </c>
    </row>
    <row r="988" spans="1:5" ht="13.2">
      <c r="A988" s="258" t="s">
        <v>2862</v>
      </c>
      <c r="B988" s="258"/>
      <c r="C988" s="259">
        <v>-661760.25</v>
      </c>
      <c r="D988" s="259">
        <v>-9739.19</v>
      </c>
      <c r="E988" s="259">
        <v>-671499.44000000006</v>
      </c>
    </row>
    <row r="989" spans="1:5" ht="13.2">
      <c r="A989" s="258" t="s">
        <v>2863</v>
      </c>
      <c r="B989" s="258"/>
      <c r="C989" s="259">
        <v>1491487.15</v>
      </c>
      <c r="D989" s="259">
        <v>114991.76999999999</v>
      </c>
      <c r="E989" s="259">
        <v>1606478.92</v>
      </c>
    </row>
    <row r="990" spans="1:5" ht="13.2">
      <c r="A990" s="258" t="s">
        <v>2864</v>
      </c>
      <c r="B990" s="258"/>
      <c r="C990" s="259">
        <v>13064390.989999998</v>
      </c>
      <c r="D990" s="259">
        <v>731911.3600000001</v>
      </c>
      <c r="E990" s="259">
        <v>13796302.350000001</v>
      </c>
    </row>
    <row r="991" spans="1:5" ht="13.2">
      <c r="A991" s="258" t="s">
        <v>2865</v>
      </c>
      <c r="B991" s="258"/>
      <c r="C991" s="259">
        <v>51985998.890000001</v>
      </c>
      <c r="D991" s="259">
        <v>9513067.8200000003</v>
      </c>
      <c r="E991" s="259">
        <v>61499066.710000001</v>
      </c>
    </row>
    <row r="992" spans="1:5" ht="13.2">
      <c r="A992" s="258" t="s">
        <v>2866</v>
      </c>
      <c r="B992" s="258"/>
      <c r="C992" s="259">
        <v>1153056514.21</v>
      </c>
      <c r="D992" s="259">
        <v>89762291.359999999</v>
      </c>
      <c r="E992" s="259">
        <v>1242818805.5699999</v>
      </c>
    </row>
    <row r="993" spans="1:5" ht="13.2">
      <c r="A993" s="258" t="s">
        <v>2867</v>
      </c>
      <c r="B993" s="258"/>
      <c r="C993" s="259">
        <v>512992.57</v>
      </c>
      <c r="D993" s="259">
        <v>47308.83</v>
      </c>
      <c r="E993" s="259">
        <v>560301.4</v>
      </c>
    </row>
    <row r="994" spans="1:5" ht="13.2">
      <c r="A994" s="258" t="s">
        <v>2868</v>
      </c>
      <c r="B994" s="258"/>
      <c r="C994" s="259">
        <v>799273.41</v>
      </c>
      <c r="D994" s="259">
        <v>80954.61</v>
      </c>
      <c r="E994" s="259">
        <v>880228.02</v>
      </c>
    </row>
    <row r="995" spans="1:5" ht="13.2">
      <c r="A995" s="258" t="s">
        <v>2869</v>
      </c>
      <c r="B995" s="258"/>
      <c r="C995" s="259">
        <v>3977850.8600000003</v>
      </c>
      <c r="D995" s="259">
        <v>417307.86</v>
      </c>
      <c r="E995" s="259">
        <v>4395158.72</v>
      </c>
    </row>
    <row r="996" spans="1:5" ht="13.2">
      <c r="A996" s="258" t="s">
        <v>2870</v>
      </c>
      <c r="B996" s="258"/>
      <c r="C996" s="259">
        <v>5290116.84</v>
      </c>
      <c r="D996" s="259">
        <v>545571.30000000005</v>
      </c>
      <c r="E996" s="259">
        <v>5835688.1399999997</v>
      </c>
    </row>
    <row r="997" spans="1:5" ht="13.2">
      <c r="A997" s="258" t="s">
        <v>2871</v>
      </c>
      <c r="B997" s="258"/>
      <c r="C997" s="259">
        <v>769504.88</v>
      </c>
      <c r="D997" s="259">
        <v>69954.989999999991</v>
      </c>
      <c r="E997" s="259">
        <v>839459.87</v>
      </c>
    </row>
    <row r="998" spans="1:5" ht="13.2">
      <c r="A998" s="258" t="s">
        <v>2872</v>
      </c>
      <c r="B998" s="258"/>
      <c r="C998" s="259">
        <v>769504.88000000012</v>
      </c>
      <c r="D998" s="259">
        <v>69954.990000000005</v>
      </c>
      <c r="E998" s="259">
        <v>839459.87</v>
      </c>
    </row>
    <row r="999" spans="1:5" ht="13.2">
      <c r="A999" s="258" t="s">
        <v>2873</v>
      </c>
      <c r="B999" s="258"/>
      <c r="C999" s="259">
        <v>6059621.7199999997</v>
      </c>
      <c r="D999" s="259">
        <v>615526.28999999992</v>
      </c>
      <c r="E999" s="259">
        <v>6675148.0099999998</v>
      </c>
    </row>
    <row r="1000" spans="1:5" ht="13.2">
      <c r="A1000" s="258" t="s">
        <v>2874</v>
      </c>
      <c r="B1000" s="258"/>
      <c r="C1000" s="259">
        <v>7011008.1200000001</v>
      </c>
      <c r="D1000" s="259">
        <v>1727381.2000000002</v>
      </c>
      <c r="E1000" s="259">
        <v>8738389.3200000003</v>
      </c>
    </row>
    <row r="1001" spans="1:5" ht="13.2">
      <c r="A1001" s="258" t="s">
        <v>2875</v>
      </c>
      <c r="B1001" s="258"/>
      <c r="C1001" s="259">
        <v>7011008.1200000001</v>
      </c>
      <c r="D1001" s="259">
        <v>1727381.2000000002</v>
      </c>
      <c r="E1001" s="259">
        <v>8738389.3200000003</v>
      </c>
    </row>
    <row r="1002" spans="1:5" ht="13.2">
      <c r="A1002" s="258" t="s">
        <v>2876</v>
      </c>
      <c r="B1002" s="258"/>
      <c r="C1002" s="259">
        <v>34.870000000000005</v>
      </c>
      <c r="D1002" s="259">
        <v>10.139999999999999</v>
      </c>
      <c r="E1002" s="259">
        <v>45.01</v>
      </c>
    </row>
    <row r="1003" spans="1:5" ht="13.2">
      <c r="A1003" s="258" t="s">
        <v>2878</v>
      </c>
      <c r="B1003" s="258"/>
      <c r="C1003" s="259">
        <v>1236024.8600000001</v>
      </c>
      <c r="D1003" s="259">
        <v>240318.77</v>
      </c>
      <c r="E1003" s="259">
        <v>1476343.6300000001</v>
      </c>
    </row>
    <row r="1004" spans="1:5" ht="13.2">
      <c r="A1004" s="258" t="s">
        <v>2879</v>
      </c>
      <c r="B1004" s="258"/>
      <c r="C1004" s="259">
        <v>1451400.1199999999</v>
      </c>
      <c r="D1004" s="259">
        <v>146349.1</v>
      </c>
      <c r="E1004" s="259">
        <v>1597749.2200000002</v>
      </c>
    </row>
    <row r="1005" spans="1:5" ht="13.2">
      <c r="A1005" s="258" t="s">
        <v>2880</v>
      </c>
      <c r="B1005" s="258"/>
      <c r="C1005" s="259">
        <v>2144051.73</v>
      </c>
      <c r="D1005" s="259">
        <v>429947.68</v>
      </c>
      <c r="E1005" s="259">
        <v>2573999.41</v>
      </c>
    </row>
    <row r="1006" spans="1:5" ht="13.2">
      <c r="A1006" s="258" t="s">
        <v>2881</v>
      </c>
      <c r="B1006" s="258"/>
      <c r="C1006" s="259">
        <v>4831511.58</v>
      </c>
      <c r="D1006" s="259">
        <v>816625.69</v>
      </c>
      <c r="E1006" s="259">
        <v>5648137.2700000005</v>
      </c>
    </row>
    <row r="1007" spans="1:5" ht="13.2">
      <c r="A1007" s="258" t="s">
        <v>2882</v>
      </c>
      <c r="B1007" s="258"/>
      <c r="C1007" s="259">
        <v>11842519.700000001</v>
      </c>
      <c r="D1007" s="259">
        <v>2544006.8899999997</v>
      </c>
      <c r="E1007" s="259">
        <v>14386526.59</v>
      </c>
    </row>
    <row r="1008" spans="1:5" ht="13.2">
      <c r="A1008" s="258" t="s">
        <v>2883</v>
      </c>
      <c r="B1008" s="258"/>
      <c r="C1008" s="259">
        <v>-6216873.1799999997</v>
      </c>
      <c r="D1008" s="259">
        <v>-423721.36</v>
      </c>
      <c r="E1008" s="259">
        <v>-6640594.54</v>
      </c>
    </row>
    <row r="1009" spans="1:5" ht="13.2">
      <c r="A1009" s="258" t="s">
        <v>2884</v>
      </c>
      <c r="B1009" s="258"/>
      <c r="C1009" s="259">
        <v>-6216873.1799999997</v>
      </c>
      <c r="D1009" s="259">
        <v>-423721.36</v>
      </c>
      <c r="E1009" s="259">
        <v>-6640594.54</v>
      </c>
    </row>
    <row r="1010" spans="1:5" ht="13.2">
      <c r="A1010" s="258" t="s">
        <v>2885</v>
      </c>
      <c r="B1010" s="258"/>
      <c r="C1010" s="259">
        <v>6375167.3399999999</v>
      </c>
      <c r="D1010" s="259">
        <v>1165700.01</v>
      </c>
      <c r="E1010" s="259">
        <v>7540867.3499999996</v>
      </c>
    </row>
    <row r="1011" spans="1:5" ht="13.2">
      <c r="A1011" s="258" t="s">
        <v>2886</v>
      </c>
      <c r="B1011" s="258"/>
      <c r="C1011" s="259">
        <v>281546375.23000002</v>
      </c>
      <c r="D1011" s="259">
        <v>30705653.75</v>
      </c>
      <c r="E1011" s="259">
        <v>312252028.98000002</v>
      </c>
    </row>
    <row r="1012" spans="1:5" ht="13.2">
      <c r="A1012" s="258" t="s">
        <v>2887</v>
      </c>
      <c r="B1012" s="258"/>
      <c r="C1012" s="259">
        <v>287921542.56999999</v>
      </c>
      <c r="D1012" s="259">
        <v>31871353.760000002</v>
      </c>
      <c r="E1012" s="259">
        <v>319792896.33000004</v>
      </c>
    </row>
    <row r="1013" spans="1:5" ht="13.2">
      <c r="A1013" s="258" t="s">
        <v>2888</v>
      </c>
      <c r="B1013" s="258"/>
      <c r="C1013" s="259">
        <v>287921542.56999999</v>
      </c>
      <c r="D1013" s="259">
        <v>31871353.760000002</v>
      </c>
      <c r="E1013" s="259">
        <v>319792896.33000004</v>
      </c>
    </row>
    <row r="1014" spans="1:5" ht="13.2">
      <c r="A1014" s="258" t="s">
        <v>2889</v>
      </c>
      <c r="B1014" s="258"/>
      <c r="C1014" s="259">
        <v>299606810.81</v>
      </c>
      <c r="D1014" s="259">
        <v>34607165.579999998</v>
      </c>
      <c r="E1014" s="259">
        <v>334213976.38999999</v>
      </c>
    </row>
    <row r="1015" spans="1:5" ht="13.2">
      <c r="A1015" s="258" t="s">
        <v>2890</v>
      </c>
      <c r="B1015" s="258"/>
      <c r="C1015" s="259">
        <v>853449703.4000001</v>
      </c>
      <c r="D1015" s="259">
        <v>55155125.780000001</v>
      </c>
      <c r="E1015" s="259">
        <v>908604829.17999995</v>
      </c>
    </row>
    <row r="1016" spans="1:5" ht="13.2">
      <c r="A1016" s="258" t="s">
        <v>2956</v>
      </c>
      <c r="B1016" s="258"/>
      <c r="C1016" s="259">
        <v>0</v>
      </c>
      <c r="D1016" s="259">
        <v>0</v>
      </c>
      <c r="E1016" s="259">
        <v>0</v>
      </c>
    </row>
    <row r="1017" spans="1:5" ht="13.2">
      <c r="A1017" s="258" t="s">
        <v>2957</v>
      </c>
      <c r="B1017" s="258"/>
      <c r="C1017" s="259">
        <v>0</v>
      </c>
      <c r="D1017" s="259">
        <v>0</v>
      </c>
      <c r="E1017" s="259">
        <v>0</v>
      </c>
    </row>
    <row r="1018" spans="1:5" ht="13.2">
      <c r="A1018" s="258" t="s">
        <v>2895</v>
      </c>
      <c r="B1018" s="258"/>
      <c r="C1018" s="259">
        <v>0</v>
      </c>
      <c r="D1018" s="259">
        <v>0</v>
      </c>
      <c r="E1018" s="259">
        <v>0</v>
      </c>
    </row>
    <row r="1019" spans="1:5" ht="13.2">
      <c r="A1019" s="258" t="s">
        <v>2896</v>
      </c>
      <c r="B1019" s="258"/>
      <c r="C1019" s="259">
        <v>0</v>
      </c>
      <c r="D1019" s="259">
        <v>0</v>
      </c>
      <c r="E1019" s="259">
        <v>0</v>
      </c>
    </row>
    <row r="1020" spans="1:5" ht="13.2">
      <c r="A1020" s="258" t="s">
        <v>2897</v>
      </c>
      <c r="B1020" s="258"/>
      <c r="C1020" s="259">
        <v>0</v>
      </c>
      <c r="D1020" s="259">
        <v>0</v>
      </c>
      <c r="E1020" s="259">
        <v>0</v>
      </c>
    </row>
    <row r="1021" spans="1:5" ht="13.2">
      <c r="A1021" s="255" t="s">
        <v>2898</v>
      </c>
      <c r="B1021" s="256"/>
      <c r="C1021" s="261">
        <v>853449703.4000001</v>
      </c>
      <c r="D1021" s="261">
        <v>55155125.780000001</v>
      </c>
      <c r="E1021" s="261">
        <v>908604829.17999995</v>
      </c>
    </row>
  </sheetData>
  <mergeCells count="1">
    <mergeCell ref="F937:F939"/>
  </mergeCells>
  <pageMargins left="0.7" right="0.7" top="0.75" bottom="0.75" header="0.3" footer="0.3"/>
  <pageSetup orientation="portrait" r:id="rId1"/>
  <headerFooter>
    <oddHeader xml:space="preserve">&amp;RDEF’s Response to OPC POD 1 (1-26)
Q7
Page &amp;P of &amp;N
</oddHeader>
    <oddFooter>&amp;R20240025-OPCPOD1-00004255</oddFooter>
  </headerFooter>
  <drawing r:id="rId2"/>
  <legacyDrawing r:id="rId3"/>
  <controls>
    <mc:AlternateContent xmlns:mc="http://schemas.openxmlformats.org/markup-compatibility/2006">
      <mc:Choice Requires="x14">
        <control shapeId="12289" r:id="rId4" name="Control 1">
          <controlPr defaultSize="0" autoPict="0" r:id="rId5">
            <anchor moveWithCells="1">
              <from>
                <xdr:col>0</xdr:col>
                <xdr:colOff>0</xdr:colOff>
                <xdr:row>0</xdr:row>
                <xdr:rowOff>0</xdr:rowOff>
              </from>
              <to>
                <xdr:col>0</xdr:col>
                <xdr:colOff>914400</xdr:colOff>
                <xdr:row>0</xdr:row>
                <xdr:rowOff>228600</xdr:rowOff>
              </to>
            </anchor>
          </controlPr>
        </control>
      </mc:Choice>
      <mc:Fallback>
        <control shapeId="12289" r:id="rId4" name="Control 1"/>
      </mc:Fallback>
    </mc:AlternateContent>
    <mc:AlternateContent xmlns:mc="http://schemas.openxmlformats.org/markup-compatibility/2006">
      <mc:Choice Requires="x14">
        <control shapeId="12290" r:id="rId6" name="Control 2">
          <controlPr defaultSize="0" autoPict="0" r:id="rId7">
            <anchor moveWithCells="1">
              <from>
                <xdr:col>0</xdr:col>
                <xdr:colOff>411480</xdr:colOff>
                <xdr:row>0</xdr:row>
                <xdr:rowOff>0</xdr:rowOff>
              </from>
              <to>
                <xdr:col>0</xdr:col>
                <xdr:colOff>1325880</xdr:colOff>
                <xdr:row>0</xdr:row>
                <xdr:rowOff>228600</xdr:rowOff>
              </to>
            </anchor>
          </controlPr>
        </control>
      </mc:Choice>
      <mc:Fallback>
        <control shapeId="12290" r:id="rId6" name="Control 2"/>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8D8C3-8C5A-4B8F-9324-7A855C624390}">
  <dimension ref="A1:M52"/>
  <sheetViews>
    <sheetView tabSelected="1" workbookViewId="0">
      <selection activeCell="S27" sqref="S27"/>
    </sheetView>
  </sheetViews>
  <sheetFormatPr defaultColWidth="9.109375" defaultRowHeight="13.8" outlineLevelCol="1"/>
  <cols>
    <col min="1" max="1" width="3.6640625" style="2" customWidth="1"/>
    <col min="2" max="2" width="49.77734375" style="2" customWidth="1"/>
    <col min="3" max="3" width="21.77734375" style="2" hidden="1" customWidth="1" outlineLevel="1"/>
    <col min="4" max="4" width="23.109375" style="2" customWidth="1" collapsed="1"/>
    <col min="5" max="5" width="16.6640625" style="2" customWidth="1"/>
    <col min="6" max="6" width="8.77734375" style="2" customWidth="1"/>
    <col min="7" max="7" width="18.109375" style="2" customWidth="1"/>
    <col min="8" max="8" width="9.33203125" style="2" customWidth="1"/>
    <col min="9" max="9" width="15.77734375" style="2" customWidth="1"/>
    <col min="10" max="10" width="11.6640625" style="2" customWidth="1"/>
    <col min="11" max="11" width="12.109375" style="2" customWidth="1"/>
    <col min="12" max="12" width="11.77734375" style="2" customWidth="1"/>
    <col min="13" max="16384" width="9.109375" style="2"/>
  </cols>
  <sheetData>
    <row r="1" spans="1:12">
      <c r="A1" s="1" t="s">
        <v>43</v>
      </c>
      <c r="B1" s="275"/>
      <c r="C1" s="275"/>
      <c r="D1" s="275"/>
      <c r="E1" s="1" t="s">
        <v>44</v>
      </c>
      <c r="G1" s="1"/>
      <c r="H1" s="1"/>
      <c r="I1" s="1"/>
      <c r="J1" s="1"/>
      <c r="K1" s="456" t="s">
        <v>45</v>
      </c>
      <c r="L1" s="456"/>
    </row>
    <row r="2" spans="1:12">
      <c r="A2" s="3"/>
      <c r="B2" s="3"/>
      <c r="C2" s="3"/>
      <c r="D2" s="3"/>
      <c r="E2" s="3"/>
      <c r="F2" s="3"/>
      <c r="G2" s="3"/>
      <c r="H2" s="271"/>
      <c r="I2" s="271"/>
      <c r="J2" s="271"/>
      <c r="K2" s="271"/>
      <c r="L2" s="271"/>
    </row>
    <row r="3" spans="1:12">
      <c r="A3" s="2" t="s">
        <v>46</v>
      </c>
      <c r="B3" s="6"/>
      <c r="C3" s="6"/>
      <c r="D3" s="4" t="s">
        <v>47</v>
      </c>
      <c r="E3" s="457" t="s">
        <v>48</v>
      </c>
      <c r="F3" s="457"/>
      <c r="G3" s="457"/>
      <c r="H3" s="457"/>
      <c r="J3" s="5" t="s">
        <v>49</v>
      </c>
      <c r="K3" s="6"/>
      <c r="L3" s="6"/>
    </row>
    <row r="4" spans="1:12">
      <c r="B4" s="6"/>
      <c r="C4" s="6"/>
      <c r="D4" s="6"/>
      <c r="E4" s="458"/>
      <c r="F4" s="458"/>
      <c r="G4" s="458"/>
      <c r="H4" s="458"/>
      <c r="I4" s="7" t="s">
        <v>50</v>
      </c>
      <c r="J4" s="8" t="str">
        <f>+'INPUT &amp; INSTRUCTIONS'!B9</f>
        <v>Projected Test Year 3 Ended</v>
      </c>
      <c r="K4" s="9"/>
      <c r="L4" s="10">
        <f>+'INPUT &amp; INSTRUCTIONS'!G9</f>
        <v>46752</v>
      </c>
    </row>
    <row r="5" spans="1:12">
      <c r="A5" s="2" t="s">
        <v>51</v>
      </c>
      <c r="B5" s="276"/>
      <c r="C5" s="276"/>
      <c r="D5" s="276"/>
      <c r="E5" s="458"/>
      <c r="F5" s="458"/>
      <c r="G5" s="458"/>
      <c r="H5" s="458"/>
      <c r="I5" s="7" t="s">
        <v>50</v>
      </c>
      <c r="J5" s="8" t="str">
        <f>+'INPUT &amp; INSTRUCTIONS'!B10</f>
        <v>Projected Test Year 2 Ended</v>
      </c>
      <c r="L5" s="10">
        <f>+'INPUT &amp; INSTRUCTIONS'!G10</f>
        <v>46387</v>
      </c>
    </row>
    <row r="6" spans="1:12">
      <c r="A6" s="11"/>
      <c r="E6" s="458"/>
      <c r="F6" s="458"/>
      <c r="G6" s="458"/>
      <c r="H6" s="458"/>
      <c r="I6" s="7" t="s">
        <v>50</v>
      </c>
      <c r="J6" s="8" t="str">
        <f>+'INPUT &amp; INSTRUCTIONS'!B11</f>
        <v>Projected Test Year 1 Ended</v>
      </c>
      <c r="L6" s="10">
        <f>+'INPUT &amp; INSTRUCTIONS'!G11</f>
        <v>46022</v>
      </c>
    </row>
    <row r="7" spans="1:12">
      <c r="A7" s="10" t="str">
        <f>+'INPUT &amp; INSTRUCTIONS'!B6</f>
        <v>DOCKET NO.: 20240025-EI</v>
      </c>
      <c r="E7" s="458"/>
      <c r="F7" s="458"/>
      <c r="G7" s="458"/>
      <c r="H7" s="458"/>
      <c r="I7" s="7" t="s">
        <v>50</v>
      </c>
      <c r="J7" s="8" t="str">
        <f>+'INPUT &amp; INSTRUCTIONS'!B12</f>
        <v>Prior Year Ended</v>
      </c>
      <c r="L7" s="10">
        <f>+'INPUT &amp; INSTRUCTIONS'!G12</f>
        <v>45657</v>
      </c>
    </row>
    <row r="8" spans="1:12">
      <c r="F8" s="270"/>
      <c r="G8" s="270"/>
      <c r="H8" s="270"/>
      <c r="I8" s="7" t="s">
        <v>50</v>
      </c>
      <c r="J8" s="8" t="str">
        <f>+'INPUT &amp; INSTRUCTIONS'!B13</f>
        <v>Historical Year Ended</v>
      </c>
      <c r="L8" s="10">
        <f>+'INPUT &amp; INSTRUCTIONS'!G13</f>
        <v>45291</v>
      </c>
    </row>
    <row r="9" spans="1:12">
      <c r="E9" s="12"/>
      <c r="F9" s="270"/>
      <c r="G9" s="270"/>
      <c r="H9" s="270"/>
      <c r="I9" s="7"/>
      <c r="J9" s="8"/>
      <c r="L9" s="10"/>
    </row>
    <row r="10" spans="1:12">
      <c r="E10" s="12"/>
      <c r="F10" s="269"/>
      <c r="G10" s="269"/>
      <c r="H10" s="269"/>
      <c r="I10" s="13"/>
      <c r="J10" s="8"/>
    </row>
    <row r="11" spans="1:12" s="16" customFormat="1">
      <c r="A11" s="14"/>
      <c r="B11" s="14"/>
      <c r="C11" s="14"/>
      <c r="D11" s="14"/>
      <c r="E11" s="14"/>
      <c r="F11" s="14"/>
      <c r="G11" s="41" t="s">
        <v>52</v>
      </c>
      <c r="H11" s="15"/>
      <c r="I11" s="14"/>
      <c r="J11" s="100"/>
      <c r="K11" s="100" t="str">
        <f>+'INPUT &amp; INSTRUCTIONS'!B7</f>
        <v>Witness:  Panizza</v>
      </c>
      <c r="L11" s="18"/>
    </row>
    <row r="12" spans="1:12" s="16" customFormat="1">
      <c r="A12" s="272"/>
      <c r="B12" s="76">
        <v>-1</v>
      </c>
      <c r="C12" s="76"/>
      <c r="D12" s="76"/>
      <c r="E12" s="76">
        <f>+B12-1</f>
        <v>-2</v>
      </c>
      <c r="F12" s="17"/>
      <c r="G12" s="76">
        <f>+E12-1</f>
        <v>-3</v>
      </c>
      <c r="I12" s="76">
        <f>+G12-1</f>
        <v>-4</v>
      </c>
      <c r="J12" s="17"/>
      <c r="K12" s="17"/>
      <c r="L12" s="17"/>
    </row>
    <row r="13" spans="1:12" s="16" customFormat="1">
      <c r="A13" s="18" t="s">
        <v>53</v>
      </c>
      <c r="B13" s="18"/>
      <c r="C13" s="18" t="s">
        <v>54</v>
      </c>
      <c r="D13" s="18"/>
      <c r="E13" s="19"/>
      <c r="F13" s="18"/>
      <c r="G13" s="19"/>
      <c r="I13" s="19" t="s">
        <v>40</v>
      </c>
      <c r="J13" s="18"/>
      <c r="K13" s="18"/>
      <c r="L13" s="18"/>
    </row>
    <row r="14" spans="1:12" s="16" customFormat="1">
      <c r="A14" s="20" t="s">
        <v>55</v>
      </c>
      <c r="B14" s="21" t="s">
        <v>56</v>
      </c>
      <c r="C14" s="21"/>
      <c r="D14" s="21"/>
      <c r="E14" s="15" t="s">
        <v>35</v>
      </c>
      <c r="F14" s="22"/>
      <c r="G14" s="15" t="s">
        <v>36</v>
      </c>
      <c r="I14" s="15" t="s">
        <v>57</v>
      </c>
      <c r="J14" s="23"/>
      <c r="K14" s="23"/>
      <c r="L14" s="23"/>
    </row>
    <row r="15" spans="1:12" s="16" customFormat="1">
      <c r="A15" s="24">
        <v>1</v>
      </c>
      <c r="B15" s="16" t="s">
        <v>58</v>
      </c>
      <c r="C15" s="16" t="str">
        <f>+'INPUT &amp; INSTRUCTIONS'!$E$19</f>
        <v>Year 2023</v>
      </c>
      <c r="E15" s="101">
        <f>+'INPUT &amp; INSTRUCTIONS'!E46</f>
        <v>526179.46424544917</v>
      </c>
      <c r="F15" s="54"/>
      <c r="G15" s="102">
        <f>+'INPUT &amp; INSTRUCTIONS'!F46</f>
        <v>5054.0504697728156</v>
      </c>
      <c r="H15" s="52"/>
      <c r="I15" s="101">
        <f>+E15+G15</f>
        <v>531233.51471522194</v>
      </c>
    </row>
    <row r="16" spans="1:12" s="16" customFormat="1">
      <c r="A16" s="24">
        <f t="shared" ref="A16:A51" si="0">A15+1</f>
        <v>2</v>
      </c>
      <c r="B16" s="35" t="s">
        <v>59</v>
      </c>
      <c r="C16" s="16" t="str">
        <f>+'INPUT &amp; INSTRUCTIONS'!$E$19</f>
        <v>Year 2023</v>
      </c>
      <c r="D16" s="35"/>
      <c r="E16" s="101">
        <f>-VLOOKUP($E$14,'INPUT &amp; INSTRUCTIONS'!$B$19:$K$38,MATCH($C16,'INPUT &amp; INSTRUCTIONS'!$B$19:$K$19,0),FALSE)</f>
        <v>-21100.00101</v>
      </c>
      <c r="G16" s="101">
        <f>-VLOOKUP($G$14,'INPUT &amp; INSTRUCTIONS'!$B$19:$J$38,MATCH($C16,'INPUT &amp; INSTRUCTIONS'!$B$19:$J$19,0),FALSE)</f>
        <v>-2091.3312235691274</v>
      </c>
      <c r="I16" s="26">
        <f>E16+G16</f>
        <v>-23191.332233569126</v>
      </c>
    </row>
    <row r="17" spans="1:13" s="16" customFormat="1">
      <c r="A17" s="24">
        <f t="shared" si="0"/>
        <v>3</v>
      </c>
      <c r="B17" s="16" t="s">
        <v>60</v>
      </c>
      <c r="C17" s="16" t="str">
        <f>+'INPUT &amp; INSTRUCTIONS'!$E$19</f>
        <v>Year 2023</v>
      </c>
      <c r="E17" s="53">
        <f>-'INPUT &amp; INSTRUCTIONS'!E38</f>
        <v>-1863.5018400000004</v>
      </c>
      <c r="G17" s="53">
        <f>-'INPUT &amp; INSTRUCTIONS'!E39</f>
        <v>0</v>
      </c>
      <c r="I17" s="40">
        <f>E17+G17</f>
        <v>-1863.5018400000004</v>
      </c>
    </row>
    <row r="18" spans="1:13" s="16" customFormat="1">
      <c r="A18" s="24">
        <f t="shared" si="0"/>
        <v>4</v>
      </c>
      <c r="B18" s="16" t="s">
        <v>61</v>
      </c>
      <c r="E18" s="32">
        <f>SUM(E15:E17)</f>
        <v>503215.96139544918</v>
      </c>
      <c r="G18" s="32">
        <f>SUM(G15:G17)</f>
        <v>2962.7192462036883</v>
      </c>
      <c r="I18" s="32">
        <f>SUM(I15:I17)</f>
        <v>506178.68064165284</v>
      </c>
      <c r="K18" s="25"/>
      <c r="L18" s="25"/>
    </row>
    <row r="19" spans="1:13" s="16" customFormat="1">
      <c r="A19" s="24">
        <f t="shared" si="0"/>
        <v>5</v>
      </c>
      <c r="K19" s="25"/>
      <c r="L19" s="25"/>
    </row>
    <row r="20" spans="1:13" s="16" customFormat="1">
      <c r="A20" s="24">
        <f t="shared" si="0"/>
        <v>6</v>
      </c>
      <c r="B20" s="16" t="s">
        <v>62</v>
      </c>
      <c r="C20" s="16" t="str">
        <f>+'INPUT &amp; INSTRUCTIONS'!G19</f>
        <v>Year 2024</v>
      </c>
      <c r="E20" s="26">
        <f>+'INPUT &amp; INSTRUCTIONS'!F20-G20</f>
        <v>504421.30315999902</v>
      </c>
      <c r="F20" s="25"/>
      <c r="G20" s="26">
        <v>2963</v>
      </c>
      <c r="I20" s="26">
        <f>E20+G20</f>
        <v>507384.30315999902</v>
      </c>
      <c r="K20" s="25"/>
      <c r="L20" s="25"/>
    </row>
    <row r="21" spans="1:13" s="16" customFormat="1">
      <c r="A21" s="24">
        <f t="shared" si="0"/>
        <v>7</v>
      </c>
      <c r="B21" s="35" t="s">
        <v>63</v>
      </c>
      <c r="C21" s="35" t="str">
        <f>+'INPUT &amp; INSTRUCTIONS'!G19</f>
        <v>Year 2024</v>
      </c>
      <c r="D21" s="35"/>
      <c r="E21" s="106">
        <f>-VLOOKUP($E$14,'INPUT &amp; INSTRUCTIONS'!$B$19:$J$38,MATCH($C21,'INPUT &amp; INSTRUCTIONS'!$B$19:$J$19,0),FALSE)</f>
        <v>-21925.681</v>
      </c>
      <c r="G21" s="106">
        <f>-VLOOKUP($G$14,'INPUT &amp; INSTRUCTIONS'!$B$19:$J$38,MATCH($C21,'INPUT &amp; INSTRUCTIONS'!$B$19:$J$19,0),FALSE)</f>
        <v>-2081.3310000000001</v>
      </c>
      <c r="I21" s="40">
        <f>E21+G21</f>
        <v>-24007.012000000002</v>
      </c>
    </row>
    <row r="22" spans="1:13" s="16" customFormat="1">
      <c r="A22" s="24">
        <f t="shared" si="0"/>
        <v>8</v>
      </c>
      <c r="K22" s="25"/>
      <c r="L22" s="25"/>
    </row>
    <row r="23" spans="1:13" s="16" customFormat="1">
      <c r="A23" s="24">
        <f t="shared" si="0"/>
        <v>9</v>
      </c>
      <c r="B23" s="16" t="s">
        <v>64</v>
      </c>
      <c r="C23" s="16" t="str">
        <f>+C21</f>
        <v>Year 2024</v>
      </c>
      <c r="E23" s="26">
        <f>SUM(E20:E22)</f>
        <v>482495.62215999904</v>
      </c>
      <c r="F23" s="25"/>
      <c r="G23" s="26">
        <f>SUM(G20:G22)</f>
        <v>881.66899999999987</v>
      </c>
      <c r="I23" s="26">
        <f>E23+G23</f>
        <v>483377.29115999903</v>
      </c>
      <c r="K23" s="25"/>
      <c r="L23" s="25"/>
    </row>
    <row r="24" spans="1:13" s="16" customFormat="1">
      <c r="A24" s="24">
        <f t="shared" si="0"/>
        <v>10</v>
      </c>
      <c r="B24" s="35" t="s">
        <v>65</v>
      </c>
      <c r="C24" s="35" t="str">
        <f>+'INPUT &amp; INSTRUCTIONS'!H19</f>
        <v>Year 2025</v>
      </c>
      <c r="D24" s="35"/>
      <c r="E24" s="106">
        <f>-VLOOKUP($E$14,'INPUT &amp; INSTRUCTIONS'!$B$19:$J$38,MATCH($C24,'INPUT &amp; INSTRUCTIONS'!$B$19:$J$19,0),FALSE)</f>
        <v>-22344.754999999997</v>
      </c>
      <c r="G24" s="106">
        <f>-VLOOKUP($G$14,'INPUT &amp; INSTRUCTIONS'!$B$19:$J$38,MATCH($C24,'INPUT &amp; INSTRUCTIONS'!$B$19:$J$19,0),FALSE)</f>
        <v>-871.38800000000003</v>
      </c>
      <c r="I24" s="40">
        <f>E24+G24</f>
        <v>-23216.142999999996</v>
      </c>
      <c r="K24" s="29"/>
      <c r="L24" s="29"/>
    </row>
    <row r="25" spans="1:13" s="16" customFormat="1">
      <c r="A25" s="24">
        <f t="shared" si="0"/>
        <v>11</v>
      </c>
      <c r="B25" s="30"/>
      <c r="C25" s="30"/>
      <c r="D25" s="30"/>
      <c r="E25" s="36"/>
      <c r="F25" s="25"/>
      <c r="G25" s="25"/>
      <c r="H25" s="2"/>
      <c r="I25" s="25"/>
      <c r="K25" s="25"/>
      <c r="L25" s="25"/>
    </row>
    <row r="26" spans="1:13" s="16" customFormat="1">
      <c r="A26" s="24">
        <f t="shared" si="0"/>
        <v>12</v>
      </c>
      <c r="B26" s="16" t="s">
        <v>66</v>
      </c>
      <c r="C26" s="16" t="str">
        <f>+C24</f>
        <v>Year 2025</v>
      </c>
      <c r="E26" s="26">
        <f>SUM(E23:E25)</f>
        <v>460150.86715999903</v>
      </c>
      <c r="F26" s="25"/>
      <c r="G26" s="26">
        <f>SUM(G23:G25)</f>
        <v>10.280999999999835</v>
      </c>
      <c r="H26" s="2"/>
      <c r="I26" s="26">
        <f>E26+G26</f>
        <v>460161.14815999905</v>
      </c>
      <c r="K26" s="25"/>
      <c r="L26" s="25"/>
    </row>
    <row r="27" spans="1:13">
      <c r="A27" s="24">
        <f t="shared" si="0"/>
        <v>13</v>
      </c>
      <c r="B27" s="35" t="s">
        <v>67</v>
      </c>
      <c r="C27" s="35" t="str">
        <f>+'INPUT &amp; INSTRUCTIONS'!I19</f>
        <v>Year 2026</v>
      </c>
      <c r="D27" s="35"/>
      <c r="E27" s="106">
        <f>-VLOOKUP($E$14,'INPUT &amp; INSTRUCTIONS'!$B$19:$J$38,MATCH($C27,'INPUT &amp; INSTRUCTIONS'!$B$19:$J$19,0),FALSE)</f>
        <v>-23364.959999999897</v>
      </c>
      <c r="F27" s="16"/>
      <c r="G27" s="106">
        <f>-VLOOKUP($G$14,'INPUT &amp; INSTRUCTIONS'!$B$19:$J$38,MATCH($C27,'INPUT &amp; INSTRUCTIONS'!$B$19:$J$19,0),FALSE)</f>
        <v>0</v>
      </c>
      <c r="I27" s="40">
        <f>E27+G27</f>
        <v>-23364.959999999897</v>
      </c>
      <c r="J27" s="16"/>
      <c r="K27" s="25"/>
      <c r="L27" s="25"/>
      <c r="M27" s="16"/>
    </row>
    <row r="28" spans="1:13">
      <c r="A28" s="24">
        <f t="shared" si="0"/>
        <v>14</v>
      </c>
      <c r="B28" s="35"/>
      <c r="C28" s="35"/>
      <c r="D28" s="35"/>
      <c r="E28" s="26"/>
      <c r="F28" s="25"/>
      <c r="G28" s="25"/>
      <c r="I28" s="26"/>
      <c r="J28" s="16"/>
      <c r="K28" s="25"/>
      <c r="L28" s="25"/>
      <c r="M28" s="16"/>
    </row>
    <row r="29" spans="1:13">
      <c r="A29" s="24">
        <f t="shared" si="0"/>
        <v>15</v>
      </c>
      <c r="B29" s="30" t="s">
        <v>68</v>
      </c>
      <c r="C29" s="30" t="str">
        <f>+C27</f>
        <v>Year 2026</v>
      </c>
      <c r="D29" s="30"/>
      <c r="E29" s="104">
        <f>SUM(E26:E28)</f>
        <v>436785.90715999913</v>
      </c>
      <c r="F29" s="104"/>
      <c r="G29" s="104">
        <f>SUM(G26:G28)</f>
        <v>10.280999999999835</v>
      </c>
      <c r="H29" s="116"/>
      <c r="I29" s="104">
        <f>E29+G29</f>
        <v>436796.18815999915</v>
      </c>
      <c r="J29" s="16"/>
      <c r="K29" s="25"/>
      <c r="L29" s="25"/>
      <c r="M29" s="16"/>
    </row>
    <row r="30" spans="1:13">
      <c r="A30" s="24">
        <f t="shared" si="0"/>
        <v>16</v>
      </c>
      <c r="B30" s="35" t="s">
        <v>67</v>
      </c>
      <c r="C30" s="35" t="str">
        <f>+'INPUT &amp; INSTRUCTIONS'!J19</f>
        <v>Year 2027</v>
      </c>
      <c r="D30" s="35"/>
      <c r="E30" s="106">
        <f>-VLOOKUP($E$14,'INPUT &amp; INSTRUCTIONS'!$B$19:$J$38,MATCH($C30,'INPUT &amp; INSTRUCTIONS'!$B$19:$J$19,0),FALSE)</f>
        <v>-23758.017</v>
      </c>
      <c r="F30" s="16"/>
      <c r="G30" s="106">
        <f>-VLOOKUP($G$14,'INPUT &amp; INSTRUCTIONS'!$B$19:$J$38,MATCH($C30,'INPUT &amp; INSTRUCTIONS'!$B$19:$J$19,0),FALSE)</f>
        <v>0</v>
      </c>
      <c r="I30" s="40">
        <f>E30+G30</f>
        <v>-23758.017</v>
      </c>
      <c r="J30" s="16"/>
      <c r="K30" s="31"/>
      <c r="L30" s="31"/>
      <c r="M30" s="16"/>
    </row>
    <row r="31" spans="1:13">
      <c r="A31" s="24">
        <f t="shared" si="0"/>
        <v>17</v>
      </c>
      <c r="B31" s="35"/>
      <c r="C31" s="35"/>
      <c r="D31" s="35"/>
      <c r="E31" s="26"/>
      <c r="F31" s="25"/>
      <c r="G31" s="25"/>
      <c r="I31" s="26"/>
      <c r="J31" s="16"/>
      <c r="K31" s="29"/>
      <c r="L31" s="32"/>
      <c r="M31" s="16"/>
    </row>
    <row r="32" spans="1:13" ht="14.4" thickBot="1">
      <c r="A32" s="24">
        <f t="shared" si="0"/>
        <v>18</v>
      </c>
      <c r="B32" s="30" t="s">
        <v>68</v>
      </c>
      <c r="C32" s="30" t="str">
        <f>+C30</f>
        <v>Year 2027</v>
      </c>
      <c r="D32" s="30"/>
      <c r="E32" s="103">
        <f>SUM(E29:E31)</f>
        <v>413027.89015999914</v>
      </c>
      <c r="F32" s="104"/>
      <c r="G32" s="103">
        <f>SUM(G29:G31)</f>
        <v>10.280999999999835</v>
      </c>
      <c r="H32" s="105"/>
      <c r="I32" s="103">
        <f>E32+G32</f>
        <v>413038.17115999915</v>
      </c>
      <c r="J32" s="273"/>
      <c r="K32" s="274"/>
      <c r="L32" s="273"/>
    </row>
    <row r="33" spans="1:12" ht="14.4" thickTop="1">
      <c r="A33" s="24">
        <f t="shared" si="0"/>
        <v>19</v>
      </c>
      <c r="J33" s="273"/>
      <c r="K33" s="274"/>
      <c r="L33" s="273"/>
    </row>
    <row r="34" spans="1:12">
      <c r="A34" s="24">
        <f t="shared" si="0"/>
        <v>20</v>
      </c>
      <c r="J34" s="273"/>
      <c r="K34" s="273"/>
      <c r="L34" s="274"/>
    </row>
    <row r="35" spans="1:12">
      <c r="A35" s="24">
        <f t="shared" si="0"/>
        <v>21</v>
      </c>
      <c r="B35" s="30"/>
      <c r="C35" s="30"/>
      <c r="D35" s="30"/>
      <c r="E35" s="31"/>
      <c r="F35" s="31"/>
      <c r="G35" s="31"/>
      <c r="H35" s="31"/>
      <c r="I35" s="28"/>
      <c r="J35" s="31"/>
      <c r="K35" s="31"/>
      <c r="L35" s="31"/>
    </row>
    <row r="36" spans="1:12">
      <c r="A36" s="24">
        <f t="shared" si="0"/>
        <v>22</v>
      </c>
      <c r="B36" s="30"/>
      <c r="C36" s="30"/>
      <c r="D36" s="30"/>
      <c r="E36" s="27"/>
      <c r="F36" s="25"/>
      <c r="G36" s="25"/>
      <c r="H36" s="25"/>
      <c r="I36" s="28"/>
      <c r="J36" s="25"/>
      <c r="K36" s="25"/>
      <c r="L36" s="25"/>
    </row>
    <row r="37" spans="1:12">
      <c r="A37" s="24">
        <f t="shared" si="0"/>
        <v>23</v>
      </c>
      <c r="B37" s="30"/>
      <c r="C37" s="30"/>
      <c r="D37" s="30"/>
      <c r="E37" s="25"/>
      <c r="F37" s="33"/>
      <c r="G37" s="25"/>
      <c r="H37" s="33"/>
      <c r="I37" s="33"/>
      <c r="J37" s="33"/>
      <c r="K37" s="24"/>
      <c r="L37" s="34"/>
    </row>
    <row r="38" spans="1:12">
      <c r="A38" s="24">
        <f t="shared" si="0"/>
        <v>24</v>
      </c>
      <c r="B38" s="30"/>
      <c r="C38" s="30"/>
      <c r="D38" s="30"/>
      <c r="E38" s="37"/>
      <c r="F38" s="37"/>
      <c r="G38" s="37"/>
      <c r="H38" s="34"/>
      <c r="I38" s="34"/>
      <c r="J38" s="34"/>
      <c r="K38" s="34"/>
      <c r="L38" s="34"/>
    </row>
    <row r="39" spans="1:12">
      <c r="A39" s="24">
        <f t="shared" si="0"/>
        <v>25</v>
      </c>
      <c r="B39" s="30"/>
      <c r="C39" s="30"/>
      <c r="D39" s="30"/>
      <c r="E39" s="38"/>
      <c r="F39" s="38"/>
      <c r="G39" s="38"/>
      <c r="H39" s="39"/>
      <c r="I39" s="34"/>
      <c r="J39" s="39"/>
      <c r="K39" s="39"/>
      <c r="L39" s="34"/>
    </row>
    <row r="40" spans="1:12">
      <c r="A40" s="24">
        <f t="shared" si="0"/>
        <v>26</v>
      </c>
      <c r="B40" s="30"/>
      <c r="C40" s="30"/>
      <c r="D40" s="30"/>
      <c r="E40" s="30"/>
      <c r="F40" s="25"/>
      <c r="G40" s="25"/>
      <c r="H40" s="39"/>
      <c r="I40" s="34"/>
      <c r="J40" s="34"/>
      <c r="K40" s="34"/>
      <c r="L40" s="34"/>
    </row>
    <row r="41" spans="1:12">
      <c r="A41" s="24">
        <f t="shared" si="0"/>
        <v>27</v>
      </c>
      <c r="B41" s="30"/>
      <c r="C41" s="30"/>
      <c r="D41" s="30"/>
      <c r="E41" s="30"/>
      <c r="F41" s="25"/>
      <c r="G41" s="25"/>
      <c r="H41" s="34"/>
      <c r="I41" s="34"/>
      <c r="J41" s="34"/>
      <c r="K41" s="34"/>
      <c r="L41" s="34"/>
    </row>
    <row r="42" spans="1:12" ht="14.4">
      <c r="A42" s="24">
        <f t="shared" si="0"/>
        <v>28</v>
      </c>
      <c r="B42" s="301" t="s">
        <v>69</v>
      </c>
      <c r="C42" s="30"/>
      <c r="D42" s="30"/>
      <c r="E42" s="30"/>
      <c r="F42" s="25"/>
      <c r="G42" s="25"/>
      <c r="H42" s="34"/>
      <c r="I42" s="34"/>
      <c r="J42" s="34"/>
      <c r="K42" s="34"/>
      <c r="L42" s="34"/>
    </row>
    <row r="43" spans="1:12">
      <c r="A43" s="24">
        <f t="shared" si="0"/>
        <v>29</v>
      </c>
      <c r="B43" s="30"/>
      <c r="C43" s="30"/>
      <c r="D43" s="30"/>
      <c r="E43" s="30"/>
      <c r="F43" s="25"/>
      <c r="G43" s="25"/>
      <c r="H43" s="34"/>
      <c r="I43" s="34"/>
      <c r="J43" s="34"/>
      <c r="K43" s="34"/>
      <c r="L43" s="34"/>
    </row>
    <row r="44" spans="1:12">
      <c r="A44" s="24">
        <f t="shared" si="0"/>
        <v>30</v>
      </c>
      <c r="B44" s="30"/>
      <c r="C44" s="30"/>
      <c r="D44" s="30"/>
      <c r="E44" s="30"/>
      <c r="F44" s="25"/>
      <c r="G44" s="25"/>
      <c r="H44" s="34"/>
      <c r="I44" s="34"/>
      <c r="J44" s="34"/>
      <c r="K44" s="34"/>
      <c r="L44" s="34"/>
    </row>
    <row r="45" spans="1:12">
      <c r="A45" s="24">
        <f t="shared" si="0"/>
        <v>31</v>
      </c>
      <c r="B45" s="453"/>
      <c r="C45" s="30"/>
      <c r="D45" s="30"/>
      <c r="E45" s="30"/>
      <c r="F45" s="25"/>
      <c r="G45" s="25"/>
      <c r="H45" s="34"/>
      <c r="I45" s="34"/>
      <c r="J45" s="34"/>
      <c r="K45" s="34"/>
      <c r="L45" s="34"/>
    </row>
    <row r="46" spans="1:12">
      <c r="A46" s="24">
        <f t="shared" si="0"/>
        <v>32</v>
      </c>
      <c r="B46" s="30"/>
      <c r="C46" s="30"/>
      <c r="D46" s="30"/>
      <c r="E46" s="30"/>
      <c r="F46" s="25"/>
      <c r="G46" s="25"/>
      <c r="H46" s="34"/>
      <c r="I46" s="34"/>
      <c r="J46" s="34"/>
      <c r="K46" s="34"/>
      <c r="L46" s="34"/>
    </row>
    <row r="47" spans="1:12">
      <c r="A47" s="24">
        <f t="shared" si="0"/>
        <v>33</v>
      </c>
      <c r="B47" s="30"/>
      <c r="C47" s="30"/>
      <c r="D47" s="30"/>
      <c r="E47" s="30"/>
      <c r="F47" s="25"/>
      <c r="G47" s="25"/>
      <c r="H47" s="34"/>
      <c r="I47" s="34"/>
      <c r="J47" s="34"/>
      <c r="K47" s="34"/>
      <c r="L47" s="34"/>
    </row>
    <row r="48" spans="1:12">
      <c r="A48" s="24">
        <f t="shared" si="0"/>
        <v>34</v>
      </c>
      <c r="B48" s="30"/>
      <c r="C48" s="30"/>
      <c r="D48" s="30"/>
      <c r="E48" s="30"/>
      <c r="F48" s="25"/>
      <c r="G48" s="25"/>
      <c r="H48" s="34"/>
      <c r="I48" s="34"/>
      <c r="J48" s="34"/>
      <c r="K48" s="34"/>
      <c r="L48" s="34"/>
    </row>
    <row r="49" spans="1:12">
      <c r="A49" s="24">
        <f t="shared" si="0"/>
        <v>35</v>
      </c>
      <c r="B49" s="30"/>
      <c r="C49" s="30"/>
      <c r="D49" s="30"/>
      <c r="E49" s="30"/>
      <c r="F49" s="25"/>
      <c r="G49" s="25"/>
      <c r="H49" s="34"/>
      <c r="I49" s="34"/>
      <c r="J49" s="34"/>
      <c r="K49" s="34"/>
      <c r="L49" s="34"/>
    </row>
    <row r="50" spans="1:12">
      <c r="A50" s="24">
        <f t="shared" si="0"/>
        <v>36</v>
      </c>
      <c r="B50" s="30"/>
      <c r="C50" s="30"/>
      <c r="D50" s="30"/>
      <c r="E50" s="30"/>
      <c r="F50" s="25"/>
      <c r="G50" s="25"/>
      <c r="H50" s="34"/>
      <c r="I50" s="34"/>
      <c r="J50" s="34"/>
      <c r="K50" s="34"/>
      <c r="L50" s="34"/>
    </row>
    <row r="51" spans="1:12">
      <c r="A51" s="24">
        <f t="shared" si="0"/>
        <v>37</v>
      </c>
      <c r="B51" s="30"/>
      <c r="C51" s="30"/>
      <c r="D51" s="30"/>
      <c r="E51" s="30"/>
      <c r="F51" s="25"/>
      <c r="G51" s="25"/>
      <c r="H51" s="34"/>
      <c r="I51" s="34"/>
      <c r="J51" s="34"/>
      <c r="K51" s="34"/>
      <c r="L51" s="34"/>
    </row>
    <row r="52" spans="1:12">
      <c r="A52" s="277" t="s">
        <v>70</v>
      </c>
      <c r="B52" s="277"/>
      <c r="C52" s="277"/>
      <c r="D52" s="277"/>
      <c r="E52" s="277"/>
      <c r="F52" s="278"/>
      <c r="G52" s="278"/>
      <c r="H52" s="279"/>
      <c r="I52" s="280"/>
      <c r="J52" s="280"/>
      <c r="K52" s="280"/>
      <c r="L52" s="281" t="s">
        <v>71</v>
      </c>
    </row>
  </sheetData>
  <mergeCells count="2">
    <mergeCell ref="K1:L1"/>
    <mergeCell ref="E3:H7"/>
  </mergeCells>
  <pageMargins left="0.7" right="0.7" top="0.75" bottom="0.75" header="0.3" footer="0.3"/>
  <pageSetup fitToWidth="4" fitToHeight="4" orientation="portrait" r:id="rId1"/>
  <headerFooter>
    <oddHeader xml:space="preserve">&amp;RDEF’s Response to OPC POD 1 (1-26)
Q7
Page &amp;P of &amp;N
</oddHeader>
    <oddFooter>&amp;R20240025-OPCPOD1-00004255</oddFooter>
  </headerFooter>
  <ignoredErrors>
    <ignoredError sqref="G11"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D798-FF8A-4B80-AADD-3307DD1015D7}">
  <sheetPr>
    <tabColor rgb="FF0070C0"/>
  </sheetPr>
  <dimension ref="A1"/>
  <sheetViews>
    <sheetView tabSelected="1" workbookViewId="0">
      <selection activeCell="S27" sqref="S27"/>
    </sheetView>
  </sheetViews>
  <sheetFormatPr defaultColWidth="8.77734375" defaultRowHeight="13.2"/>
  <cols>
    <col min="1" max="16384" width="8.77734375" style="77"/>
  </cols>
  <sheetData/>
  <pageMargins left="0.7" right="0.7" top="0.75" bottom="0.75" header="0.3" footer="0.3"/>
  <pageSetup orientation="portrait" r:id="rId1"/>
  <headerFooter>
    <oddHeader xml:space="preserve">&amp;RDEF’s Response to OPC POD 1 (1-26)
Q7
Page &amp;P of &amp;N
</oddHeader>
    <oddFooter>&amp;R20240025-OPCPOD1-00004255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66EC-9981-47CE-95EE-2E2A2143F3ED}">
  <dimension ref="A1:BB1223"/>
  <sheetViews>
    <sheetView tabSelected="1" workbookViewId="0">
      <selection activeCell="S27" sqref="S27"/>
    </sheetView>
  </sheetViews>
  <sheetFormatPr defaultColWidth="8.77734375" defaultRowHeight="10.199999999999999" outlineLevelCol="1"/>
  <cols>
    <col min="1" max="1" width="45.109375" style="268" customWidth="1"/>
    <col min="2" max="2" width="13.109375" style="79" bestFit="1" customWidth="1"/>
    <col min="3" max="14" width="13.109375" style="79" hidden="1" customWidth="1" outlineLevel="1"/>
    <col min="15" max="15" width="13.109375" style="79" bestFit="1" customWidth="1" collapsed="1"/>
    <col min="16" max="27" width="13.109375" style="79" hidden="1" customWidth="1" outlineLevel="1"/>
    <col min="28" max="28" width="13.109375" style="79" bestFit="1" customWidth="1" collapsed="1"/>
    <col min="29" max="40" width="13.109375" style="79" hidden="1" customWidth="1" outlineLevel="1"/>
    <col min="41" max="41" width="13.109375" style="79" bestFit="1" customWidth="1" collapsed="1"/>
    <col min="42" max="53" width="13.109375" style="79" hidden="1" customWidth="1" outlineLevel="1"/>
    <col min="54" max="54" width="13.109375" style="79" bestFit="1" customWidth="1" collapsed="1"/>
    <col min="55" max="16384" width="8.77734375" style="79"/>
  </cols>
  <sheetData>
    <row r="1" spans="1:54" s="78" customFormat="1" ht="43.2" customHeight="1"/>
    <row r="2" spans="1:54" s="78" customFormat="1">
      <c r="A2" s="84" t="s">
        <v>72</v>
      </c>
      <c r="B2" s="85" t="s">
        <v>20</v>
      </c>
      <c r="C2" s="85" t="s">
        <v>73</v>
      </c>
      <c r="D2" s="85" t="s">
        <v>74</v>
      </c>
      <c r="E2" s="85" t="s">
        <v>75</v>
      </c>
      <c r="F2" s="85" t="s">
        <v>76</v>
      </c>
      <c r="G2" s="85" t="s">
        <v>77</v>
      </c>
      <c r="H2" s="85" t="s">
        <v>78</v>
      </c>
      <c r="I2" s="85" t="s">
        <v>79</v>
      </c>
      <c r="J2" s="85" t="s">
        <v>80</v>
      </c>
      <c r="K2" s="85" t="s">
        <v>81</v>
      </c>
      <c r="L2" s="85" t="s">
        <v>82</v>
      </c>
      <c r="M2" s="85" t="s">
        <v>83</v>
      </c>
      <c r="N2" s="85" t="s">
        <v>84</v>
      </c>
      <c r="O2" s="85" t="s">
        <v>17</v>
      </c>
      <c r="P2" s="85" t="s">
        <v>85</v>
      </c>
      <c r="Q2" s="85" t="s">
        <v>86</v>
      </c>
      <c r="R2" s="85" t="s">
        <v>87</v>
      </c>
      <c r="S2" s="85" t="s">
        <v>88</v>
      </c>
      <c r="T2" s="85" t="s">
        <v>89</v>
      </c>
      <c r="U2" s="85" t="s">
        <v>90</v>
      </c>
      <c r="V2" s="85" t="s">
        <v>91</v>
      </c>
      <c r="W2" s="85" t="s">
        <v>92</v>
      </c>
      <c r="X2" s="85" t="s">
        <v>93</v>
      </c>
      <c r="Y2" s="85" t="s">
        <v>94</v>
      </c>
      <c r="Z2" s="85" t="s">
        <v>95</v>
      </c>
      <c r="AA2" s="85" t="s">
        <v>96</v>
      </c>
      <c r="AB2" s="85" t="s">
        <v>14</v>
      </c>
      <c r="AC2" s="85" t="s">
        <v>97</v>
      </c>
      <c r="AD2" s="85" t="s">
        <v>98</v>
      </c>
      <c r="AE2" s="85" t="s">
        <v>99</v>
      </c>
      <c r="AF2" s="85" t="s">
        <v>100</v>
      </c>
      <c r="AG2" s="85" t="s">
        <v>101</v>
      </c>
      <c r="AH2" s="85" t="s">
        <v>102</v>
      </c>
      <c r="AI2" s="85" t="s">
        <v>103</v>
      </c>
      <c r="AJ2" s="85" t="s">
        <v>104</v>
      </c>
      <c r="AK2" s="85" t="s">
        <v>105</v>
      </c>
      <c r="AL2" s="85" t="s">
        <v>106</v>
      </c>
      <c r="AM2" s="85" t="s">
        <v>107</v>
      </c>
      <c r="AN2" s="85" t="s">
        <v>108</v>
      </c>
      <c r="AO2" s="85" t="s">
        <v>11</v>
      </c>
      <c r="AP2" s="85" t="s">
        <v>109</v>
      </c>
      <c r="AQ2" s="85" t="s">
        <v>110</v>
      </c>
      <c r="AR2" s="85" t="s">
        <v>111</v>
      </c>
      <c r="AS2" s="85" t="s">
        <v>112</v>
      </c>
      <c r="AT2" s="85" t="s">
        <v>113</v>
      </c>
      <c r="AU2" s="85" t="s">
        <v>114</v>
      </c>
      <c r="AV2" s="85" t="s">
        <v>115</v>
      </c>
      <c r="AW2" s="85" t="s">
        <v>116</v>
      </c>
      <c r="AX2" s="85" t="s">
        <v>117</v>
      </c>
      <c r="AY2" s="85" t="s">
        <v>118</v>
      </c>
      <c r="AZ2" s="85" t="s">
        <v>119</v>
      </c>
      <c r="BA2" s="85" t="s">
        <v>120</v>
      </c>
      <c r="BB2" s="85" t="s">
        <v>8</v>
      </c>
    </row>
    <row r="3" spans="1:54" s="78" customFormat="1">
      <c r="A3" s="84"/>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row>
    <row r="4" spans="1:54">
      <c r="A4" s="89" t="s">
        <v>121</v>
      </c>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row>
    <row r="5" spans="1:54">
      <c r="A5" s="86" t="s">
        <v>122</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row>
    <row r="6" spans="1:54">
      <c r="A6" s="86" t="s">
        <v>123</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row>
    <row r="7" spans="1:54">
      <c r="A7" s="86" t="s">
        <v>124</v>
      </c>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row>
    <row r="8" spans="1:54">
      <c r="A8" s="86" t="s">
        <v>125</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row>
    <row r="9" spans="1:54">
      <c r="A9" s="86" t="s">
        <v>126</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row>
    <row r="10" spans="1:54">
      <c r="A10" s="86" t="s">
        <v>127</v>
      </c>
      <c r="B10" s="87">
        <v>1493412000</v>
      </c>
      <c r="C10" s="87">
        <v>1493412000</v>
      </c>
      <c r="D10" s="87">
        <v>1493412000</v>
      </c>
      <c r="E10" s="87">
        <v>1493412000</v>
      </c>
      <c r="F10" s="87">
        <v>1493412000</v>
      </c>
      <c r="G10" s="87">
        <v>1493412000</v>
      </c>
      <c r="H10" s="87">
        <v>1493412000</v>
      </c>
      <c r="I10" s="87">
        <v>1493412000</v>
      </c>
      <c r="J10" s="87">
        <v>1493412000</v>
      </c>
      <c r="K10" s="87">
        <v>1493412000</v>
      </c>
      <c r="L10" s="87">
        <v>1493412000</v>
      </c>
      <c r="M10" s="87">
        <v>1493412000</v>
      </c>
      <c r="N10" s="87">
        <v>1493412000</v>
      </c>
      <c r="O10" s="87">
        <v>1493412000</v>
      </c>
      <c r="P10" s="87">
        <v>1493412000</v>
      </c>
      <c r="Q10" s="87">
        <v>1493412000</v>
      </c>
      <c r="R10" s="87">
        <v>1493412000</v>
      </c>
      <c r="S10" s="87">
        <v>1493412000</v>
      </c>
      <c r="T10" s="87">
        <v>1493412000</v>
      </c>
      <c r="U10" s="87">
        <v>1493412000</v>
      </c>
      <c r="V10" s="87">
        <v>1493412000</v>
      </c>
      <c r="W10" s="87">
        <v>1493412000</v>
      </c>
      <c r="X10" s="87">
        <v>1493412000</v>
      </c>
      <c r="Y10" s="87">
        <v>1493412000</v>
      </c>
      <c r="Z10" s="87">
        <v>1493412000</v>
      </c>
      <c r="AA10" s="87">
        <v>1493412000</v>
      </c>
      <c r="AB10" s="87">
        <v>1493412000</v>
      </c>
      <c r="AC10" s="87">
        <v>1493412000</v>
      </c>
      <c r="AD10" s="87">
        <v>1493412000</v>
      </c>
      <c r="AE10" s="87">
        <v>1493412000</v>
      </c>
      <c r="AF10" s="87">
        <v>1493412000</v>
      </c>
      <c r="AG10" s="87">
        <v>1493412000</v>
      </c>
      <c r="AH10" s="87">
        <v>1493412000</v>
      </c>
      <c r="AI10" s="87">
        <v>1493412000</v>
      </c>
      <c r="AJ10" s="87">
        <v>1493412000</v>
      </c>
      <c r="AK10" s="87">
        <v>1493412000</v>
      </c>
      <c r="AL10" s="87">
        <v>1493412000</v>
      </c>
      <c r="AM10" s="87">
        <v>1493412000</v>
      </c>
      <c r="AN10" s="87">
        <v>1493412000</v>
      </c>
      <c r="AO10" s="87">
        <v>1493412000</v>
      </c>
      <c r="AP10" s="87">
        <v>1493412000</v>
      </c>
      <c r="AQ10" s="87">
        <v>1493412000</v>
      </c>
      <c r="AR10" s="87">
        <v>1493412000</v>
      </c>
      <c r="AS10" s="87">
        <v>1493412000</v>
      </c>
      <c r="AT10" s="87">
        <v>1493412000</v>
      </c>
      <c r="AU10" s="87">
        <v>1493412000</v>
      </c>
      <c r="AV10" s="87">
        <v>1493412000</v>
      </c>
      <c r="AW10" s="87">
        <v>1493412000</v>
      </c>
      <c r="AX10" s="87">
        <v>1493412000</v>
      </c>
      <c r="AY10" s="87">
        <v>1493412000</v>
      </c>
      <c r="AZ10" s="87">
        <v>1493412000</v>
      </c>
      <c r="BA10" s="87">
        <v>1493412000</v>
      </c>
      <c r="BB10" s="87">
        <v>1493412000</v>
      </c>
    </row>
    <row r="11" spans="1:54">
      <c r="A11" s="86" t="s">
        <v>128</v>
      </c>
      <c r="B11" s="87">
        <v>1493412000</v>
      </c>
      <c r="C11" s="87">
        <v>1493412000</v>
      </c>
      <c r="D11" s="87">
        <v>1493412000</v>
      </c>
      <c r="E11" s="87">
        <v>1493412000</v>
      </c>
      <c r="F11" s="87">
        <v>1493412000</v>
      </c>
      <c r="G11" s="87">
        <v>1493412000</v>
      </c>
      <c r="H11" s="87">
        <v>1493412000</v>
      </c>
      <c r="I11" s="87">
        <v>1493412000</v>
      </c>
      <c r="J11" s="87">
        <v>1493412000</v>
      </c>
      <c r="K11" s="87">
        <v>1493412000</v>
      </c>
      <c r="L11" s="87">
        <v>1493412000</v>
      </c>
      <c r="M11" s="87">
        <v>1493412000</v>
      </c>
      <c r="N11" s="87">
        <v>1493412000</v>
      </c>
      <c r="O11" s="87">
        <v>1493412000</v>
      </c>
      <c r="P11" s="87">
        <v>1493412000</v>
      </c>
      <c r="Q11" s="87">
        <v>1493412000</v>
      </c>
      <c r="R11" s="87">
        <v>1493412000</v>
      </c>
      <c r="S11" s="87">
        <v>1493412000</v>
      </c>
      <c r="T11" s="87">
        <v>1493412000</v>
      </c>
      <c r="U11" s="87">
        <v>1493412000</v>
      </c>
      <c r="V11" s="87">
        <v>1493412000</v>
      </c>
      <c r="W11" s="87">
        <v>1493412000</v>
      </c>
      <c r="X11" s="87">
        <v>1493412000</v>
      </c>
      <c r="Y11" s="87">
        <v>1493412000</v>
      </c>
      <c r="Z11" s="87">
        <v>1493412000</v>
      </c>
      <c r="AA11" s="87">
        <v>1493412000</v>
      </c>
      <c r="AB11" s="87">
        <v>1493412000</v>
      </c>
      <c r="AC11" s="87">
        <v>1493412000</v>
      </c>
      <c r="AD11" s="87">
        <v>1493412000</v>
      </c>
      <c r="AE11" s="87">
        <v>1493412000</v>
      </c>
      <c r="AF11" s="87">
        <v>1493412000</v>
      </c>
      <c r="AG11" s="87">
        <v>1493412000</v>
      </c>
      <c r="AH11" s="87">
        <v>1493412000</v>
      </c>
      <c r="AI11" s="87">
        <v>1493412000</v>
      </c>
      <c r="AJ11" s="87">
        <v>1493412000</v>
      </c>
      <c r="AK11" s="87">
        <v>1493412000</v>
      </c>
      <c r="AL11" s="87">
        <v>1493412000</v>
      </c>
      <c r="AM11" s="87">
        <v>1493412000</v>
      </c>
      <c r="AN11" s="87">
        <v>1493412000</v>
      </c>
      <c r="AO11" s="87">
        <v>1493412000</v>
      </c>
      <c r="AP11" s="87">
        <v>1493412000</v>
      </c>
      <c r="AQ11" s="87">
        <v>1493412000</v>
      </c>
      <c r="AR11" s="87">
        <v>1493412000</v>
      </c>
      <c r="AS11" s="87">
        <v>1493412000</v>
      </c>
      <c r="AT11" s="87">
        <v>1493412000</v>
      </c>
      <c r="AU11" s="87">
        <v>1493412000</v>
      </c>
      <c r="AV11" s="87">
        <v>1493412000</v>
      </c>
      <c r="AW11" s="87">
        <v>1493412000</v>
      </c>
      <c r="AX11" s="87">
        <v>1493412000</v>
      </c>
      <c r="AY11" s="87">
        <v>1493412000</v>
      </c>
      <c r="AZ11" s="87">
        <v>1493412000</v>
      </c>
      <c r="BA11" s="87">
        <v>1493412000</v>
      </c>
      <c r="BB11" s="87">
        <v>1493412000</v>
      </c>
    </row>
    <row r="12" spans="1:54">
      <c r="A12" s="86" t="s">
        <v>129</v>
      </c>
      <c r="B12" s="87">
        <v>1670012000</v>
      </c>
      <c r="C12" s="87">
        <v>1670012000</v>
      </c>
      <c r="D12" s="87">
        <v>1670012000</v>
      </c>
      <c r="E12" s="87">
        <v>1670012000</v>
      </c>
      <c r="F12" s="87">
        <v>1670012000</v>
      </c>
      <c r="G12" s="87">
        <v>1670012000</v>
      </c>
      <c r="H12" s="87">
        <v>1670012000</v>
      </c>
      <c r="I12" s="87">
        <v>1670012000</v>
      </c>
      <c r="J12" s="87">
        <v>1670012000</v>
      </c>
      <c r="K12" s="87">
        <v>1670012000</v>
      </c>
      <c r="L12" s="87">
        <v>1670012000</v>
      </c>
      <c r="M12" s="87">
        <v>1670012000</v>
      </c>
      <c r="N12" s="87">
        <v>1670012000</v>
      </c>
      <c r="O12" s="87">
        <v>1670012000</v>
      </c>
      <c r="P12" s="87">
        <v>1670012000</v>
      </c>
      <c r="Q12" s="87">
        <v>1670012000</v>
      </c>
      <c r="R12" s="87">
        <v>1670012000</v>
      </c>
      <c r="S12" s="87">
        <v>1670012000</v>
      </c>
      <c r="T12" s="87">
        <v>1670012000</v>
      </c>
      <c r="U12" s="87">
        <v>1670012000</v>
      </c>
      <c r="V12" s="87">
        <v>1670012000</v>
      </c>
      <c r="W12" s="87">
        <v>1670012000</v>
      </c>
      <c r="X12" s="87">
        <v>1670012000</v>
      </c>
      <c r="Y12" s="87">
        <v>1670012000</v>
      </c>
      <c r="Z12" s="87">
        <v>1670012000</v>
      </c>
      <c r="AA12" s="87">
        <v>1670012000</v>
      </c>
      <c r="AB12" s="87">
        <v>1670012000</v>
      </c>
      <c r="AC12" s="87">
        <v>1670012000</v>
      </c>
      <c r="AD12" s="87">
        <v>1670012000</v>
      </c>
      <c r="AE12" s="87">
        <v>1670012000</v>
      </c>
      <c r="AF12" s="87">
        <v>1670012000</v>
      </c>
      <c r="AG12" s="87">
        <v>1670012000</v>
      </c>
      <c r="AH12" s="87">
        <v>1670012000</v>
      </c>
      <c r="AI12" s="87">
        <v>1670012000</v>
      </c>
      <c r="AJ12" s="87">
        <v>1670012000</v>
      </c>
      <c r="AK12" s="87">
        <v>1670012000</v>
      </c>
      <c r="AL12" s="87">
        <v>1670012000</v>
      </c>
      <c r="AM12" s="87">
        <v>1670012000</v>
      </c>
      <c r="AN12" s="87">
        <v>1670012000</v>
      </c>
      <c r="AO12" s="87">
        <v>1670012000</v>
      </c>
      <c r="AP12" s="87">
        <v>1670012000</v>
      </c>
      <c r="AQ12" s="87">
        <v>1670012000</v>
      </c>
      <c r="AR12" s="87">
        <v>1670012000</v>
      </c>
      <c r="AS12" s="87">
        <v>1670012000</v>
      </c>
      <c r="AT12" s="87">
        <v>1670012000</v>
      </c>
      <c r="AU12" s="87">
        <v>1670012000</v>
      </c>
      <c r="AV12" s="87">
        <v>1670012000</v>
      </c>
      <c r="AW12" s="87">
        <v>1670012000</v>
      </c>
      <c r="AX12" s="87">
        <v>1670012000</v>
      </c>
      <c r="AY12" s="87">
        <v>1670012000</v>
      </c>
      <c r="AZ12" s="87">
        <v>1670012000</v>
      </c>
      <c r="BA12" s="87">
        <v>1670012000</v>
      </c>
      <c r="BB12" s="87">
        <v>1670012000</v>
      </c>
    </row>
    <row r="13" spans="1:54">
      <c r="A13" s="86" t="s">
        <v>130</v>
      </c>
      <c r="B13" s="87">
        <v>1670013000</v>
      </c>
      <c r="C13" s="87">
        <v>1670013000</v>
      </c>
      <c r="D13" s="87">
        <v>1670013000</v>
      </c>
      <c r="E13" s="87">
        <v>1670013000</v>
      </c>
      <c r="F13" s="87">
        <v>1670013000</v>
      </c>
      <c r="G13" s="87">
        <v>1670013000</v>
      </c>
      <c r="H13" s="87">
        <v>1670013000</v>
      </c>
      <c r="I13" s="87">
        <v>1670013000</v>
      </c>
      <c r="J13" s="87">
        <v>1670013000</v>
      </c>
      <c r="K13" s="87">
        <v>1670013000</v>
      </c>
      <c r="L13" s="87">
        <v>1670013000</v>
      </c>
      <c r="M13" s="87">
        <v>1670013000</v>
      </c>
      <c r="N13" s="87">
        <v>1670013000</v>
      </c>
      <c r="O13" s="87">
        <v>1670013000</v>
      </c>
      <c r="P13" s="87">
        <v>1670013000</v>
      </c>
      <c r="Q13" s="87">
        <v>1670013000</v>
      </c>
      <c r="R13" s="87">
        <v>1670013000</v>
      </c>
      <c r="S13" s="87">
        <v>1670013000</v>
      </c>
      <c r="T13" s="87">
        <v>1670013000</v>
      </c>
      <c r="U13" s="87">
        <v>1670013000</v>
      </c>
      <c r="V13" s="87">
        <v>1670013000</v>
      </c>
      <c r="W13" s="87">
        <v>1670013000</v>
      </c>
      <c r="X13" s="87">
        <v>1670013000</v>
      </c>
      <c r="Y13" s="87">
        <v>1670013000</v>
      </c>
      <c r="Z13" s="87">
        <v>1670013000</v>
      </c>
      <c r="AA13" s="87">
        <v>1670013000</v>
      </c>
      <c r="AB13" s="87">
        <v>1670013000</v>
      </c>
      <c r="AC13" s="87">
        <v>1670013000</v>
      </c>
      <c r="AD13" s="87">
        <v>1670013000</v>
      </c>
      <c r="AE13" s="87">
        <v>1670013000</v>
      </c>
      <c r="AF13" s="87">
        <v>1670013000</v>
      </c>
      <c r="AG13" s="87">
        <v>1670013000</v>
      </c>
      <c r="AH13" s="87">
        <v>1670013000</v>
      </c>
      <c r="AI13" s="87">
        <v>1670013000</v>
      </c>
      <c r="AJ13" s="87">
        <v>1670013000</v>
      </c>
      <c r="AK13" s="87">
        <v>1670013000</v>
      </c>
      <c r="AL13" s="87">
        <v>1670013000</v>
      </c>
      <c r="AM13" s="87">
        <v>1670013000</v>
      </c>
      <c r="AN13" s="87">
        <v>1670013000</v>
      </c>
      <c r="AO13" s="87">
        <v>1670013000</v>
      </c>
      <c r="AP13" s="87">
        <v>1670013000</v>
      </c>
      <c r="AQ13" s="87">
        <v>1670013000</v>
      </c>
      <c r="AR13" s="87">
        <v>1670013000</v>
      </c>
      <c r="AS13" s="87">
        <v>1670013000</v>
      </c>
      <c r="AT13" s="87">
        <v>1670013000</v>
      </c>
      <c r="AU13" s="87">
        <v>1670013000</v>
      </c>
      <c r="AV13" s="87">
        <v>1670013000</v>
      </c>
      <c r="AW13" s="87">
        <v>1670013000</v>
      </c>
      <c r="AX13" s="87">
        <v>1670013000</v>
      </c>
      <c r="AY13" s="87">
        <v>1670013000</v>
      </c>
      <c r="AZ13" s="87">
        <v>1670013000</v>
      </c>
      <c r="BA13" s="87">
        <v>1670013000</v>
      </c>
      <c r="BB13" s="87">
        <v>1670013000</v>
      </c>
    </row>
    <row r="14" spans="1:54">
      <c r="A14" s="86" t="s">
        <v>131</v>
      </c>
      <c r="B14" s="87">
        <v>1000</v>
      </c>
      <c r="C14" s="87">
        <v>1000</v>
      </c>
      <c r="D14" s="87">
        <v>1000</v>
      </c>
      <c r="E14" s="87">
        <v>1000</v>
      </c>
      <c r="F14" s="87">
        <v>1000</v>
      </c>
      <c r="G14" s="87">
        <v>1000</v>
      </c>
      <c r="H14" s="87">
        <v>1000</v>
      </c>
      <c r="I14" s="87">
        <v>1000</v>
      </c>
      <c r="J14" s="87">
        <v>1000</v>
      </c>
      <c r="K14" s="87">
        <v>1000</v>
      </c>
      <c r="L14" s="87">
        <v>1000</v>
      </c>
      <c r="M14" s="87">
        <v>1000</v>
      </c>
      <c r="N14" s="87">
        <v>1000</v>
      </c>
      <c r="O14" s="87">
        <v>1000</v>
      </c>
      <c r="P14" s="87">
        <v>1000</v>
      </c>
      <c r="Q14" s="87">
        <v>1000</v>
      </c>
      <c r="R14" s="87">
        <v>1000</v>
      </c>
      <c r="S14" s="87">
        <v>1000</v>
      </c>
      <c r="T14" s="87">
        <v>1000</v>
      </c>
      <c r="U14" s="87">
        <v>1000</v>
      </c>
      <c r="V14" s="87">
        <v>1000</v>
      </c>
      <c r="W14" s="87">
        <v>1000</v>
      </c>
      <c r="X14" s="87">
        <v>1000</v>
      </c>
      <c r="Y14" s="87">
        <v>1000</v>
      </c>
      <c r="Z14" s="87">
        <v>1000</v>
      </c>
      <c r="AA14" s="87">
        <v>1000</v>
      </c>
      <c r="AB14" s="87">
        <v>1000</v>
      </c>
      <c r="AC14" s="87">
        <v>1000</v>
      </c>
      <c r="AD14" s="87">
        <v>1000</v>
      </c>
      <c r="AE14" s="87">
        <v>1000</v>
      </c>
      <c r="AF14" s="87">
        <v>1000</v>
      </c>
      <c r="AG14" s="87">
        <v>1000</v>
      </c>
      <c r="AH14" s="87">
        <v>1000</v>
      </c>
      <c r="AI14" s="87">
        <v>1000</v>
      </c>
      <c r="AJ14" s="87">
        <v>1000</v>
      </c>
      <c r="AK14" s="87">
        <v>1000</v>
      </c>
      <c r="AL14" s="87">
        <v>1000</v>
      </c>
      <c r="AM14" s="87">
        <v>1000</v>
      </c>
      <c r="AN14" s="87">
        <v>1000</v>
      </c>
      <c r="AO14" s="87">
        <v>1000</v>
      </c>
      <c r="AP14" s="87">
        <v>1000</v>
      </c>
      <c r="AQ14" s="87">
        <v>1000</v>
      </c>
      <c r="AR14" s="87">
        <v>1000</v>
      </c>
      <c r="AS14" s="87">
        <v>1000</v>
      </c>
      <c r="AT14" s="87">
        <v>1000</v>
      </c>
      <c r="AU14" s="87">
        <v>1000</v>
      </c>
      <c r="AV14" s="87">
        <v>1000</v>
      </c>
      <c r="AW14" s="87">
        <v>1000</v>
      </c>
      <c r="AX14" s="87">
        <v>1000</v>
      </c>
      <c r="AY14" s="87">
        <v>1000</v>
      </c>
      <c r="AZ14" s="87">
        <v>1000</v>
      </c>
      <c r="BA14" s="87">
        <v>1000</v>
      </c>
      <c r="BB14" s="87">
        <v>1000</v>
      </c>
    </row>
    <row r="15" spans="1:54">
      <c r="A15" s="86" t="s">
        <v>132</v>
      </c>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row>
    <row r="16" spans="1:54">
      <c r="A16" s="86" t="s">
        <v>133</v>
      </c>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row>
    <row r="17" spans="1:54">
      <c r="A17" s="86" t="s">
        <v>134</v>
      </c>
      <c r="B17" s="87">
        <v>1000</v>
      </c>
      <c r="C17" s="87">
        <v>1000</v>
      </c>
      <c r="D17" s="87">
        <v>1000</v>
      </c>
      <c r="E17" s="87">
        <v>1000</v>
      </c>
      <c r="F17" s="87">
        <v>1000</v>
      </c>
      <c r="G17" s="87">
        <v>1000</v>
      </c>
      <c r="H17" s="87">
        <v>1000</v>
      </c>
      <c r="I17" s="87">
        <v>1000</v>
      </c>
      <c r="J17" s="87">
        <v>1000</v>
      </c>
      <c r="K17" s="87">
        <v>1000</v>
      </c>
      <c r="L17" s="87">
        <v>1000</v>
      </c>
      <c r="M17" s="87">
        <v>1000</v>
      </c>
      <c r="N17" s="87">
        <v>1000</v>
      </c>
      <c r="O17" s="87">
        <v>1000</v>
      </c>
      <c r="P17" s="87">
        <v>1000</v>
      </c>
      <c r="Q17" s="87">
        <v>1000</v>
      </c>
      <c r="R17" s="87">
        <v>1000</v>
      </c>
      <c r="S17" s="87">
        <v>1000</v>
      </c>
      <c r="T17" s="87">
        <v>1000</v>
      </c>
      <c r="U17" s="87">
        <v>1000</v>
      </c>
      <c r="V17" s="87">
        <v>1000</v>
      </c>
      <c r="W17" s="87">
        <v>1000</v>
      </c>
      <c r="X17" s="87">
        <v>1000</v>
      </c>
      <c r="Y17" s="87">
        <v>1000</v>
      </c>
      <c r="Z17" s="87">
        <v>1000</v>
      </c>
      <c r="AA17" s="87">
        <v>1000</v>
      </c>
      <c r="AB17" s="87">
        <v>1000</v>
      </c>
      <c r="AC17" s="87">
        <v>1000</v>
      </c>
      <c r="AD17" s="87">
        <v>1000</v>
      </c>
      <c r="AE17" s="87">
        <v>1000</v>
      </c>
      <c r="AF17" s="87">
        <v>1000</v>
      </c>
      <c r="AG17" s="87">
        <v>1000</v>
      </c>
      <c r="AH17" s="87">
        <v>1000</v>
      </c>
      <c r="AI17" s="87">
        <v>1000</v>
      </c>
      <c r="AJ17" s="87">
        <v>1000</v>
      </c>
      <c r="AK17" s="87">
        <v>1000</v>
      </c>
      <c r="AL17" s="87">
        <v>1000</v>
      </c>
      <c r="AM17" s="87">
        <v>1000</v>
      </c>
      <c r="AN17" s="87">
        <v>1000</v>
      </c>
      <c r="AO17" s="87">
        <v>1000</v>
      </c>
      <c r="AP17" s="87">
        <v>1000</v>
      </c>
      <c r="AQ17" s="87">
        <v>1000</v>
      </c>
      <c r="AR17" s="87">
        <v>1000</v>
      </c>
      <c r="AS17" s="87">
        <v>1000</v>
      </c>
      <c r="AT17" s="87">
        <v>1000</v>
      </c>
      <c r="AU17" s="87">
        <v>1000</v>
      </c>
      <c r="AV17" s="87">
        <v>1000</v>
      </c>
      <c r="AW17" s="87">
        <v>1000</v>
      </c>
      <c r="AX17" s="87">
        <v>1000</v>
      </c>
      <c r="AY17" s="87">
        <v>1000</v>
      </c>
      <c r="AZ17" s="87">
        <v>1000</v>
      </c>
      <c r="BA17" s="87">
        <v>1000</v>
      </c>
      <c r="BB17" s="87">
        <v>1000</v>
      </c>
    </row>
    <row r="18" spans="1:54">
      <c r="A18" s="86" t="s">
        <v>135</v>
      </c>
      <c r="B18" s="87">
        <v>0</v>
      </c>
      <c r="C18" s="87">
        <v>0</v>
      </c>
      <c r="D18" s="87">
        <v>0</v>
      </c>
      <c r="E18" s="87">
        <v>0</v>
      </c>
      <c r="F18" s="87">
        <v>0</v>
      </c>
      <c r="G18" s="87">
        <v>0</v>
      </c>
      <c r="H18" s="87">
        <v>0</v>
      </c>
      <c r="I18" s="87">
        <v>0</v>
      </c>
      <c r="J18" s="87">
        <v>0</v>
      </c>
      <c r="K18" s="87">
        <v>0</v>
      </c>
      <c r="L18" s="87">
        <v>0</v>
      </c>
      <c r="M18" s="87">
        <v>0</v>
      </c>
      <c r="N18" s="87">
        <v>0</v>
      </c>
      <c r="O18" s="87">
        <v>0</v>
      </c>
      <c r="P18" s="87">
        <v>0</v>
      </c>
      <c r="Q18" s="87">
        <v>0</v>
      </c>
      <c r="R18" s="87">
        <v>0</v>
      </c>
      <c r="S18" s="87">
        <v>0</v>
      </c>
      <c r="T18" s="87">
        <v>0</v>
      </c>
      <c r="U18" s="87">
        <v>0</v>
      </c>
      <c r="V18" s="87">
        <v>0</v>
      </c>
      <c r="W18" s="87">
        <v>0</v>
      </c>
      <c r="X18" s="87">
        <v>0</v>
      </c>
      <c r="Y18" s="87">
        <v>0</v>
      </c>
      <c r="Z18" s="87">
        <v>0</v>
      </c>
      <c r="AA18" s="87">
        <v>0</v>
      </c>
      <c r="AB18" s="87">
        <v>0</v>
      </c>
      <c r="AC18" s="87">
        <v>0</v>
      </c>
      <c r="AD18" s="87">
        <v>0</v>
      </c>
      <c r="AE18" s="87">
        <v>0</v>
      </c>
      <c r="AF18" s="87">
        <v>0</v>
      </c>
      <c r="AG18" s="87">
        <v>0</v>
      </c>
      <c r="AH18" s="87">
        <v>0</v>
      </c>
      <c r="AI18" s="87">
        <v>0</v>
      </c>
      <c r="AJ18" s="87">
        <v>0</v>
      </c>
      <c r="AK18" s="87">
        <v>0</v>
      </c>
      <c r="AL18" s="87">
        <v>0</v>
      </c>
      <c r="AM18" s="87">
        <v>0</v>
      </c>
      <c r="AN18" s="87">
        <v>0</v>
      </c>
      <c r="AO18" s="87">
        <v>0</v>
      </c>
      <c r="AP18" s="87">
        <v>0</v>
      </c>
      <c r="AQ18" s="87">
        <v>0</v>
      </c>
      <c r="AR18" s="87">
        <v>0</v>
      </c>
      <c r="AS18" s="87">
        <v>0</v>
      </c>
      <c r="AT18" s="87">
        <v>0</v>
      </c>
      <c r="AU18" s="87">
        <v>0</v>
      </c>
      <c r="AV18" s="87">
        <v>0</v>
      </c>
      <c r="AW18" s="87">
        <v>0</v>
      </c>
      <c r="AX18" s="87">
        <v>0</v>
      </c>
      <c r="AY18" s="87">
        <v>0</v>
      </c>
      <c r="AZ18" s="87">
        <v>0</v>
      </c>
      <c r="BA18" s="87">
        <v>0</v>
      </c>
      <c r="BB18" s="87">
        <v>0</v>
      </c>
    </row>
    <row r="19" spans="1:54">
      <c r="A19" s="86" t="s">
        <v>136</v>
      </c>
      <c r="B19" s="87">
        <v>36000</v>
      </c>
      <c r="C19" s="87">
        <v>36000</v>
      </c>
      <c r="D19" s="87">
        <v>36000</v>
      </c>
      <c r="E19" s="87">
        <v>36000</v>
      </c>
      <c r="F19" s="87">
        <v>36000</v>
      </c>
      <c r="G19" s="87">
        <v>36000</v>
      </c>
      <c r="H19" s="87">
        <v>36000</v>
      </c>
      <c r="I19" s="87">
        <v>36000</v>
      </c>
      <c r="J19" s="87">
        <v>36000</v>
      </c>
      <c r="K19" s="87">
        <v>36000</v>
      </c>
      <c r="L19" s="87">
        <v>36000</v>
      </c>
      <c r="M19" s="87">
        <v>36000</v>
      </c>
      <c r="N19" s="87">
        <v>36000</v>
      </c>
      <c r="O19" s="87">
        <v>36000</v>
      </c>
      <c r="P19" s="87">
        <v>36000</v>
      </c>
      <c r="Q19" s="87">
        <v>36000</v>
      </c>
      <c r="R19" s="87">
        <v>36000</v>
      </c>
      <c r="S19" s="87">
        <v>36000</v>
      </c>
      <c r="T19" s="87">
        <v>36000</v>
      </c>
      <c r="U19" s="87">
        <v>36000</v>
      </c>
      <c r="V19" s="87">
        <v>36000</v>
      </c>
      <c r="W19" s="87">
        <v>36000</v>
      </c>
      <c r="X19" s="87">
        <v>36000</v>
      </c>
      <c r="Y19" s="87">
        <v>36000</v>
      </c>
      <c r="Z19" s="87">
        <v>36000</v>
      </c>
      <c r="AA19" s="87">
        <v>36000</v>
      </c>
      <c r="AB19" s="87">
        <v>36000</v>
      </c>
      <c r="AC19" s="87">
        <v>36000</v>
      </c>
      <c r="AD19" s="87">
        <v>36000</v>
      </c>
      <c r="AE19" s="87">
        <v>36000</v>
      </c>
      <c r="AF19" s="87">
        <v>36000</v>
      </c>
      <c r="AG19" s="87">
        <v>36000</v>
      </c>
      <c r="AH19" s="87">
        <v>36000</v>
      </c>
      <c r="AI19" s="87">
        <v>36000</v>
      </c>
      <c r="AJ19" s="87">
        <v>36000</v>
      </c>
      <c r="AK19" s="87">
        <v>36000</v>
      </c>
      <c r="AL19" s="87">
        <v>36000</v>
      </c>
      <c r="AM19" s="87">
        <v>36000</v>
      </c>
      <c r="AN19" s="87">
        <v>36000</v>
      </c>
      <c r="AO19" s="87">
        <v>36000</v>
      </c>
      <c r="AP19" s="87">
        <v>36000</v>
      </c>
      <c r="AQ19" s="87">
        <v>36000</v>
      </c>
      <c r="AR19" s="87">
        <v>36000</v>
      </c>
      <c r="AS19" s="87">
        <v>36000</v>
      </c>
      <c r="AT19" s="87">
        <v>36000</v>
      </c>
      <c r="AU19" s="87">
        <v>36000</v>
      </c>
      <c r="AV19" s="87">
        <v>36000</v>
      </c>
      <c r="AW19" s="87">
        <v>36000</v>
      </c>
      <c r="AX19" s="87">
        <v>36000</v>
      </c>
      <c r="AY19" s="87">
        <v>36000</v>
      </c>
      <c r="AZ19" s="87">
        <v>36000</v>
      </c>
      <c r="BA19" s="87">
        <v>36000</v>
      </c>
      <c r="BB19" s="87">
        <v>36000</v>
      </c>
    </row>
    <row r="20" spans="1:54">
      <c r="A20" s="86" t="s">
        <v>137</v>
      </c>
      <c r="B20" s="87">
        <v>202212000</v>
      </c>
      <c r="C20" s="87">
        <v>202212000</v>
      </c>
      <c r="D20" s="87">
        <v>202212000</v>
      </c>
      <c r="E20" s="87">
        <v>202212000</v>
      </c>
      <c r="F20" s="87">
        <v>202212000</v>
      </c>
      <c r="G20" s="87">
        <v>202212000</v>
      </c>
      <c r="H20" s="87">
        <v>202212000</v>
      </c>
      <c r="I20" s="87">
        <v>202212000</v>
      </c>
      <c r="J20" s="87">
        <v>202212000</v>
      </c>
      <c r="K20" s="87">
        <v>202212000</v>
      </c>
      <c r="L20" s="87">
        <v>202212000</v>
      </c>
      <c r="M20" s="87">
        <v>202212000</v>
      </c>
      <c r="N20" s="87">
        <v>202212000</v>
      </c>
      <c r="O20" s="87">
        <v>202212000</v>
      </c>
      <c r="P20" s="87">
        <v>202212000</v>
      </c>
      <c r="Q20" s="87">
        <v>202212000</v>
      </c>
      <c r="R20" s="87">
        <v>202212000</v>
      </c>
      <c r="S20" s="87">
        <v>202212000</v>
      </c>
      <c r="T20" s="87">
        <v>202212000</v>
      </c>
      <c r="U20" s="87">
        <v>202212000</v>
      </c>
      <c r="V20" s="87">
        <v>202212000</v>
      </c>
      <c r="W20" s="87">
        <v>202212000</v>
      </c>
      <c r="X20" s="87">
        <v>202212000</v>
      </c>
      <c r="Y20" s="87">
        <v>202212000</v>
      </c>
      <c r="Z20" s="87">
        <v>202212000</v>
      </c>
      <c r="AA20" s="87">
        <v>202212000</v>
      </c>
      <c r="AB20" s="87">
        <v>202212000</v>
      </c>
      <c r="AC20" s="87">
        <v>202212000</v>
      </c>
      <c r="AD20" s="87">
        <v>202212000</v>
      </c>
      <c r="AE20" s="87">
        <v>202212000</v>
      </c>
      <c r="AF20" s="87">
        <v>202212000</v>
      </c>
      <c r="AG20" s="87">
        <v>202212000</v>
      </c>
      <c r="AH20" s="87">
        <v>202212000</v>
      </c>
      <c r="AI20" s="87">
        <v>202212000</v>
      </c>
      <c r="AJ20" s="87">
        <v>202212000</v>
      </c>
      <c r="AK20" s="87">
        <v>202212000</v>
      </c>
      <c r="AL20" s="87">
        <v>202212000</v>
      </c>
      <c r="AM20" s="87">
        <v>202212000</v>
      </c>
      <c r="AN20" s="87">
        <v>202212000</v>
      </c>
      <c r="AO20" s="87">
        <v>202212000</v>
      </c>
      <c r="AP20" s="87">
        <v>202212000</v>
      </c>
      <c r="AQ20" s="87">
        <v>202212000</v>
      </c>
      <c r="AR20" s="87">
        <v>202212000</v>
      </c>
      <c r="AS20" s="87">
        <v>202212000</v>
      </c>
      <c r="AT20" s="87">
        <v>202212000</v>
      </c>
      <c r="AU20" s="87">
        <v>202212000</v>
      </c>
      <c r="AV20" s="87">
        <v>202212000</v>
      </c>
      <c r="AW20" s="87">
        <v>202212000</v>
      </c>
      <c r="AX20" s="87">
        <v>202212000</v>
      </c>
      <c r="AY20" s="87">
        <v>202212000</v>
      </c>
      <c r="AZ20" s="87">
        <v>202212000</v>
      </c>
      <c r="BA20" s="87">
        <v>202212000</v>
      </c>
      <c r="BB20" s="87">
        <v>202212000</v>
      </c>
    </row>
    <row r="21" spans="1:54">
      <c r="A21" s="86" t="s">
        <v>138</v>
      </c>
      <c r="B21" s="87">
        <v>48000</v>
      </c>
      <c r="C21" s="87">
        <v>49000</v>
      </c>
      <c r="D21" s="87">
        <v>50000</v>
      </c>
      <c r="E21" s="87">
        <v>51000</v>
      </c>
      <c r="F21" s="87">
        <v>52000</v>
      </c>
      <c r="G21" s="87">
        <v>53000</v>
      </c>
      <c r="H21" s="87">
        <v>54000</v>
      </c>
      <c r="I21" s="87">
        <v>55000</v>
      </c>
      <c r="J21" s="87">
        <v>56000</v>
      </c>
      <c r="K21" s="87">
        <v>57000</v>
      </c>
      <c r="L21" s="87">
        <v>58000</v>
      </c>
      <c r="M21" s="87">
        <v>59000</v>
      </c>
      <c r="N21" s="87">
        <v>60000</v>
      </c>
      <c r="O21" s="87">
        <v>60000</v>
      </c>
      <c r="P21" s="87">
        <v>61000</v>
      </c>
      <c r="Q21" s="87">
        <v>62000</v>
      </c>
      <c r="R21" s="87">
        <v>63000</v>
      </c>
      <c r="S21" s="87">
        <v>64000</v>
      </c>
      <c r="T21" s="87">
        <v>65000</v>
      </c>
      <c r="U21" s="87">
        <v>66000</v>
      </c>
      <c r="V21" s="87">
        <v>67000</v>
      </c>
      <c r="W21" s="87">
        <v>68000</v>
      </c>
      <c r="X21" s="87">
        <v>69000</v>
      </c>
      <c r="Y21" s="87">
        <v>70000</v>
      </c>
      <c r="Z21" s="87">
        <v>71000</v>
      </c>
      <c r="AA21" s="87">
        <v>72000</v>
      </c>
      <c r="AB21" s="87">
        <v>72000</v>
      </c>
      <c r="AC21" s="87">
        <v>73000</v>
      </c>
      <c r="AD21" s="87">
        <v>74000</v>
      </c>
      <c r="AE21" s="87">
        <v>75000</v>
      </c>
      <c r="AF21" s="87">
        <v>76000</v>
      </c>
      <c r="AG21" s="87">
        <v>77000</v>
      </c>
      <c r="AH21" s="87">
        <v>78000</v>
      </c>
      <c r="AI21" s="87">
        <v>79000</v>
      </c>
      <c r="AJ21" s="87">
        <v>80000</v>
      </c>
      <c r="AK21" s="87">
        <v>81000</v>
      </c>
      <c r="AL21" s="87">
        <v>82000</v>
      </c>
      <c r="AM21" s="87">
        <v>83000</v>
      </c>
      <c r="AN21" s="87">
        <v>84000</v>
      </c>
      <c r="AO21" s="87">
        <v>84000</v>
      </c>
      <c r="AP21" s="87">
        <v>85000</v>
      </c>
      <c r="AQ21" s="87">
        <v>86000</v>
      </c>
      <c r="AR21" s="87">
        <v>87000</v>
      </c>
      <c r="AS21" s="87">
        <v>88000</v>
      </c>
      <c r="AT21" s="87">
        <v>89000</v>
      </c>
      <c r="AU21" s="87">
        <v>90000</v>
      </c>
      <c r="AV21" s="87">
        <v>91000</v>
      </c>
      <c r="AW21" s="87">
        <v>92000</v>
      </c>
      <c r="AX21" s="87">
        <v>93000</v>
      </c>
      <c r="AY21" s="87">
        <v>94000</v>
      </c>
      <c r="AZ21" s="87">
        <v>95000</v>
      </c>
      <c r="BA21" s="87">
        <v>96000</v>
      </c>
      <c r="BB21" s="87">
        <v>96000</v>
      </c>
    </row>
    <row r="22" spans="1:54">
      <c r="A22" s="86" t="s">
        <v>139</v>
      </c>
      <c r="B22" s="87">
        <v>202312000</v>
      </c>
      <c r="C22" s="87">
        <v>202401000</v>
      </c>
      <c r="D22" s="87">
        <v>202402000</v>
      </c>
      <c r="E22" s="87">
        <v>202403000</v>
      </c>
      <c r="F22" s="87">
        <v>202404000</v>
      </c>
      <c r="G22" s="87">
        <v>202405000</v>
      </c>
      <c r="H22" s="87">
        <v>202406000</v>
      </c>
      <c r="I22" s="87">
        <v>202407000</v>
      </c>
      <c r="J22" s="87">
        <v>202408000</v>
      </c>
      <c r="K22" s="87">
        <v>202409000</v>
      </c>
      <c r="L22" s="87">
        <v>202410000</v>
      </c>
      <c r="M22" s="87">
        <v>202411000</v>
      </c>
      <c r="N22" s="87">
        <v>202412000</v>
      </c>
      <c r="O22" s="87">
        <v>202412000</v>
      </c>
      <c r="P22" s="87">
        <v>202501000</v>
      </c>
      <c r="Q22" s="87">
        <v>202502000</v>
      </c>
      <c r="R22" s="87">
        <v>202503000</v>
      </c>
      <c r="S22" s="87">
        <v>202504000</v>
      </c>
      <c r="T22" s="87">
        <v>202505000</v>
      </c>
      <c r="U22" s="87">
        <v>202506000</v>
      </c>
      <c r="V22" s="87">
        <v>202507000</v>
      </c>
      <c r="W22" s="87">
        <v>202508000</v>
      </c>
      <c r="X22" s="87">
        <v>202509000</v>
      </c>
      <c r="Y22" s="87">
        <v>202510000</v>
      </c>
      <c r="Z22" s="87">
        <v>202511000</v>
      </c>
      <c r="AA22" s="87">
        <v>202512000</v>
      </c>
      <c r="AB22" s="87">
        <v>202512000</v>
      </c>
      <c r="AC22" s="87">
        <v>202601000</v>
      </c>
      <c r="AD22" s="87">
        <v>202602000</v>
      </c>
      <c r="AE22" s="87">
        <v>202603000</v>
      </c>
      <c r="AF22" s="87">
        <v>202604000</v>
      </c>
      <c r="AG22" s="87">
        <v>202605000</v>
      </c>
      <c r="AH22" s="87">
        <v>202606000</v>
      </c>
      <c r="AI22" s="87">
        <v>202607000</v>
      </c>
      <c r="AJ22" s="87">
        <v>202608000</v>
      </c>
      <c r="AK22" s="87">
        <v>202609000</v>
      </c>
      <c r="AL22" s="87">
        <v>202610000</v>
      </c>
      <c r="AM22" s="87">
        <v>202611000</v>
      </c>
      <c r="AN22" s="87">
        <v>202612000</v>
      </c>
      <c r="AO22" s="87">
        <v>202612000</v>
      </c>
      <c r="AP22" s="87">
        <v>202701000</v>
      </c>
      <c r="AQ22" s="87">
        <v>202702000</v>
      </c>
      <c r="AR22" s="87">
        <v>202703000</v>
      </c>
      <c r="AS22" s="87">
        <v>202704000</v>
      </c>
      <c r="AT22" s="87">
        <v>202705000</v>
      </c>
      <c r="AU22" s="87">
        <v>202706000</v>
      </c>
      <c r="AV22" s="87">
        <v>202707000</v>
      </c>
      <c r="AW22" s="87">
        <v>202708000</v>
      </c>
      <c r="AX22" s="87">
        <v>202709000</v>
      </c>
      <c r="AY22" s="87">
        <v>202710000</v>
      </c>
      <c r="AZ22" s="87">
        <v>202711000</v>
      </c>
      <c r="BA22" s="87">
        <v>202712000</v>
      </c>
      <c r="BB22" s="87">
        <v>202712000</v>
      </c>
    </row>
    <row r="23" spans="1:54">
      <c r="A23" s="86" t="s">
        <v>140</v>
      </c>
      <c r="B23" s="87">
        <v>47000</v>
      </c>
      <c r="C23" s="87">
        <v>48000</v>
      </c>
      <c r="D23" s="87">
        <v>49000</v>
      </c>
      <c r="E23" s="87">
        <v>50000</v>
      </c>
      <c r="F23" s="87">
        <v>51000</v>
      </c>
      <c r="G23" s="87">
        <v>52000</v>
      </c>
      <c r="H23" s="87">
        <v>53000</v>
      </c>
      <c r="I23" s="87">
        <v>54000</v>
      </c>
      <c r="J23" s="87">
        <v>55000</v>
      </c>
      <c r="K23" s="87">
        <v>56000</v>
      </c>
      <c r="L23" s="87">
        <v>57000</v>
      </c>
      <c r="M23" s="87">
        <v>58000</v>
      </c>
      <c r="N23" s="87">
        <v>59000</v>
      </c>
      <c r="O23" s="87">
        <v>59000</v>
      </c>
      <c r="P23" s="87">
        <v>60000</v>
      </c>
      <c r="Q23" s="87">
        <v>61000</v>
      </c>
      <c r="R23" s="87">
        <v>62000</v>
      </c>
      <c r="S23" s="87">
        <v>63000</v>
      </c>
      <c r="T23" s="87">
        <v>64000</v>
      </c>
      <c r="U23" s="87">
        <v>65000</v>
      </c>
      <c r="V23" s="87">
        <v>66000</v>
      </c>
      <c r="W23" s="87">
        <v>67000</v>
      </c>
      <c r="X23" s="87">
        <v>68000</v>
      </c>
      <c r="Y23" s="87">
        <v>69000</v>
      </c>
      <c r="Z23" s="87">
        <v>70000</v>
      </c>
      <c r="AA23" s="87">
        <v>71000</v>
      </c>
      <c r="AB23" s="87">
        <v>71000</v>
      </c>
      <c r="AC23" s="87">
        <v>72000</v>
      </c>
      <c r="AD23" s="87">
        <v>73000</v>
      </c>
      <c r="AE23" s="87">
        <v>74000</v>
      </c>
      <c r="AF23" s="87">
        <v>75000</v>
      </c>
      <c r="AG23" s="87">
        <v>76000</v>
      </c>
      <c r="AH23" s="87">
        <v>77000</v>
      </c>
      <c r="AI23" s="87">
        <v>78000</v>
      </c>
      <c r="AJ23" s="87">
        <v>79000</v>
      </c>
      <c r="AK23" s="87">
        <v>80000</v>
      </c>
      <c r="AL23" s="87">
        <v>81000</v>
      </c>
      <c r="AM23" s="87">
        <v>82000</v>
      </c>
      <c r="AN23" s="87">
        <v>83000</v>
      </c>
      <c r="AO23" s="87">
        <v>83000</v>
      </c>
      <c r="AP23" s="87">
        <v>84000</v>
      </c>
      <c r="AQ23" s="87">
        <v>85000</v>
      </c>
      <c r="AR23" s="87">
        <v>86000</v>
      </c>
      <c r="AS23" s="87">
        <v>87000</v>
      </c>
      <c r="AT23" s="87">
        <v>88000</v>
      </c>
      <c r="AU23" s="87">
        <v>89000</v>
      </c>
      <c r="AV23" s="87">
        <v>90000</v>
      </c>
      <c r="AW23" s="87">
        <v>91000</v>
      </c>
      <c r="AX23" s="87">
        <v>92000</v>
      </c>
      <c r="AY23" s="87">
        <v>93000</v>
      </c>
      <c r="AZ23" s="87">
        <v>94000</v>
      </c>
      <c r="BA23" s="87">
        <v>95000</v>
      </c>
      <c r="BB23" s="87">
        <v>95000</v>
      </c>
    </row>
    <row r="24" spans="1:54">
      <c r="A24" s="86" t="s">
        <v>141</v>
      </c>
      <c r="B24" s="87">
        <v>47000</v>
      </c>
      <c r="C24" s="87">
        <v>48000</v>
      </c>
      <c r="D24" s="87">
        <v>49000</v>
      </c>
      <c r="E24" s="87">
        <v>50000</v>
      </c>
      <c r="F24" s="87">
        <v>51000</v>
      </c>
      <c r="G24" s="87">
        <v>52000</v>
      </c>
      <c r="H24" s="87">
        <v>53000</v>
      </c>
      <c r="I24" s="87">
        <v>54000</v>
      </c>
      <c r="J24" s="87">
        <v>55000</v>
      </c>
      <c r="K24" s="87">
        <v>56000</v>
      </c>
      <c r="L24" s="87">
        <v>57000</v>
      </c>
      <c r="M24" s="87">
        <v>58000</v>
      </c>
      <c r="N24" s="87">
        <v>59000</v>
      </c>
      <c r="O24" s="87">
        <v>59000</v>
      </c>
      <c r="P24" s="87">
        <v>60000</v>
      </c>
      <c r="Q24" s="87">
        <v>61000</v>
      </c>
      <c r="R24" s="87">
        <v>62000</v>
      </c>
      <c r="S24" s="87">
        <v>63000</v>
      </c>
      <c r="T24" s="87">
        <v>64000</v>
      </c>
      <c r="U24" s="87">
        <v>65000</v>
      </c>
      <c r="V24" s="87">
        <v>66000</v>
      </c>
      <c r="W24" s="87">
        <v>67000</v>
      </c>
      <c r="X24" s="87">
        <v>68000</v>
      </c>
      <c r="Y24" s="87">
        <v>69000</v>
      </c>
      <c r="Z24" s="87">
        <v>70000</v>
      </c>
      <c r="AA24" s="87">
        <v>71000</v>
      </c>
      <c r="AB24" s="87">
        <v>71000</v>
      </c>
      <c r="AC24" s="87">
        <v>72000</v>
      </c>
      <c r="AD24" s="87">
        <v>73000</v>
      </c>
      <c r="AE24" s="87">
        <v>74000</v>
      </c>
      <c r="AF24" s="87">
        <v>75000</v>
      </c>
      <c r="AG24" s="87">
        <v>76000</v>
      </c>
      <c r="AH24" s="87">
        <v>77000</v>
      </c>
      <c r="AI24" s="87">
        <v>78000</v>
      </c>
      <c r="AJ24" s="87">
        <v>79000</v>
      </c>
      <c r="AK24" s="87">
        <v>80000</v>
      </c>
      <c r="AL24" s="87">
        <v>81000</v>
      </c>
      <c r="AM24" s="87">
        <v>82000</v>
      </c>
      <c r="AN24" s="87">
        <v>83000</v>
      </c>
      <c r="AO24" s="87">
        <v>83000</v>
      </c>
      <c r="AP24" s="87">
        <v>84000</v>
      </c>
      <c r="AQ24" s="87">
        <v>85000</v>
      </c>
      <c r="AR24" s="87">
        <v>86000</v>
      </c>
      <c r="AS24" s="87">
        <v>87000</v>
      </c>
      <c r="AT24" s="87">
        <v>88000</v>
      </c>
      <c r="AU24" s="87">
        <v>89000</v>
      </c>
      <c r="AV24" s="87">
        <v>90000</v>
      </c>
      <c r="AW24" s="87">
        <v>91000</v>
      </c>
      <c r="AX24" s="87">
        <v>92000</v>
      </c>
      <c r="AY24" s="87">
        <v>93000</v>
      </c>
      <c r="AZ24" s="87">
        <v>94000</v>
      </c>
      <c r="BA24" s="87">
        <v>95000</v>
      </c>
      <c r="BB24" s="87">
        <v>95000</v>
      </c>
    </row>
    <row r="25" spans="1:54">
      <c r="A25" s="86" t="s">
        <v>142</v>
      </c>
      <c r="B25" s="87">
        <v>202311000</v>
      </c>
      <c r="C25" s="87">
        <v>202312000</v>
      </c>
      <c r="D25" s="87">
        <v>202401000</v>
      </c>
      <c r="E25" s="87">
        <v>202402000</v>
      </c>
      <c r="F25" s="87">
        <v>202403000</v>
      </c>
      <c r="G25" s="87">
        <v>202404000</v>
      </c>
      <c r="H25" s="87">
        <v>202405000</v>
      </c>
      <c r="I25" s="87">
        <v>202406000</v>
      </c>
      <c r="J25" s="87">
        <v>202407000</v>
      </c>
      <c r="K25" s="87">
        <v>202408000</v>
      </c>
      <c r="L25" s="87">
        <v>202409000</v>
      </c>
      <c r="M25" s="87">
        <v>202410000</v>
      </c>
      <c r="N25" s="87">
        <v>202411000</v>
      </c>
      <c r="O25" s="87">
        <v>202411000</v>
      </c>
      <c r="P25" s="87">
        <v>202412000</v>
      </c>
      <c r="Q25" s="87">
        <v>202501000</v>
      </c>
      <c r="R25" s="87">
        <v>202502000</v>
      </c>
      <c r="S25" s="87">
        <v>202503000</v>
      </c>
      <c r="T25" s="87">
        <v>202504000</v>
      </c>
      <c r="U25" s="87">
        <v>202505000</v>
      </c>
      <c r="V25" s="87">
        <v>202506000</v>
      </c>
      <c r="W25" s="87">
        <v>202507000</v>
      </c>
      <c r="X25" s="87">
        <v>202508000</v>
      </c>
      <c r="Y25" s="87">
        <v>202509000</v>
      </c>
      <c r="Z25" s="87">
        <v>202510000</v>
      </c>
      <c r="AA25" s="87">
        <v>202511000</v>
      </c>
      <c r="AB25" s="87">
        <v>202511000</v>
      </c>
      <c r="AC25" s="87">
        <v>202512000</v>
      </c>
      <c r="AD25" s="87">
        <v>202601000</v>
      </c>
      <c r="AE25" s="87">
        <v>202602000</v>
      </c>
      <c r="AF25" s="87">
        <v>202603000</v>
      </c>
      <c r="AG25" s="87">
        <v>202604000</v>
      </c>
      <c r="AH25" s="87">
        <v>202605000</v>
      </c>
      <c r="AI25" s="87">
        <v>202606000</v>
      </c>
      <c r="AJ25" s="87">
        <v>202607000</v>
      </c>
      <c r="AK25" s="87">
        <v>202608000</v>
      </c>
      <c r="AL25" s="87">
        <v>202609000</v>
      </c>
      <c r="AM25" s="87">
        <v>202610000</v>
      </c>
      <c r="AN25" s="87">
        <v>202611000</v>
      </c>
      <c r="AO25" s="87">
        <v>202611000</v>
      </c>
      <c r="AP25" s="87">
        <v>202612000</v>
      </c>
      <c r="AQ25" s="87">
        <v>202701000</v>
      </c>
      <c r="AR25" s="87">
        <v>202702000</v>
      </c>
      <c r="AS25" s="87">
        <v>202703000</v>
      </c>
      <c r="AT25" s="87">
        <v>202704000</v>
      </c>
      <c r="AU25" s="87">
        <v>202705000</v>
      </c>
      <c r="AV25" s="87">
        <v>202706000</v>
      </c>
      <c r="AW25" s="87">
        <v>202707000</v>
      </c>
      <c r="AX25" s="87">
        <v>202708000</v>
      </c>
      <c r="AY25" s="87">
        <v>202709000</v>
      </c>
      <c r="AZ25" s="87">
        <v>202710000</v>
      </c>
      <c r="BA25" s="87">
        <v>202711000</v>
      </c>
      <c r="BB25" s="87">
        <v>202711000</v>
      </c>
    </row>
    <row r="26" spans="1:54">
      <c r="A26" s="86" t="s">
        <v>143</v>
      </c>
      <c r="B26" s="87">
        <v>202301000</v>
      </c>
      <c r="C26" s="87">
        <v>202401000</v>
      </c>
      <c r="D26" s="87">
        <v>202401000</v>
      </c>
      <c r="E26" s="87">
        <v>202401000</v>
      </c>
      <c r="F26" s="87">
        <v>202401000</v>
      </c>
      <c r="G26" s="87">
        <v>202401000</v>
      </c>
      <c r="H26" s="87">
        <v>202401000</v>
      </c>
      <c r="I26" s="87">
        <v>202401000</v>
      </c>
      <c r="J26" s="87">
        <v>202401000</v>
      </c>
      <c r="K26" s="87">
        <v>202401000</v>
      </c>
      <c r="L26" s="87">
        <v>202401000</v>
      </c>
      <c r="M26" s="87">
        <v>202401000</v>
      </c>
      <c r="N26" s="87">
        <v>202401000</v>
      </c>
      <c r="O26" s="87">
        <v>202401000</v>
      </c>
      <c r="P26" s="87">
        <v>202501000</v>
      </c>
      <c r="Q26" s="87">
        <v>202501000</v>
      </c>
      <c r="R26" s="87">
        <v>202501000</v>
      </c>
      <c r="S26" s="87">
        <v>202501000</v>
      </c>
      <c r="T26" s="87">
        <v>202501000</v>
      </c>
      <c r="U26" s="87">
        <v>202501000</v>
      </c>
      <c r="V26" s="87">
        <v>202501000</v>
      </c>
      <c r="W26" s="87">
        <v>202501000</v>
      </c>
      <c r="X26" s="87">
        <v>202501000</v>
      </c>
      <c r="Y26" s="87">
        <v>202501000</v>
      </c>
      <c r="Z26" s="87">
        <v>202501000</v>
      </c>
      <c r="AA26" s="87">
        <v>202501000</v>
      </c>
      <c r="AB26" s="87">
        <v>202501000</v>
      </c>
      <c r="AC26" s="87">
        <v>202601000</v>
      </c>
      <c r="AD26" s="87">
        <v>202601000</v>
      </c>
      <c r="AE26" s="87">
        <v>202601000</v>
      </c>
      <c r="AF26" s="87">
        <v>202601000</v>
      </c>
      <c r="AG26" s="87">
        <v>202601000</v>
      </c>
      <c r="AH26" s="87">
        <v>202601000</v>
      </c>
      <c r="AI26" s="87">
        <v>202601000</v>
      </c>
      <c r="AJ26" s="87">
        <v>202601000</v>
      </c>
      <c r="AK26" s="87">
        <v>202601000</v>
      </c>
      <c r="AL26" s="87">
        <v>202601000</v>
      </c>
      <c r="AM26" s="87">
        <v>202601000</v>
      </c>
      <c r="AN26" s="87">
        <v>202601000</v>
      </c>
      <c r="AO26" s="87">
        <v>202601000</v>
      </c>
      <c r="AP26" s="87">
        <v>202701000</v>
      </c>
      <c r="AQ26" s="87">
        <v>202701000</v>
      </c>
      <c r="AR26" s="87">
        <v>202701000</v>
      </c>
      <c r="AS26" s="87">
        <v>202701000</v>
      </c>
      <c r="AT26" s="87">
        <v>202701000</v>
      </c>
      <c r="AU26" s="87">
        <v>202701000</v>
      </c>
      <c r="AV26" s="87">
        <v>202701000</v>
      </c>
      <c r="AW26" s="87">
        <v>202701000</v>
      </c>
      <c r="AX26" s="87">
        <v>202701000</v>
      </c>
      <c r="AY26" s="87">
        <v>202701000</v>
      </c>
      <c r="AZ26" s="87">
        <v>202701000</v>
      </c>
      <c r="BA26" s="87">
        <v>202701000</v>
      </c>
      <c r="BB26" s="87">
        <v>202701000</v>
      </c>
    </row>
    <row r="27" spans="1:54">
      <c r="A27" s="86" t="s">
        <v>144</v>
      </c>
      <c r="B27" s="87">
        <v>202212000</v>
      </c>
      <c r="C27" s="87">
        <v>202312000</v>
      </c>
      <c r="D27" s="87">
        <v>202312000</v>
      </c>
      <c r="E27" s="87">
        <v>202312000</v>
      </c>
      <c r="F27" s="87">
        <v>202312000</v>
      </c>
      <c r="G27" s="87">
        <v>202312000</v>
      </c>
      <c r="H27" s="87">
        <v>202312000</v>
      </c>
      <c r="I27" s="87">
        <v>202312000</v>
      </c>
      <c r="J27" s="87">
        <v>202312000</v>
      </c>
      <c r="K27" s="87">
        <v>202312000</v>
      </c>
      <c r="L27" s="87">
        <v>202312000</v>
      </c>
      <c r="M27" s="87">
        <v>202312000</v>
      </c>
      <c r="N27" s="87">
        <v>202312000</v>
      </c>
      <c r="O27" s="87">
        <v>202312000</v>
      </c>
      <c r="P27" s="87">
        <v>202412000</v>
      </c>
      <c r="Q27" s="87">
        <v>202412000</v>
      </c>
      <c r="R27" s="87">
        <v>202412000</v>
      </c>
      <c r="S27" s="87">
        <v>202412000</v>
      </c>
      <c r="T27" s="87">
        <v>202412000</v>
      </c>
      <c r="U27" s="87">
        <v>202412000</v>
      </c>
      <c r="V27" s="87">
        <v>202412000</v>
      </c>
      <c r="W27" s="87">
        <v>202412000</v>
      </c>
      <c r="X27" s="87">
        <v>202412000</v>
      </c>
      <c r="Y27" s="87">
        <v>202412000</v>
      </c>
      <c r="Z27" s="87">
        <v>202412000</v>
      </c>
      <c r="AA27" s="87">
        <v>202412000</v>
      </c>
      <c r="AB27" s="87">
        <v>202412000</v>
      </c>
      <c r="AC27" s="87">
        <v>202512000</v>
      </c>
      <c r="AD27" s="87">
        <v>202512000</v>
      </c>
      <c r="AE27" s="87">
        <v>202512000</v>
      </c>
      <c r="AF27" s="87">
        <v>202512000</v>
      </c>
      <c r="AG27" s="87">
        <v>202512000</v>
      </c>
      <c r="AH27" s="87">
        <v>202512000</v>
      </c>
      <c r="AI27" s="87">
        <v>202512000</v>
      </c>
      <c r="AJ27" s="87">
        <v>202512000</v>
      </c>
      <c r="AK27" s="87">
        <v>202512000</v>
      </c>
      <c r="AL27" s="87">
        <v>202512000</v>
      </c>
      <c r="AM27" s="87">
        <v>202512000</v>
      </c>
      <c r="AN27" s="87">
        <v>202512000</v>
      </c>
      <c r="AO27" s="87">
        <v>202512000</v>
      </c>
      <c r="AP27" s="87">
        <v>202612000</v>
      </c>
      <c r="AQ27" s="87">
        <v>202612000</v>
      </c>
      <c r="AR27" s="87">
        <v>202612000</v>
      </c>
      <c r="AS27" s="87">
        <v>202612000</v>
      </c>
      <c r="AT27" s="87">
        <v>202612000</v>
      </c>
      <c r="AU27" s="87">
        <v>202612000</v>
      </c>
      <c r="AV27" s="87">
        <v>202612000</v>
      </c>
      <c r="AW27" s="87">
        <v>202612000</v>
      </c>
      <c r="AX27" s="87">
        <v>202612000</v>
      </c>
      <c r="AY27" s="87">
        <v>202612000</v>
      </c>
      <c r="AZ27" s="87">
        <v>202612000</v>
      </c>
      <c r="BA27" s="87">
        <v>202612000</v>
      </c>
      <c r="BB27" s="87">
        <v>202612000</v>
      </c>
    </row>
    <row r="28" spans="1:54">
      <c r="A28" s="86" t="s">
        <v>145</v>
      </c>
      <c r="B28" s="87">
        <v>0</v>
      </c>
      <c r="C28" s="87">
        <v>1000</v>
      </c>
      <c r="D28" s="87">
        <v>0</v>
      </c>
      <c r="E28" s="87">
        <v>0</v>
      </c>
      <c r="F28" s="87">
        <v>0</v>
      </c>
      <c r="G28" s="87">
        <v>0</v>
      </c>
      <c r="H28" s="87">
        <v>0</v>
      </c>
      <c r="I28" s="87">
        <v>0</v>
      </c>
      <c r="J28" s="87">
        <v>0</v>
      </c>
      <c r="K28" s="87">
        <v>0</v>
      </c>
      <c r="L28" s="87">
        <v>0</v>
      </c>
      <c r="M28" s="87">
        <v>0</v>
      </c>
      <c r="N28" s="87">
        <v>0</v>
      </c>
      <c r="O28" s="87">
        <v>0</v>
      </c>
      <c r="P28" s="87">
        <v>1000</v>
      </c>
      <c r="Q28" s="87">
        <v>0</v>
      </c>
      <c r="R28" s="87">
        <v>0</v>
      </c>
      <c r="S28" s="87">
        <v>0</v>
      </c>
      <c r="T28" s="87">
        <v>0</v>
      </c>
      <c r="U28" s="87">
        <v>0</v>
      </c>
      <c r="V28" s="87">
        <v>0</v>
      </c>
      <c r="W28" s="87">
        <v>0</v>
      </c>
      <c r="X28" s="87">
        <v>0</v>
      </c>
      <c r="Y28" s="87">
        <v>0</v>
      </c>
      <c r="Z28" s="87">
        <v>0</v>
      </c>
      <c r="AA28" s="87">
        <v>0</v>
      </c>
      <c r="AB28" s="87">
        <v>0</v>
      </c>
      <c r="AC28" s="87">
        <v>1000</v>
      </c>
      <c r="AD28" s="87">
        <v>0</v>
      </c>
      <c r="AE28" s="87">
        <v>0</v>
      </c>
      <c r="AF28" s="87">
        <v>0</v>
      </c>
      <c r="AG28" s="87">
        <v>0</v>
      </c>
      <c r="AH28" s="87">
        <v>0</v>
      </c>
      <c r="AI28" s="87">
        <v>0</v>
      </c>
      <c r="AJ28" s="87">
        <v>0</v>
      </c>
      <c r="AK28" s="87">
        <v>0</v>
      </c>
      <c r="AL28" s="87">
        <v>0</v>
      </c>
      <c r="AM28" s="87">
        <v>0</v>
      </c>
      <c r="AN28" s="87">
        <v>0</v>
      </c>
      <c r="AO28" s="87">
        <v>0</v>
      </c>
      <c r="AP28" s="87">
        <v>1000</v>
      </c>
      <c r="AQ28" s="87">
        <v>0</v>
      </c>
      <c r="AR28" s="87">
        <v>0</v>
      </c>
      <c r="AS28" s="87">
        <v>0</v>
      </c>
      <c r="AT28" s="87">
        <v>0</v>
      </c>
      <c r="AU28" s="87">
        <v>0</v>
      </c>
      <c r="AV28" s="87">
        <v>0</v>
      </c>
      <c r="AW28" s="87">
        <v>0</v>
      </c>
      <c r="AX28" s="87">
        <v>0</v>
      </c>
      <c r="AY28" s="87">
        <v>0</v>
      </c>
      <c r="AZ28" s="87">
        <v>0</v>
      </c>
      <c r="BA28" s="87">
        <v>0</v>
      </c>
      <c r="BB28" s="87">
        <v>0</v>
      </c>
    </row>
    <row r="29" spans="1:54">
      <c r="A29" s="86" t="s">
        <v>146</v>
      </c>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row>
    <row r="30" spans="1:54">
      <c r="A30" s="86" t="s">
        <v>147</v>
      </c>
      <c r="B30" s="87">
        <v>0</v>
      </c>
      <c r="C30" s="87">
        <v>0</v>
      </c>
      <c r="D30" s="87">
        <v>0</v>
      </c>
      <c r="E30" s="87">
        <v>0</v>
      </c>
      <c r="F30" s="87">
        <v>0</v>
      </c>
      <c r="G30" s="87">
        <v>0</v>
      </c>
      <c r="H30" s="87">
        <v>0</v>
      </c>
      <c r="I30" s="87">
        <v>0</v>
      </c>
      <c r="J30" s="87">
        <v>0</v>
      </c>
      <c r="K30" s="87">
        <v>0</v>
      </c>
      <c r="L30" s="87">
        <v>0</v>
      </c>
      <c r="M30" s="87">
        <v>0</v>
      </c>
      <c r="N30" s="87">
        <v>0</v>
      </c>
      <c r="O30" s="87">
        <v>0</v>
      </c>
      <c r="P30" s="87">
        <v>0</v>
      </c>
      <c r="Q30" s="87">
        <v>0</v>
      </c>
      <c r="R30" s="87">
        <v>0</v>
      </c>
      <c r="S30" s="87">
        <v>0</v>
      </c>
      <c r="T30" s="87">
        <v>0</v>
      </c>
      <c r="U30" s="87">
        <v>0</v>
      </c>
      <c r="V30" s="87">
        <v>0</v>
      </c>
      <c r="W30" s="87">
        <v>0</v>
      </c>
      <c r="X30" s="87">
        <v>0</v>
      </c>
      <c r="Y30" s="87">
        <v>0</v>
      </c>
      <c r="Z30" s="87">
        <v>0</v>
      </c>
      <c r="AA30" s="87">
        <v>0</v>
      </c>
      <c r="AB30" s="87">
        <v>0</v>
      </c>
      <c r="AC30" s="87">
        <v>0</v>
      </c>
      <c r="AD30" s="87">
        <v>0</v>
      </c>
      <c r="AE30" s="87">
        <v>0</v>
      </c>
      <c r="AF30" s="87">
        <v>0</v>
      </c>
      <c r="AG30" s="87">
        <v>0</v>
      </c>
      <c r="AH30" s="87">
        <v>0</v>
      </c>
      <c r="AI30" s="87">
        <v>0</v>
      </c>
      <c r="AJ30" s="87">
        <v>0</v>
      </c>
      <c r="AK30" s="87">
        <v>0</v>
      </c>
      <c r="AL30" s="87">
        <v>0</v>
      </c>
      <c r="AM30" s="87">
        <v>0</v>
      </c>
      <c r="AN30" s="87">
        <v>0</v>
      </c>
      <c r="AO30" s="87">
        <v>0</v>
      </c>
      <c r="AP30" s="87">
        <v>0</v>
      </c>
      <c r="AQ30" s="87">
        <v>0</v>
      </c>
      <c r="AR30" s="87">
        <v>0</v>
      </c>
      <c r="AS30" s="87">
        <v>0</v>
      </c>
      <c r="AT30" s="87">
        <v>0</v>
      </c>
      <c r="AU30" s="87">
        <v>0</v>
      </c>
      <c r="AV30" s="87">
        <v>0</v>
      </c>
      <c r="AW30" s="87">
        <v>0</v>
      </c>
      <c r="AX30" s="87">
        <v>0</v>
      </c>
      <c r="AY30" s="87">
        <v>0</v>
      </c>
      <c r="AZ30" s="87">
        <v>0</v>
      </c>
      <c r="BA30" s="87">
        <v>0</v>
      </c>
      <c r="BB30" s="87">
        <v>0</v>
      </c>
    </row>
    <row r="31" spans="1:54">
      <c r="A31" s="86" t="s">
        <v>148</v>
      </c>
      <c r="B31" s="87">
        <v>0</v>
      </c>
      <c r="C31" s="87">
        <v>0</v>
      </c>
      <c r="D31" s="87">
        <v>0</v>
      </c>
      <c r="E31" s="87">
        <v>0</v>
      </c>
      <c r="F31" s="87">
        <v>0</v>
      </c>
      <c r="G31" s="87">
        <v>0</v>
      </c>
      <c r="H31" s="87">
        <v>0</v>
      </c>
      <c r="I31" s="87">
        <v>0</v>
      </c>
      <c r="J31" s="87">
        <v>0</v>
      </c>
      <c r="K31" s="87">
        <v>0</v>
      </c>
      <c r="L31" s="87">
        <v>0</v>
      </c>
      <c r="M31" s="87">
        <v>0</v>
      </c>
      <c r="N31" s="87">
        <v>0</v>
      </c>
      <c r="O31" s="87">
        <v>0</v>
      </c>
      <c r="P31" s="87">
        <v>0</v>
      </c>
      <c r="Q31" s="87">
        <v>0</v>
      </c>
      <c r="R31" s="87">
        <v>0</v>
      </c>
      <c r="S31" s="87">
        <v>0</v>
      </c>
      <c r="T31" s="87">
        <v>0</v>
      </c>
      <c r="U31" s="87">
        <v>0</v>
      </c>
      <c r="V31" s="87">
        <v>0</v>
      </c>
      <c r="W31" s="87">
        <v>0</v>
      </c>
      <c r="X31" s="87">
        <v>0</v>
      </c>
      <c r="Y31" s="87">
        <v>0</v>
      </c>
      <c r="Z31" s="87">
        <v>0</v>
      </c>
      <c r="AA31" s="87">
        <v>0</v>
      </c>
      <c r="AB31" s="87">
        <v>0</v>
      </c>
      <c r="AC31" s="87">
        <v>0</v>
      </c>
      <c r="AD31" s="87">
        <v>0</v>
      </c>
      <c r="AE31" s="87">
        <v>0</v>
      </c>
      <c r="AF31" s="87">
        <v>0</v>
      </c>
      <c r="AG31" s="87">
        <v>0</v>
      </c>
      <c r="AH31" s="87">
        <v>0</v>
      </c>
      <c r="AI31" s="87">
        <v>0</v>
      </c>
      <c r="AJ31" s="87">
        <v>0</v>
      </c>
      <c r="AK31" s="87">
        <v>0</v>
      </c>
      <c r="AL31" s="87">
        <v>0</v>
      </c>
      <c r="AM31" s="87">
        <v>0</v>
      </c>
      <c r="AN31" s="87">
        <v>0</v>
      </c>
      <c r="AO31" s="87">
        <v>0</v>
      </c>
      <c r="AP31" s="87">
        <v>0</v>
      </c>
      <c r="AQ31" s="87">
        <v>0</v>
      </c>
      <c r="AR31" s="87">
        <v>0</v>
      </c>
      <c r="AS31" s="87">
        <v>0</v>
      </c>
      <c r="AT31" s="87">
        <v>0</v>
      </c>
      <c r="AU31" s="87">
        <v>0</v>
      </c>
      <c r="AV31" s="87">
        <v>0</v>
      </c>
      <c r="AW31" s="87">
        <v>0</v>
      </c>
      <c r="AX31" s="87">
        <v>0</v>
      </c>
      <c r="AY31" s="87">
        <v>0</v>
      </c>
      <c r="AZ31" s="87">
        <v>0</v>
      </c>
      <c r="BA31" s="87">
        <v>0</v>
      </c>
      <c r="BB31" s="87">
        <v>0</v>
      </c>
    </row>
    <row r="32" spans="1:54">
      <c r="A32" s="86" t="s">
        <v>149</v>
      </c>
      <c r="B32" s="87">
        <v>1000</v>
      </c>
      <c r="C32" s="87">
        <v>1000</v>
      </c>
      <c r="D32" s="87">
        <v>1000</v>
      </c>
      <c r="E32" s="87">
        <v>1000</v>
      </c>
      <c r="F32" s="87">
        <v>1000</v>
      </c>
      <c r="G32" s="87">
        <v>1000</v>
      </c>
      <c r="H32" s="87">
        <v>1000</v>
      </c>
      <c r="I32" s="87">
        <v>1000</v>
      </c>
      <c r="J32" s="87">
        <v>1000</v>
      </c>
      <c r="K32" s="87">
        <v>1000</v>
      </c>
      <c r="L32" s="87">
        <v>1000</v>
      </c>
      <c r="M32" s="87">
        <v>1000</v>
      </c>
      <c r="N32" s="87">
        <v>1000</v>
      </c>
      <c r="O32" s="87">
        <v>1000</v>
      </c>
      <c r="P32" s="87">
        <v>1000</v>
      </c>
      <c r="Q32" s="87">
        <v>1000</v>
      </c>
      <c r="R32" s="87">
        <v>1000</v>
      </c>
      <c r="S32" s="87">
        <v>1000</v>
      </c>
      <c r="T32" s="87">
        <v>1000</v>
      </c>
      <c r="U32" s="87">
        <v>1000</v>
      </c>
      <c r="V32" s="87">
        <v>1000</v>
      </c>
      <c r="W32" s="87">
        <v>1000</v>
      </c>
      <c r="X32" s="87">
        <v>1000</v>
      </c>
      <c r="Y32" s="87">
        <v>1000</v>
      </c>
      <c r="Z32" s="87">
        <v>1000</v>
      </c>
      <c r="AA32" s="87">
        <v>1000</v>
      </c>
      <c r="AB32" s="87">
        <v>1000</v>
      </c>
      <c r="AC32" s="87">
        <v>1000</v>
      </c>
      <c r="AD32" s="87">
        <v>1000</v>
      </c>
      <c r="AE32" s="87">
        <v>1000</v>
      </c>
      <c r="AF32" s="87">
        <v>1000</v>
      </c>
      <c r="AG32" s="87">
        <v>1000</v>
      </c>
      <c r="AH32" s="87">
        <v>1000</v>
      </c>
      <c r="AI32" s="87">
        <v>1000</v>
      </c>
      <c r="AJ32" s="87">
        <v>1000</v>
      </c>
      <c r="AK32" s="87">
        <v>1000</v>
      </c>
      <c r="AL32" s="87">
        <v>1000</v>
      </c>
      <c r="AM32" s="87">
        <v>1000</v>
      </c>
      <c r="AN32" s="87">
        <v>1000</v>
      </c>
      <c r="AO32" s="87">
        <v>1000</v>
      </c>
      <c r="AP32" s="87">
        <v>1000</v>
      </c>
      <c r="AQ32" s="87">
        <v>1000</v>
      </c>
      <c r="AR32" s="87">
        <v>1000</v>
      </c>
      <c r="AS32" s="87">
        <v>1000</v>
      </c>
      <c r="AT32" s="87">
        <v>1000</v>
      </c>
      <c r="AU32" s="87">
        <v>1000</v>
      </c>
      <c r="AV32" s="87">
        <v>1000</v>
      </c>
      <c r="AW32" s="87">
        <v>1000</v>
      </c>
      <c r="AX32" s="87">
        <v>1000</v>
      </c>
      <c r="AY32" s="87">
        <v>1000</v>
      </c>
      <c r="AZ32" s="87">
        <v>1000</v>
      </c>
      <c r="BA32" s="87">
        <v>1000</v>
      </c>
      <c r="BB32" s="87">
        <v>1000</v>
      </c>
    </row>
    <row r="33" spans="1:54">
      <c r="A33" s="86" t="s">
        <v>150</v>
      </c>
      <c r="B33" s="87">
        <v>1000</v>
      </c>
      <c r="C33" s="87">
        <v>1000</v>
      </c>
      <c r="D33" s="87">
        <v>1000</v>
      </c>
      <c r="E33" s="87">
        <v>1000</v>
      </c>
      <c r="F33" s="87">
        <v>1000</v>
      </c>
      <c r="G33" s="87">
        <v>1000</v>
      </c>
      <c r="H33" s="87">
        <v>1000</v>
      </c>
      <c r="I33" s="87">
        <v>1000</v>
      </c>
      <c r="J33" s="87">
        <v>1000</v>
      </c>
      <c r="K33" s="87">
        <v>1000</v>
      </c>
      <c r="L33" s="87">
        <v>1000</v>
      </c>
      <c r="M33" s="87">
        <v>1000</v>
      </c>
      <c r="N33" s="87">
        <v>1000</v>
      </c>
      <c r="O33" s="87">
        <v>1000</v>
      </c>
      <c r="P33" s="87">
        <v>1000</v>
      </c>
      <c r="Q33" s="87">
        <v>1000</v>
      </c>
      <c r="R33" s="87">
        <v>1000</v>
      </c>
      <c r="S33" s="87">
        <v>1000</v>
      </c>
      <c r="T33" s="87">
        <v>1000</v>
      </c>
      <c r="U33" s="87">
        <v>1000</v>
      </c>
      <c r="V33" s="87">
        <v>1000</v>
      </c>
      <c r="W33" s="87">
        <v>1000</v>
      </c>
      <c r="X33" s="87">
        <v>1000</v>
      </c>
      <c r="Y33" s="87">
        <v>1000</v>
      </c>
      <c r="Z33" s="87">
        <v>1000</v>
      </c>
      <c r="AA33" s="87">
        <v>1000</v>
      </c>
      <c r="AB33" s="87">
        <v>1000</v>
      </c>
      <c r="AC33" s="87">
        <v>1000</v>
      </c>
      <c r="AD33" s="87">
        <v>1000</v>
      </c>
      <c r="AE33" s="87">
        <v>1000</v>
      </c>
      <c r="AF33" s="87">
        <v>1000</v>
      </c>
      <c r="AG33" s="87">
        <v>1000</v>
      </c>
      <c r="AH33" s="87">
        <v>1000</v>
      </c>
      <c r="AI33" s="87">
        <v>1000</v>
      </c>
      <c r="AJ33" s="87">
        <v>1000</v>
      </c>
      <c r="AK33" s="87">
        <v>1000</v>
      </c>
      <c r="AL33" s="87">
        <v>1000</v>
      </c>
      <c r="AM33" s="87">
        <v>1000</v>
      </c>
      <c r="AN33" s="87">
        <v>1000</v>
      </c>
      <c r="AO33" s="87">
        <v>1000</v>
      </c>
      <c r="AP33" s="87">
        <v>1000</v>
      </c>
      <c r="AQ33" s="87">
        <v>1000</v>
      </c>
      <c r="AR33" s="87">
        <v>1000</v>
      </c>
      <c r="AS33" s="87">
        <v>1000</v>
      </c>
      <c r="AT33" s="87">
        <v>1000</v>
      </c>
      <c r="AU33" s="87">
        <v>1000</v>
      </c>
      <c r="AV33" s="87">
        <v>1000</v>
      </c>
      <c r="AW33" s="87">
        <v>1000</v>
      </c>
      <c r="AX33" s="87">
        <v>1000</v>
      </c>
      <c r="AY33" s="87">
        <v>1000</v>
      </c>
      <c r="AZ33" s="87">
        <v>1000</v>
      </c>
      <c r="BA33" s="87">
        <v>1000</v>
      </c>
      <c r="BB33" s="87">
        <v>1000</v>
      </c>
    </row>
    <row r="34" spans="1:54">
      <c r="A34" s="86" t="s">
        <v>151</v>
      </c>
      <c r="B34" s="87">
        <v>0</v>
      </c>
      <c r="C34" s="87">
        <v>0</v>
      </c>
      <c r="D34" s="87">
        <v>0</v>
      </c>
      <c r="E34" s="87">
        <v>0</v>
      </c>
      <c r="F34" s="87">
        <v>0</v>
      </c>
      <c r="G34" s="87">
        <v>0</v>
      </c>
      <c r="H34" s="87">
        <v>0</v>
      </c>
      <c r="I34" s="87">
        <v>0</v>
      </c>
      <c r="J34" s="87">
        <v>0</v>
      </c>
      <c r="K34" s="87">
        <v>0</v>
      </c>
      <c r="L34" s="87">
        <v>0</v>
      </c>
      <c r="M34" s="87">
        <v>0</v>
      </c>
      <c r="N34" s="87">
        <v>0</v>
      </c>
      <c r="O34" s="87">
        <v>0</v>
      </c>
      <c r="P34" s="87">
        <v>0</v>
      </c>
      <c r="Q34" s="87">
        <v>0</v>
      </c>
      <c r="R34" s="87">
        <v>0</v>
      </c>
      <c r="S34" s="87">
        <v>0</v>
      </c>
      <c r="T34" s="87">
        <v>0</v>
      </c>
      <c r="U34" s="87">
        <v>0</v>
      </c>
      <c r="V34" s="87">
        <v>0</v>
      </c>
      <c r="W34" s="87">
        <v>0</v>
      </c>
      <c r="X34" s="87">
        <v>0</v>
      </c>
      <c r="Y34" s="87">
        <v>0</v>
      </c>
      <c r="Z34" s="87">
        <v>0</v>
      </c>
      <c r="AA34" s="87">
        <v>0</v>
      </c>
      <c r="AB34" s="87">
        <v>0</v>
      </c>
      <c r="AC34" s="87">
        <v>0</v>
      </c>
      <c r="AD34" s="87">
        <v>0</v>
      </c>
      <c r="AE34" s="87">
        <v>0</v>
      </c>
      <c r="AF34" s="87">
        <v>0</v>
      </c>
      <c r="AG34" s="87">
        <v>0</v>
      </c>
      <c r="AH34" s="87">
        <v>0</v>
      </c>
      <c r="AI34" s="87">
        <v>0</v>
      </c>
      <c r="AJ34" s="87">
        <v>0</v>
      </c>
      <c r="AK34" s="87">
        <v>0</v>
      </c>
      <c r="AL34" s="87">
        <v>0</v>
      </c>
      <c r="AM34" s="87">
        <v>0</v>
      </c>
      <c r="AN34" s="87">
        <v>0</v>
      </c>
      <c r="AO34" s="87">
        <v>0</v>
      </c>
      <c r="AP34" s="87">
        <v>0</v>
      </c>
      <c r="AQ34" s="87">
        <v>0</v>
      </c>
      <c r="AR34" s="87">
        <v>0</v>
      </c>
      <c r="AS34" s="87">
        <v>0</v>
      </c>
      <c r="AT34" s="87">
        <v>0</v>
      </c>
      <c r="AU34" s="87">
        <v>0</v>
      </c>
      <c r="AV34" s="87">
        <v>0</v>
      </c>
      <c r="AW34" s="87">
        <v>0</v>
      </c>
      <c r="AX34" s="87">
        <v>0</v>
      </c>
      <c r="AY34" s="87">
        <v>0</v>
      </c>
      <c r="AZ34" s="87">
        <v>0</v>
      </c>
      <c r="BA34" s="87">
        <v>0</v>
      </c>
      <c r="BB34" s="87">
        <v>0</v>
      </c>
    </row>
    <row r="35" spans="1:54">
      <c r="A35" s="86" t="s">
        <v>152</v>
      </c>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row>
    <row r="36" spans="1:54">
      <c r="A36" s="86" t="s">
        <v>153</v>
      </c>
      <c r="B36" s="87">
        <v>12000</v>
      </c>
      <c r="C36" s="87">
        <v>1000</v>
      </c>
      <c r="D36" s="87">
        <v>2000</v>
      </c>
      <c r="E36" s="87">
        <v>3000</v>
      </c>
      <c r="F36" s="87">
        <v>4000</v>
      </c>
      <c r="G36" s="87">
        <v>5000</v>
      </c>
      <c r="H36" s="87">
        <v>6000</v>
      </c>
      <c r="I36" s="87">
        <v>7000</v>
      </c>
      <c r="J36" s="87">
        <v>8000</v>
      </c>
      <c r="K36" s="87">
        <v>9000</v>
      </c>
      <c r="L36" s="87">
        <v>10000</v>
      </c>
      <c r="M36" s="87">
        <v>11000</v>
      </c>
      <c r="N36" s="87">
        <v>12000</v>
      </c>
      <c r="O36" s="87">
        <v>12000</v>
      </c>
      <c r="P36" s="87">
        <v>1000</v>
      </c>
      <c r="Q36" s="87">
        <v>2000</v>
      </c>
      <c r="R36" s="87">
        <v>3000</v>
      </c>
      <c r="S36" s="87">
        <v>4000</v>
      </c>
      <c r="T36" s="87">
        <v>5000</v>
      </c>
      <c r="U36" s="87">
        <v>6000</v>
      </c>
      <c r="V36" s="87">
        <v>7000</v>
      </c>
      <c r="W36" s="87">
        <v>8000</v>
      </c>
      <c r="X36" s="87">
        <v>9000</v>
      </c>
      <c r="Y36" s="87">
        <v>10000</v>
      </c>
      <c r="Z36" s="87">
        <v>11000</v>
      </c>
      <c r="AA36" s="87">
        <v>12000</v>
      </c>
      <c r="AB36" s="87">
        <v>12000</v>
      </c>
      <c r="AC36" s="87">
        <v>1000</v>
      </c>
      <c r="AD36" s="87">
        <v>2000</v>
      </c>
      <c r="AE36" s="87">
        <v>3000</v>
      </c>
      <c r="AF36" s="87">
        <v>4000</v>
      </c>
      <c r="AG36" s="87">
        <v>5000</v>
      </c>
      <c r="AH36" s="87">
        <v>6000</v>
      </c>
      <c r="AI36" s="87">
        <v>7000</v>
      </c>
      <c r="AJ36" s="87">
        <v>8000</v>
      </c>
      <c r="AK36" s="87">
        <v>9000</v>
      </c>
      <c r="AL36" s="87">
        <v>10000</v>
      </c>
      <c r="AM36" s="87">
        <v>11000</v>
      </c>
      <c r="AN36" s="87">
        <v>12000</v>
      </c>
      <c r="AO36" s="87">
        <v>12000</v>
      </c>
      <c r="AP36" s="87">
        <v>1000</v>
      </c>
      <c r="AQ36" s="87">
        <v>2000</v>
      </c>
      <c r="AR36" s="87">
        <v>3000</v>
      </c>
      <c r="AS36" s="87">
        <v>4000</v>
      </c>
      <c r="AT36" s="87">
        <v>5000</v>
      </c>
      <c r="AU36" s="87">
        <v>6000</v>
      </c>
      <c r="AV36" s="87">
        <v>7000</v>
      </c>
      <c r="AW36" s="87">
        <v>8000</v>
      </c>
      <c r="AX36" s="87">
        <v>9000</v>
      </c>
      <c r="AY36" s="87">
        <v>10000</v>
      </c>
      <c r="AZ36" s="87">
        <v>11000</v>
      </c>
      <c r="BA36" s="87">
        <v>12000</v>
      </c>
      <c r="BB36" s="87">
        <v>12000</v>
      </c>
    </row>
    <row r="37" spans="1:54">
      <c r="A37" s="86" t="s">
        <v>154</v>
      </c>
      <c r="B37" s="87">
        <v>1000</v>
      </c>
      <c r="C37" s="87">
        <v>1000</v>
      </c>
      <c r="D37" s="87">
        <v>1000</v>
      </c>
      <c r="E37" s="87">
        <v>1000</v>
      </c>
      <c r="F37" s="87">
        <v>1000</v>
      </c>
      <c r="G37" s="87">
        <v>1000</v>
      </c>
      <c r="H37" s="87">
        <v>1000</v>
      </c>
      <c r="I37" s="87">
        <v>1000</v>
      </c>
      <c r="J37" s="87">
        <v>1000</v>
      </c>
      <c r="K37" s="87">
        <v>1000</v>
      </c>
      <c r="L37" s="87">
        <v>1000</v>
      </c>
      <c r="M37" s="87">
        <v>1000</v>
      </c>
      <c r="N37" s="87">
        <v>1000</v>
      </c>
      <c r="O37" s="87">
        <v>1000</v>
      </c>
      <c r="P37" s="87">
        <v>1000</v>
      </c>
      <c r="Q37" s="87">
        <v>1000</v>
      </c>
      <c r="R37" s="87">
        <v>1000</v>
      </c>
      <c r="S37" s="87">
        <v>1000</v>
      </c>
      <c r="T37" s="87">
        <v>1000</v>
      </c>
      <c r="U37" s="87">
        <v>1000</v>
      </c>
      <c r="V37" s="87">
        <v>1000</v>
      </c>
      <c r="W37" s="87">
        <v>1000</v>
      </c>
      <c r="X37" s="87">
        <v>1000</v>
      </c>
      <c r="Y37" s="87">
        <v>1000</v>
      </c>
      <c r="Z37" s="87">
        <v>1000</v>
      </c>
      <c r="AA37" s="87">
        <v>1000</v>
      </c>
      <c r="AB37" s="87">
        <v>1000</v>
      </c>
      <c r="AC37" s="87">
        <v>1000</v>
      </c>
      <c r="AD37" s="87">
        <v>1000</v>
      </c>
      <c r="AE37" s="87">
        <v>1000</v>
      </c>
      <c r="AF37" s="87">
        <v>1000</v>
      </c>
      <c r="AG37" s="87">
        <v>1000</v>
      </c>
      <c r="AH37" s="87">
        <v>1000</v>
      </c>
      <c r="AI37" s="87">
        <v>1000</v>
      </c>
      <c r="AJ37" s="87">
        <v>1000</v>
      </c>
      <c r="AK37" s="87">
        <v>1000</v>
      </c>
      <c r="AL37" s="87">
        <v>1000</v>
      </c>
      <c r="AM37" s="87">
        <v>1000</v>
      </c>
      <c r="AN37" s="87">
        <v>1000</v>
      </c>
      <c r="AO37" s="87">
        <v>1000</v>
      </c>
      <c r="AP37" s="87">
        <v>1000</v>
      </c>
      <c r="AQ37" s="87">
        <v>1000</v>
      </c>
      <c r="AR37" s="87">
        <v>1000</v>
      </c>
      <c r="AS37" s="87">
        <v>1000</v>
      </c>
      <c r="AT37" s="87">
        <v>1000</v>
      </c>
      <c r="AU37" s="87">
        <v>1000</v>
      </c>
      <c r="AV37" s="87">
        <v>1000</v>
      </c>
      <c r="AW37" s="87">
        <v>1000</v>
      </c>
      <c r="AX37" s="87">
        <v>1000</v>
      </c>
      <c r="AY37" s="87">
        <v>1000</v>
      </c>
      <c r="AZ37" s="87">
        <v>1000</v>
      </c>
      <c r="BA37" s="87">
        <v>1000</v>
      </c>
      <c r="BB37" s="87">
        <v>1000</v>
      </c>
    </row>
    <row r="38" spans="1:54">
      <c r="A38" s="86" t="s">
        <v>155</v>
      </c>
      <c r="B38" s="87">
        <v>1000</v>
      </c>
      <c r="C38" s="87">
        <v>1000</v>
      </c>
      <c r="D38" s="87">
        <v>1000</v>
      </c>
      <c r="E38" s="87">
        <v>1000</v>
      </c>
      <c r="F38" s="87">
        <v>1000</v>
      </c>
      <c r="G38" s="87">
        <v>1000</v>
      </c>
      <c r="H38" s="87">
        <v>1000</v>
      </c>
      <c r="I38" s="87">
        <v>1000</v>
      </c>
      <c r="J38" s="87">
        <v>1000</v>
      </c>
      <c r="K38" s="87">
        <v>1000</v>
      </c>
      <c r="L38" s="87">
        <v>1000</v>
      </c>
      <c r="M38" s="87">
        <v>1000</v>
      </c>
      <c r="N38" s="87">
        <v>1000</v>
      </c>
      <c r="O38" s="87">
        <v>1000</v>
      </c>
      <c r="P38" s="87">
        <v>1000</v>
      </c>
      <c r="Q38" s="87">
        <v>1000</v>
      </c>
      <c r="R38" s="87">
        <v>1000</v>
      </c>
      <c r="S38" s="87">
        <v>1000</v>
      </c>
      <c r="T38" s="87">
        <v>1000</v>
      </c>
      <c r="U38" s="87">
        <v>1000</v>
      </c>
      <c r="V38" s="87">
        <v>1000</v>
      </c>
      <c r="W38" s="87">
        <v>1000</v>
      </c>
      <c r="X38" s="87">
        <v>1000</v>
      </c>
      <c r="Y38" s="87">
        <v>1000</v>
      </c>
      <c r="Z38" s="87">
        <v>1000</v>
      </c>
      <c r="AA38" s="87">
        <v>1000</v>
      </c>
      <c r="AB38" s="87">
        <v>1000</v>
      </c>
      <c r="AC38" s="87">
        <v>1000</v>
      </c>
      <c r="AD38" s="87">
        <v>1000</v>
      </c>
      <c r="AE38" s="87">
        <v>1000</v>
      </c>
      <c r="AF38" s="87">
        <v>1000</v>
      </c>
      <c r="AG38" s="87">
        <v>1000</v>
      </c>
      <c r="AH38" s="87">
        <v>1000</v>
      </c>
      <c r="AI38" s="87">
        <v>1000</v>
      </c>
      <c r="AJ38" s="87">
        <v>1000</v>
      </c>
      <c r="AK38" s="87">
        <v>1000</v>
      </c>
      <c r="AL38" s="87">
        <v>1000</v>
      </c>
      <c r="AM38" s="87">
        <v>1000</v>
      </c>
      <c r="AN38" s="87">
        <v>1000</v>
      </c>
      <c r="AO38" s="87">
        <v>1000</v>
      </c>
      <c r="AP38" s="87">
        <v>1000</v>
      </c>
      <c r="AQ38" s="87">
        <v>1000</v>
      </c>
      <c r="AR38" s="87">
        <v>1000</v>
      </c>
      <c r="AS38" s="87">
        <v>1000</v>
      </c>
      <c r="AT38" s="87">
        <v>1000</v>
      </c>
      <c r="AU38" s="87">
        <v>1000</v>
      </c>
      <c r="AV38" s="87">
        <v>1000</v>
      </c>
      <c r="AW38" s="87">
        <v>1000</v>
      </c>
      <c r="AX38" s="87">
        <v>1000</v>
      </c>
      <c r="AY38" s="87">
        <v>1000</v>
      </c>
      <c r="AZ38" s="87">
        <v>1000</v>
      </c>
      <c r="BA38" s="87">
        <v>1000</v>
      </c>
      <c r="BB38" s="87">
        <v>1000</v>
      </c>
    </row>
    <row r="39" spans="1:54">
      <c r="A39" s="86" t="s">
        <v>156</v>
      </c>
      <c r="B39" s="87">
        <v>0</v>
      </c>
      <c r="C39" s="87">
        <v>0</v>
      </c>
      <c r="D39" s="87">
        <v>0</v>
      </c>
      <c r="E39" s="87">
        <v>0</v>
      </c>
      <c r="F39" s="87">
        <v>0</v>
      </c>
      <c r="G39" s="87">
        <v>0</v>
      </c>
      <c r="H39" s="87">
        <v>0</v>
      </c>
      <c r="I39" s="87">
        <v>0</v>
      </c>
      <c r="J39" s="87">
        <v>0</v>
      </c>
      <c r="K39" s="87">
        <v>0</v>
      </c>
      <c r="L39" s="87">
        <v>0</v>
      </c>
      <c r="M39" s="87">
        <v>0</v>
      </c>
      <c r="N39" s="87">
        <v>0</v>
      </c>
      <c r="O39" s="87">
        <v>0</v>
      </c>
      <c r="P39" s="87">
        <v>0</v>
      </c>
      <c r="Q39" s="87">
        <v>0</v>
      </c>
      <c r="R39" s="87">
        <v>0</v>
      </c>
      <c r="S39" s="87">
        <v>0</v>
      </c>
      <c r="T39" s="87">
        <v>0</v>
      </c>
      <c r="U39" s="87">
        <v>0</v>
      </c>
      <c r="V39" s="87">
        <v>0</v>
      </c>
      <c r="W39" s="87">
        <v>0</v>
      </c>
      <c r="X39" s="87">
        <v>0</v>
      </c>
      <c r="Y39" s="87">
        <v>0</v>
      </c>
      <c r="Z39" s="87">
        <v>0</v>
      </c>
      <c r="AA39" s="87">
        <v>0</v>
      </c>
      <c r="AB39" s="87">
        <v>0</v>
      </c>
      <c r="AC39" s="87">
        <v>0</v>
      </c>
      <c r="AD39" s="87">
        <v>0</v>
      </c>
      <c r="AE39" s="87">
        <v>0</v>
      </c>
      <c r="AF39" s="87">
        <v>0</v>
      </c>
      <c r="AG39" s="87">
        <v>0</v>
      </c>
      <c r="AH39" s="87">
        <v>0</v>
      </c>
      <c r="AI39" s="87">
        <v>0</v>
      </c>
      <c r="AJ39" s="87">
        <v>0</v>
      </c>
      <c r="AK39" s="87">
        <v>0</v>
      </c>
      <c r="AL39" s="87">
        <v>0</v>
      </c>
      <c r="AM39" s="87">
        <v>0</v>
      </c>
      <c r="AN39" s="87">
        <v>0</v>
      </c>
      <c r="AO39" s="87">
        <v>0</v>
      </c>
      <c r="AP39" s="87">
        <v>0</v>
      </c>
      <c r="AQ39" s="87">
        <v>0</v>
      </c>
      <c r="AR39" s="87">
        <v>0</v>
      </c>
      <c r="AS39" s="87">
        <v>0</v>
      </c>
      <c r="AT39" s="87">
        <v>0</v>
      </c>
      <c r="AU39" s="87">
        <v>0</v>
      </c>
      <c r="AV39" s="87">
        <v>0</v>
      </c>
      <c r="AW39" s="87">
        <v>0</v>
      </c>
      <c r="AX39" s="87">
        <v>0</v>
      </c>
      <c r="AY39" s="87">
        <v>0</v>
      </c>
      <c r="AZ39" s="87">
        <v>0</v>
      </c>
      <c r="BA39" s="87">
        <v>0</v>
      </c>
      <c r="BB39" s="87">
        <v>0</v>
      </c>
    </row>
    <row r="40" spans="1:54">
      <c r="A40" s="86" t="s">
        <v>157</v>
      </c>
      <c r="B40" s="87">
        <v>0</v>
      </c>
      <c r="C40" s="87">
        <v>0</v>
      </c>
      <c r="D40" s="87">
        <v>0</v>
      </c>
      <c r="E40" s="87">
        <v>0</v>
      </c>
      <c r="F40" s="87">
        <v>0</v>
      </c>
      <c r="G40" s="87">
        <v>0</v>
      </c>
      <c r="H40" s="87">
        <v>0</v>
      </c>
      <c r="I40" s="87">
        <v>0</v>
      </c>
      <c r="J40" s="87">
        <v>0</v>
      </c>
      <c r="K40" s="87">
        <v>0</v>
      </c>
      <c r="L40" s="87">
        <v>0</v>
      </c>
      <c r="M40" s="87">
        <v>0</v>
      </c>
      <c r="N40" s="87">
        <v>0</v>
      </c>
      <c r="O40" s="87">
        <v>0</v>
      </c>
      <c r="P40" s="87">
        <v>0</v>
      </c>
      <c r="Q40" s="87">
        <v>0</v>
      </c>
      <c r="R40" s="87">
        <v>0</v>
      </c>
      <c r="S40" s="87">
        <v>0</v>
      </c>
      <c r="T40" s="87">
        <v>0</v>
      </c>
      <c r="U40" s="87">
        <v>0</v>
      </c>
      <c r="V40" s="87">
        <v>0</v>
      </c>
      <c r="W40" s="87">
        <v>0</v>
      </c>
      <c r="X40" s="87">
        <v>0</v>
      </c>
      <c r="Y40" s="87">
        <v>0</v>
      </c>
      <c r="Z40" s="87">
        <v>0</v>
      </c>
      <c r="AA40" s="87">
        <v>0</v>
      </c>
      <c r="AB40" s="87">
        <v>0</v>
      </c>
      <c r="AC40" s="87">
        <v>0</v>
      </c>
      <c r="AD40" s="87">
        <v>0</v>
      </c>
      <c r="AE40" s="87">
        <v>0</v>
      </c>
      <c r="AF40" s="87">
        <v>0</v>
      </c>
      <c r="AG40" s="87">
        <v>0</v>
      </c>
      <c r="AH40" s="87">
        <v>0</v>
      </c>
      <c r="AI40" s="87">
        <v>0</v>
      </c>
      <c r="AJ40" s="87">
        <v>0</v>
      </c>
      <c r="AK40" s="87">
        <v>0</v>
      </c>
      <c r="AL40" s="87">
        <v>0</v>
      </c>
      <c r="AM40" s="87">
        <v>0</v>
      </c>
      <c r="AN40" s="87">
        <v>0</v>
      </c>
      <c r="AO40" s="87">
        <v>0</v>
      </c>
      <c r="AP40" s="87">
        <v>0</v>
      </c>
      <c r="AQ40" s="87">
        <v>0</v>
      </c>
      <c r="AR40" s="87">
        <v>0</v>
      </c>
      <c r="AS40" s="87">
        <v>0</v>
      </c>
      <c r="AT40" s="87">
        <v>0</v>
      </c>
      <c r="AU40" s="87">
        <v>0</v>
      </c>
      <c r="AV40" s="87">
        <v>0</v>
      </c>
      <c r="AW40" s="87">
        <v>0</v>
      </c>
      <c r="AX40" s="87">
        <v>0</v>
      </c>
      <c r="AY40" s="87">
        <v>0</v>
      </c>
      <c r="AZ40" s="87">
        <v>0</v>
      </c>
      <c r="BA40" s="87">
        <v>0</v>
      </c>
      <c r="BB40" s="87">
        <v>0</v>
      </c>
    </row>
    <row r="41" spans="1:54">
      <c r="A41" s="86" t="s">
        <v>158</v>
      </c>
      <c r="B41" s="87">
        <v>0</v>
      </c>
      <c r="C41" s="87">
        <v>0</v>
      </c>
      <c r="D41" s="87">
        <v>0</v>
      </c>
      <c r="E41" s="87">
        <v>0</v>
      </c>
      <c r="F41" s="87">
        <v>0</v>
      </c>
      <c r="G41" s="87">
        <v>0</v>
      </c>
      <c r="H41" s="87">
        <v>0</v>
      </c>
      <c r="I41" s="87">
        <v>0</v>
      </c>
      <c r="J41" s="87">
        <v>0</v>
      </c>
      <c r="K41" s="87">
        <v>0</v>
      </c>
      <c r="L41" s="87">
        <v>0</v>
      </c>
      <c r="M41" s="87">
        <v>0</v>
      </c>
      <c r="N41" s="87">
        <v>0</v>
      </c>
      <c r="O41" s="87">
        <v>0</v>
      </c>
      <c r="P41" s="87">
        <v>0</v>
      </c>
      <c r="Q41" s="87">
        <v>0</v>
      </c>
      <c r="R41" s="87">
        <v>0</v>
      </c>
      <c r="S41" s="87">
        <v>0</v>
      </c>
      <c r="T41" s="87">
        <v>0</v>
      </c>
      <c r="U41" s="87">
        <v>0</v>
      </c>
      <c r="V41" s="87">
        <v>0</v>
      </c>
      <c r="W41" s="87">
        <v>0</v>
      </c>
      <c r="X41" s="87">
        <v>0</v>
      </c>
      <c r="Y41" s="87">
        <v>0</v>
      </c>
      <c r="Z41" s="87">
        <v>0</v>
      </c>
      <c r="AA41" s="87">
        <v>0</v>
      </c>
      <c r="AB41" s="87">
        <v>0</v>
      </c>
      <c r="AC41" s="87">
        <v>0</v>
      </c>
      <c r="AD41" s="87">
        <v>0</v>
      </c>
      <c r="AE41" s="87">
        <v>0</v>
      </c>
      <c r="AF41" s="87">
        <v>0</v>
      </c>
      <c r="AG41" s="87">
        <v>0</v>
      </c>
      <c r="AH41" s="87">
        <v>0</v>
      </c>
      <c r="AI41" s="87">
        <v>0</v>
      </c>
      <c r="AJ41" s="87">
        <v>0</v>
      </c>
      <c r="AK41" s="87">
        <v>0</v>
      </c>
      <c r="AL41" s="87">
        <v>0</v>
      </c>
      <c r="AM41" s="87">
        <v>0</v>
      </c>
      <c r="AN41" s="87">
        <v>0</v>
      </c>
      <c r="AO41" s="87">
        <v>0</v>
      </c>
      <c r="AP41" s="87">
        <v>0</v>
      </c>
      <c r="AQ41" s="87">
        <v>0</v>
      </c>
      <c r="AR41" s="87">
        <v>0</v>
      </c>
      <c r="AS41" s="87">
        <v>0</v>
      </c>
      <c r="AT41" s="87">
        <v>0</v>
      </c>
      <c r="AU41" s="87">
        <v>0</v>
      </c>
      <c r="AV41" s="87">
        <v>0</v>
      </c>
      <c r="AW41" s="87">
        <v>0</v>
      </c>
      <c r="AX41" s="87">
        <v>0</v>
      </c>
      <c r="AY41" s="87">
        <v>0</v>
      </c>
      <c r="AZ41" s="87">
        <v>0</v>
      </c>
      <c r="BA41" s="87">
        <v>0</v>
      </c>
      <c r="BB41" s="87">
        <v>0</v>
      </c>
    </row>
    <row r="42" spans="1:54">
      <c r="A42" s="86" t="s">
        <v>159</v>
      </c>
      <c r="B42" s="87">
        <v>0</v>
      </c>
      <c r="C42" s="87">
        <v>0</v>
      </c>
      <c r="D42" s="87">
        <v>0</v>
      </c>
      <c r="E42" s="87">
        <v>0</v>
      </c>
      <c r="F42" s="87">
        <v>0</v>
      </c>
      <c r="G42" s="87">
        <v>0</v>
      </c>
      <c r="H42" s="87">
        <v>0</v>
      </c>
      <c r="I42" s="87">
        <v>0</v>
      </c>
      <c r="J42" s="87">
        <v>0</v>
      </c>
      <c r="K42" s="87">
        <v>0</v>
      </c>
      <c r="L42" s="87">
        <v>0</v>
      </c>
      <c r="M42" s="87">
        <v>0</v>
      </c>
      <c r="N42" s="87">
        <v>0</v>
      </c>
      <c r="O42" s="87">
        <v>0</v>
      </c>
      <c r="P42" s="87">
        <v>0</v>
      </c>
      <c r="Q42" s="87">
        <v>0</v>
      </c>
      <c r="R42" s="87">
        <v>0</v>
      </c>
      <c r="S42" s="87">
        <v>0</v>
      </c>
      <c r="T42" s="87">
        <v>0</v>
      </c>
      <c r="U42" s="87">
        <v>0</v>
      </c>
      <c r="V42" s="87">
        <v>0</v>
      </c>
      <c r="W42" s="87">
        <v>0</v>
      </c>
      <c r="X42" s="87">
        <v>0</v>
      </c>
      <c r="Y42" s="87">
        <v>0</v>
      </c>
      <c r="Z42" s="87">
        <v>0</v>
      </c>
      <c r="AA42" s="87">
        <v>0</v>
      </c>
      <c r="AB42" s="87">
        <v>0</v>
      </c>
      <c r="AC42" s="87">
        <v>0</v>
      </c>
      <c r="AD42" s="87">
        <v>0</v>
      </c>
      <c r="AE42" s="87">
        <v>0</v>
      </c>
      <c r="AF42" s="87">
        <v>0</v>
      </c>
      <c r="AG42" s="87">
        <v>0</v>
      </c>
      <c r="AH42" s="87">
        <v>0</v>
      </c>
      <c r="AI42" s="87">
        <v>0</v>
      </c>
      <c r="AJ42" s="87">
        <v>0</v>
      </c>
      <c r="AK42" s="87">
        <v>0</v>
      </c>
      <c r="AL42" s="87">
        <v>0</v>
      </c>
      <c r="AM42" s="87">
        <v>0</v>
      </c>
      <c r="AN42" s="87">
        <v>0</v>
      </c>
      <c r="AO42" s="87">
        <v>0</v>
      </c>
      <c r="AP42" s="87">
        <v>0</v>
      </c>
      <c r="AQ42" s="87">
        <v>0</v>
      </c>
      <c r="AR42" s="87">
        <v>0</v>
      </c>
      <c r="AS42" s="87">
        <v>0</v>
      </c>
      <c r="AT42" s="87">
        <v>0</v>
      </c>
      <c r="AU42" s="87">
        <v>0</v>
      </c>
      <c r="AV42" s="87">
        <v>0</v>
      </c>
      <c r="AW42" s="87">
        <v>0</v>
      </c>
      <c r="AX42" s="87">
        <v>0</v>
      </c>
      <c r="AY42" s="87">
        <v>0</v>
      </c>
      <c r="AZ42" s="87">
        <v>0</v>
      </c>
      <c r="BA42" s="87">
        <v>0</v>
      </c>
      <c r="BB42" s="87">
        <v>0</v>
      </c>
    </row>
    <row r="43" spans="1:54">
      <c r="A43" s="86" t="s">
        <v>160</v>
      </c>
      <c r="B43" s="87">
        <v>1000</v>
      </c>
      <c r="C43" s="87">
        <v>1000</v>
      </c>
      <c r="D43" s="87">
        <v>1000</v>
      </c>
      <c r="E43" s="87">
        <v>1000</v>
      </c>
      <c r="F43" s="87">
        <v>1000</v>
      </c>
      <c r="G43" s="87">
        <v>1000</v>
      </c>
      <c r="H43" s="87">
        <v>1000</v>
      </c>
      <c r="I43" s="87">
        <v>1000</v>
      </c>
      <c r="J43" s="87">
        <v>1000</v>
      </c>
      <c r="K43" s="87">
        <v>1000</v>
      </c>
      <c r="L43" s="87">
        <v>1000</v>
      </c>
      <c r="M43" s="87">
        <v>1000</v>
      </c>
      <c r="N43" s="87">
        <v>1000</v>
      </c>
      <c r="O43" s="87">
        <v>1000</v>
      </c>
      <c r="P43" s="87">
        <v>1000</v>
      </c>
      <c r="Q43" s="87">
        <v>1000</v>
      </c>
      <c r="R43" s="87">
        <v>1000</v>
      </c>
      <c r="S43" s="87">
        <v>1000</v>
      </c>
      <c r="T43" s="87">
        <v>1000</v>
      </c>
      <c r="U43" s="87">
        <v>1000</v>
      </c>
      <c r="V43" s="87">
        <v>1000</v>
      </c>
      <c r="W43" s="87">
        <v>1000</v>
      </c>
      <c r="X43" s="87">
        <v>1000</v>
      </c>
      <c r="Y43" s="87">
        <v>1000</v>
      </c>
      <c r="Z43" s="87">
        <v>1000</v>
      </c>
      <c r="AA43" s="87">
        <v>1000</v>
      </c>
      <c r="AB43" s="87">
        <v>1000</v>
      </c>
      <c r="AC43" s="87">
        <v>1000</v>
      </c>
      <c r="AD43" s="87">
        <v>1000</v>
      </c>
      <c r="AE43" s="87">
        <v>1000</v>
      </c>
      <c r="AF43" s="87">
        <v>1000</v>
      </c>
      <c r="AG43" s="87">
        <v>1000</v>
      </c>
      <c r="AH43" s="87">
        <v>1000</v>
      </c>
      <c r="AI43" s="87">
        <v>1000</v>
      </c>
      <c r="AJ43" s="87">
        <v>1000</v>
      </c>
      <c r="AK43" s="87">
        <v>1000</v>
      </c>
      <c r="AL43" s="87">
        <v>1000</v>
      </c>
      <c r="AM43" s="87">
        <v>1000</v>
      </c>
      <c r="AN43" s="87">
        <v>1000</v>
      </c>
      <c r="AO43" s="87">
        <v>1000</v>
      </c>
      <c r="AP43" s="87">
        <v>1000</v>
      </c>
      <c r="AQ43" s="87">
        <v>1000</v>
      </c>
      <c r="AR43" s="87">
        <v>1000</v>
      </c>
      <c r="AS43" s="87">
        <v>1000</v>
      </c>
      <c r="AT43" s="87">
        <v>1000</v>
      </c>
      <c r="AU43" s="87">
        <v>1000</v>
      </c>
      <c r="AV43" s="87">
        <v>1000</v>
      </c>
      <c r="AW43" s="87">
        <v>1000</v>
      </c>
      <c r="AX43" s="87">
        <v>1000</v>
      </c>
      <c r="AY43" s="87">
        <v>1000</v>
      </c>
      <c r="AZ43" s="87">
        <v>1000</v>
      </c>
      <c r="BA43" s="87">
        <v>1000</v>
      </c>
      <c r="BB43" s="87">
        <v>1000</v>
      </c>
    </row>
    <row r="44" spans="1:54">
      <c r="A44" s="86" t="s">
        <v>161</v>
      </c>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row>
    <row r="45" spans="1:54">
      <c r="A45" s="86" t="s">
        <v>162</v>
      </c>
      <c r="B45" s="87">
        <v>0</v>
      </c>
      <c r="C45" s="87">
        <v>0</v>
      </c>
      <c r="D45" s="87">
        <v>0</v>
      </c>
      <c r="E45" s="87">
        <v>0</v>
      </c>
      <c r="F45" s="87">
        <v>0</v>
      </c>
      <c r="G45" s="87">
        <v>0</v>
      </c>
      <c r="H45" s="87">
        <v>0</v>
      </c>
      <c r="I45" s="87">
        <v>0</v>
      </c>
      <c r="J45" s="87">
        <v>0</v>
      </c>
      <c r="K45" s="87">
        <v>0</v>
      </c>
      <c r="L45" s="87">
        <v>0</v>
      </c>
      <c r="M45" s="87">
        <v>0</v>
      </c>
      <c r="N45" s="87">
        <v>0</v>
      </c>
      <c r="O45" s="87">
        <v>0</v>
      </c>
      <c r="P45" s="87">
        <v>0</v>
      </c>
      <c r="Q45" s="87">
        <v>0</v>
      </c>
      <c r="R45" s="87">
        <v>0</v>
      </c>
      <c r="S45" s="87">
        <v>0</v>
      </c>
      <c r="T45" s="87">
        <v>0</v>
      </c>
      <c r="U45" s="87">
        <v>0</v>
      </c>
      <c r="V45" s="87">
        <v>0</v>
      </c>
      <c r="W45" s="87">
        <v>0</v>
      </c>
      <c r="X45" s="87">
        <v>0</v>
      </c>
      <c r="Y45" s="87">
        <v>0</v>
      </c>
      <c r="Z45" s="87">
        <v>0</v>
      </c>
      <c r="AA45" s="87">
        <v>0</v>
      </c>
      <c r="AB45" s="87">
        <v>0</v>
      </c>
      <c r="AC45" s="87">
        <v>0</v>
      </c>
      <c r="AD45" s="87">
        <v>0</v>
      </c>
      <c r="AE45" s="87">
        <v>0</v>
      </c>
      <c r="AF45" s="87">
        <v>0</v>
      </c>
      <c r="AG45" s="87">
        <v>0</v>
      </c>
      <c r="AH45" s="87">
        <v>0</v>
      </c>
      <c r="AI45" s="87">
        <v>0</v>
      </c>
      <c r="AJ45" s="87">
        <v>0</v>
      </c>
      <c r="AK45" s="87">
        <v>0</v>
      </c>
      <c r="AL45" s="87">
        <v>0</v>
      </c>
      <c r="AM45" s="87">
        <v>0</v>
      </c>
      <c r="AN45" s="87">
        <v>0</v>
      </c>
      <c r="AO45" s="87">
        <v>0</v>
      </c>
      <c r="AP45" s="87">
        <v>0</v>
      </c>
      <c r="AQ45" s="87">
        <v>0</v>
      </c>
      <c r="AR45" s="87">
        <v>0</v>
      </c>
      <c r="AS45" s="87">
        <v>0</v>
      </c>
      <c r="AT45" s="87">
        <v>0</v>
      </c>
      <c r="AU45" s="87">
        <v>0</v>
      </c>
      <c r="AV45" s="87">
        <v>0</v>
      </c>
      <c r="AW45" s="87">
        <v>0</v>
      </c>
      <c r="AX45" s="87">
        <v>0</v>
      </c>
      <c r="AY45" s="87">
        <v>0</v>
      </c>
      <c r="AZ45" s="87">
        <v>0</v>
      </c>
      <c r="BA45" s="87">
        <v>0</v>
      </c>
      <c r="BB45" s="87">
        <v>0</v>
      </c>
    </row>
    <row r="46" spans="1:54">
      <c r="A46" s="86" t="s">
        <v>163</v>
      </c>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row>
    <row r="47" spans="1:54">
      <c r="A47" s="86" t="s">
        <v>164</v>
      </c>
      <c r="B47" s="87">
        <v>0</v>
      </c>
      <c r="C47" s="87">
        <v>0</v>
      </c>
      <c r="D47" s="87">
        <v>0</v>
      </c>
      <c r="E47" s="87">
        <v>0</v>
      </c>
      <c r="F47" s="87">
        <v>0</v>
      </c>
      <c r="G47" s="87">
        <v>0</v>
      </c>
      <c r="H47" s="87">
        <v>0</v>
      </c>
      <c r="I47" s="87">
        <v>0</v>
      </c>
      <c r="J47" s="87">
        <v>0</v>
      </c>
      <c r="K47" s="87">
        <v>0</v>
      </c>
      <c r="L47" s="87">
        <v>0</v>
      </c>
      <c r="M47" s="87">
        <v>0</v>
      </c>
      <c r="N47" s="87">
        <v>0</v>
      </c>
      <c r="O47" s="87">
        <v>0</v>
      </c>
      <c r="P47" s="87">
        <v>0</v>
      </c>
      <c r="Q47" s="87">
        <v>0</v>
      </c>
      <c r="R47" s="87">
        <v>0</v>
      </c>
      <c r="S47" s="87">
        <v>0</v>
      </c>
      <c r="T47" s="87">
        <v>0</v>
      </c>
      <c r="U47" s="87">
        <v>0</v>
      </c>
      <c r="V47" s="87">
        <v>0</v>
      </c>
      <c r="W47" s="87">
        <v>0</v>
      </c>
      <c r="X47" s="87">
        <v>0</v>
      </c>
      <c r="Y47" s="87">
        <v>0</v>
      </c>
      <c r="Z47" s="87">
        <v>0</v>
      </c>
      <c r="AA47" s="87">
        <v>0</v>
      </c>
      <c r="AB47" s="87">
        <v>0</v>
      </c>
      <c r="AC47" s="87">
        <v>0</v>
      </c>
      <c r="AD47" s="87">
        <v>0</v>
      </c>
      <c r="AE47" s="87">
        <v>0</v>
      </c>
      <c r="AF47" s="87">
        <v>0</v>
      </c>
      <c r="AG47" s="87">
        <v>0</v>
      </c>
      <c r="AH47" s="87">
        <v>0</v>
      </c>
      <c r="AI47" s="87">
        <v>0</v>
      </c>
      <c r="AJ47" s="87">
        <v>0</v>
      </c>
      <c r="AK47" s="87">
        <v>0</v>
      </c>
      <c r="AL47" s="87">
        <v>0</v>
      </c>
      <c r="AM47" s="87">
        <v>0</v>
      </c>
      <c r="AN47" s="87">
        <v>0</v>
      </c>
      <c r="AO47" s="87">
        <v>0</v>
      </c>
      <c r="AP47" s="87">
        <v>0</v>
      </c>
      <c r="AQ47" s="87">
        <v>0</v>
      </c>
      <c r="AR47" s="87">
        <v>0</v>
      </c>
      <c r="AS47" s="87">
        <v>0</v>
      </c>
      <c r="AT47" s="87">
        <v>0</v>
      </c>
      <c r="AU47" s="87">
        <v>0</v>
      </c>
      <c r="AV47" s="87">
        <v>0</v>
      </c>
      <c r="AW47" s="87">
        <v>0</v>
      </c>
      <c r="AX47" s="87">
        <v>0</v>
      </c>
      <c r="AY47" s="87">
        <v>0</v>
      </c>
      <c r="AZ47" s="87">
        <v>0</v>
      </c>
      <c r="BA47" s="87">
        <v>0</v>
      </c>
      <c r="BB47" s="87">
        <v>0</v>
      </c>
    </row>
    <row r="48" spans="1:54">
      <c r="A48" s="86" t="s">
        <v>165</v>
      </c>
      <c r="B48" s="87">
        <v>0</v>
      </c>
      <c r="C48" s="87">
        <v>0</v>
      </c>
      <c r="D48" s="87">
        <v>0</v>
      </c>
      <c r="E48" s="87">
        <v>0</v>
      </c>
      <c r="F48" s="87">
        <v>0</v>
      </c>
      <c r="G48" s="87">
        <v>0</v>
      </c>
      <c r="H48" s="87">
        <v>0</v>
      </c>
      <c r="I48" s="87">
        <v>0</v>
      </c>
      <c r="J48" s="87">
        <v>0</v>
      </c>
      <c r="K48" s="87">
        <v>0</v>
      </c>
      <c r="L48" s="87">
        <v>0</v>
      </c>
      <c r="M48" s="87">
        <v>0</v>
      </c>
      <c r="N48" s="87">
        <v>0</v>
      </c>
      <c r="O48" s="87">
        <v>0</v>
      </c>
      <c r="P48" s="87">
        <v>0</v>
      </c>
      <c r="Q48" s="87">
        <v>0</v>
      </c>
      <c r="R48" s="87">
        <v>0</v>
      </c>
      <c r="S48" s="87">
        <v>0</v>
      </c>
      <c r="T48" s="87">
        <v>0</v>
      </c>
      <c r="U48" s="87">
        <v>0</v>
      </c>
      <c r="V48" s="87">
        <v>0</v>
      </c>
      <c r="W48" s="87">
        <v>0</v>
      </c>
      <c r="X48" s="87">
        <v>0</v>
      </c>
      <c r="Y48" s="87">
        <v>0</v>
      </c>
      <c r="Z48" s="87">
        <v>0</v>
      </c>
      <c r="AA48" s="87">
        <v>0</v>
      </c>
      <c r="AB48" s="87">
        <v>0</v>
      </c>
      <c r="AC48" s="87">
        <v>0</v>
      </c>
      <c r="AD48" s="87">
        <v>0</v>
      </c>
      <c r="AE48" s="87">
        <v>0</v>
      </c>
      <c r="AF48" s="87">
        <v>0</v>
      </c>
      <c r="AG48" s="87">
        <v>0</v>
      </c>
      <c r="AH48" s="87">
        <v>0</v>
      </c>
      <c r="AI48" s="87">
        <v>0</v>
      </c>
      <c r="AJ48" s="87">
        <v>0</v>
      </c>
      <c r="AK48" s="87">
        <v>0</v>
      </c>
      <c r="AL48" s="87">
        <v>0</v>
      </c>
      <c r="AM48" s="87">
        <v>0</v>
      </c>
      <c r="AN48" s="87">
        <v>0</v>
      </c>
      <c r="AO48" s="87">
        <v>0</v>
      </c>
      <c r="AP48" s="87">
        <v>0</v>
      </c>
      <c r="AQ48" s="87">
        <v>0</v>
      </c>
      <c r="AR48" s="87">
        <v>0</v>
      </c>
      <c r="AS48" s="87">
        <v>0</v>
      </c>
      <c r="AT48" s="87">
        <v>0</v>
      </c>
      <c r="AU48" s="87">
        <v>0</v>
      </c>
      <c r="AV48" s="87">
        <v>0</v>
      </c>
      <c r="AW48" s="87">
        <v>0</v>
      </c>
      <c r="AX48" s="87">
        <v>0</v>
      </c>
      <c r="AY48" s="87">
        <v>0</v>
      </c>
      <c r="AZ48" s="87">
        <v>0</v>
      </c>
      <c r="BA48" s="87">
        <v>0</v>
      </c>
      <c r="BB48" s="87">
        <v>0</v>
      </c>
    </row>
    <row r="49" spans="1:54">
      <c r="A49" s="86" t="s">
        <v>166</v>
      </c>
      <c r="B49" s="87">
        <v>0</v>
      </c>
      <c r="C49" s="87">
        <v>0</v>
      </c>
      <c r="D49" s="87">
        <v>0</v>
      </c>
      <c r="E49" s="87">
        <v>0</v>
      </c>
      <c r="F49" s="87">
        <v>0</v>
      </c>
      <c r="G49" s="87">
        <v>0</v>
      </c>
      <c r="H49" s="87">
        <v>0</v>
      </c>
      <c r="I49" s="87">
        <v>0</v>
      </c>
      <c r="J49" s="87">
        <v>0</v>
      </c>
      <c r="K49" s="87">
        <v>0</v>
      </c>
      <c r="L49" s="87">
        <v>0</v>
      </c>
      <c r="M49" s="87">
        <v>0</v>
      </c>
      <c r="N49" s="87">
        <v>0</v>
      </c>
      <c r="O49" s="87">
        <v>0</v>
      </c>
      <c r="P49" s="87">
        <v>0</v>
      </c>
      <c r="Q49" s="87">
        <v>0</v>
      </c>
      <c r="R49" s="87">
        <v>0</v>
      </c>
      <c r="S49" s="87">
        <v>0</v>
      </c>
      <c r="T49" s="87">
        <v>0</v>
      </c>
      <c r="U49" s="87">
        <v>0</v>
      </c>
      <c r="V49" s="87">
        <v>0</v>
      </c>
      <c r="W49" s="87">
        <v>0</v>
      </c>
      <c r="X49" s="87">
        <v>0</v>
      </c>
      <c r="Y49" s="87">
        <v>0</v>
      </c>
      <c r="Z49" s="87">
        <v>0</v>
      </c>
      <c r="AA49" s="87">
        <v>0</v>
      </c>
      <c r="AB49" s="87">
        <v>0</v>
      </c>
      <c r="AC49" s="87">
        <v>0</v>
      </c>
      <c r="AD49" s="87">
        <v>0</v>
      </c>
      <c r="AE49" s="87">
        <v>0</v>
      </c>
      <c r="AF49" s="87">
        <v>0</v>
      </c>
      <c r="AG49" s="87">
        <v>0</v>
      </c>
      <c r="AH49" s="87">
        <v>0</v>
      </c>
      <c r="AI49" s="87">
        <v>0</v>
      </c>
      <c r="AJ49" s="87">
        <v>0</v>
      </c>
      <c r="AK49" s="87">
        <v>0</v>
      </c>
      <c r="AL49" s="87">
        <v>0</v>
      </c>
      <c r="AM49" s="87">
        <v>0</v>
      </c>
      <c r="AN49" s="87">
        <v>0</v>
      </c>
      <c r="AO49" s="87">
        <v>0</v>
      </c>
      <c r="AP49" s="87">
        <v>0</v>
      </c>
      <c r="AQ49" s="87">
        <v>0</v>
      </c>
      <c r="AR49" s="87">
        <v>0</v>
      </c>
      <c r="AS49" s="87">
        <v>0</v>
      </c>
      <c r="AT49" s="87">
        <v>0</v>
      </c>
      <c r="AU49" s="87">
        <v>0</v>
      </c>
      <c r="AV49" s="87">
        <v>0</v>
      </c>
      <c r="AW49" s="87">
        <v>0</v>
      </c>
      <c r="AX49" s="87">
        <v>0</v>
      </c>
      <c r="AY49" s="87">
        <v>0</v>
      </c>
      <c r="AZ49" s="87">
        <v>0</v>
      </c>
      <c r="BA49" s="87">
        <v>0</v>
      </c>
      <c r="BB49" s="87">
        <v>0</v>
      </c>
    </row>
    <row r="50" spans="1:54">
      <c r="A50" s="86" t="s">
        <v>167</v>
      </c>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row>
    <row r="51" spans="1:54">
      <c r="A51" s="86" t="s">
        <v>168</v>
      </c>
      <c r="B51" s="87">
        <v>0</v>
      </c>
      <c r="C51" s="87">
        <v>0</v>
      </c>
      <c r="D51" s="87">
        <v>0</v>
      </c>
      <c r="E51" s="87">
        <v>0</v>
      </c>
      <c r="F51" s="87">
        <v>0</v>
      </c>
      <c r="G51" s="87">
        <v>0</v>
      </c>
      <c r="H51" s="87">
        <v>0</v>
      </c>
      <c r="I51" s="87">
        <v>0</v>
      </c>
      <c r="J51" s="87">
        <v>0</v>
      </c>
      <c r="K51" s="87">
        <v>0</v>
      </c>
      <c r="L51" s="87">
        <v>0</v>
      </c>
      <c r="M51" s="87">
        <v>0</v>
      </c>
      <c r="N51" s="87">
        <v>0</v>
      </c>
      <c r="O51" s="87">
        <v>0</v>
      </c>
      <c r="P51" s="87">
        <v>0</v>
      </c>
      <c r="Q51" s="87">
        <v>0</v>
      </c>
      <c r="R51" s="87">
        <v>0</v>
      </c>
      <c r="S51" s="87">
        <v>0</v>
      </c>
      <c r="T51" s="87">
        <v>0</v>
      </c>
      <c r="U51" s="87">
        <v>0</v>
      </c>
      <c r="V51" s="87">
        <v>0</v>
      </c>
      <c r="W51" s="87">
        <v>0</v>
      </c>
      <c r="X51" s="87">
        <v>0</v>
      </c>
      <c r="Y51" s="87">
        <v>0</v>
      </c>
      <c r="Z51" s="87">
        <v>0</v>
      </c>
      <c r="AA51" s="87">
        <v>0</v>
      </c>
      <c r="AB51" s="87">
        <v>0</v>
      </c>
      <c r="AC51" s="87">
        <v>0</v>
      </c>
      <c r="AD51" s="87">
        <v>0</v>
      </c>
      <c r="AE51" s="87">
        <v>0</v>
      </c>
      <c r="AF51" s="87">
        <v>0</v>
      </c>
      <c r="AG51" s="87">
        <v>0</v>
      </c>
      <c r="AH51" s="87">
        <v>0</v>
      </c>
      <c r="AI51" s="87">
        <v>0</v>
      </c>
      <c r="AJ51" s="87">
        <v>0</v>
      </c>
      <c r="AK51" s="87">
        <v>0</v>
      </c>
      <c r="AL51" s="87">
        <v>0</v>
      </c>
      <c r="AM51" s="87">
        <v>0</v>
      </c>
      <c r="AN51" s="87">
        <v>0</v>
      </c>
      <c r="AO51" s="87">
        <v>0</v>
      </c>
      <c r="AP51" s="87">
        <v>0</v>
      </c>
      <c r="AQ51" s="87">
        <v>0</v>
      </c>
      <c r="AR51" s="87">
        <v>0</v>
      </c>
      <c r="AS51" s="87">
        <v>0</v>
      </c>
      <c r="AT51" s="87">
        <v>0</v>
      </c>
      <c r="AU51" s="87">
        <v>0</v>
      </c>
      <c r="AV51" s="87">
        <v>0</v>
      </c>
      <c r="AW51" s="87">
        <v>0</v>
      </c>
      <c r="AX51" s="87">
        <v>0</v>
      </c>
      <c r="AY51" s="87">
        <v>0</v>
      </c>
      <c r="AZ51" s="87">
        <v>0</v>
      </c>
      <c r="BA51" s="87">
        <v>0</v>
      </c>
      <c r="BB51" s="87">
        <v>0</v>
      </c>
    </row>
    <row r="52" spans="1:54">
      <c r="A52" s="86" t="s">
        <v>169</v>
      </c>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row>
    <row r="53" spans="1:54">
      <c r="A53" s="86" t="s">
        <v>170</v>
      </c>
      <c r="B53" s="87">
        <v>0</v>
      </c>
      <c r="C53" s="87">
        <v>0</v>
      </c>
      <c r="D53" s="87">
        <v>0</v>
      </c>
      <c r="E53" s="87">
        <v>0</v>
      </c>
      <c r="F53" s="87">
        <v>0</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c r="AU53" s="87">
        <v>0</v>
      </c>
      <c r="AV53" s="87">
        <v>0</v>
      </c>
      <c r="AW53" s="87">
        <v>0</v>
      </c>
      <c r="AX53" s="87">
        <v>0</v>
      </c>
      <c r="AY53" s="87">
        <v>0</v>
      </c>
      <c r="AZ53" s="87">
        <v>0</v>
      </c>
      <c r="BA53" s="87">
        <v>0</v>
      </c>
      <c r="BB53" s="87">
        <v>0</v>
      </c>
    </row>
    <row r="54" spans="1:54">
      <c r="A54" s="86" t="s">
        <v>171</v>
      </c>
      <c r="B54" s="87">
        <v>0</v>
      </c>
      <c r="C54" s="87">
        <v>0</v>
      </c>
      <c r="D54" s="87">
        <v>0</v>
      </c>
      <c r="E54" s="87">
        <v>0</v>
      </c>
      <c r="F54" s="87">
        <v>0</v>
      </c>
      <c r="G54" s="87">
        <v>0</v>
      </c>
      <c r="H54" s="87">
        <v>0</v>
      </c>
      <c r="I54" s="87">
        <v>0</v>
      </c>
      <c r="J54" s="87">
        <v>0</v>
      </c>
      <c r="K54" s="87">
        <v>0</v>
      </c>
      <c r="L54" s="87">
        <v>0</v>
      </c>
      <c r="M54" s="87">
        <v>0</v>
      </c>
      <c r="N54" s="87">
        <v>0</v>
      </c>
      <c r="O54" s="87">
        <v>0</v>
      </c>
      <c r="P54" s="87">
        <v>0</v>
      </c>
      <c r="Q54" s="87">
        <v>0</v>
      </c>
      <c r="R54" s="87">
        <v>0</v>
      </c>
      <c r="S54" s="87">
        <v>0</v>
      </c>
      <c r="T54" s="87">
        <v>0</v>
      </c>
      <c r="U54" s="87">
        <v>0</v>
      </c>
      <c r="V54" s="87">
        <v>0</v>
      </c>
      <c r="W54" s="87">
        <v>0</v>
      </c>
      <c r="X54" s="87">
        <v>0</v>
      </c>
      <c r="Y54" s="87">
        <v>0</v>
      </c>
      <c r="Z54" s="87">
        <v>0</v>
      </c>
      <c r="AA54" s="87">
        <v>0</v>
      </c>
      <c r="AB54" s="87">
        <v>0</v>
      </c>
      <c r="AC54" s="87">
        <v>0</v>
      </c>
      <c r="AD54" s="87">
        <v>0</v>
      </c>
      <c r="AE54" s="87">
        <v>0</v>
      </c>
      <c r="AF54" s="87">
        <v>0</v>
      </c>
      <c r="AG54" s="87">
        <v>0</v>
      </c>
      <c r="AH54" s="87">
        <v>0</v>
      </c>
      <c r="AI54" s="87">
        <v>0</v>
      </c>
      <c r="AJ54" s="87">
        <v>0</v>
      </c>
      <c r="AK54" s="87">
        <v>0</v>
      </c>
      <c r="AL54" s="87">
        <v>0</v>
      </c>
      <c r="AM54" s="87">
        <v>0</v>
      </c>
      <c r="AN54" s="87">
        <v>0</v>
      </c>
      <c r="AO54" s="87">
        <v>0</v>
      </c>
      <c r="AP54" s="87">
        <v>0</v>
      </c>
      <c r="AQ54" s="87">
        <v>0</v>
      </c>
      <c r="AR54" s="87">
        <v>0</v>
      </c>
      <c r="AS54" s="87">
        <v>0</v>
      </c>
      <c r="AT54" s="87">
        <v>0</v>
      </c>
      <c r="AU54" s="87">
        <v>0</v>
      </c>
      <c r="AV54" s="87">
        <v>0</v>
      </c>
      <c r="AW54" s="87">
        <v>0</v>
      </c>
      <c r="AX54" s="87">
        <v>0</v>
      </c>
      <c r="AY54" s="87">
        <v>0</v>
      </c>
      <c r="AZ54" s="87">
        <v>0</v>
      </c>
      <c r="BA54" s="87">
        <v>0</v>
      </c>
      <c r="BB54" s="87">
        <v>0</v>
      </c>
    </row>
    <row r="55" spans="1:54">
      <c r="A55" s="86" t="s">
        <v>172</v>
      </c>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row>
    <row r="56" spans="1:54">
      <c r="A56" s="86" t="s">
        <v>173</v>
      </c>
      <c r="B56" s="87">
        <v>0</v>
      </c>
      <c r="C56" s="87">
        <v>0</v>
      </c>
      <c r="D56" s="87">
        <v>0</v>
      </c>
      <c r="E56" s="87">
        <v>0</v>
      </c>
      <c r="F56" s="87">
        <v>0</v>
      </c>
      <c r="G56" s="87">
        <v>0</v>
      </c>
      <c r="H56" s="87">
        <v>0</v>
      </c>
      <c r="I56" s="87">
        <v>0</v>
      </c>
      <c r="J56" s="87">
        <v>0</v>
      </c>
      <c r="K56" s="87">
        <v>0</v>
      </c>
      <c r="L56" s="87">
        <v>0</v>
      </c>
      <c r="M56" s="87">
        <v>0</v>
      </c>
      <c r="N56" s="87">
        <v>0</v>
      </c>
      <c r="O56" s="87">
        <v>0</v>
      </c>
      <c r="P56" s="87">
        <v>0</v>
      </c>
      <c r="Q56" s="87">
        <v>0</v>
      </c>
      <c r="R56" s="87">
        <v>0</v>
      </c>
      <c r="S56" s="87">
        <v>0</v>
      </c>
      <c r="T56" s="87">
        <v>0</v>
      </c>
      <c r="U56" s="87">
        <v>0</v>
      </c>
      <c r="V56" s="87">
        <v>0</v>
      </c>
      <c r="W56" s="87">
        <v>0</v>
      </c>
      <c r="X56" s="87">
        <v>0</v>
      </c>
      <c r="Y56" s="87">
        <v>0</v>
      </c>
      <c r="Z56" s="87">
        <v>0</v>
      </c>
      <c r="AA56" s="87">
        <v>0</v>
      </c>
      <c r="AB56" s="87">
        <v>0</v>
      </c>
      <c r="AC56" s="87">
        <v>0</v>
      </c>
      <c r="AD56" s="87">
        <v>0</v>
      </c>
      <c r="AE56" s="87">
        <v>0</v>
      </c>
      <c r="AF56" s="87">
        <v>0</v>
      </c>
      <c r="AG56" s="87">
        <v>0</v>
      </c>
      <c r="AH56" s="87">
        <v>0</v>
      </c>
      <c r="AI56" s="87">
        <v>0</v>
      </c>
      <c r="AJ56" s="87">
        <v>0</v>
      </c>
      <c r="AK56" s="87">
        <v>0</v>
      </c>
      <c r="AL56" s="87">
        <v>0</v>
      </c>
      <c r="AM56" s="87">
        <v>0</v>
      </c>
      <c r="AN56" s="87">
        <v>0</v>
      </c>
      <c r="AO56" s="87">
        <v>0</v>
      </c>
      <c r="AP56" s="87">
        <v>0</v>
      </c>
      <c r="AQ56" s="87">
        <v>0</v>
      </c>
      <c r="AR56" s="87">
        <v>0</v>
      </c>
      <c r="AS56" s="87">
        <v>0</v>
      </c>
      <c r="AT56" s="87">
        <v>0</v>
      </c>
      <c r="AU56" s="87">
        <v>0</v>
      </c>
      <c r="AV56" s="87">
        <v>0</v>
      </c>
      <c r="AW56" s="87">
        <v>0</v>
      </c>
      <c r="AX56" s="87">
        <v>0</v>
      </c>
      <c r="AY56" s="87">
        <v>0</v>
      </c>
      <c r="AZ56" s="87">
        <v>0</v>
      </c>
      <c r="BA56" s="87">
        <v>0</v>
      </c>
      <c r="BB56" s="87">
        <v>0</v>
      </c>
    </row>
    <row r="57" spans="1:54">
      <c r="A57" s="86" t="s">
        <v>174</v>
      </c>
      <c r="B57" s="87">
        <v>0</v>
      </c>
      <c r="C57" s="87">
        <v>0</v>
      </c>
      <c r="D57" s="87">
        <v>0</v>
      </c>
      <c r="E57" s="87">
        <v>0</v>
      </c>
      <c r="F57" s="87">
        <v>0</v>
      </c>
      <c r="G57" s="87">
        <v>0</v>
      </c>
      <c r="H57" s="87">
        <v>0</v>
      </c>
      <c r="I57" s="87">
        <v>0</v>
      </c>
      <c r="J57" s="87">
        <v>0</v>
      </c>
      <c r="K57" s="87">
        <v>0</v>
      </c>
      <c r="L57" s="87">
        <v>0</v>
      </c>
      <c r="M57" s="87">
        <v>0</v>
      </c>
      <c r="N57" s="87">
        <v>0</v>
      </c>
      <c r="O57" s="87">
        <v>0</v>
      </c>
      <c r="P57" s="87">
        <v>0</v>
      </c>
      <c r="Q57" s="87">
        <v>0</v>
      </c>
      <c r="R57" s="87">
        <v>0</v>
      </c>
      <c r="S57" s="87">
        <v>0</v>
      </c>
      <c r="T57" s="87">
        <v>0</v>
      </c>
      <c r="U57" s="87">
        <v>0</v>
      </c>
      <c r="V57" s="87">
        <v>0</v>
      </c>
      <c r="W57" s="87">
        <v>0</v>
      </c>
      <c r="X57" s="87">
        <v>0</v>
      </c>
      <c r="Y57" s="87">
        <v>0</v>
      </c>
      <c r="Z57" s="87">
        <v>0</v>
      </c>
      <c r="AA57" s="87">
        <v>0</v>
      </c>
      <c r="AB57" s="87">
        <v>0</v>
      </c>
      <c r="AC57" s="87">
        <v>0</v>
      </c>
      <c r="AD57" s="87">
        <v>0</v>
      </c>
      <c r="AE57" s="87">
        <v>0</v>
      </c>
      <c r="AF57" s="87">
        <v>0</v>
      </c>
      <c r="AG57" s="87">
        <v>0</v>
      </c>
      <c r="AH57" s="87">
        <v>0</v>
      </c>
      <c r="AI57" s="87">
        <v>0</v>
      </c>
      <c r="AJ57" s="87">
        <v>0</v>
      </c>
      <c r="AK57" s="87">
        <v>0</v>
      </c>
      <c r="AL57" s="87">
        <v>0</v>
      </c>
      <c r="AM57" s="87">
        <v>0</v>
      </c>
      <c r="AN57" s="87">
        <v>0</v>
      </c>
      <c r="AO57" s="87">
        <v>0</v>
      </c>
      <c r="AP57" s="87">
        <v>0</v>
      </c>
      <c r="AQ57" s="87">
        <v>0</v>
      </c>
      <c r="AR57" s="87">
        <v>0</v>
      </c>
      <c r="AS57" s="87">
        <v>0</v>
      </c>
      <c r="AT57" s="87">
        <v>0</v>
      </c>
      <c r="AU57" s="87">
        <v>0</v>
      </c>
      <c r="AV57" s="87">
        <v>0</v>
      </c>
      <c r="AW57" s="87">
        <v>0</v>
      </c>
      <c r="AX57" s="87">
        <v>0</v>
      </c>
      <c r="AY57" s="87">
        <v>0</v>
      </c>
      <c r="AZ57" s="87">
        <v>0</v>
      </c>
      <c r="BA57" s="87">
        <v>0</v>
      </c>
      <c r="BB57" s="87">
        <v>0</v>
      </c>
    </row>
    <row r="58" spans="1:54">
      <c r="A58" s="86" t="s">
        <v>175</v>
      </c>
      <c r="B58" s="87">
        <v>0</v>
      </c>
      <c r="C58" s="87">
        <v>0</v>
      </c>
      <c r="D58" s="87">
        <v>0</v>
      </c>
      <c r="E58" s="87">
        <v>0</v>
      </c>
      <c r="F58" s="87">
        <v>0</v>
      </c>
      <c r="G58" s="87">
        <v>0</v>
      </c>
      <c r="H58" s="87">
        <v>0</v>
      </c>
      <c r="I58" s="87">
        <v>0</v>
      </c>
      <c r="J58" s="87">
        <v>0</v>
      </c>
      <c r="K58" s="87">
        <v>0</v>
      </c>
      <c r="L58" s="87">
        <v>0</v>
      </c>
      <c r="M58" s="87">
        <v>0</v>
      </c>
      <c r="N58" s="87">
        <v>0</v>
      </c>
      <c r="O58" s="87">
        <v>0</v>
      </c>
      <c r="P58" s="87">
        <v>0</v>
      </c>
      <c r="Q58" s="87">
        <v>0</v>
      </c>
      <c r="R58" s="87">
        <v>0</v>
      </c>
      <c r="S58" s="87">
        <v>0</v>
      </c>
      <c r="T58" s="87">
        <v>0</v>
      </c>
      <c r="U58" s="87">
        <v>0</v>
      </c>
      <c r="V58" s="87">
        <v>0</v>
      </c>
      <c r="W58" s="87">
        <v>0</v>
      </c>
      <c r="X58" s="87">
        <v>0</v>
      </c>
      <c r="Y58" s="87">
        <v>0</v>
      </c>
      <c r="Z58" s="87">
        <v>0</v>
      </c>
      <c r="AA58" s="87">
        <v>0</v>
      </c>
      <c r="AB58" s="87">
        <v>0</v>
      </c>
      <c r="AC58" s="87">
        <v>0</v>
      </c>
      <c r="AD58" s="87">
        <v>0</v>
      </c>
      <c r="AE58" s="87">
        <v>0</v>
      </c>
      <c r="AF58" s="87">
        <v>0</v>
      </c>
      <c r="AG58" s="87">
        <v>0</v>
      </c>
      <c r="AH58" s="87">
        <v>0</v>
      </c>
      <c r="AI58" s="87">
        <v>0</v>
      </c>
      <c r="AJ58" s="87">
        <v>0</v>
      </c>
      <c r="AK58" s="87">
        <v>0</v>
      </c>
      <c r="AL58" s="87">
        <v>0</v>
      </c>
      <c r="AM58" s="87">
        <v>0</v>
      </c>
      <c r="AN58" s="87">
        <v>0</v>
      </c>
      <c r="AO58" s="87">
        <v>0</v>
      </c>
      <c r="AP58" s="87">
        <v>0</v>
      </c>
      <c r="AQ58" s="87">
        <v>0</v>
      </c>
      <c r="AR58" s="87">
        <v>0</v>
      </c>
      <c r="AS58" s="87">
        <v>0</v>
      </c>
      <c r="AT58" s="87">
        <v>0</v>
      </c>
      <c r="AU58" s="87">
        <v>0</v>
      </c>
      <c r="AV58" s="87">
        <v>0</v>
      </c>
      <c r="AW58" s="87">
        <v>0</v>
      </c>
      <c r="AX58" s="87">
        <v>0</v>
      </c>
      <c r="AY58" s="87">
        <v>0</v>
      </c>
      <c r="AZ58" s="87">
        <v>0</v>
      </c>
      <c r="BA58" s="87">
        <v>0</v>
      </c>
      <c r="BB58" s="87">
        <v>0</v>
      </c>
    </row>
    <row r="59" spans="1:54">
      <c r="A59" s="86" t="s">
        <v>176</v>
      </c>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row>
    <row r="60" spans="1:54">
      <c r="A60" s="86" t="s">
        <v>177</v>
      </c>
      <c r="B60" s="87">
        <v>0</v>
      </c>
      <c r="C60" s="87">
        <v>0</v>
      </c>
      <c r="D60" s="87">
        <v>0</v>
      </c>
      <c r="E60" s="87">
        <v>0</v>
      </c>
      <c r="F60" s="87">
        <v>0</v>
      </c>
      <c r="G60" s="87">
        <v>0</v>
      </c>
      <c r="H60" s="87">
        <v>0</v>
      </c>
      <c r="I60" s="87">
        <v>0</v>
      </c>
      <c r="J60" s="87">
        <v>0</v>
      </c>
      <c r="K60" s="87">
        <v>0</v>
      </c>
      <c r="L60" s="87">
        <v>0</v>
      </c>
      <c r="M60" s="87">
        <v>0</v>
      </c>
      <c r="N60" s="87">
        <v>0</v>
      </c>
      <c r="O60" s="87">
        <v>0</v>
      </c>
      <c r="P60" s="87">
        <v>0</v>
      </c>
      <c r="Q60" s="87">
        <v>0</v>
      </c>
      <c r="R60" s="87">
        <v>0</v>
      </c>
      <c r="S60" s="87">
        <v>0</v>
      </c>
      <c r="T60" s="87">
        <v>0</v>
      </c>
      <c r="U60" s="87">
        <v>0</v>
      </c>
      <c r="V60" s="87">
        <v>0</v>
      </c>
      <c r="W60" s="87">
        <v>0</v>
      </c>
      <c r="X60" s="87">
        <v>0</v>
      </c>
      <c r="Y60" s="87">
        <v>0</v>
      </c>
      <c r="Z60" s="87">
        <v>0</v>
      </c>
      <c r="AA60" s="87">
        <v>0</v>
      </c>
      <c r="AB60" s="87">
        <v>0</v>
      </c>
      <c r="AC60" s="87">
        <v>0</v>
      </c>
      <c r="AD60" s="87">
        <v>0</v>
      </c>
      <c r="AE60" s="87">
        <v>0</v>
      </c>
      <c r="AF60" s="87">
        <v>0</v>
      </c>
      <c r="AG60" s="87">
        <v>0</v>
      </c>
      <c r="AH60" s="87">
        <v>0</v>
      </c>
      <c r="AI60" s="87">
        <v>0</v>
      </c>
      <c r="AJ60" s="87">
        <v>0</v>
      </c>
      <c r="AK60" s="87">
        <v>0</v>
      </c>
      <c r="AL60" s="87">
        <v>0</v>
      </c>
      <c r="AM60" s="87">
        <v>0</v>
      </c>
      <c r="AN60" s="87">
        <v>0</v>
      </c>
      <c r="AO60" s="87">
        <v>0</v>
      </c>
      <c r="AP60" s="87">
        <v>0</v>
      </c>
      <c r="AQ60" s="87">
        <v>0</v>
      </c>
      <c r="AR60" s="87">
        <v>0</v>
      </c>
      <c r="AS60" s="87">
        <v>0</v>
      </c>
      <c r="AT60" s="87">
        <v>0</v>
      </c>
      <c r="AU60" s="87">
        <v>0</v>
      </c>
      <c r="AV60" s="87">
        <v>0</v>
      </c>
      <c r="AW60" s="87">
        <v>0</v>
      </c>
      <c r="AX60" s="87">
        <v>0</v>
      </c>
      <c r="AY60" s="87">
        <v>0</v>
      </c>
      <c r="AZ60" s="87">
        <v>0</v>
      </c>
      <c r="BA60" s="87">
        <v>0</v>
      </c>
      <c r="BB60" s="87">
        <v>0</v>
      </c>
    </row>
    <row r="61" spans="1:54">
      <c r="A61" s="86" t="s">
        <v>178</v>
      </c>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row>
    <row r="62" spans="1:54">
      <c r="A62" s="86" t="s">
        <v>179</v>
      </c>
      <c r="B62" s="87">
        <v>0</v>
      </c>
      <c r="C62" s="87">
        <v>0</v>
      </c>
      <c r="D62" s="87">
        <v>0</v>
      </c>
      <c r="E62" s="87">
        <v>0</v>
      </c>
      <c r="F62" s="87">
        <v>0</v>
      </c>
      <c r="G62" s="87">
        <v>0</v>
      </c>
      <c r="H62" s="87">
        <v>0</v>
      </c>
      <c r="I62" s="87">
        <v>0</v>
      </c>
      <c r="J62" s="87">
        <v>0</v>
      </c>
      <c r="K62" s="87">
        <v>0</v>
      </c>
      <c r="L62" s="87">
        <v>0</v>
      </c>
      <c r="M62" s="87">
        <v>0</v>
      </c>
      <c r="N62" s="87">
        <v>0</v>
      </c>
      <c r="O62" s="87">
        <v>0</v>
      </c>
      <c r="P62" s="87">
        <v>0</v>
      </c>
      <c r="Q62" s="87">
        <v>0</v>
      </c>
      <c r="R62" s="87">
        <v>0</v>
      </c>
      <c r="S62" s="87">
        <v>0</v>
      </c>
      <c r="T62" s="87">
        <v>0</v>
      </c>
      <c r="U62" s="87">
        <v>0</v>
      </c>
      <c r="V62" s="87">
        <v>0</v>
      </c>
      <c r="W62" s="87">
        <v>0</v>
      </c>
      <c r="X62" s="87">
        <v>0</v>
      </c>
      <c r="Y62" s="87">
        <v>0</v>
      </c>
      <c r="Z62" s="87">
        <v>0</v>
      </c>
      <c r="AA62" s="87">
        <v>0</v>
      </c>
      <c r="AB62" s="87">
        <v>0</v>
      </c>
      <c r="AC62" s="87">
        <v>0</v>
      </c>
      <c r="AD62" s="87">
        <v>0</v>
      </c>
      <c r="AE62" s="87">
        <v>0</v>
      </c>
      <c r="AF62" s="87">
        <v>0</v>
      </c>
      <c r="AG62" s="87">
        <v>0</v>
      </c>
      <c r="AH62" s="87">
        <v>0</v>
      </c>
      <c r="AI62" s="87">
        <v>0</v>
      </c>
      <c r="AJ62" s="87">
        <v>0</v>
      </c>
      <c r="AK62" s="87">
        <v>0</v>
      </c>
      <c r="AL62" s="87">
        <v>0</v>
      </c>
      <c r="AM62" s="87">
        <v>0</v>
      </c>
      <c r="AN62" s="87">
        <v>0</v>
      </c>
      <c r="AO62" s="87">
        <v>0</v>
      </c>
      <c r="AP62" s="87">
        <v>0</v>
      </c>
      <c r="AQ62" s="87">
        <v>0</v>
      </c>
      <c r="AR62" s="87">
        <v>0</v>
      </c>
      <c r="AS62" s="87">
        <v>0</v>
      </c>
      <c r="AT62" s="87">
        <v>0</v>
      </c>
      <c r="AU62" s="87">
        <v>0</v>
      </c>
      <c r="AV62" s="87">
        <v>0</v>
      </c>
      <c r="AW62" s="87">
        <v>0</v>
      </c>
      <c r="AX62" s="87">
        <v>0</v>
      </c>
      <c r="AY62" s="87">
        <v>0</v>
      </c>
      <c r="AZ62" s="87">
        <v>0</v>
      </c>
      <c r="BA62" s="87">
        <v>0</v>
      </c>
      <c r="BB62" s="87">
        <v>0</v>
      </c>
    </row>
    <row r="63" spans="1:54">
      <c r="A63" s="86" t="s">
        <v>180</v>
      </c>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row>
    <row r="64" spans="1:54">
      <c r="A64" s="86" t="s">
        <v>181</v>
      </c>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row>
    <row r="65" spans="1:54">
      <c r="A65" s="89" t="s">
        <v>182</v>
      </c>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row>
    <row r="66" spans="1:54">
      <c r="A66" s="86" t="s">
        <v>183</v>
      </c>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row>
    <row r="67" spans="1:54">
      <c r="A67" s="89" t="s">
        <v>184</v>
      </c>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row>
    <row r="68" spans="1:54">
      <c r="A68" s="86" t="s">
        <v>185</v>
      </c>
      <c r="B68" s="87">
        <v>22595091104.9632</v>
      </c>
      <c r="C68" s="87">
        <v>22850562344.999199</v>
      </c>
      <c r="D68" s="87">
        <v>23058874966.469898</v>
      </c>
      <c r="E68" s="87">
        <v>23213453550.2136</v>
      </c>
      <c r="F68" s="87">
        <v>23259152724.043201</v>
      </c>
      <c r="G68" s="87">
        <v>23320978428.191002</v>
      </c>
      <c r="H68" s="87">
        <v>23666767159.918201</v>
      </c>
      <c r="I68" s="87">
        <v>23715711356.064701</v>
      </c>
      <c r="J68" s="87">
        <v>23765444902.226501</v>
      </c>
      <c r="K68" s="87">
        <v>23892116988.319401</v>
      </c>
      <c r="L68" s="87">
        <v>24064765387.250401</v>
      </c>
      <c r="M68" s="87">
        <v>24173890101.757801</v>
      </c>
      <c r="N68" s="87">
        <v>25053197298.544102</v>
      </c>
      <c r="O68" s="87">
        <v>25053197298.544102</v>
      </c>
      <c r="P68" s="87">
        <v>25135982059.400398</v>
      </c>
      <c r="Q68" s="87">
        <v>25177726903.9939</v>
      </c>
      <c r="R68" s="87">
        <v>25505716797.3148</v>
      </c>
      <c r="S68" s="87">
        <v>25590916384.838299</v>
      </c>
      <c r="T68" s="87">
        <v>25655375040.764099</v>
      </c>
      <c r="U68" s="87">
        <v>25855973658.4561</v>
      </c>
      <c r="V68" s="87">
        <v>25908718821.239899</v>
      </c>
      <c r="W68" s="87">
        <v>25981534804.892899</v>
      </c>
      <c r="X68" s="87">
        <v>26210233742.718201</v>
      </c>
      <c r="Y68" s="87">
        <v>26262624612.261501</v>
      </c>
      <c r="Z68" s="87">
        <v>26320153119.810902</v>
      </c>
      <c r="AA68" s="87">
        <v>27843251172.843399</v>
      </c>
      <c r="AB68" s="87">
        <v>27843251172.843399</v>
      </c>
      <c r="AC68" s="87">
        <v>27906677114.107601</v>
      </c>
      <c r="AD68" s="87">
        <v>27953238147.787201</v>
      </c>
      <c r="AE68" s="87">
        <v>28072852876.372601</v>
      </c>
      <c r="AF68" s="87">
        <v>28122381619.733601</v>
      </c>
      <c r="AG68" s="87">
        <v>28219816994.965401</v>
      </c>
      <c r="AH68" s="87">
        <v>28733339832.936199</v>
      </c>
      <c r="AI68" s="87">
        <v>28914668134.1021</v>
      </c>
      <c r="AJ68" s="87">
        <v>29009889019.217701</v>
      </c>
      <c r="AK68" s="87">
        <v>29152289971.119701</v>
      </c>
      <c r="AL68" s="87">
        <v>29226020455.317902</v>
      </c>
      <c r="AM68" s="87">
        <v>29305552659.291698</v>
      </c>
      <c r="AN68" s="87">
        <v>29775293880.265499</v>
      </c>
      <c r="AO68" s="87">
        <v>29775293880.265499</v>
      </c>
      <c r="AP68" s="87">
        <v>29814102943.2015</v>
      </c>
      <c r="AQ68" s="87">
        <v>29857021069.2486</v>
      </c>
      <c r="AR68" s="87">
        <v>30077587834.708698</v>
      </c>
      <c r="AS68" s="87">
        <v>30132521534.358299</v>
      </c>
      <c r="AT68" s="87">
        <v>30206648569.893398</v>
      </c>
      <c r="AU68" s="87">
        <v>30714484850.385399</v>
      </c>
      <c r="AV68" s="87">
        <v>30922851270.168499</v>
      </c>
      <c r="AW68" s="87">
        <v>31001077125.351101</v>
      </c>
      <c r="AX68" s="87">
        <v>31149817494.524799</v>
      </c>
      <c r="AY68" s="87">
        <v>31280753457.7939</v>
      </c>
      <c r="AZ68" s="87">
        <v>31361549953.044899</v>
      </c>
      <c r="BA68" s="87">
        <v>31792560437.456299</v>
      </c>
      <c r="BB68" s="87">
        <v>31792560437.456299</v>
      </c>
    </row>
    <row r="69" spans="1:54">
      <c r="A69" s="86" t="s">
        <v>186</v>
      </c>
      <c r="B69" s="87">
        <v>0</v>
      </c>
      <c r="C69" s="87">
        <v>0</v>
      </c>
      <c r="D69" s="87">
        <v>0</v>
      </c>
      <c r="E69" s="87">
        <v>0</v>
      </c>
      <c r="F69" s="87">
        <v>0</v>
      </c>
      <c r="G69" s="87">
        <v>0</v>
      </c>
      <c r="H69" s="87">
        <v>0</v>
      </c>
      <c r="I69" s="87">
        <v>0</v>
      </c>
      <c r="J69" s="87">
        <v>0</v>
      </c>
      <c r="K69" s="87">
        <v>0</v>
      </c>
      <c r="L69" s="87">
        <v>0</v>
      </c>
      <c r="M69" s="87">
        <v>0</v>
      </c>
      <c r="N69" s="87">
        <v>0</v>
      </c>
      <c r="O69" s="87">
        <v>0</v>
      </c>
      <c r="P69" s="87">
        <v>0</v>
      </c>
      <c r="Q69" s="87">
        <v>0</v>
      </c>
      <c r="R69" s="87">
        <v>0</v>
      </c>
      <c r="S69" s="87">
        <v>0</v>
      </c>
      <c r="T69" s="87">
        <v>0</v>
      </c>
      <c r="U69" s="87">
        <v>0</v>
      </c>
      <c r="V69" s="87">
        <v>0</v>
      </c>
      <c r="W69" s="87">
        <v>0</v>
      </c>
      <c r="X69" s="87">
        <v>0</v>
      </c>
      <c r="Y69" s="87">
        <v>0</v>
      </c>
      <c r="Z69" s="87">
        <v>0</v>
      </c>
      <c r="AA69" s="87">
        <v>0</v>
      </c>
      <c r="AB69" s="87">
        <v>0</v>
      </c>
      <c r="AC69" s="87">
        <v>0</v>
      </c>
      <c r="AD69" s="87">
        <v>0</v>
      </c>
      <c r="AE69" s="87">
        <v>0</v>
      </c>
      <c r="AF69" s="87">
        <v>0</v>
      </c>
      <c r="AG69" s="87">
        <v>0</v>
      </c>
      <c r="AH69" s="87">
        <v>0</v>
      </c>
      <c r="AI69" s="87">
        <v>0</v>
      </c>
      <c r="AJ69" s="87">
        <v>0</v>
      </c>
      <c r="AK69" s="87">
        <v>0</v>
      </c>
      <c r="AL69" s="87">
        <v>0</v>
      </c>
      <c r="AM69" s="87">
        <v>0</v>
      </c>
      <c r="AN69" s="87">
        <v>0</v>
      </c>
      <c r="AO69" s="87">
        <v>0</v>
      </c>
      <c r="AP69" s="87">
        <v>0</v>
      </c>
      <c r="AQ69" s="87">
        <v>0</v>
      </c>
      <c r="AR69" s="87">
        <v>0</v>
      </c>
      <c r="AS69" s="87">
        <v>0</v>
      </c>
      <c r="AT69" s="87">
        <v>0</v>
      </c>
      <c r="AU69" s="87">
        <v>0</v>
      </c>
      <c r="AV69" s="87">
        <v>0</v>
      </c>
      <c r="AW69" s="87">
        <v>0</v>
      </c>
      <c r="AX69" s="87">
        <v>0</v>
      </c>
      <c r="AY69" s="87">
        <v>0</v>
      </c>
      <c r="AZ69" s="87">
        <v>0</v>
      </c>
      <c r="BA69" s="87">
        <v>0</v>
      </c>
      <c r="BB69" s="87">
        <v>0</v>
      </c>
    </row>
    <row r="70" spans="1:54">
      <c r="A70" s="86" t="s">
        <v>187</v>
      </c>
      <c r="B70" s="87">
        <v>235782330.40000001</v>
      </c>
      <c r="C70" s="87">
        <v>235782330.40000001</v>
      </c>
      <c r="D70" s="87">
        <v>235782330.40000001</v>
      </c>
      <c r="E70" s="87">
        <v>235782330.40000001</v>
      </c>
      <c r="F70" s="87">
        <v>235782330.40000001</v>
      </c>
      <c r="G70" s="87">
        <v>235782330.40000001</v>
      </c>
      <c r="H70" s="87">
        <v>235782330.40000001</v>
      </c>
      <c r="I70" s="87">
        <v>235782330.40000001</v>
      </c>
      <c r="J70" s="87">
        <v>235782330.40000001</v>
      </c>
      <c r="K70" s="87">
        <v>235782330.40000001</v>
      </c>
      <c r="L70" s="87">
        <v>235782330.40000001</v>
      </c>
      <c r="M70" s="87">
        <v>235782330.40000001</v>
      </c>
      <c r="N70" s="87">
        <v>235782330.40000001</v>
      </c>
      <c r="O70" s="87">
        <v>235782330.40000001</v>
      </c>
      <c r="P70" s="87">
        <v>235782330.40000001</v>
      </c>
      <c r="Q70" s="87">
        <v>235782330.40000001</v>
      </c>
      <c r="R70" s="87">
        <v>235782330.40000001</v>
      </c>
      <c r="S70" s="87">
        <v>235782330.40000001</v>
      </c>
      <c r="T70" s="87">
        <v>235782330.40000001</v>
      </c>
      <c r="U70" s="87">
        <v>235782330.40000001</v>
      </c>
      <c r="V70" s="87">
        <v>235782330.40000001</v>
      </c>
      <c r="W70" s="87">
        <v>235782330.40000001</v>
      </c>
      <c r="X70" s="87">
        <v>235782330.40000001</v>
      </c>
      <c r="Y70" s="87">
        <v>235782330.40000001</v>
      </c>
      <c r="Z70" s="87">
        <v>235782330.40000001</v>
      </c>
      <c r="AA70" s="87">
        <v>235782330.40000001</v>
      </c>
      <c r="AB70" s="87">
        <v>235782330.40000001</v>
      </c>
      <c r="AC70" s="87">
        <v>235782330.40000001</v>
      </c>
      <c r="AD70" s="87">
        <v>235782330.40000001</v>
      </c>
      <c r="AE70" s="87">
        <v>235782330.40000001</v>
      </c>
      <c r="AF70" s="87">
        <v>235782330.40000001</v>
      </c>
      <c r="AG70" s="87">
        <v>235782330.40000001</v>
      </c>
      <c r="AH70" s="87">
        <v>235782330.40000001</v>
      </c>
      <c r="AI70" s="87">
        <v>235782330.40000001</v>
      </c>
      <c r="AJ70" s="87">
        <v>235782330.40000001</v>
      </c>
      <c r="AK70" s="87">
        <v>235782330.40000001</v>
      </c>
      <c r="AL70" s="87">
        <v>235782330.40000001</v>
      </c>
      <c r="AM70" s="87">
        <v>235782330.40000001</v>
      </c>
      <c r="AN70" s="87">
        <v>235782330.40000001</v>
      </c>
      <c r="AO70" s="87">
        <v>235782330.40000001</v>
      </c>
      <c r="AP70" s="87">
        <v>235782330.40000001</v>
      </c>
      <c r="AQ70" s="87">
        <v>235782330.40000001</v>
      </c>
      <c r="AR70" s="87">
        <v>235782330.40000001</v>
      </c>
      <c r="AS70" s="87">
        <v>235782330.40000001</v>
      </c>
      <c r="AT70" s="87">
        <v>235782330.40000001</v>
      </c>
      <c r="AU70" s="87">
        <v>235782330.40000001</v>
      </c>
      <c r="AV70" s="87">
        <v>235782330.40000001</v>
      </c>
      <c r="AW70" s="87">
        <v>235782330.40000001</v>
      </c>
      <c r="AX70" s="87">
        <v>235782330.40000001</v>
      </c>
      <c r="AY70" s="87">
        <v>235782330.40000001</v>
      </c>
      <c r="AZ70" s="87">
        <v>235782330.40000001</v>
      </c>
      <c r="BA70" s="87">
        <v>235782330.40000001</v>
      </c>
      <c r="BB70" s="87">
        <v>235782330.40000001</v>
      </c>
    </row>
    <row r="71" spans="1:54">
      <c r="A71" s="86" t="s">
        <v>188</v>
      </c>
      <c r="B71" s="87">
        <v>422472187.15999901</v>
      </c>
      <c r="C71" s="87">
        <v>422472187.15999901</v>
      </c>
      <c r="D71" s="87">
        <v>422472187.15999901</v>
      </c>
      <c r="E71" s="87">
        <v>422472187.15999901</v>
      </c>
      <c r="F71" s="87">
        <v>422472187.15999901</v>
      </c>
      <c r="G71" s="87">
        <v>422472187.15999901</v>
      </c>
      <c r="H71" s="87">
        <v>422472187.15999901</v>
      </c>
      <c r="I71" s="87">
        <v>422472187.15999901</v>
      </c>
      <c r="J71" s="87">
        <v>422472187.15999901</v>
      </c>
      <c r="K71" s="87">
        <v>422472187.15999901</v>
      </c>
      <c r="L71" s="87">
        <v>422472187.15999901</v>
      </c>
      <c r="M71" s="87">
        <v>422472187.15999901</v>
      </c>
      <c r="N71" s="87">
        <v>422472187.15999901</v>
      </c>
      <c r="O71" s="87">
        <v>422472187.15999901</v>
      </c>
      <c r="P71" s="87">
        <v>422472187.15999901</v>
      </c>
      <c r="Q71" s="87">
        <v>422472187.15999901</v>
      </c>
      <c r="R71" s="87">
        <v>422472187.15999901</v>
      </c>
      <c r="S71" s="87">
        <v>422472187.15999901</v>
      </c>
      <c r="T71" s="87">
        <v>422472187.15999901</v>
      </c>
      <c r="U71" s="87">
        <v>422472187.15999901</v>
      </c>
      <c r="V71" s="87">
        <v>422472187.15999901</v>
      </c>
      <c r="W71" s="87">
        <v>422472187.15999901</v>
      </c>
      <c r="X71" s="87">
        <v>422472187.15999901</v>
      </c>
      <c r="Y71" s="87">
        <v>422472187.15999901</v>
      </c>
      <c r="Z71" s="87">
        <v>422472187.15999901</v>
      </c>
      <c r="AA71" s="87">
        <v>422472187.15999901</v>
      </c>
      <c r="AB71" s="87">
        <v>422472187.15999901</v>
      </c>
      <c r="AC71" s="87">
        <v>422472187.15999901</v>
      </c>
      <c r="AD71" s="87">
        <v>422472187.15999901</v>
      </c>
      <c r="AE71" s="87">
        <v>422472187.15999901</v>
      </c>
      <c r="AF71" s="87">
        <v>422472187.15999901</v>
      </c>
      <c r="AG71" s="87">
        <v>422472187.15999901</v>
      </c>
      <c r="AH71" s="87">
        <v>422472187.15999901</v>
      </c>
      <c r="AI71" s="87">
        <v>422472187.15999901</v>
      </c>
      <c r="AJ71" s="87">
        <v>422472187.15999901</v>
      </c>
      <c r="AK71" s="87">
        <v>422472187.15999901</v>
      </c>
      <c r="AL71" s="87">
        <v>422472187.15999901</v>
      </c>
      <c r="AM71" s="87">
        <v>422472187.15999901</v>
      </c>
      <c r="AN71" s="87">
        <v>422472187.15999901</v>
      </c>
      <c r="AO71" s="87">
        <v>422472187.15999901</v>
      </c>
      <c r="AP71" s="87">
        <v>422472187.15999901</v>
      </c>
      <c r="AQ71" s="87">
        <v>422472187.15999901</v>
      </c>
      <c r="AR71" s="87">
        <v>422472187.15999901</v>
      </c>
      <c r="AS71" s="87">
        <v>422472187.15999901</v>
      </c>
      <c r="AT71" s="87">
        <v>422472187.15999901</v>
      </c>
      <c r="AU71" s="87">
        <v>422472187.15999901</v>
      </c>
      <c r="AV71" s="87">
        <v>422472187.15999901</v>
      </c>
      <c r="AW71" s="87">
        <v>422472187.15999901</v>
      </c>
      <c r="AX71" s="87">
        <v>422472187.15999901</v>
      </c>
      <c r="AY71" s="87">
        <v>422472187.15999901</v>
      </c>
      <c r="AZ71" s="87">
        <v>422472187.15999901</v>
      </c>
      <c r="BA71" s="87">
        <v>422472187.15999901</v>
      </c>
      <c r="BB71" s="87">
        <v>422472187.15999901</v>
      </c>
    </row>
    <row r="72" spans="1:54">
      <c r="A72" s="86" t="s">
        <v>189</v>
      </c>
      <c r="B72" s="87">
        <v>0</v>
      </c>
      <c r="C72" s="87">
        <v>0</v>
      </c>
      <c r="D72" s="87">
        <v>0</v>
      </c>
      <c r="E72" s="87">
        <v>0</v>
      </c>
      <c r="F72" s="87">
        <v>0</v>
      </c>
      <c r="G72" s="87">
        <v>0</v>
      </c>
      <c r="H72" s="87">
        <v>0</v>
      </c>
      <c r="I72" s="87">
        <v>0</v>
      </c>
      <c r="J72" s="87">
        <v>0</v>
      </c>
      <c r="K72" s="87">
        <v>0</v>
      </c>
      <c r="L72" s="87">
        <v>0</v>
      </c>
      <c r="M72" s="87">
        <v>0</v>
      </c>
      <c r="N72" s="87">
        <v>0</v>
      </c>
      <c r="O72" s="87">
        <v>0</v>
      </c>
      <c r="P72" s="87">
        <v>0</v>
      </c>
      <c r="Q72" s="87">
        <v>0</v>
      </c>
      <c r="R72" s="87">
        <v>0</v>
      </c>
      <c r="S72" s="87">
        <v>0</v>
      </c>
      <c r="T72" s="87">
        <v>0</v>
      </c>
      <c r="U72" s="87">
        <v>0</v>
      </c>
      <c r="V72" s="87">
        <v>0</v>
      </c>
      <c r="W72" s="87">
        <v>0</v>
      </c>
      <c r="X72" s="87">
        <v>0</v>
      </c>
      <c r="Y72" s="87">
        <v>0</v>
      </c>
      <c r="Z72" s="87">
        <v>0</v>
      </c>
      <c r="AA72" s="87">
        <v>0</v>
      </c>
      <c r="AB72" s="87">
        <v>0</v>
      </c>
      <c r="AC72" s="87">
        <v>0</v>
      </c>
      <c r="AD72" s="87">
        <v>0</v>
      </c>
      <c r="AE72" s="87">
        <v>0</v>
      </c>
      <c r="AF72" s="87">
        <v>0</v>
      </c>
      <c r="AG72" s="87">
        <v>0</v>
      </c>
      <c r="AH72" s="87">
        <v>0</v>
      </c>
      <c r="AI72" s="87">
        <v>0</v>
      </c>
      <c r="AJ72" s="87">
        <v>0</v>
      </c>
      <c r="AK72" s="87">
        <v>0</v>
      </c>
      <c r="AL72" s="87">
        <v>0</v>
      </c>
      <c r="AM72" s="87">
        <v>0</v>
      </c>
      <c r="AN72" s="87">
        <v>0</v>
      </c>
      <c r="AO72" s="87">
        <v>0</v>
      </c>
      <c r="AP72" s="87">
        <v>0</v>
      </c>
      <c r="AQ72" s="87">
        <v>0</v>
      </c>
      <c r="AR72" s="87">
        <v>0</v>
      </c>
      <c r="AS72" s="87">
        <v>0</v>
      </c>
      <c r="AT72" s="87">
        <v>0</v>
      </c>
      <c r="AU72" s="87">
        <v>0</v>
      </c>
      <c r="AV72" s="87">
        <v>0</v>
      </c>
      <c r="AW72" s="87">
        <v>0</v>
      </c>
      <c r="AX72" s="87">
        <v>0</v>
      </c>
      <c r="AY72" s="87">
        <v>0</v>
      </c>
      <c r="AZ72" s="87">
        <v>0</v>
      </c>
      <c r="BA72" s="87">
        <v>0</v>
      </c>
      <c r="BB72" s="87">
        <v>0</v>
      </c>
    </row>
    <row r="73" spans="1:54">
      <c r="A73" s="86" t="s">
        <v>190</v>
      </c>
      <c r="B73" s="87">
        <v>25397736.120000001</v>
      </c>
      <c r="C73" s="87">
        <v>25397736.120000001</v>
      </c>
      <c r="D73" s="87">
        <v>25397736.120000001</v>
      </c>
      <c r="E73" s="87">
        <v>25397736.120000001</v>
      </c>
      <c r="F73" s="87">
        <v>25397736.120000001</v>
      </c>
      <c r="G73" s="87">
        <v>25397736.120000001</v>
      </c>
      <c r="H73" s="87">
        <v>25397736.120000001</v>
      </c>
      <c r="I73" s="87">
        <v>25397736.120000001</v>
      </c>
      <c r="J73" s="87">
        <v>25397736.120000001</v>
      </c>
      <c r="K73" s="87">
        <v>25397736.120000001</v>
      </c>
      <c r="L73" s="87">
        <v>25397736.120000001</v>
      </c>
      <c r="M73" s="87">
        <v>25397736.120000001</v>
      </c>
      <c r="N73" s="87">
        <v>25397736.120000001</v>
      </c>
      <c r="O73" s="87">
        <v>25397736.120000001</v>
      </c>
      <c r="P73" s="87">
        <v>25397736.120000001</v>
      </c>
      <c r="Q73" s="87">
        <v>25397736.120000001</v>
      </c>
      <c r="R73" s="87">
        <v>25397736.120000001</v>
      </c>
      <c r="S73" s="87">
        <v>25397736.120000001</v>
      </c>
      <c r="T73" s="87">
        <v>25397736.120000001</v>
      </c>
      <c r="U73" s="87">
        <v>25397736.120000001</v>
      </c>
      <c r="V73" s="87">
        <v>25397736.120000001</v>
      </c>
      <c r="W73" s="87">
        <v>25397736.120000001</v>
      </c>
      <c r="X73" s="87">
        <v>25397736.120000001</v>
      </c>
      <c r="Y73" s="87">
        <v>25397736.120000001</v>
      </c>
      <c r="Z73" s="87">
        <v>25397736.120000001</v>
      </c>
      <c r="AA73" s="87">
        <v>25397736.120000001</v>
      </c>
      <c r="AB73" s="87">
        <v>25397736.120000001</v>
      </c>
      <c r="AC73" s="87">
        <v>25397736.120000001</v>
      </c>
      <c r="AD73" s="87">
        <v>25397736.120000001</v>
      </c>
      <c r="AE73" s="87">
        <v>25397736.120000001</v>
      </c>
      <c r="AF73" s="87">
        <v>25397736.120000001</v>
      </c>
      <c r="AG73" s="87">
        <v>25397736.120000001</v>
      </c>
      <c r="AH73" s="87">
        <v>25397736.120000001</v>
      </c>
      <c r="AI73" s="87">
        <v>25397736.120000001</v>
      </c>
      <c r="AJ73" s="87">
        <v>25397736.120000001</v>
      </c>
      <c r="AK73" s="87">
        <v>25397736.120000001</v>
      </c>
      <c r="AL73" s="87">
        <v>25397736.120000001</v>
      </c>
      <c r="AM73" s="87">
        <v>25397736.120000001</v>
      </c>
      <c r="AN73" s="87">
        <v>25397736.120000001</v>
      </c>
      <c r="AO73" s="87">
        <v>25397736.120000001</v>
      </c>
      <c r="AP73" s="87">
        <v>25397736.120000001</v>
      </c>
      <c r="AQ73" s="87">
        <v>25397736.120000001</v>
      </c>
      <c r="AR73" s="87">
        <v>25397736.120000001</v>
      </c>
      <c r="AS73" s="87">
        <v>25397736.120000001</v>
      </c>
      <c r="AT73" s="87">
        <v>25397736.120000001</v>
      </c>
      <c r="AU73" s="87">
        <v>25397736.120000001</v>
      </c>
      <c r="AV73" s="87">
        <v>25397736.120000001</v>
      </c>
      <c r="AW73" s="87">
        <v>25397736.120000001</v>
      </c>
      <c r="AX73" s="87">
        <v>25397736.120000001</v>
      </c>
      <c r="AY73" s="87">
        <v>25397736.120000001</v>
      </c>
      <c r="AZ73" s="87">
        <v>25397736.120000001</v>
      </c>
      <c r="BA73" s="87">
        <v>25397736.120000001</v>
      </c>
      <c r="BB73" s="87">
        <v>25397736.120000001</v>
      </c>
    </row>
    <row r="74" spans="1:54">
      <c r="A74" s="86" t="s">
        <v>191</v>
      </c>
      <c r="B74" s="87">
        <v>43263724.819999903</v>
      </c>
      <c r="C74" s="87">
        <v>43263724.819999903</v>
      </c>
      <c r="D74" s="87">
        <v>43263724.819999903</v>
      </c>
      <c r="E74" s="87">
        <v>43263724.819999903</v>
      </c>
      <c r="F74" s="87">
        <v>43263724.819999903</v>
      </c>
      <c r="G74" s="87">
        <v>43263724.819999903</v>
      </c>
      <c r="H74" s="87">
        <v>43263724.819999903</v>
      </c>
      <c r="I74" s="87">
        <v>43263724.819999903</v>
      </c>
      <c r="J74" s="87">
        <v>43263724.819999903</v>
      </c>
      <c r="K74" s="87">
        <v>43263724.819999903</v>
      </c>
      <c r="L74" s="87">
        <v>43263724.819999903</v>
      </c>
      <c r="M74" s="87">
        <v>43263724.819999903</v>
      </c>
      <c r="N74" s="87">
        <v>43263724.819999903</v>
      </c>
      <c r="O74" s="87">
        <v>43263724.819999903</v>
      </c>
      <c r="P74" s="87">
        <v>43263724.819999903</v>
      </c>
      <c r="Q74" s="87">
        <v>43263724.819999903</v>
      </c>
      <c r="R74" s="87">
        <v>43263724.819999903</v>
      </c>
      <c r="S74" s="87">
        <v>43263724.819999903</v>
      </c>
      <c r="T74" s="87">
        <v>43263724.819999903</v>
      </c>
      <c r="U74" s="87">
        <v>43263724.819999903</v>
      </c>
      <c r="V74" s="87">
        <v>43263724.819999903</v>
      </c>
      <c r="W74" s="87">
        <v>43263724.819999903</v>
      </c>
      <c r="X74" s="87">
        <v>43263724.819999903</v>
      </c>
      <c r="Y74" s="87">
        <v>43263724.819999903</v>
      </c>
      <c r="Z74" s="87">
        <v>43263724.819999903</v>
      </c>
      <c r="AA74" s="87">
        <v>43263724.819999903</v>
      </c>
      <c r="AB74" s="87">
        <v>43263724.819999903</v>
      </c>
      <c r="AC74" s="87">
        <v>43263724.819999903</v>
      </c>
      <c r="AD74" s="87">
        <v>43263724.819999903</v>
      </c>
      <c r="AE74" s="87">
        <v>43263724.819999903</v>
      </c>
      <c r="AF74" s="87">
        <v>43263724.819999903</v>
      </c>
      <c r="AG74" s="87">
        <v>43263724.819999903</v>
      </c>
      <c r="AH74" s="87">
        <v>43263724.819999903</v>
      </c>
      <c r="AI74" s="87">
        <v>43263724.819999903</v>
      </c>
      <c r="AJ74" s="87">
        <v>43263724.819999903</v>
      </c>
      <c r="AK74" s="87">
        <v>43263724.819999903</v>
      </c>
      <c r="AL74" s="87">
        <v>43263724.819999903</v>
      </c>
      <c r="AM74" s="87">
        <v>43263724.819999903</v>
      </c>
      <c r="AN74" s="87">
        <v>43263724.819999903</v>
      </c>
      <c r="AO74" s="87">
        <v>43263724.819999903</v>
      </c>
      <c r="AP74" s="87">
        <v>43263724.819999903</v>
      </c>
      <c r="AQ74" s="87">
        <v>43263724.819999903</v>
      </c>
      <c r="AR74" s="87">
        <v>43263724.819999903</v>
      </c>
      <c r="AS74" s="87">
        <v>43263724.819999903</v>
      </c>
      <c r="AT74" s="87">
        <v>43263724.819999903</v>
      </c>
      <c r="AU74" s="87">
        <v>43263724.819999903</v>
      </c>
      <c r="AV74" s="87">
        <v>43263724.819999903</v>
      </c>
      <c r="AW74" s="87">
        <v>43263724.819999903</v>
      </c>
      <c r="AX74" s="87">
        <v>43263724.819999903</v>
      </c>
      <c r="AY74" s="87">
        <v>43263724.819999903</v>
      </c>
      <c r="AZ74" s="87">
        <v>43263724.819999903</v>
      </c>
      <c r="BA74" s="87">
        <v>43263724.819999903</v>
      </c>
      <c r="BB74" s="87">
        <v>43263724.819999903</v>
      </c>
    </row>
    <row r="75" spans="1:54">
      <c r="A75" s="86" t="s">
        <v>192</v>
      </c>
      <c r="B75" s="87">
        <v>-2489592.16</v>
      </c>
      <c r="C75" s="87">
        <v>-2489592.16</v>
      </c>
      <c r="D75" s="87">
        <v>-2489592.16</v>
      </c>
      <c r="E75" s="87">
        <v>-2489592.16</v>
      </c>
      <c r="F75" s="87">
        <v>-2489592.16</v>
      </c>
      <c r="G75" s="87">
        <v>-2489592.16</v>
      </c>
      <c r="H75" s="87">
        <v>-2489592.16</v>
      </c>
      <c r="I75" s="87">
        <v>-2489592.16</v>
      </c>
      <c r="J75" s="87">
        <v>-2489592.16</v>
      </c>
      <c r="K75" s="87">
        <v>-2489592.16</v>
      </c>
      <c r="L75" s="87">
        <v>-2489592.16</v>
      </c>
      <c r="M75" s="87">
        <v>-2489592.16</v>
      </c>
      <c r="N75" s="87">
        <v>-2489592.16</v>
      </c>
      <c r="O75" s="87">
        <v>-2489592.16</v>
      </c>
      <c r="P75" s="87">
        <v>-2489592.16</v>
      </c>
      <c r="Q75" s="87">
        <v>-2489592.16</v>
      </c>
      <c r="R75" s="87">
        <v>-2489592.16</v>
      </c>
      <c r="S75" s="87">
        <v>-2489592.16</v>
      </c>
      <c r="T75" s="87">
        <v>-2489592.16</v>
      </c>
      <c r="U75" s="87">
        <v>-2489592.16</v>
      </c>
      <c r="V75" s="87">
        <v>-2489592.16</v>
      </c>
      <c r="W75" s="87">
        <v>-2489592.16</v>
      </c>
      <c r="X75" s="87">
        <v>-2489592.16</v>
      </c>
      <c r="Y75" s="87">
        <v>-2489592.16</v>
      </c>
      <c r="Z75" s="87">
        <v>-2489592.16</v>
      </c>
      <c r="AA75" s="87">
        <v>-2489592.16</v>
      </c>
      <c r="AB75" s="87">
        <v>-2489592.16</v>
      </c>
      <c r="AC75" s="87">
        <v>-2489592.16</v>
      </c>
      <c r="AD75" s="87">
        <v>-2489592.16</v>
      </c>
      <c r="AE75" s="87">
        <v>-2489592.16</v>
      </c>
      <c r="AF75" s="87">
        <v>-2489592.16</v>
      </c>
      <c r="AG75" s="87">
        <v>-2489592.16</v>
      </c>
      <c r="AH75" s="87">
        <v>-2489592.16</v>
      </c>
      <c r="AI75" s="87">
        <v>-2489592.16</v>
      </c>
      <c r="AJ75" s="87">
        <v>-2489592.16</v>
      </c>
      <c r="AK75" s="87">
        <v>-2489592.16</v>
      </c>
      <c r="AL75" s="87">
        <v>-2489592.16</v>
      </c>
      <c r="AM75" s="87">
        <v>-2489592.16</v>
      </c>
      <c r="AN75" s="87">
        <v>-2489592.16</v>
      </c>
      <c r="AO75" s="87">
        <v>-2489592.16</v>
      </c>
      <c r="AP75" s="87">
        <v>-2489592.16</v>
      </c>
      <c r="AQ75" s="87">
        <v>-2489592.16</v>
      </c>
      <c r="AR75" s="87">
        <v>-2489592.16</v>
      </c>
      <c r="AS75" s="87">
        <v>-2489592.16</v>
      </c>
      <c r="AT75" s="87">
        <v>-2489592.16</v>
      </c>
      <c r="AU75" s="87">
        <v>-2489592.16</v>
      </c>
      <c r="AV75" s="87">
        <v>-2489592.16</v>
      </c>
      <c r="AW75" s="87">
        <v>-2489592.16</v>
      </c>
      <c r="AX75" s="87">
        <v>-2489592.16</v>
      </c>
      <c r="AY75" s="87">
        <v>-2489592.16</v>
      </c>
      <c r="AZ75" s="87">
        <v>-2489592.16</v>
      </c>
      <c r="BA75" s="87">
        <v>-2489592.16</v>
      </c>
      <c r="BB75" s="87">
        <v>-2489592.16</v>
      </c>
    </row>
    <row r="76" spans="1:54">
      <c r="A76" s="267" t="s">
        <v>193</v>
      </c>
      <c r="B76" s="109">
        <v>23319517491.3032</v>
      </c>
      <c r="C76" s="109">
        <v>23574988731.339199</v>
      </c>
      <c r="D76" s="109">
        <v>23783301352.809898</v>
      </c>
      <c r="E76" s="109">
        <v>23937879936.5536</v>
      </c>
      <c r="F76" s="109">
        <v>23983579110.383202</v>
      </c>
      <c r="G76" s="109">
        <v>24045404814.530998</v>
      </c>
      <c r="H76" s="109">
        <v>24391193546.258202</v>
      </c>
      <c r="I76" s="109">
        <v>24440137742.404701</v>
      </c>
      <c r="J76" s="109">
        <v>24489871288.566502</v>
      </c>
      <c r="K76" s="109">
        <v>24616543374.659401</v>
      </c>
      <c r="L76" s="109">
        <v>24789191773.590401</v>
      </c>
      <c r="M76" s="109">
        <v>24898316488.097801</v>
      </c>
      <c r="N76" s="109">
        <v>25777623684.884102</v>
      </c>
      <c r="O76" s="109">
        <v>25777623684.884102</v>
      </c>
      <c r="P76" s="109">
        <v>25860408445.740398</v>
      </c>
      <c r="Q76" s="109">
        <v>25902153290.3339</v>
      </c>
      <c r="R76" s="109">
        <v>26230143183.6548</v>
      </c>
      <c r="S76" s="109">
        <v>26315342771.178299</v>
      </c>
      <c r="T76" s="109">
        <v>26379801427.104099</v>
      </c>
      <c r="U76" s="109">
        <v>26580400044.796101</v>
      </c>
      <c r="V76" s="109">
        <v>26633145207.579899</v>
      </c>
      <c r="W76" s="109">
        <v>26705961191.232899</v>
      </c>
      <c r="X76" s="109">
        <v>26934660129.058201</v>
      </c>
      <c r="Y76" s="109">
        <v>26987050998.601501</v>
      </c>
      <c r="Z76" s="109">
        <v>27044579506.150902</v>
      </c>
      <c r="AA76" s="109">
        <v>28567677559.183399</v>
      </c>
      <c r="AB76" s="109">
        <v>28567677559.183399</v>
      </c>
      <c r="AC76" s="109">
        <v>28631103500.447601</v>
      </c>
      <c r="AD76" s="109">
        <v>28677664534.127201</v>
      </c>
      <c r="AE76" s="109">
        <v>28797279262.712601</v>
      </c>
      <c r="AF76" s="109">
        <v>28846808006.073601</v>
      </c>
      <c r="AG76" s="109">
        <v>28944243381.305401</v>
      </c>
      <c r="AH76" s="109">
        <v>29457766219.276199</v>
      </c>
      <c r="AI76" s="109">
        <v>29639094520.442101</v>
      </c>
      <c r="AJ76" s="109">
        <v>29734315405.557701</v>
      </c>
      <c r="AK76" s="109">
        <v>29876716357.459702</v>
      </c>
      <c r="AL76" s="109">
        <v>29950446841.657902</v>
      </c>
      <c r="AM76" s="109">
        <v>30029979045.631699</v>
      </c>
      <c r="AN76" s="109">
        <v>30499720266.605499</v>
      </c>
      <c r="AO76" s="109">
        <v>30499720266.605499</v>
      </c>
      <c r="AP76" s="109">
        <v>30538529329.5415</v>
      </c>
      <c r="AQ76" s="109">
        <v>30581447455.5886</v>
      </c>
      <c r="AR76" s="109">
        <v>30802014221.048698</v>
      </c>
      <c r="AS76" s="109">
        <v>30856947920.698299</v>
      </c>
      <c r="AT76" s="109">
        <v>30931074956.233398</v>
      </c>
      <c r="AU76" s="109">
        <v>31438911236.725399</v>
      </c>
      <c r="AV76" s="109">
        <v>31647277656.508499</v>
      </c>
      <c r="AW76" s="109">
        <v>31725503511.691101</v>
      </c>
      <c r="AX76" s="109">
        <v>31874243880.864799</v>
      </c>
      <c r="AY76" s="109">
        <v>32005179844.1339</v>
      </c>
      <c r="AZ76" s="109">
        <v>32085976339.384899</v>
      </c>
      <c r="BA76" s="109">
        <v>32516986823.796299</v>
      </c>
      <c r="BB76" s="109">
        <v>32516986823.796299</v>
      </c>
    </row>
    <row r="77" spans="1:54">
      <c r="A77" s="86" t="s">
        <v>194</v>
      </c>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row>
    <row r="78" spans="1:54">
      <c r="A78" s="282" t="s">
        <v>195</v>
      </c>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row>
    <row r="79" spans="1:54">
      <c r="A79" s="86" t="s">
        <v>196</v>
      </c>
      <c r="B79" s="87">
        <v>0</v>
      </c>
      <c r="C79" s="87">
        <v>0</v>
      </c>
      <c r="D79" s="87">
        <v>0</v>
      </c>
      <c r="E79" s="87">
        <v>0</v>
      </c>
      <c r="F79" s="87">
        <v>0</v>
      </c>
      <c r="G79" s="87">
        <v>0</v>
      </c>
      <c r="H79" s="87">
        <v>0</v>
      </c>
      <c r="I79" s="87">
        <v>0</v>
      </c>
      <c r="J79" s="87">
        <v>0</v>
      </c>
      <c r="K79" s="87">
        <v>0</v>
      </c>
      <c r="L79" s="87">
        <v>0</v>
      </c>
      <c r="M79" s="87">
        <v>0</v>
      </c>
      <c r="N79" s="87">
        <v>0</v>
      </c>
      <c r="O79" s="87">
        <v>0</v>
      </c>
      <c r="P79" s="87">
        <v>0</v>
      </c>
      <c r="Q79" s="87">
        <v>0</v>
      </c>
      <c r="R79" s="87">
        <v>0</v>
      </c>
      <c r="S79" s="87">
        <v>0</v>
      </c>
      <c r="T79" s="87">
        <v>0</v>
      </c>
      <c r="U79" s="87">
        <v>0</v>
      </c>
      <c r="V79" s="87">
        <v>0</v>
      </c>
      <c r="W79" s="87">
        <v>0</v>
      </c>
      <c r="X79" s="87">
        <v>0</v>
      </c>
      <c r="Y79" s="87">
        <v>0</v>
      </c>
      <c r="Z79" s="87">
        <v>0</v>
      </c>
      <c r="AA79" s="87">
        <v>0</v>
      </c>
      <c r="AB79" s="87">
        <v>0</v>
      </c>
      <c r="AC79" s="87">
        <v>0</v>
      </c>
      <c r="AD79" s="87">
        <v>0</v>
      </c>
      <c r="AE79" s="87">
        <v>0</v>
      </c>
      <c r="AF79" s="87">
        <v>0</v>
      </c>
      <c r="AG79" s="87">
        <v>0</v>
      </c>
      <c r="AH79" s="87">
        <v>0</v>
      </c>
      <c r="AI79" s="87">
        <v>0</v>
      </c>
      <c r="AJ79" s="87">
        <v>0</v>
      </c>
      <c r="AK79" s="87">
        <v>0</v>
      </c>
      <c r="AL79" s="87">
        <v>0</v>
      </c>
      <c r="AM79" s="87">
        <v>0</v>
      </c>
      <c r="AN79" s="87">
        <v>0</v>
      </c>
      <c r="AO79" s="87">
        <v>0</v>
      </c>
      <c r="AP79" s="87">
        <v>0</v>
      </c>
      <c r="AQ79" s="87">
        <v>0</v>
      </c>
      <c r="AR79" s="87">
        <v>0</v>
      </c>
      <c r="AS79" s="87">
        <v>0</v>
      </c>
      <c r="AT79" s="87">
        <v>0</v>
      </c>
      <c r="AU79" s="87">
        <v>0</v>
      </c>
      <c r="AV79" s="87">
        <v>0</v>
      </c>
      <c r="AW79" s="87">
        <v>0</v>
      </c>
      <c r="AX79" s="87">
        <v>0</v>
      </c>
      <c r="AY79" s="87">
        <v>0</v>
      </c>
      <c r="AZ79" s="87">
        <v>0</v>
      </c>
      <c r="BA79" s="87">
        <v>0</v>
      </c>
      <c r="BB79" s="87">
        <v>0</v>
      </c>
    </row>
    <row r="80" spans="1:54">
      <c r="A80" s="86" t="s">
        <v>197</v>
      </c>
      <c r="B80" s="87">
        <v>0</v>
      </c>
      <c r="C80" s="87">
        <v>0</v>
      </c>
      <c r="D80" s="87">
        <v>0</v>
      </c>
      <c r="E80" s="87">
        <v>0</v>
      </c>
      <c r="F80" s="87">
        <v>0</v>
      </c>
      <c r="G80" s="87">
        <v>0</v>
      </c>
      <c r="H80" s="87">
        <v>0</v>
      </c>
      <c r="I80" s="87">
        <v>0</v>
      </c>
      <c r="J80" s="87">
        <v>0</v>
      </c>
      <c r="K80" s="87">
        <v>0</v>
      </c>
      <c r="L80" s="87">
        <v>0</v>
      </c>
      <c r="M80" s="87">
        <v>0</v>
      </c>
      <c r="N80" s="87">
        <v>0</v>
      </c>
      <c r="O80" s="87">
        <v>0</v>
      </c>
      <c r="P80" s="87">
        <v>0</v>
      </c>
      <c r="Q80" s="87">
        <v>0</v>
      </c>
      <c r="R80" s="87">
        <v>0</v>
      </c>
      <c r="S80" s="87">
        <v>0</v>
      </c>
      <c r="T80" s="87">
        <v>0</v>
      </c>
      <c r="U80" s="87">
        <v>0</v>
      </c>
      <c r="V80" s="87">
        <v>0</v>
      </c>
      <c r="W80" s="87">
        <v>0</v>
      </c>
      <c r="X80" s="87">
        <v>0</v>
      </c>
      <c r="Y80" s="87">
        <v>0</v>
      </c>
      <c r="Z80" s="87">
        <v>0</v>
      </c>
      <c r="AA80" s="87">
        <v>0</v>
      </c>
      <c r="AB80" s="87">
        <v>0</v>
      </c>
      <c r="AC80" s="87">
        <v>0</v>
      </c>
      <c r="AD80" s="87">
        <v>0</v>
      </c>
      <c r="AE80" s="87">
        <v>0</v>
      </c>
      <c r="AF80" s="87">
        <v>0</v>
      </c>
      <c r="AG80" s="87">
        <v>0</v>
      </c>
      <c r="AH80" s="87">
        <v>0</v>
      </c>
      <c r="AI80" s="87">
        <v>0</v>
      </c>
      <c r="AJ80" s="87">
        <v>0</v>
      </c>
      <c r="AK80" s="87">
        <v>0</v>
      </c>
      <c r="AL80" s="87">
        <v>0</v>
      </c>
      <c r="AM80" s="87">
        <v>0</v>
      </c>
      <c r="AN80" s="87">
        <v>0</v>
      </c>
      <c r="AO80" s="87">
        <v>0</v>
      </c>
      <c r="AP80" s="87">
        <v>0</v>
      </c>
      <c r="AQ80" s="87">
        <v>0</v>
      </c>
      <c r="AR80" s="87">
        <v>0</v>
      </c>
      <c r="AS80" s="87">
        <v>0</v>
      </c>
      <c r="AT80" s="87">
        <v>0</v>
      </c>
      <c r="AU80" s="87">
        <v>0</v>
      </c>
      <c r="AV80" s="87">
        <v>0</v>
      </c>
      <c r="AW80" s="87">
        <v>0</v>
      </c>
      <c r="AX80" s="87">
        <v>0</v>
      </c>
      <c r="AY80" s="87">
        <v>0</v>
      </c>
      <c r="AZ80" s="87">
        <v>0</v>
      </c>
      <c r="BA80" s="87">
        <v>0</v>
      </c>
      <c r="BB80" s="87">
        <v>0</v>
      </c>
    </row>
    <row r="81" spans="1:54">
      <c r="A81" s="86" t="s">
        <v>198</v>
      </c>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row>
    <row r="82" spans="1:54">
      <c r="A82" s="89" t="s">
        <v>199</v>
      </c>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row>
    <row r="83" spans="1:54">
      <c r="A83" s="86" t="s">
        <v>200</v>
      </c>
      <c r="B83" s="87">
        <v>0</v>
      </c>
      <c r="C83" s="87">
        <v>0</v>
      </c>
      <c r="D83" s="87">
        <v>0</v>
      </c>
      <c r="E83" s="87">
        <v>0</v>
      </c>
      <c r="F83" s="87">
        <v>0</v>
      </c>
      <c r="G83" s="87">
        <v>0</v>
      </c>
      <c r="H83" s="87">
        <v>0</v>
      </c>
      <c r="I83" s="87">
        <v>0</v>
      </c>
      <c r="J83" s="87">
        <v>0</v>
      </c>
      <c r="K83" s="87">
        <v>0</v>
      </c>
      <c r="L83" s="87">
        <v>0</v>
      </c>
      <c r="M83" s="87">
        <v>0</v>
      </c>
      <c r="N83" s="87">
        <v>0</v>
      </c>
      <c r="O83" s="87">
        <v>0</v>
      </c>
      <c r="P83" s="87">
        <v>0</v>
      </c>
      <c r="Q83" s="87">
        <v>0</v>
      </c>
      <c r="R83" s="87">
        <v>0</v>
      </c>
      <c r="S83" s="87">
        <v>0</v>
      </c>
      <c r="T83" s="87">
        <v>0</v>
      </c>
      <c r="U83" s="87">
        <v>0</v>
      </c>
      <c r="V83" s="87">
        <v>0</v>
      </c>
      <c r="W83" s="87">
        <v>0</v>
      </c>
      <c r="X83" s="87">
        <v>0</v>
      </c>
      <c r="Y83" s="87">
        <v>0</v>
      </c>
      <c r="Z83" s="87">
        <v>0</v>
      </c>
      <c r="AA83" s="87">
        <v>0</v>
      </c>
      <c r="AB83" s="87">
        <v>0</v>
      </c>
      <c r="AC83" s="87">
        <v>0</v>
      </c>
      <c r="AD83" s="87">
        <v>0</v>
      </c>
      <c r="AE83" s="87">
        <v>0</v>
      </c>
      <c r="AF83" s="87">
        <v>0</v>
      </c>
      <c r="AG83" s="87">
        <v>0</v>
      </c>
      <c r="AH83" s="87">
        <v>0</v>
      </c>
      <c r="AI83" s="87">
        <v>0</v>
      </c>
      <c r="AJ83" s="87">
        <v>0</v>
      </c>
      <c r="AK83" s="87">
        <v>0</v>
      </c>
      <c r="AL83" s="87">
        <v>0</v>
      </c>
      <c r="AM83" s="87">
        <v>0</v>
      </c>
      <c r="AN83" s="87">
        <v>0</v>
      </c>
      <c r="AO83" s="87">
        <v>0</v>
      </c>
      <c r="AP83" s="87">
        <v>0</v>
      </c>
      <c r="AQ83" s="87">
        <v>0</v>
      </c>
      <c r="AR83" s="87">
        <v>0</v>
      </c>
      <c r="AS83" s="87">
        <v>0</v>
      </c>
      <c r="AT83" s="87">
        <v>0</v>
      </c>
      <c r="AU83" s="87">
        <v>0</v>
      </c>
      <c r="AV83" s="87">
        <v>0</v>
      </c>
      <c r="AW83" s="87">
        <v>0</v>
      </c>
      <c r="AX83" s="87">
        <v>0</v>
      </c>
      <c r="AY83" s="87">
        <v>0</v>
      </c>
      <c r="AZ83" s="87">
        <v>0</v>
      </c>
      <c r="BA83" s="87">
        <v>0</v>
      </c>
      <c r="BB83" s="87">
        <v>0</v>
      </c>
    </row>
    <row r="84" spans="1:54">
      <c r="A84" s="86" t="s">
        <v>201</v>
      </c>
      <c r="B84" s="87">
        <v>0</v>
      </c>
      <c r="C84" s="87">
        <v>0</v>
      </c>
      <c r="D84" s="87">
        <v>0</v>
      </c>
      <c r="E84" s="87">
        <v>0</v>
      </c>
      <c r="F84" s="87">
        <v>0</v>
      </c>
      <c r="G84" s="87">
        <v>0</v>
      </c>
      <c r="H84" s="87">
        <v>0</v>
      </c>
      <c r="I84" s="87">
        <v>0</v>
      </c>
      <c r="J84" s="87">
        <v>0</v>
      </c>
      <c r="K84" s="87">
        <v>0</v>
      </c>
      <c r="L84" s="87">
        <v>0</v>
      </c>
      <c r="M84" s="87">
        <v>0</v>
      </c>
      <c r="N84" s="87">
        <v>0</v>
      </c>
      <c r="O84" s="87">
        <v>0</v>
      </c>
      <c r="P84" s="87">
        <v>0</v>
      </c>
      <c r="Q84" s="87">
        <v>0</v>
      </c>
      <c r="R84" s="87">
        <v>0</v>
      </c>
      <c r="S84" s="87">
        <v>0</v>
      </c>
      <c r="T84" s="87">
        <v>0</v>
      </c>
      <c r="U84" s="87">
        <v>0</v>
      </c>
      <c r="V84" s="87">
        <v>0</v>
      </c>
      <c r="W84" s="87">
        <v>0</v>
      </c>
      <c r="X84" s="87">
        <v>0</v>
      </c>
      <c r="Y84" s="87">
        <v>0</v>
      </c>
      <c r="Z84" s="87">
        <v>0</v>
      </c>
      <c r="AA84" s="87">
        <v>0</v>
      </c>
      <c r="AB84" s="87">
        <v>0</v>
      </c>
      <c r="AC84" s="87">
        <v>0</v>
      </c>
      <c r="AD84" s="87">
        <v>0</v>
      </c>
      <c r="AE84" s="87">
        <v>0</v>
      </c>
      <c r="AF84" s="87">
        <v>0</v>
      </c>
      <c r="AG84" s="87">
        <v>0</v>
      </c>
      <c r="AH84" s="87">
        <v>0</v>
      </c>
      <c r="AI84" s="87">
        <v>0</v>
      </c>
      <c r="AJ84" s="87">
        <v>0</v>
      </c>
      <c r="AK84" s="87">
        <v>0</v>
      </c>
      <c r="AL84" s="87">
        <v>0</v>
      </c>
      <c r="AM84" s="87">
        <v>0</v>
      </c>
      <c r="AN84" s="87">
        <v>0</v>
      </c>
      <c r="AO84" s="87">
        <v>0</v>
      </c>
      <c r="AP84" s="87">
        <v>0</v>
      </c>
      <c r="AQ84" s="87">
        <v>0</v>
      </c>
      <c r="AR84" s="87">
        <v>0</v>
      </c>
      <c r="AS84" s="87">
        <v>0</v>
      </c>
      <c r="AT84" s="87">
        <v>0</v>
      </c>
      <c r="AU84" s="87">
        <v>0</v>
      </c>
      <c r="AV84" s="87">
        <v>0</v>
      </c>
      <c r="AW84" s="87">
        <v>0</v>
      </c>
      <c r="AX84" s="87">
        <v>0</v>
      </c>
      <c r="AY84" s="87">
        <v>0</v>
      </c>
      <c r="AZ84" s="87">
        <v>0</v>
      </c>
      <c r="BA84" s="87">
        <v>0</v>
      </c>
      <c r="BB84" s="87">
        <v>0</v>
      </c>
    </row>
    <row r="85" spans="1:54">
      <c r="A85" s="86" t="s">
        <v>202</v>
      </c>
      <c r="B85" s="87">
        <v>-13.73</v>
      </c>
      <c r="C85" s="87">
        <v>-13.73</v>
      </c>
      <c r="D85" s="87">
        <v>-13.73</v>
      </c>
      <c r="E85" s="87">
        <v>-13.73</v>
      </c>
      <c r="F85" s="87">
        <v>-13.73</v>
      </c>
      <c r="G85" s="87">
        <v>-13.73</v>
      </c>
      <c r="H85" s="87">
        <v>-13.73</v>
      </c>
      <c r="I85" s="87">
        <v>-13.73</v>
      </c>
      <c r="J85" s="87">
        <v>-13.73</v>
      </c>
      <c r="K85" s="87">
        <v>-13.73</v>
      </c>
      <c r="L85" s="87">
        <v>-13.73</v>
      </c>
      <c r="M85" s="87">
        <v>-13.73</v>
      </c>
      <c r="N85" s="87">
        <v>-13.73</v>
      </c>
      <c r="O85" s="87">
        <v>-13.73</v>
      </c>
      <c r="P85" s="87">
        <v>-13.73</v>
      </c>
      <c r="Q85" s="87">
        <v>-13.73</v>
      </c>
      <c r="R85" s="87">
        <v>-13.73</v>
      </c>
      <c r="S85" s="87">
        <v>-13.73</v>
      </c>
      <c r="T85" s="87">
        <v>-13.73</v>
      </c>
      <c r="U85" s="87">
        <v>-13.73</v>
      </c>
      <c r="V85" s="87">
        <v>-13.73</v>
      </c>
      <c r="W85" s="87">
        <v>-13.73</v>
      </c>
      <c r="X85" s="87">
        <v>-13.73</v>
      </c>
      <c r="Y85" s="87">
        <v>-13.73</v>
      </c>
      <c r="Z85" s="87">
        <v>-13.73</v>
      </c>
      <c r="AA85" s="87">
        <v>-13.73</v>
      </c>
      <c r="AB85" s="87">
        <v>-13.73</v>
      </c>
      <c r="AC85" s="87">
        <v>-13.73</v>
      </c>
      <c r="AD85" s="87">
        <v>-13.73</v>
      </c>
      <c r="AE85" s="87">
        <v>-13.73</v>
      </c>
      <c r="AF85" s="87">
        <v>-13.73</v>
      </c>
      <c r="AG85" s="87">
        <v>-13.73</v>
      </c>
      <c r="AH85" s="87">
        <v>-13.73</v>
      </c>
      <c r="AI85" s="87">
        <v>-13.73</v>
      </c>
      <c r="AJ85" s="87">
        <v>-13.73</v>
      </c>
      <c r="AK85" s="87">
        <v>-13.73</v>
      </c>
      <c r="AL85" s="87">
        <v>-13.73</v>
      </c>
      <c r="AM85" s="87">
        <v>-13.73</v>
      </c>
      <c r="AN85" s="87">
        <v>-13.73</v>
      </c>
      <c r="AO85" s="87">
        <v>-13.73</v>
      </c>
      <c r="AP85" s="87">
        <v>-13.73</v>
      </c>
      <c r="AQ85" s="87">
        <v>-13.73</v>
      </c>
      <c r="AR85" s="87">
        <v>-13.73</v>
      </c>
      <c r="AS85" s="87">
        <v>-13.73</v>
      </c>
      <c r="AT85" s="87">
        <v>-13.73</v>
      </c>
      <c r="AU85" s="87">
        <v>-13.73</v>
      </c>
      <c r="AV85" s="87">
        <v>-13.73</v>
      </c>
      <c r="AW85" s="87">
        <v>-13.73</v>
      </c>
      <c r="AX85" s="87">
        <v>-13.73</v>
      </c>
      <c r="AY85" s="87">
        <v>-13.73</v>
      </c>
      <c r="AZ85" s="87">
        <v>-13.73</v>
      </c>
      <c r="BA85" s="87">
        <v>-13.73</v>
      </c>
      <c r="BB85" s="87">
        <v>-13.73</v>
      </c>
    </row>
    <row r="86" spans="1:54">
      <c r="A86" s="86" t="s">
        <v>203</v>
      </c>
      <c r="B86" s="87">
        <v>129702876.8</v>
      </c>
      <c r="C86" s="87">
        <v>129702876.8</v>
      </c>
      <c r="D86" s="87">
        <v>129702876.8</v>
      </c>
      <c r="E86" s="87">
        <v>129702876.8</v>
      </c>
      <c r="F86" s="87">
        <v>129702876.8</v>
      </c>
      <c r="G86" s="87">
        <v>129702876.8</v>
      </c>
      <c r="H86" s="87">
        <v>129702876.8</v>
      </c>
      <c r="I86" s="87">
        <v>129702876.8</v>
      </c>
      <c r="J86" s="87">
        <v>129702876.8</v>
      </c>
      <c r="K86" s="87">
        <v>129702876.8</v>
      </c>
      <c r="L86" s="87">
        <v>129702876.8</v>
      </c>
      <c r="M86" s="87">
        <v>129702876.8</v>
      </c>
      <c r="N86" s="87">
        <v>129702876.8</v>
      </c>
      <c r="O86" s="87">
        <v>129702876.8</v>
      </c>
      <c r="P86" s="87">
        <v>129702876.8</v>
      </c>
      <c r="Q86" s="87">
        <v>129702876.8</v>
      </c>
      <c r="R86" s="87">
        <v>129702876.8</v>
      </c>
      <c r="S86" s="87">
        <v>129702876.8</v>
      </c>
      <c r="T86" s="87">
        <v>129702876.8</v>
      </c>
      <c r="U86" s="87">
        <v>129702876.8</v>
      </c>
      <c r="V86" s="87">
        <v>129702876.8</v>
      </c>
      <c r="W86" s="87">
        <v>129702876.8</v>
      </c>
      <c r="X86" s="87">
        <v>129702876.8</v>
      </c>
      <c r="Y86" s="87">
        <v>129702876.8</v>
      </c>
      <c r="Z86" s="87">
        <v>129702876.8</v>
      </c>
      <c r="AA86" s="87">
        <v>129702876.8</v>
      </c>
      <c r="AB86" s="87">
        <v>129702876.8</v>
      </c>
      <c r="AC86" s="87">
        <v>129702876.8</v>
      </c>
      <c r="AD86" s="87">
        <v>129702876.8</v>
      </c>
      <c r="AE86" s="87">
        <v>129702876.8</v>
      </c>
      <c r="AF86" s="87">
        <v>129702876.8</v>
      </c>
      <c r="AG86" s="87">
        <v>129702876.8</v>
      </c>
      <c r="AH86" s="87">
        <v>129702876.8</v>
      </c>
      <c r="AI86" s="87">
        <v>129702876.8</v>
      </c>
      <c r="AJ86" s="87">
        <v>129702876.8</v>
      </c>
      <c r="AK86" s="87">
        <v>129702876.8</v>
      </c>
      <c r="AL86" s="87">
        <v>129702876.8</v>
      </c>
      <c r="AM86" s="87">
        <v>129702876.8</v>
      </c>
      <c r="AN86" s="87">
        <v>129702876.8</v>
      </c>
      <c r="AO86" s="87">
        <v>129702876.8</v>
      </c>
      <c r="AP86" s="87">
        <v>129702876.8</v>
      </c>
      <c r="AQ86" s="87">
        <v>129702876.8</v>
      </c>
      <c r="AR86" s="87">
        <v>129702876.8</v>
      </c>
      <c r="AS86" s="87">
        <v>129702876.8</v>
      </c>
      <c r="AT86" s="87">
        <v>129702876.8</v>
      </c>
      <c r="AU86" s="87">
        <v>129702876.8</v>
      </c>
      <c r="AV86" s="87">
        <v>129702876.8</v>
      </c>
      <c r="AW86" s="87">
        <v>129702876.8</v>
      </c>
      <c r="AX86" s="87">
        <v>129702876.8</v>
      </c>
      <c r="AY86" s="87">
        <v>129702876.8</v>
      </c>
      <c r="AZ86" s="87">
        <v>129702876.8</v>
      </c>
      <c r="BA86" s="87">
        <v>129702876.8</v>
      </c>
      <c r="BB86" s="87">
        <v>129702876.8</v>
      </c>
    </row>
    <row r="87" spans="1:54">
      <c r="A87" s="267" t="s">
        <v>204</v>
      </c>
      <c r="B87" s="109">
        <v>129702863.06999999</v>
      </c>
      <c r="C87" s="109">
        <v>129702863.06999999</v>
      </c>
      <c r="D87" s="109">
        <v>129702863.06999999</v>
      </c>
      <c r="E87" s="109">
        <v>129702863.06999999</v>
      </c>
      <c r="F87" s="109">
        <v>129702863.06999999</v>
      </c>
      <c r="G87" s="109">
        <v>129702863.06999999</v>
      </c>
      <c r="H87" s="109">
        <v>129702863.06999999</v>
      </c>
      <c r="I87" s="109">
        <v>129702863.06999999</v>
      </c>
      <c r="J87" s="109">
        <v>129702863.06999999</v>
      </c>
      <c r="K87" s="109">
        <v>129702863.06999999</v>
      </c>
      <c r="L87" s="109">
        <v>129702863.06999999</v>
      </c>
      <c r="M87" s="109">
        <v>129702863.06999999</v>
      </c>
      <c r="N87" s="109">
        <v>129702863.06999999</v>
      </c>
      <c r="O87" s="109">
        <v>129702863.06999999</v>
      </c>
      <c r="P87" s="109">
        <v>129702863.06999999</v>
      </c>
      <c r="Q87" s="109">
        <v>129702863.06999999</v>
      </c>
      <c r="R87" s="109">
        <v>129702863.06999999</v>
      </c>
      <c r="S87" s="109">
        <v>129702863.06999999</v>
      </c>
      <c r="T87" s="109">
        <v>129702863.06999999</v>
      </c>
      <c r="U87" s="109">
        <v>129702863.06999999</v>
      </c>
      <c r="V87" s="109">
        <v>129702863.06999999</v>
      </c>
      <c r="W87" s="109">
        <v>129702863.06999999</v>
      </c>
      <c r="X87" s="109">
        <v>129702863.06999999</v>
      </c>
      <c r="Y87" s="109">
        <v>129702863.06999999</v>
      </c>
      <c r="Z87" s="109">
        <v>129702863.06999999</v>
      </c>
      <c r="AA87" s="109">
        <v>129702863.06999999</v>
      </c>
      <c r="AB87" s="109">
        <v>129702863.06999999</v>
      </c>
      <c r="AC87" s="109">
        <v>129702863.06999999</v>
      </c>
      <c r="AD87" s="109">
        <v>129702863.06999999</v>
      </c>
      <c r="AE87" s="109">
        <v>129702863.06999999</v>
      </c>
      <c r="AF87" s="109">
        <v>129702863.06999999</v>
      </c>
      <c r="AG87" s="109">
        <v>129702863.06999999</v>
      </c>
      <c r="AH87" s="109">
        <v>129702863.06999999</v>
      </c>
      <c r="AI87" s="109">
        <v>129702863.06999999</v>
      </c>
      <c r="AJ87" s="109">
        <v>129702863.06999999</v>
      </c>
      <c r="AK87" s="109">
        <v>129702863.06999999</v>
      </c>
      <c r="AL87" s="109">
        <v>129702863.06999999</v>
      </c>
      <c r="AM87" s="109">
        <v>129702863.06999999</v>
      </c>
      <c r="AN87" s="109">
        <v>129702863.06999999</v>
      </c>
      <c r="AO87" s="109">
        <v>129702863.06999999</v>
      </c>
      <c r="AP87" s="109">
        <v>129702863.06999999</v>
      </c>
      <c r="AQ87" s="109">
        <v>129702863.06999999</v>
      </c>
      <c r="AR87" s="109">
        <v>129702863.06999999</v>
      </c>
      <c r="AS87" s="109">
        <v>129702863.06999999</v>
      </c>
      <c r="AT87" s="109">
        <v>129702863.06999999</v>
      </c>
      <c r="AU87" s="109">
        <v>129702863.06999999</v>
      </c>
      <c r="AV87" s="109">
        <v>129702863.06999999</v>
      </c>
      <c r="AW87" s="109">
        <v>129702863.06999999</v>
      </c>
      <c r="AX87" s="109">
        <v>129702863.06999999</v>
      </c>
      <c r="AY87" s="109">
        <v>129702863.06999999</v>
      </c>
      <c r="AZ87" s="109">
        <v>129702863.06999999</v>
      </c>
      <c r="BA87" s="109">
        <v>129702863.06999999</v>
      </c>
      <c r="BB87" s="109">
        <v>129702863.06999999</v>
      </c>
    </row>
    <row r="88" spans="1:54">
      <c r="A88" s="86" t="s">
        <v>205</v>
      </c>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row>
    <row r="89" spans="1:54">
      <c r="A89" s="89" t="s">
        <v>206</v>
      </c>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row>
    <row r="90" spans="1:54">
      <c r="A90" s="86" t="s">
        <v>207</v>
      </c>
      <c r="B90" s="87">
        <v>3580458572.0399899</v>
      </c>
      <c r="C90" s="87">
        <v>3580458572.0399899</v>
      </c>
      <c r="D90" s="87">
        <v>3580458572.0399899</v>
      </c>
      <c r="E90" s="87">
        <v>3580458572.0399899</v>
      </c>
      <c r="F90" s="87">
        <v>3580458572.0399899</v>
      </c>
      <c r="G90" s="87">
        <v>3580458572.0399899</v>
      </c>
      <c r="H90" s="87">
        <v>3580458572.0399899</v>
      </c>
      <c r="I90" s="87">
        <v>3580458572.0399899</v>
      </c>
      <c r="J90" s="87">
        <v>3580458572.0399899</v>
      </c>
      <c r="K90" s="87">
        <v>3580458572.0399899</v>
      </c>
      <c r="L90" s="87">
        <v>3580458572.0399899</v>
      </c>
      <c r="M90" s="87">
        <v>3580458572.0399899</v>
      </c>
      <c r="N90" s="87">
        <v>3580458572.0399899</v>
      </c>
      <c r="O90" s="87">
        <v>3580458572.0399899</v>
      </c>
      <c r="P90" s="87">
        <v>3580458572.0399899</v>
      </c>
      <c r="Q90" s="87">
        <v>3580458572.0399899</v>
      </c>
      <c r="R90" s="87">
        <v>3580458572.0399899</v>
      </c>
      <c r="S90" s="87">
        <v>3580458572.0399899</v>
      </c>
      <c r="T90" s="87">
        <v>3580458572.0399899</v>
      </c>
      <c r="U90" s="87">
        <v>3580458572.0399899</v>
      </c>
      <c r="V90" s="87">
        <v>3580458572.0399899</v>
      </c>
      <c r="W90" s="87">
        <v>3580458572.0399899</v>
      </c>
      <c r="X90" s="87">
        <v>3580458572.0399899</v>
      </c>
      <c r="Y90" s="87">
        <v>3580458572.0399899</v>
      </c>
      <c r="Z90" s="87">
        <v>3580458572.0399899</v>
      </c>
      <c r="AA90" s="87">
        <v>3580458572.0399899</v>
      </c>
      <c r="AB90" s="87">
        <v>3580458572.0399899</v>
      </c>
      <c r="AC90" s="87">
        <v>3580458572.0399899</v>
      </c>
      <c r="AD90" s="87">
        <v>3580458572.0399899</v>
      </c>
      <c r="AE90" s="87">
        <v>3580458572.0399899</v>
      </c>
      <c r="AF90" s="87">
        <v>3580458572.0399899</v>
      </c>
      <c r="AG90" s="87">
        <v>3580458572.0399899</v>
      </c>
      <c r="AH90" s="87">
        <v>3580458572.0399899</v>
      </c>
      <c r="AI90" s="87">
        <v>3580458572.0399899</v>
      </c>
      <c r="AJ90" s="87">
        <v>3580458572.0399899</v>
      </c>
      <c r="AK90" s="87">
        <v>3580458572.0399899</v>
      </c>
      <c r="AL90" s="87">
        <v>3580458572.0399899</v>
      </c>
      <c r="AM90" s="87">
        <v>3580458572.0399899</v>
      </c>
      <c r="AN90" s="87">
        <v>3580458572.0399899</v>
      </c>
      <c r="AO90" s="87">
        <v>3580458572.0399899</v>
      </c>
      <c r="AP90" s="87">
        <v>3580458572.0399899</v>
      </c>
      <c r="AQ90" s="87">
        <v>3580458572.0399899</v>
      </c>
      <c r="AR90" s="87">
        <v>3580458572.0399899</v>
      </c>
      <c r="AS90" s="87">
        <v>3580458572.0399899</v>
      </c>
      <c r="AT90" s="87">
        <v>3580458572.0399899</v>
      </c>
      <c r="AU90" s="87">
        <v>3580458572.0399899</v>
      </c>
      <c r="AV90" s="87">
        <v>3580458572.0399899</v>
      </c>
      <c r="AW90" s="87">
        <v>3580458572.0399899</v>
      </c>
      <c r="AX90" s="87">
        <v>3580458572.0399899</v>
      </c>
      <c r="AY90" s="87">
        <v>3580458572.0399899</v>
      </c>
      <c r="AZ90" s="87">
        <v>3580458572.0399899</v>
      </c>
      <c r="BA90" s="87">
        <v>3580458572.0399899</v>
      </c>
      <c r="BB90" s="87">
        <v>3580458572.0399899</v>
      </c>
    </row>
    <row r="91" spans="1:54">
      <c r="A91" s="86" t="s">
        <v>208</v>
      </c>
      <c r="B91" s="87">
        <v>0</v>
      </c>
      <c r="C91" s="87">
        <v>0</v>
      </c>
      <c r="D91" s="87">
        <v>0</v>
      </c>
      <c r="E91" s="87">
        <v>0</v>
      </c>
      <c r="F91" s="87">
        <v>0</v>
      </c>
      <c r="G91" s="87">
        <v>0</v>
      </c>
      <c r="H91" s="87">
        <v>0</v>
      </c>
      <c r="I91" s="87">
        <v>0</v>
      </c>
      <c r="J91" s="87">
        <v>0</v>
      </c>
      <c r="K91" s="87">
        <v>0</v>
      </c>
      <c r="L91" s="87">
        <v>0</v>
      </c>
      <c r="M91" s="87">
        <v>0</v>
      </c>
      <c r="N91" s="87">
        <v>0</v>
      </c>
      <c r="O91" s="87">
        <v>0</v>
      </c>
      <c r="P91" s="87">
        <v>0</v>
      </c>
      <c r="Q91" s="87">
        <v>0</v>
      </c>
      <c r="R91" s="87">
        <v>0</v>
      </c>
      <c r="S91" s="87">
        <v>0</v>
      </c>
      <c r="T91" s="87">
        <v>0</v>
      </c>
      <c r="U91" s="87">
        <v>0</v>
      </c>
      <c r="V91" s="87">
        <v>0</v>
      </c>
      <c r="W91" s="87">
        <v>0</v>
      </c>
      <c r="X91" s="87">
        <v>0</v>
      </c>
      <c r="Y91" s="87">
        <v>0</v>
      </c>
      <c r="Z91" s="87">
        <v>0</v>
      </c>
      <c r="AA91" s="87">
        <v>0</v>
      </c>
      <c r="AB91" s="87">
        <v>0</v>
      </c>
      <c r="AC91" s="87">
        <v>0</v>
      </c>
      <c r="AD91" s="87">
        <v>0</v>
      </c>
      <c r="AE91" s="87">
        <v>0</v>
      </c>
      <c r="AF91" s="87">
        <v>0</v>
      </c>
      <c r="AG91" s="87">
        <v>0</v>
      </c>
      <c r="AH91" s="87">
        <v>0</v>
      </c>
      <c r="AI91" s="87">
        <v>0</v>
      </c>
      <c r="AJ91" s="87">
        <v>0</v>
      </c>
      <c r="AK91" s="87">
        <v>0</v>
      </c>
      <c r="AL91" s="87">
        <v>0</v>
      </c>
      <c r="AM91" s="87">
        <v>0</v>
      </c>
      <c r="AN91" s="87">
        <v>0</v>
      </c>
      <c r="AO91" s="87">
        <v>0</v>
      </c>
      <c r="AP91" s="87">
        <v>0</v>
      </c>
      <c r="AQ91" s="87">
        <v>0</v>
      </c>
      <c r="AR91" s="87">
        <v>0</v>
      </c>
      <c r="AS91" s="87">
        <v>0</v>
      </c>
      <c r="AT91" s="87">
        <v>0</v>
      </c>
      <c r="AU91" s="87">
        <v>0</v>
      </c>
      <c r="AV91" s="87">
        <v>0</v>
      </c>
      <c r="AW91" s="87">
        <v>0</v>
      </c>
      <c r="AX91" s="87">
        <v>0</v>
      </c>
      <c r="AY91" s="87">
        <v>0</v>
      </c>
      <c r="AZ91" s="87">
        <v>0</v>
      </c>
      <c r="BA91" s="87">
        <v>0</v>
      </c>
      <c r="BB91" s="87">
        <v>0</v>
      </c>
    </row>
    <row r="92" spans="1:54">
      <c r="A92" s="86" t="s">
        <v>209</v>
      </c>
      <c r="B92" s="87">
        <v>0</v>
      </c>
      <c r="C92" s="87">
        <v>0</v>
      </c>
      <c r="D92" s="87">
        <v>0</v>
      </c>
      <c r="E92" s="87">
        <v>0</v>
      </c>
      <c r="F92" s="87">
        <v>0</v>
      </c>
      <c r="G92" s="87">
        <v>0</v>
      </c>
      <c r="H92" s="87">
        <v>0</v>
      </c>
      <c r="I92" s="87">
        <v>0</v>
      </c>
      <c r="J92" s="87">
        <v>0</v>
      </c>
      <c r="K92" s="87">
        <v>0</v>
      </c>
      <c r="L92" s="87">
        <v>0</v>
      </c>
      <c r="M92" s="87">
        <v>0</v>
      </c>
      <c r="N92" s="87">
        <v>0</v>
      </c>
      <c r="O92" s="87">
        <v>0</v>
      </c>
      <c r="P92" s="87">
        <v>0</v>
      </c>
      <c r="Q92" s="87">
        <v>0</v>
      </c>
      <c r="R92" s="87">
        <v>0</v>
      </c>
      <c r="S92" s="87">
        <v>0</v>
      </c>
      <c r="T92" s="87">
        <v>0</v>
      </c>
      <c r="U92" s="87">
        <v>0</v>
      </c>
      <c r="V92" s="87">
        <v>0</v>
      </c>
      <c r="W92" s="87">
        <v>0</v>
      </c>
      <c r="X92" s="87">
        <v>0</v>
      </c>
      <c r="Y92" s="87">
        <v>0</v>
      </c>
      <c r="Z92" s="87">
        <v>0</v>
      </c>
      <c r="AA92" s="87">
        <v>0</v>
      </c>
      <c r="AB92" s="87">
        <v>0</v>
      </c>
      <c r="AC92" s="87">
        <v>0</v>
      </c>
      <c r="AD92" s="87">
        <v>0</v>
      </c>
      <c r="AE92" s="87">
        <v>0</v>
      </c>
      <c r="AF92" s="87">
        <v>0</v>
      </c>
      <c r="AG92" s="87">
        <v>0</v>
      </c>
      <c r="AH92" s="87">
        <v>0</v>
      </c>
      <c r="AI92" s="87">
        <v>0</v>
      </c>
      <c r="AJ92" s="87">
        <v>0</v>
      </c>
      <c r="AK92" s="87">
        <v>0</v>
      </c>
      <c r="AL92" s="87">
        <v>0</v>
      </c>
      <c r="AM92" s="87">
        <v>0</v>
      </c>
      <c r="AN92" s="87">
        <v>0</v>
      </c>
      <c r="AO92" s="87">
        <v>0</v>
      </c>
      <c r="AP92" s="87">
        <v>0</v>
      </c>
      <c r="AQ92" s="87">
        <v>0</v>
      </c>
      <c r="AR92" s="87">
        <v>0</v>
      </c>
      <c r="AS92" s="87">
        <v>0</v>
      </c>
      <c r="AT92" s="87">
        <v>0</v>
      </c>
      <c r="AU92" s="87">
        <v>0</v>
      </c>
      <c r="AV92" s="87">
        <v>0</v>
      </c>
      <c r="AW92" s="87">
        <v>0</v>
      </c>
      <c r="AX92" s="87">
        <v>0</v>
      </c>
      <c r="AY92" s="87">
        <v>0</v>
      </c>
      <c r="AZ92" s="87">
        <v>0</v>
      </c>
      <c r="BA92" s="87">
        <v>0</v>
      </c>
      <c r="BB92" s="87">
        <v>0</v>
      </c>
    </row>
    <row r="93" spans="1:54">
      <c r="A93" s="267" t="s">
        <v>210</v>
      </c>
      <c r="B93" s="87">
        <v>3580458572.0399899</v>
      </c>
      <c r="C93" s="87">
        <v>3580458572.0399899</v>
      </c>
      <c r="D93" s="87">
        <v>3580458572.0399899</v>
      </c>
      <c r="E93" s="87">
        <v>3580458572.0399899</v>
      </c>
      <c r="F93" s="87">
        <v>3580458572.0399899</v>
      </c>
      <c r="G93" s="87">
        <v>3580458572.0399899</v>
      </c>
      <c r="H93" s="87">
        <v>3580458572.0399899</v>
      </c>
      <c r="I93" s="87">
        <v>3580458572.0399899</v>
      </c>
      <c r="J93" s="87">
        <v>3580458572.0399899</v>
      </c>
      <c r="K93" s="87">
        <v>3580458572.0399899</v>
      </c>
      <c r="L93" s="87">
        <v>3580458572.0399899</v>
      </c>
      <c r="M93" s="87">
        <v>3580458572.0399899</v>
      </c>
      <c r="N93" s="87">
        <v>3580458572.0399899</v>
      </c>
      <c r="O93" s="87">
        <v>3580458572.0399899</v>
      </c>
      <c r="P93" s="87">
        <v>3580458572.0399899</v>
      </c>
      <c r="Q93" s="87">
        <v>3580458572.0399899</v>
      </c>
      <c r="R93" s="87">
        <v>3580458572.0399899</v>
      </c>
      <c r="S93" s="87">
        <v>3580458572.0399899</v>
      </c>
      <c r="T93" s="87">
        <v>3580458572.0399899</v>
      </c>
      <c r="U93" s="87">
        <v>3580458572.0399899</v>
      </c>
      <c r="V93" s="87">
        <v>3580458572.0399899</v>
      </c>
      <c r="W93" s="87">
        <v>3580458572.0399899</v>
      </c>
      <c r="X93" s="87">
        <v>3580458572.0399899</v>
      </c>
      <c r="Y93" s="87">
        <v>3580458572.0399899</v>
      </c>
      <c r="Z93" s="87">
        <v>3580458572.0399899</v>
      </c>
      <c r="AA93" s="87">
        <v>3580458572.0399899</v>
      </c>
      <c r="AB93" s="87">
        <v>3580458572.0399899</v>
      </c>
      <c r="AC93" s="87">
        <v>3580458572.0399899</v>
      </c>
      <c r="AD93" s="87">
        <v>3580458572.0399899</v>
      </c>
      <c r="AE93" s="87">
        <v>3580458572.0399899</v>
      </c>
      <c r="AF93" s="87">
        <v>3580458572.0399899</v>
      </c>
      <c r="AG93" s="87">
        <v>3580458572.0399899</v>
      </c>
      <c r="AH93" s="87">
        <v>3580458572.0399899</v>
      </c>
      <c r="AI93" s="87">
        <v>3580458572.0399899</v>
      </c>
      <c r="AJ93" s="87">
        <v>3580458572.0399899</v>
      </c>
      <c r="AK93" s="87">
        <v>3580458572.0399899</v>
      </c>
      <c r="AL93" s="87">
        <v>3580458572.0399899</v>
      </c>
      <c r="AM93" s="87">
        <v>3580458572.0399899</v>
      </c>
      <c r="AN93" s="87">
        <v>3580458572.0399899</v>
      </c>
      <c r="AO93" s="87">
        <v>3580458572.0399899</v>
      </c>
      <c r="AP93" s="87">
        <v>3580458572.0399899</v>
      </c>
      <c r="AQ93" s="87">
        <v>3580458572.0399899</v>
      </c>
      <c r="AR93" s="87">
        <v>3580458572.0399899</v>
      </c>
      <c r="AS93" s="87">
        <v>3580458572.0399899</v>
      </c>
      <c r="AT93" s="87">
        <v>3580458572.0399899</v>
      </c>
      <c r="AU93" s="87">
        <v>3580458572.0399899</v>
      </c>
      <c r="AV93" s="87">
        <v>3580458572.0399899</v>
      </c>
      <c r="AW93" s="87">
        <v>3580458572.0399899</v>
      </c>
      <c r="AX93" s="87">
        <v>3580458572.0399899</v>
      </c>
      <c r="AY93" s="87">
        <v>3580458572.0399899</v>
      </c>
      <c r="AZ93" s="87">
        <v>3580458572.0399899</v>
      </c>
      <c r="BA93" s="87">
        <v>3580458572.0399899</v>
      </c>
      <c r="BB93" s="87">
        <v>3580458572.0399899</v>
      </c>
    </row>
    <row r="94" spans="1:54">
      <c r="A94" s="86" t="s">
        <v>211</v>
      </c>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row>
    <row r="95" spans="1:54">
      <c r="A95" s="89" t="s">
        <v>212</v>
      </c>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row>
    <row r="96" spans="1:54">
      <c r="A96" s="86" t="s">
        <v>213</v>
      </c>
      <c r="B96" s="87">
        <v>1595497231.82863</v>
      </c>
      <c r="C96" s="87">
        <v>1524130640.82428</v>
      </c>
      <c r="D96" s="87">
        <v>1501274691.9495599</v>
      </c>
      <c r="E96" s="87">
        <v>1541263231.3294799</v>
      </c>
      <c r="F96" s="87">
        <v>1714880944.9763801</v>
      </c>
      <c r="G96" s="87">
        <v>1851651329.12537</v>
      </c>
      <c r="H96" s="87">
        <v>1696508932.2260499</v>
      </c>
      <c r="I96" s="87">
        <v>1851352086.84323</v>
      </c>
      <c r="J96" s="87">
        <v>1987645354.61764</v>
      </c>
      <c r="K96" s="87">
        <v>2057337737.7588201</v>
      </c>
      <c r="L96" s="87">
        <v>2062605117.3436301</v>
      </c>
      <c r="M96" s="87">
        <v>2129824762.5617499</v>
      </c>
      <c r="N96" s="87">
        <v>1355562070.30604</v>
      </c>
      <c r="O96" s="87">
        <v>1355562070.30604</v>
      </c>
      <c r="P96" s="87">
        <v>1470904221.88977</v>
      </c>
      <c r="Q96" s="87">
        <v>1648141039.83305</v>
      </c>
      <c r="R96" s="87">
        <v>1535953903.1640999</v>
      </c>
      <c r="S96" s="87">
        <v>1665999867.1715701</v>
      </c>
      <c r="T96" s="87">
        <v>1824441206.1947</v>
      </c>
      <c r="U96" s="87">
        <v>1834962217.3258801</v>
      </c>
      <c r="V96" s="87">
        <v>2004941177.3264599</v>
      </c>
      <c r="W96" s="87">
        <v>2169960838.5454202</v>
      </c>
      <c r="X96" s="87">
        <v>2096916155.1655099</v>
      </c>
      <c r="Y96" s="87">
        <v>2272520371.9239302</v>
      </c>
      <c r="Z96" s="87">
        <v>2444296198.4889798</v>
      </c>
      <c r="AA96" s="87">
        <v>1014120205.91371</v>
      </c>
      <c r="AB96" s="87">
        <v>1014120205.91371</v>
      </c>
      <c r="AC96" s="87">
        <v>1144137942.4823301</v>
      </c>
      <c r="AD96" s="87">
        <v>1294206962.5899999</v>
      </c>
      <c r="AE96" s="87">
        <v>1376839661.3993399</v>
      </c>
      <c r="AF96" s="87">
        <v>1529347043.2595799</v>
      </c>
      <c r="AG96" s="87">
        <v>1631681627.7995601</v>
      </c>
      <c r="AH96" s="87">
        <v>1310578730.06969</v>
      </c>
      <c r="AI96" s="87">
        <v>1316549149.81039</v>
      </c>
      <c r="AJ96" s="87">
        <v>1456995593.51933</v>
      </c>
      <c r="AK96" s="87">
        <v>1529088933.2107401</v>
      </c>
      <c r="AL96" s="87">
        <v>1673004233.5976701</v>
      </c>
      <c r="AM96" s="87">
        <v>1809260526.6717899</v>
      </c>
      <c r="AN96" s="87">
        <v>1459424050.23402</v>
      </c>
      <c r="AO96" s="87">
        <v>1459424050.23402</v>
      </c>
      <c r="AP96" s="87">
        <v>1606709243.4549301</v>
      </c>
      <c r="AQ96" s="87">
        <v>1755118547.6411901</v>
      </c>
      <c r="AR96" s="87">
        <v>1738042782.87976</v>
      </c>
      <c r="AS96" s="87">
        <v>1879772057.7997999</v>
      </c>
      <c r="AT96" s="87">
        <v>2004423731.2412601</v>
      </c>
      <c r="AU96" s="87">
        <v>1682632440.6294799</v>
      </c>
      <c r="AV96" s="87">
        <v>1659828566.7271099</v>
      </c>
      <c r="AW96" s="87">
        <v>1804896561.2042601</v>
      </c>
      <c r="AX96" s="87">
        <v>1854834270.7446301</v>
      </c>
      <c r="AY96" s="87">
        <v>1942505617.2788799</v>
      </c>
      <c r="AZ96" s="87">
        <v>2080370393.0668199</v>
      </c>
      <c r="BA96" s="87">
        <v>1846887164.28777</v>
      </c>
      <c r="BB96" s="87">
        <v>1846887164.28777</v>
      </c>
    </row>
    <row r="97" spans="1:54">
      <c r="A97" s="86" t="s">
        <v>214</v>
      </c>
      <c r="B97" s="87">
        <v>0</v>
      </c>
      <c r="C97" s="87">
        <v>0</v>
      </c>
      <c r="D97" s="87">
        <v>0</v>
      </c>
      <c r="E97" s="87">
        <v>0</v>
      </c>
      <c r="F97" s="87">
        <v>0</v>
      </c>
      <c r="G97" s="87">
        <v>0</v>
      </c>
      <c r="H97" s="87">
        <v>0</v>
      </c>
      <c r="I97" s="87">
        <v>0</v>
      </c>
      <c r="J97" s="87">
        <v>0</v>
      </c>
      <c r="K97" s="87">
        <v>0</v>
      </c>
      <c r="L97" s="87">
        <v>0</v>
      </c>
      <c r="M97" s="87">
        <v>0</v>
      </c>
      <c r="N97" s="87">
        <v>0</v>
      </c>
      <c r="O97" s="87">
        <v>0</v>
      </c>
      <c r="P97" s="87">
        <v>0</v>
      </c>
      <c r="Q97" s="87">
        <v>0</v>
      </c>
      <c r="R97" s="87">
        <v>0</v>
      </c>
      <c r="S97" s="87">
        <v>0</v>
      </c>
      <c r="T97" s="87">
        <v>0</v>
      </c>
      <c r="U97" s="87">
        <v>0</v>
      </c>
      <c r="V97" s="87">
        <v>0</v>
      </c>
      <c r="W97" s="87">
        <v>0</v>
      </c>
      <c r="X97" s="87">
        <v>0</v>
      </c>
      <c r="Y97" s="87">
        <v>0</v>
      </c>
      <c r="Z97" s="87">
        <v>0</v>
      </c>
      <c r="AA97" s="87">
        <v>0</v>
      </c>
      <c r="AB97" s="87">
        <v>0</v>
      </c>
      <c r="AC97" s="87">
        <v>0</v>
      </c>
      <c r="AD97" s="87">
        <v>0</v>
      </c>
      <c r="AE97" s="87">
        <v>0</v>
      </c>
      <c r="AF97" s="87">
        <v>0</v>
      </c>
      <c r="AG97" s="87">
        <v>0</v>
      </c>
      <c r="AH97" s="87">
        <v>0</v>
      </c>
      <c r="AI97" s="87">
        <v>0</v>
      </c>
      <c r="AJ97" s="87">
        <v>0</v>
      </c>
      <c r="AK97" s="87">
        <v>0</v>
      </c>
      <c r="AL97" s="87">
        <v>0</v>
      </c>
      <c r="AM97" s="87">
        <v>0</v>
      </c>
      <c r="AN97" s="87">
        <v>0</v>
      </c>
      <c r="AO97" s="87">
        <v>0</v>
      </c>
      <c r="AP97" s="87">
        <v>0</v>
      </c>
      <c r="AQ97" s="87">
        <v>0</v>
      </c>
      <c r="AR97" s="87">
        <v>0</v>
      </c>
      <c r="AS97" s="87">
        <v>0</v>
      </c>
      <c r="AT97" s="87">
        <v>0</v>
      </c>
      <c r="AU97" s="87">
        <v>0</v>
      </c>
      <c r="AV97" s="87">
        <v>0</v>
      </c>
      <c r="AW97" s="87">
        <v>0</v>
      </c>
      <c r="AX97" s="87">
        <v>0</v>
      </c>
      <c r="AY97" s="87">
        <v>0</v>
      </c>
      <c r="AZ97" s="87">
        <v>0</v>
      </c>
      <c r="BA97" s="87">
        <v>0</v>
      </c>
      <c r="BB97" s="87">
        <v>0</v>
      </c>
    </row>
    <row r="98" spans="1:54">
      <c r="A98" s="86" t="s">
        <v>215</v>
      </c>
      <c r="B98" s="87">
        <v>57834787.140000001</v>
      </c>
      <c r="C98" s="87">
        <v>57834787.140000001</v>
      </c>
      <c r="D98" s="87">
        <v>57834787.140000001</v>
      </c>
      <c r="E98" s="87">
        <v>57834787.140000001</v>
      </c>
      <c r="F98" s="87">
        <v>57834787.140000001</v>
      </c>
      <c r="G98" s="87">
        <v>57834787.140000001</v>
      </c>
      <c r="H98" s="87">
        <v>57834787.140000001</v>
      </c>
      <c r="I98" s="87">
        <v>57834787.140000001</v>
      </c>
      <c r="J98" s="87">
        <v>57834787.140000001</v>
      </c>
      <c r="K98" s="87">
        <v>57834787.140000001</v>
      </c>
      <c r="L98" s="87">
        <v>57834787.140000001</v>
      </c>
      <c r="M98" s="87">
        <v>57834787.140000001</v>
      </c>
      <c r="N98" s="87">
        <v>57834787.140000001</v>
      </c>
      <c r="O98" s="87">
        <v>57834787.140000001</v>
      </c>
      <c r="P98" s="87">
        <v>57834787.140000001</v>
      </c>
      <c r="Q98" s="87">
        <v>57834787.140000001</v>
      </c>
      <c r="R98" s="87">
        <v>57834787.140000001</v>
      </c>
      <c r="S98" s="87">
        <v>57834787.140000001</v>
      </c>
      <c r="T98" s="87">
        <v>57834787.140000001</v>
      </c>
      <c r="U98" s="87">
        <v>57834787.140000001</v>
      </c>
      <c r="V98" s="87">
        <v>57834787.140000001</v>
      </c>
      <c r="W98" s="87">
        <v>57834787.140000001</v>
      </c>
      <c r="X98" s="87">
        <v>57834787.140000001</v>
      </c>
      <c r="Y98" s="87">
        <v>57834787.140000001</v>
      </c>
      <c r="Z98" s="87">
        <v>57834787.140000001</v>
      </c>
      <c r="AA98" s="87">
        <v>57834787.140000001</v>
      </c>
      <c r="AB98" s="87">
        <v>57834787.140000001</v>
      </c>
      <c r="AC98" s="87">
        <v>57834787.140000001</v>
      </c>
      <c r="AD98" s="87">
        <v>57834787.140000001</v>
      </c>
      <c r="AE98" s="87">
        <v>57834787.140000001</v>
      </c>
      <c r="AF98" s="87">
        <v>57834787.140000001</v>
      </c>
      <c r="AG98" s="87">
        <v>57834787.140000001</v>
      </c>
      <c r="AH98" s="87">
        <v>57834787.140000001</v>
      </c>
      <c r="AI98" s="87">
        <v>57834787.140000001</v>
      </c>
      <c r="AJ98" s="87">
        <v>57834787.140000001</v>
      </c>
      <c r="AK98" s="87">
        <v>57834787.140000001</v>
      </c>
      <c r="AL98" s="87">
        <v>57834787.140000001</v>
      </c>
      <c r="AM98" s="87">
        <v>57834787.140000001</v>
      </c>
      <c r="AN98" s="87">
        <v>57834787.140000001</v>
      </c>
      <c r="AO98" s="87">
        <v>57834787.140000001</v>
      </c>
      <c r="AP98" s="87">
        <v>57834787.140000001</v>
      </c>
      <c r="AQ98" s="87">
        <v>57834787.140000001</v>
      </c>
      <c r="AR98" s="87">
        <v>57834787.140000001</v>
      </c>
      <c r="AS98" s="87">
        <v>57834787.140000001</v>
      </c>
      <c r="AT98" s="87">
        <v>57834787.140000001</v>
      </c>
      <c r="AU98" s="87">
        <v>57834787.140000001</v>
      </c>
      <c r="AV98" s="87">
        <v>57834787.140000001</v>
      </c>
      <c r="AW98" s="87">
        <v>57834787.140000001</v>
      </c>
      <c r="AX98" s="87">
        <v>57834787.140000001</v>
      </c>
      <c r="AY98" s="87">
        <v>57834787.140000001</v>
      </c>
      <c r="AZ98" s="87">
        <v>57834787.140000001</v>
      </c>
      <c r="BA98" s="87">
        <v>57834787.140000001</v>
      </c>
      <c r="BB98" s="87">
        <v>57834787.140000001</v>
      </c>
    </row>
    <row r="99" spans="1:54">
      <c r="A99" s="86" t="s">
        <v>216</v>
      </c>
      <c r="B99" s="87">
        <v>0</v>
      </c>
      <c r="C99" s="87">
        <v>0</v>
      </c>
      <c r="D99" s="87">
        <v>0</v>
      </c>
      <c r="E99" s="87">
        <v>0</v>
      </c>
      <c r="F99" s="87">
        <v>0</v>
      </c>
      <c r="G99" s="87">
        <v>0</v>
      </c>
      <c r="H99" s="87">
        <v>0</v>
      </c>
      <c r="I99" s="87">
        <v>0</v>
      </c>
      <c r="J99" s="87">
        <v>0</v>
      </c>
      <c r="K99" s="87">
        <v>0</v>
      </c>
      <c r="L99" s="87">
        <v>0</v>
      </c>
      <c r="M99" s="87">
        <v>0</v>
      </c>
      <c r="N99" s="87">
        <v>0</v>
      </c>
      <c r="O99" s="87">
        <v>0</v>
      </c>
      <c r="P99" s="87">
        <v>0</v>
      </c>
      <c r="Q99" s="87">
        <v>0</v>
      </c>
      <c r="R99" s="87">
        <v>0</v>
      </c>
      <c r="S99" s="87">
        <v>0</v>
      </c>
      <c r="T99" s="87">
        <v>0</v>
      </c>
      <c r="U99" s="87">
        <v>0</v>
      </c>
      <c r="V99" s="87">
        <v>0</v>
      </c>
      <c r="W99" s="87">
        <v>0</v>
      </c>
      <c r="X99" s="87">
        <v>0</v>
      </c>
      <c r="Y99" s="87">
        <v>0</v>
      </c>
      <c r="Z99" s="87">
        <v>0</v>
      </c>
      <c r="AA99" s="87">
        <v>0</v>
      </c>
      <c r="AB99" s="87">
        <v>0</v>
      </c>
      <c r="AC99" s="87">
        <v>0</v>
      </c>
      <c r="AD99" s="87">
        <v>0</v>
      </c>
      <c r="AE99" s="87">
        <v>0</v>
      </c>
      <c r="AF99" s="87">
        <v>0</v>
      </c>
      <c r="AG99" s="87">
        <v>0</v>
      </c>
      <c r="AH99" s="87">
        <v>0</v>
      </c>
      <c r="AI99" s="87">
        <v>0</v>
      </c>
      <c r="AJ99" s="87">
        <v>0</v>
      </c>
      <c r="AK99" s="87">
        <v>0</v>
      </c>
      <c r="AL99" s="87">
        <v>0</v>
      </c>
      <c r="AM99" s="87">
        <v>0</v>
      </c>
      <c r="AN99" s="87">
        <v>0</v>
      </c>
      <c r="AO99" s="87">
        <v>0</v>
      </c>
      <c r="AP99" s="87">
        <v>0</v>
      </c>
      <c r="AQ99" s="87">
        <v>0</v>
      </c>
      <c r="AR99" s="87">
        <v>0</v>
      </c>
      <c r="AS99" s="87">
        <v>0</v>
      </c>
      <c r="AT99" s="87">
        <v>0</v>
      </c>
      <c r="AU99" s="87">
        <v>0</v>
      </c>
      <c r="AV99" s="87">
        <v>0</v>
      </c>
      <c r="AW99" s="87">
        <v>0</v>
      </c>
      <c r="AX99" s="87">
        <v>0</v>
      </c>
      <c r="AY99" s="87">
        <v>0</v>
      </c>
      <c r="AZ99" s="87">
        <v>0</v>
      </c>
      <c r="BA99" s="87">
        <v>0</v>
      </c>
      <c r="BB99" s="87">
        <v>0</v>
      </c>
    </row>
    <row r="100" spans="1:54">
      <c r="A100" s="86" t="s">
        <v>217</v>
      </c>
      <c r="B100" s="87">
        <v>0</v>
      </c>
      <c r="C100" s="87">
        <v>0</v>
      </c>
      <c r="D100" s="87">
        <v>0</v>
      </c>
      <c r="E100" s="87">
        <v>0</v>
      </c>
      <c r="F100" s="87">
        <v>0</v>
      </c>
      <c r="G100" s="87">
        <v>0</v>
      </c>
      <c r="H100" s="87">
        <v>0</v>
      </c>
      <c r="I100" s="87">
        <v>0</v>
      </c>
      <c r="J100" s="87">
        <v>0</v>
      </c>
      <c r="K100" s="87">
        <v>0</v>
      </c>
      <c r="L100" s="87">
        <v>0</v>
      </c>
      <c r="M100" s="87">
        <v>0</v>
      </c>
      <c r="N100" s="87">
        <v>0</v>
      </c>
      <c r="O100" s="87">
        <v>0</v>
      </c>
      <c r="P100" s="87">
        <v>0</v>
      </c>
      <c r="Q100" s="87">
        <v>0</v>
      </c>
      <c r="R100" s="87">
        <v>0</v>
      </c>
      <c r="S100" s="87">
        <v>0</v>
      </c>
      <c r="T100" s="87">
        <v>0</v>
      </c>
      <c r="U100" s="87">
        <v>0</v>
      </c>
      <c r="V100" s="87">
        <v>0</v>
      </c>
      <c r="W100" s="87">
        <v>0</v>
      </c>
      <c r="X100" s="87">
        <v>0</v>
      </c>
      <c r="Y100" s="87">
        <v>0</v>
      </c>
      <c r="Z100" s="87">
        <v>0</v>
      </c>
      <c r="AA100" s="87">
        <v>0</v>
      </c>
      <c r="AB100" s="87">
        <v>0</v>
      </c>
      <c r="AC100" s="87">
        <v>0</v>
      </c>
      <c r="AD100" s="87">
        <v>0</v>
      </c>
      <c r="AE100" s="87">
        <v>0</v>
      </c>
      <c r="AF100" s="87">
        <v>0</v>
      </c>
      <c r="AG100" s="87">
        <v>0</v>
      </c>
      <c r="AH100" s="87">
        <v>0</v>
      </c>
      <c r="AI100" s="87">
        <v>0</v>
      </c>
      <c r="AJ100" s="87">
        <v>0</v>
      </c>
      <c r="AK100" s="87">
        <v>0</v>
      </c>
      <c r="AL100" s="87">
        <v>0</v>
      </c>
      <c r="AM100" s="87">
        <v>0</v>
      </c>
      <c r="AN100" s="87">
        <v>0</v>
      </c>
      <c r="AO100" s="87">
        <v>0</v>
      </c>
      <c r="AP100" s="87">
        <v>0</v>
      </c>
      <c r="AQ100" s="87">
        <v>0</v>
      </c>
      <c r="AR100" s="87">
        <v>0</v>
      </c>
      <c r="AS100" s="87">
        <v>0</v>
      </c>
      <c r="AT100" s="87">
        <v>0</v>
      </c>
      <c r="AU100" s="87">
        <v>0</v>
      </c>
      <c r="AV100" s="87">
        <v>0</v>
      </c>
      <c r="AW100" s="87">
        <v>0</v>
      </c>
      <c r="AX100" s="87">
        <v>0</v>
      </c>
      <c r="AY100" s="87">
        <v>0</v>
      </c>
      <c r="AZ100" s="87">
        <v>0</v>
      </c>
      <c r="BA100" s="87">
        <v>0</v>
      </c>
      <c r="BB100" s="87">
        <v>0</v>
      </c>
    </row>
    <row r="101" spans="1:54">
      <c r="A101" s="86" t="s">
        <v>218</v>
      </c>
      <c r="B101" s="87">
        <v>0</v>
      </c>
      <c r="C101" s="87">
        <v>0</v>
      </c>
      <c r="D101" s="87">
        <v>0</v>
      </c>
      <c r="E101" s="87">
        <v>0</v>
      </c>
      <c r="F101" s="87">
        <v>0</v>
      </c>
      <c r="G101" s="87">
        <v>0</v>
      </c>
      <c r="H101" s="87">
        <v>0</v>
      </c>
      <c r="I101" s="87">
        <v>0</v>
      </c>
      <c r="J101" s="87">
        <v>0</v>
      </c>
      <c r="K101" s="87">
        <v>0</v>
      </c>
      <c r="L101" s="87">
        <v>0</v>
      </c>
      <c r="M101" s="87">
        <v>0</v>
      </c>
      <c r="N101" s="87">
        <v>0</v>
      </c>
      <c r="O101" s="87">
        <v>0</v>
      </c>
      <c r="P101" s="87">
        <v>0</v>
      </c>
      <c r="Q101" s="87">
        <v>0</v>
      </c>
      <c r="R101" s="87">
        <v>0</v>
      </c>
      <c r="S101" s="87">
        <v>0</v>
      </c>
      <c r="T101" s="87">
        <v>0</v>
      </c>
      <c r="U101" s="87">
        <v>0</v>
      </c>
      <c r="V101" s="87">
        <v>0</v>
      </c>
      <c r="W101" s="87">
        <v>0</v>
      </c>
      <c r="X101" s="87">
        <v>0</v>
      </c>
      <c r="Y101" s="87">
        <v>0</v>
      </c>
      <c r="Z101" s="87">
        <v>0</v>
      </c>
      <c r="AA101" s="87">
        <v>0</v>
      </c>
      <c r="AB101" s="87">
        <v>0</v>
      </c>
      <c r="AC101" s="87">
        <v>0</v>
      </c>
      <c r="AD101" s="87">
        <v>0</v>
      </c>
      <c r="AE101" s="87">
        <v>0</v>
      </c>
      <c r="AF101" s="87">
        <v>0</v>
      </c>
      <c r="AG101" s="87">
        <v>0</v>
      </c>
      <c r="AH101" s="87">
        <v>0</v>
      </c>
      <c r="AI101" s="87">
        <v>0</v>
      </c>
      <c r="AJ101" s="87">
        <v>0</v>
      </c>
      <c r="AK101" s="87">
        <v>0</v>
      </c>
      <c r="AL101" s="87">
        <v>0</v>
      </c>
      <c r="AM101" s="87">
        <v>0</v>
      </c>
      <c r="AN101" s="87">
        <v>0</v>
      </c>
      <c r="AO101" s="87">
        <v>0</v>
      </c>
      <c r="AP101" s="87">
        <v>0</v>
      </c>
      <c r="AQ101" s="87">
        <v>0</v>
      </c>
      <c r="AR101" s="87">
        <v>0</v>
      </c>
      <c r="AS101" s="87">
        <v>0</v>
      </c>
      <c r="AT101" s="87">
        <v>0</v>
      </c>
      <c r="AU101" s="87">
        <v>0</v>
      </c>
      <c r="AV101" s="87">
        <v>0</v>
      </c>
      <c r="AW101" s="87">
        <v>0</v>
      </c>
      <c r="AX101" s="87">
        <v>0</v>
      </c>
      <c r="AY101" s="87">
        <v>0</v>
      </c>
      <c r="AZ101" s="87">
        <v>0</v>
      </c>
      <c r="BA101" s="87">
        <v>0</v>
      </c>
      <c r="BB101" s="87">
        <v>0</v>
      </c>
    </row>
    <row r="102" spans="1:54">
      <c r="A102" s="86" t="s">
        <v>219</v>
      </c>
      <c r="B102" s="87">
        <v>0</v>
      </c>
      <c r="C102" s="87">
        <v>0</v>
      </c>
      <c r="D102" s="87">
        <v>0</v>
      </c>
      <c r="E102" s="87">
        <v>0</v>
      </c>
      <c r="F102" s="87">
        <v>0</v>
      </c>
      <c r="G102" s="87">
        <v>0</v>
      </c>
      <c r="H102" s="87">
        <v>0</v>
      </c>
      <c r="I102" s="87">
        <v>0</v>
      </c>
      <c r="J102" s="87">
        <v>0</v>
      </c>
      <c r="K102" s="87">
        <v>0</v>
      </c>
      <c r="L102" s="87">
        <v>0</v>
      </c>
      <c r="M102" s="87">
        <v>0</v>
      </c>
      <c r="N102" s="87">
        <v>0</v>
      </c>
      <c r="O102" s="87">
        <v>0</v>
      </c>
      <c r="P102" s="87">
        <v>0</v>
      </c>
      <c r="Q102" s="87">
        <v>0</v>
      </c>
      <c r="R102" s="87">
        <v>0</v>
      </c>
      <c r="S102" s="87">
        <v>0</v>
      </c>
      <c r="T102" s="87">
        <v>0</v>
      </c>
      <c r="U102" s="87">
        <v>0</v>
      </c>
      <c r="V102" s="87">
        <v>0</v>
      </c>
      <c r="W102" s="87">
        <v>0</v>
      </c>
      <c r="X102" s="87">
        <v>0</v>
      </c>
      <c r="Y102" s="87">
        <v>0</v>
      </c>
      <c r="Z102" s="87">
        <v>0</v>
      </c>
      <c r="AA102" s="87">
        <v>0</v>
      </c>
      <c r="AB102" s="87">
        <v>0</v>
      </c>
      <c r="AC102" s="87">
        <v>0</v>
      </c>
      <c r="AD102" s="87">
        <v>0</v>
      </c>
      <c r="AE102" s="87">
        <v>0</v>
      </c>
      <c r="AF102" s="87">
        <v>0</v>
      </c>
      <c r="AG102" s="87">
        <v>0</v>
      </c>
      <c r="AH102" s="87">
        <v>0</v>
      </c>
      <c r="AI102" s="87">
        <v>0</v>
      </c>
      <c r="AJ102" s="87">
        <v>0</v>
      </c>
      <c r="AK102" s="87">
        <v>0</v>
      </c>
      <c r="AL102" s="87">
        <v>0</v>
      </c>
      <c r="AM102" s="87">
        <v>0</v>
      </c>
      <c r="AN102" s="87">
        <v>0</v>
      </c>
      <c r="AO102" s="87">
        <v>0</v>
      </c>
      <c r="AP102" s="87">
        <v>0</v>
      </c>
      <c r="AQ102" s="87">
        <v>0</v>
      </c>
      <c r="AR102" s="87">
        <v>0</v>
      </c>
      <c r="AS102" s="87">
        <v>0</v>
      </c>
      <c r="AT102" s="87">
        <v>0</v>
      </c>
      <c r="AU102" s="87">
        <v>0</v>
      </c>
      <c r="AV102" s="87">
        <v>0</v>
      </c>
      <c r="AW102" s="87">
        <v>0</v>
      </c>
      <c r="AX102" s="87">
        <v>0</v>
      </c>
      <c r="AY102" s="87">
        <v>0</v>
      </c>
      <c r="AZ102" s="87">
        <v>0</v>
      </c>
      <c r="BA102" s="87">
        <v>0</v>
      </c>
      <c r="BB102" s="87">
        <v>0</v>
      </c>
    </row>
    <row r="103" spans="1:54">
      <c r="A103" s="86" t="s">
        <v>220</v>
      </c>
      <c r="B103" s="87">
        <v>0</v>
      </c>
      <c r="C103" s="87">
        <v>0</v>
      </c>
      <c r="D103" s="87">
        <v>0</v>
      </c>
      <c r="E103" s="87">
        <v>0</v>
      </c>
      <c r="F103" s="87">
        <v>0</v>
      </c>
      <c r="G103" s="87">
        <v>0</v>
      </c>
      <c r="H103" s="87">
        <v>0</v>
      </c>
      <c r="I103" s="87">
        <v>0</v>
      </c>
      <c r="J103" s="87">
        <v>0</v>
      </c>
      <c r="K103" s="87">
        <v>0</v>
      </c>
      <c r="L103" s="87">
        <v>0</v>
      </c>
      <c r="M103" s="87">
        <v>0</v>
      </c>
      <c r="N103" s="87">
        <v>0</v>
      </c>
      <c r="O103" s="87">
        <v>0</v>
      </c>
      <c r="P103" s="87">
        <v>0</v>
      </c>
      <c r="Q103" s="87">
        <v>0</v>
      </c>
      <c r="R103" s="87">
        <v>0</v>
      </c>
      <c r="S103" s="87">
        <v>0</v>
      </c>
      <c r="T103" s="87">
        <v>0</v>
      </c>
      <c r="U103" s="87">
        <v>0</v>
      </c>
      <c r="V103" s="87">
        <v>0</v>
      </c>
      <c r="W103" s="87">
        <v>0</v>
      </c>
      <c r="X103" s="87">
        <v>0</v>
      </c>
      <c r="Y103" s="87">
        <v>0</v>
      </c>
      <c r="Z103" s="87">
        <v>0</v>
      </c>
      <c r="AA103" s="87">
        <v>0</v>
      </c>
      <c r="AB103" s="87">
        <v>0</v>
      </c>
      <c r="AC103" s="87">
        <v>0</v>
      </c>
      <c r="AD103" s="87">
        <v>0</v>
      </c>
      <c r="AE103" s="87">
        <v>0</v>
      </c>
      <c r="AF103" s="87">
        <v>0</v>
      </c>
      <c r="AG103" s="87">
        <v>0</v>
      </c>
      <c r="AH103" s="87">
        <v>0</v>
      </c>
      <c r="AI103" s="87">
        <v>0</v>
      </c>
      <c r="AJ103" s="87">
        <v>0</v>
      </c>
      <c r="AK103" s="87">
        <v>0</v>
      </c>
      <c r="AL103" s="87">
        <v>0</v>
      </c>
      <c r="AM103" s="87">
        <v>0</v>
      </c>
      <c r="AN103" s="87">
        <v>0</v>
      </c>
      <c r="AO103" s="87">
        <v>0</v>
      </c>
      <c r="AP103" s="87">
        <v>0</v>
      </c>
      <c r="AQ103" s="87">
        <v>0</v>
      </c>
      <c r="AR103" s="87">
        <v>0</v>
      </c>
      <c r="AS103" s="87">
        <v>0</v>
      </c>
      <c r="AT103" s="87">
        <v>0</v>
      </c>
      <c r="AU103" s="87">
        <v>0</v>
      </c>
      <c r="AV103" s="87">
        <v>0</v>
      </c>
      <c r="AW103" s="87">
        <v>0</v>
      </c>
      <c r="AX103" s="87">
        <v>0</v>
      </c>
      <c r="AY103" s="87">
        <v>0</v>
      </c>
      <c r="AZ103" s="87">
        <v>0</v>
      </c>
      <c r="BA103" s="87">
        <v>0</v>
      </c>
      <c r="BB103" s="87">
        <v>0</v>
      </c>
    </row>
    <row r="104" spans="1:54">
      <c r="A104" s="86" t="s">
        <v>221</v>
      </c>
      <c r="B104" s="87">
        <v>0</v>
      </c>
      <c r="C104" s="87">
        <v>0</v>
      </c>
      <c r="D104" s="87">
        <v>0</v>
      </c>
      <c r="E104" s="87">
        <v>0</v>
      </c>
      <c r="F104" s="87">
        <v>0</v>
      </c>
      <c r="G104" s="87">
        <v>0</v>
      </c>
      <c r="H104" s="87">
        <v>0</v>
      </c>
      <c r="I104" s="87">
        <v>0</v>
      </c>
      <c r="J104" s="87">
        <v>0</v>
      </c>
      <c r="K104" s="87">
        <v>0</v>
      </c>
      <c r="L104" s="87">
        <v>0</v>
      </c>
      <c r="M104" s="87">
        <v>0</v>
      </c>
      <c r="N104" s="87">
        <v>0</v>
      </c>
      <c r="O104" s="87">
        <v>0</v>
      </c>
      <c r="P104" s="87">
        <v>0</v>
      </c>
      <c r="Q104" s="87">
        <v>0</v>
      </c>
      <c r="R104" s="87">
        <v>0</v>
      </c>
      <c r="S104" s="87">
        <v>0</v>
      </c>
      <c r="T104" s="87">
        <v>0</v>
      </c>
      <c r="U104" s="87">
        <v>0</v>
      </c>
      <c r="V104" s="87">
        <v>0</v>
      </c>
      <c r="W104" s="87">
        <v>0</v>
      </c>
      <c r="X104" s="87">
        <v>0</v>
      </c>
      <c r="Y104" s="87">
        <v>0</v>
      </c>
      <c r="Z104" s="87">
        <v>0</v>
      </c>
      <c r="AA104" s="87">
        <v>0</v>
      </c>
      <c r="AB104" s="87">
        <v>0</v>
      </c>
      <c r="AC104" s="87">
        <v>0</v>
      </c>
      <c r="AD104" s="87">
        <v>0</v>
      </c>
      <c r="AE104" s="87">
        <v>0</v>
      </c>
      <c r="AF104" s="87">
        <v>0</v>
      </c>
      <c r="AG104" s="87">
        <v>0</v>
      </c>
      <c r="AH104" s="87">
        <v>0</v>
      </c>
      <c r="AI104" s="87">
        <v>0</v>
      </c>
      <c r="AJ104" s="87">
        <v>0</v>
      </c>
      <c r="AK104" s="87">
        <v>0</v>
      </c>
      <c r="AL104" s="87">
        <v>0</v>
      </c>
      <c r="AM104" s="87">
        <v>0</v>
      </c>
      <c r="AN104" s="87">
        <v>0</v>
      </c>
      <c r="AO104" s="87">
        <v>0</v>
      </c>
      <c r="AP104" s="87">
        <v>0</v>
      </c>
      <c r="AQ104" s="87">
        <v>0</v>
      </c>
      <c r="AR104" s="87">
        <v>0</v>
      </c>
      <c r="AS104" s="87">
        <v>0</v>
      </c>
      <c r="AT104" s="87">
        <v>0</v>
      </c>
      <c r="AU104" s="87">
        <v>0</v>
      </c>
      <c r="AV104" s="87">
        <v>0</v>
      </c>
      <c r="AW104" s="87">
        <v>0</v>
      </c>
      <c r="AX104" s="87">
        <v>0</v>
      </c>
      <c r="AY104" s="87">
        <v>0</v>
      </c>
      <c r="AZ104" s="87">
        <v>0</v>
      </c>
      <c r="BA104" s="87">
        <v>0</v>
      </c>
      <c r="BB104" s="87">
        <v>0</v>
      </c>
    </row>
    <row r="105" spans="1:54">
      <c r="A105" s="86" t="s">
        <v>222</v>
      </c>
      <c r="B105" s="87">
        <v>0</v>
      </c>
      <c r="C105" s="87">
        <v>0</v>
      </c>
      <c r="D105" s="87">
        <v>0</v>
      </c>
      <c r="E105" s="87">
        <v>0</v>
      </c>
      <c r="F105" s="87">
        <v>0</v>
      </c>
      <c r="G105" s="87">
        <v>0</v>
      </c>
      <c r="H105" s="87">
        <v>0</v>
      </c>
      <c r="I105" s="87">
        <v>0</v>
      </c>
      <c r="J105" s="87">
        <v>0</v>
      </c>
      <c r="K105" s="87">
        <v>0</v>
      </c>
      <c r="L105" s="87">
        <v>0</v>
      </c>
      <c r="M105" s="87">
        <v>0</v>
      </c>
      <c r="N105" s="87">
        <v>0</v>
      </c>
      <c r="O105" s="87">
        <v>0</v>
      </c>
      <c r="P105" s="87">
        <v>0</v>
      </c>
      <c r="Q105" s="87">
        <v>0</v>
      </c>
      <c r="R105" s="87">
        <v>0</v>
      </c>
      <c r="S105" s="87">
        <v>0</v>
      </c>
      <c r="T105" s="87">
        <v>0</v>
      </c>
      <c r="U105" s="87">
        <v>0</v>
      </c>
      <c r="V105" s="87">
        <v>0</v>
      </c>
      <c r="W105" s="87">
        <v>0</v>
      </c>
      <c r="X105" s="87">
        <v>0</v>
      </c>
      <c r="Y105" s="87">
        <v>0</v>
      </c>
      <c r="Z105" s="87">
        <v>0</v>
      </c>
      <c r="AA105" s="87">
        <v>0</v>
      </c>
      <c r="AB105" s="87">
        <v>0</v>
      </c>
      <c r="AC105" s="87">
        <v>0</v>
      </c>
      <c r="AD105" s="87">
        <v>0</v>
      </c>
      <c r="AE105" s="87">
        <v>0</v>
      </c>
      <c r="AF105" s="87">
        <v>0</v>
      </c>
      <c r="AG105" s="87">
        <v>0</v>
      </c>
      <c r="AH105" s="87">
        <v>0</v>
      </c>
      <c r="AI105" s="87">
        <v>0</v>
      </c>
      <c r="AJ105" s="87">
        <v>0</v>
      </c>
      <c r="AK105" s="87">
        <v>0</v>
      </c>
      <c r="AL105" s="87">
        <v>0</v>
      </c>
      <c r="AM105" s="87">
        <v>0</v>
      </c>
      <c r="AN105" s="87">
        <v>0</v>
      </c>
      <c r="AO105" s="87">
        <v>0</v>
      </c>
      <c r="AP105" s="87">
        <v>0</v>
      </c>
      <c r="AQ105" s="87">
        <v>0</v>
      </c>
      <c r="AR105" s="87">
        <v>0</v>
      </c>
      <c r="AS105" s="87">
        <v>0</v>
      </c>
      <c r="AT105" s="87">
        <v>0</v>
      </c>
      <c r="AU105" s="87">
        <v>0</v>
      </c>
      <c r="AV105" s="87">
        <v>0</v>
      </c>
      <c r="AW105" s="87">
        <v>0</v>
      </c>
      <c r="AX105" s="87">
        <v>0</v>
      </c>
      <c r="AY105" s="87">
        <v>0</v>
      </c>
      <c r="AZ105" s="87">
        <v>0</v>
      </c>
      <c r="BA105" s="87">
        <v>0</v>
      </c>
      <c r="BB105" s="87">
        <v>0</v>
      </c>
    </row>
    <row r="106" spans="1:54">
      <c r="A106" s="267" t="s">
        <v>223</v>
      </c>
      <c r="B106" s="109">
        <v>1653332018.9686301</v>
      </c>
      <c r="C106" s="109">
        <v>1581965427.9642799</v>
      </c>
      <c r="D106" s="109">
        <v>1559109479.08956</v>
      </c>
      <c r="E106" s="109">
        <v>1599098018.46948</v>
      </c>
      <c r="F106" s="109">
        <v>1772715732.11638</v>
      </c>
      <c r="G106" s="109">
        <v>1909486116.2653699</v>
      </c>
      <c r="H106" s="109">
        <v>1754343719.36605</v>
      </c>
      <c r="I106" s="109">
        <v>1909186873.9832201</v>
      </c>
      <c r="J106" s="109">
        <v>2045480141.7576399</v>
      </c>
      <c r="K106" s="109">
        <v>2115172524.8988199</v>
      </c>
      <c r="L106" s="109">
        <v>2120439904.4836299</v>
      </c>
      <c r="M106" s="109">
        <v>2187659549.7017498</v>
      </c>
      <c r="N106" s="109">
        <v>1413396857.4460399</v>
      </c>
      <c r="O106" s="109">
        <v>1413396857.4460399</v>
      </c>
      <c r="P106" s="109">
        <v>1528739009.0297699</v>
      </c>
      <c r="Q106" s="109">
        <v>1705975826.9730501</v>
      </c>
      <c r="R106" s="109">
        <v>1593788690.3041</v>
      </c>
      <c r="S106" s="109">
        <v>1723834654.3115699</v>
      </c>
      <c r="T106" s="109">
        <v>1882275993.3347001</v>
      </c>
      <c r="U106" s="109">
        <v>1892797004.4658799</v>
      </c>
      <c r="V106" s="109">
        <v>2062775964.46646</v>
      </c>
      <c r="W106" s="109">
        <v>2227795625.68542</v>
      </c>
      <c r="X106" s="109">
        <v>2154750942.30551</v>
      </c>
      <c r="Y106" s="109">
        <v>2330355159.06393</v>
      </c>
      <c r="Z106" s="109">
        <v>2502130985.6289802</v>
      </c>
      <c r="AA106" s="109">
        <v>1071954993.05371</v>
      </c>
      <c r="AB106" s="109">
        <v>1071954993.05371</v>
      </c>
      <c r="AC106" s="109">
        <v>1201972729.62233</v>
      </c>
      <c r="AD106" s="109">
        <v>1352041749.73</v>
      </c>
      <c r="AE106" s="109">
        <v>1434674448.53934</v>
      </c>
      <c r="AF106" s="109">
        <v>1587181830.39958</v>
      </c>
      <c r="AG106" s="109">
        <v>1689516414.9395599</v>
      </c>
      <c r="AH106" s="109">
        <v>1368413517.2096801</v>
      </c>
      <c r="AI106" s="109">
        <v>1374383936.9503901</v>
      </c>
      <c r="AJ106" s="109">
        <v>1514830380.6593299</v>
      </c>
      <c r="AK106" s="109">
        <v>1586923720.35074</v>
      </c>
      <c r="AL106" s="109">
        <v>1730839020.7376699</v>
      </c>
      <c r="AM106" s="109">
        <v>1867095313.81179</v>
      </c>
      <c r="AN106" s="109">
        <v>1517258837.3740201</v>
      </c>
      <c r="AO106" s="109">
        <v>1517258837.3740201</v>
      </c>
      <c r="AP106" s="109">
        <v>1664544030.5949299</v>
      </c>
      <c r="AQ106" s="109">
        <v>1812953334.7811899</v>
      </c>
      <c r="AR106" s="109">
        <v>1795877570.0197599</v>
      </c>
      <c r="AS106" s="109">
        <v>1937606844.9398</v>
      </c>
      <c r="AT106" s="109">
        <v>2062258518.3812599</v>
      </c>
      <c r="AU106" s="109">
        <v>1740467227.76948</v>
      </c>
      <c r="AV106" s="109">
        <v>1717663353.86711</v>
      </c>
      <c r="AW106" s="109">
        <v>1862731348.34426</v>
      </c>
      <c r="AX106" s="109">
        <v>1912669057.88463</v>
      </c>
      <c r="AY106" s="109">
        <v>2000340404.41888</v>
      </c>
      <c r="AZ106" s="109">
        <v>2138205180.20682</v>
      </c>
      <c r="BA106" s="109">
        <v>1904721951.4277699</v>
      </c>
      <c r="BB106" s="109">
        <v>1904721951.4277699</v>
      </c>
    </row>
    <row r="107" spans="1:54">
      <c r="A107" s="86" t="s">
        <v>224</v>
      </c>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row>
    <row r="108" spans="1:54">
      <c r="A108" s="89" t="s">
        <v>225</v>
      </c>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row>
    <row r="109" spans="1:54">
      <c r="A109" s="86" t="s">
        <v>226</v>
      </c>
      <c r="B109" s="87">
        <v>-6268901326.2201405</v>
      </c>
      <c r="C109" s="87">
        <v>-6330290318.1728401</v>
      </c>
      <c r="D109" s="87">
        <v>-6371190222.5039701</v>
      </c>
      <c r="E109" s="87">
        <v>-6421024045.6990299</v>
      </c>
      <c r="F109" s="87">
        <v>-6480412674.4687595</v>
      </c>
      <c r="G109" s="87">
        <v>-6540656909.7484598</v>
      </c>
      <c r="H109" s="87">
        <v>-6585137261.4475498</v>
      </c>
      <c r="I109" s="87">
        <v>-6646592691.18929</v>
      </c>
      <c r="J109" s="87">
        <v>-6677258349.12146</v>
      </c>
      <c r="K109" s="87">
        <v>-6730378273.6155005</v>
      </c>
      <c r="L109" s="87">
        <v>-6780272133.4243202</v>
      </c>
      <c r="M109" s="87">
        <v>-6828219834.8615599</v>
      </c>
      <c r="N109" s="87">
        <v>-6796411420.5136099</v>
      </c>
      <c r="O109" s="87">
        <v>-6796411420.5136099</v>
      </c>
      <c r="P109" s="87">
        <v>-6857654654.0871496</v>
      </c>
      <c r="Q109" s="87">
        <v>-6922755491.30054</v>
      </c>
      <c r="R109" s="87">
        <v>-6979156157.1363497</v>
      </c>
      <c r="S109" s="87">
        <v>-7041366593.31991</v>
      </c>
      <c r="T109" s="87">
        <v>-7107605428.19384</v>
      </c>
      <c r="U109" s="87">
        <v>-7157837432.1289101</v>
      </c>
      <c r="V109" s="87">
        <v>-7222317921.9081697</v>
      </c>
      <c r="W109" s="87">
        <v>-7288352198.4744596</v>
      </c>
      <c r="X109" s="87">
        <v>-7292130911.7150402</v>
      </c>
      <c r="Y109" s="87">
        <v>-7360597392.1014605</v>
      </c>
      <c r="Z109" s="87">
        <v>-7429409405.6825304</v>
      </c>
      <c r="AA109" s="87">
        <v>-7366445680.0222797</v>
      </c>
      <c r="AB109" s="87">
        <v>-7366445680.0222797</v>
      </c>
      <c r="AC109" s="87">
        <v>-7437585329.9966297</v>
      </c>
      <c r="AD109" s="87">
        <v>-7510165388.0265999</v>
      </c>
      <c r="AE109" s="87">
        <v>-7574459692.8628502</v>
      </c>
      <c r="AF109" s="87">
        <v>-7646597783.3138599</v>
      </c>
      <c r="AG109" s="87">
        <v>-7714873787.0702696</v>
      </c>
      <c r="AH109" s="87">
        <v>-7774564464.0459805</v>
      </c>
      <c r="AI109" s="87">
        <v>-7833358166.4743404</v>
      </c>
      <c r="AJ109" s="87">
        <v>-7906287352.7897902</v>
      </c>
      <c r="AK109" s="87">
        <v>-7973599063.3966503</v>
      </c>
      <c r="AL109" s="87">
        <v>-8048969208.4924097</v>
      </c>
      <c r="AM109" s="87">
        <v>-8124674474.9273596</v>
      </c>
      <c r="AN109" s="87">
        <v>-8108280061.5947905</v>
      </c>
      <c r="AO109" s="87">
        <v>-8108280061.5947905</v>
      </c>
      <c r="AP109" s="87">
        <v>-8185627930.1851997</v>
      </c>
      <c r="AQ109" s="87">
        <v>-8261470062.1506701</v>
      </c>
      <c r="AR109" s="87">
        <v>-8330931490.2457895</v>
      </c>
      <c r="AS109" s="87">
        <v>-8407048465.5719805</v>
      </c>
      <c r="AT109" s="87">
        <v>-8482263335.6681204</v>
      </c>
      <c r="AU109" s="87">
        <v>-8545738250.4839497</v>
      </c>
      <c r="AV109" s="87">
        <v>-8609742004.6276703</v>
      </c>
      <c r="AW109" s="87">
        <v>-8686951247.9939995</v>
      </c>
      <c r="AX109" s="87">
        <v>-8757878875.5612507</v>
      </c>
      <c r="AY109" s="87">
        <v>-8831826631.0351505</v>
      </c>
      <c r="AZ109" s="87">
        <v>-8911339296.1011791</v>
      </c>
      <c r="BA109" s="87">
        <v>-8978324069.3063393</v>
      </c>
      <c r="BB109" s="87">
        <v>-8978324069.3063393</v>
      </c>
    </row>
    <row r="110" spans="1:54">
      <c r="A110" s="86" t="s">
        <v>227</v>
      </c>
      <c r="B110" s="87">
        <v>591381</v>
      </c>
      <c r="C110" s="87">
        <v>591381</v>
      </c>
      <c r="D110" s="87">
        <v>591381</v>
      </c>
      <c r="E110" s="87">
        <v>591381</v>
      </c>
      <c r="F110" s="87">
        <v>591381</v>
      </c>
      <c r="G110" s="87">
        <v>591381</v>
      </c>
      <c r="H110" s="87">
        <v>591381</v>
      </c>
      <c r="I110" s="87">
        <v>591381</v>
      </c>
      <c r="J110" s="87">
        <v>591381</v>
      </c>
      <c r="K110" s="87">
        <v>591381</v>
      </c>
      <c r="L110" s="87">
        <v>591381</v>
      </c>
      <c r="M110" s="87">
        <v>591381</v>
      </c>
      <c r="N110" s="87">
        <v>591381</v>
      </c>
      <c r="O110" s="87">
        <v>591381</v>
      </c>
      <c r="P110" s="87">
        <v>591381</v>
      </c>
      <c r="Q110" s="87">
        <v>591381</v>
      </c>
      <c r="R110" s="87">
        <v>591381</v>
      </c>
      <c r="S110" s="87">
        <v>591381</v>
      </c>
      <c r="T110" s="87">
        <v>591381</v>
      </c>
      <c r="U110" s="87">
        <v>591381</v>
      </c>
      <c r="V110" s="87">
        <v>591381</v>
      </c>
      <c r="W110" s="87">
        <v>591381</v>
      </c>
      <c r="X110" s="87">
        <v>591381</v>
      </c>
      <c r="Y110" s="87">
        <v>591381</v>
      </c>
      <c r="Z110" s="87">
        <v>591381</v>
      </c>
      <c r="AA110" s="87">
        <v>591381</v>
      </c>
      <c r="AB110" s="87">
        <v>591381</v>
      </c>
      <c r="AC110" s="87">
        <v>591381</v>
      </c>
      <c r="AD110" s="87">
        <v>591381</v>
      </c>
      <c r="AE110" s="87">
        <v>591381</v>
      </c>
      <c r="AF110" s="87">
        <v>591381</v>
      </c>
      <c r="AG110" s="87">
        <v>591381</v>
      </c>
      <c r="AH110" s="87">
        <v>591381</v>
      </c>
      <c r="AI110" s="87">
        <v>591381</v>
      </c>
      <c r="AJ110" s="87">
        <v>591381</v>
      </c>
      <c r="AK110" s="87">
        <v>591381</v>
      </c>
      <c r="AL110" s="87">
        <v>591381</v>
      </c>
      <c r="AM110" s="87">
        <v>591381</v>
      </c>
      <c r="AN110" s="87">
        <v>591381</v>
      </c>
      <c r="AO110" s="87">
        <v>591381</v>
      </c>
      <c r="AP110" s="87">
        <v>591381</v>
      </c>
      <c r="AQ110" s="87">
        <v>591381</v>
      </c>
      <c r="AR110" s="87">
        <v>591381</v>
      </c>
      <c r="AS110" s="87">
        <v>591381</v>
      </c>
      <c r="AT110" s="87">
        <v>591381</v>
      </c>
      <c r="AU110" s="87">
        <v>591381</v>
      </c>
      <c r="AV110" s="87">
        <v>591381</v>
      </c>
      <c r="AW110" s="87">
        <v>591381</v>
      </c>
      <c r="AX110" s="87">
        <v>591381</v>
      </c>
      <c r="AY110" s="87">
        <v>591381</v>
      </c>
      <c r="AZ110" s="87">
        <v>591381</v>
      </c>
      <c r="BA110" s="87">
        <v>591381</v>
      </c>
      <c r="BB110" s="87">
        <v>591381</v>
      </c>
    </row>
    <row r="111" spans="1:54">
      <c r="A111" s="86" t="s">
        <v>228</v>
      </c>
      <c r="B111" s="87">
        <v>0</v>
      </c>
      <c r="C111" s="87">
        <v>0</v>
      </c>
      <c r="D111" s="87">
        <v>0</v>
      </c>
      <c r="E111" s="87">
        <v>0</v>
      </c>
      <c r="F111" s="87">
        <v>0</v>
      </c>
      <c r="G111" s="87">
        <v>0</v>
      </c>
      <c r="H111" s="87">
        <v>0</v>
      </c>
      <c r="I111" s="87">
        <v>0</v>
      </c>
      <c r="J111" s="87">
        <v>0</v>
      </c>
      <c r="K111" s="87">
        <v>0</v>
      </c>
      <c r="L111" s="87">
        <v>0</v>
      </c>
      <c r="M111" s="87">
        <v>0</v>
      </c>
      <c r="N111" s="87">
        <v>0</v>
      </c>
      <c r="O111" s="87">
        <v>0</v>
      </c>
      <c r="P111" s="87">
        <v>0</v>
      </c>
      <c r="Q111" s="87">
        <v>0</v>
      </c>
      <c r="R111" s="87">
        <v>0</v>
      </c>
      <c r="S111" s="87">
        <v>0</v>
      </c>
      <c r="T111" s="87">
        <v>0</v>
      </c>
      <c r="U111" s="87">
        <v>0</v>
      </c>
      <c r="V111" s="87">
        <v>0</v>
      </c>
      <c r="W111" s="87">
        <v>0</v>
      </c>
      <c r="X111" s="87">
        <v>0</v>
      </c>
      <c r="Y111" s="87">
        <v>0</v>
      </c>
      <c r="Z111" s="87">
        <v>0</v>
      </c>
      <c r="AA111" s="87">
        <v>0</v>
      </c>
      <c r="AB111" s="87">
        <v>0</v>
      </c>
      <c r="AC111" s="87">
        <v>0</v>
      </c>
      <c r="AD111" s="87">
        <v>0</v>
      </c>
      <c r="AE111" s="87">
        <v>0</v>
      </c>
      <c r="AF111" s="87">
        <v>0</v>
      </c>
      <c r="AG111" s="87">
        <v>0</v>
      </c>
      <c r="AH111" s="87">
        <v>0</v>
      </c>
      <c r="AI111" s="87">
        <v>0</v>
      </c>
      <c r="AJ111" s="87">
        <v>0</v>
      </c>
      <c r="AK111" s="87">
        <v>0</v>
      </c>
      <c r="AL111" s="87">
        <v>0</v>
      </c>
      <c r="AM111" s="87">
        <v>0</v>
      </c>
      <c r="AN111" s="87">
        <v>0</v>
      </c>
      <c r="AO111" s="87">
        <v>0</v>
      </c>
      <c r="AP111" s="87">
        <v>0</v>
      </c>
      <c r="AQ111" s="87">
        <v>0</v>
      </c>
      <c r="AR111" s="87">
        <v>0</v>
      </c>
      <c r="AS111" s="87">
        <v>0</v>
      </c>
      <c r="AT111" s="87">
        <v>0</v>
      </c>
      <c r="AU111" s="87">
        <v>0</v>
      </c>
      <c r="AV111" s="87">
        <v>0</v>
      </c>
      <c r="AW111" s="87">
        <v>0</v>
      </c>
      <c r="AX111" s="87">
        <v>0</v>
      </c>
      <c r="AY111" s="87">
        <v>0</v>
      </c>
      <c r="AZ111" s="87">
        <v>0</v>
      </c>
      <c r="BA111" s="87">
        <v>0</v>
      </c>
      <c r="BB111" s="87">
        <v>0</v>
      </c>
    </row>
    <row r="112" spans="1:54">
      <c r="A112" s="86" t="s">
        <v>229</v>
      </c>
      <c r="B112" s="87">
        <v>0</v>
      </c>
      <c r="C112" s="87">
        <v>0</v>
      </c>
      <c r="D112" s="87">
        <v>0</v>
      </c>
      <c r="E112" s="87">
        <v>0</v>
      </c>
      <c r="F112" s="87">
        <v>0</v>
      </c>
      <c r="G112" s="87">
        <v>0</v>
      </c>
      <c r="H112" s="87">
        <v>0</v>
      </c>
      <c r="I112" s="87">
        <v>0</v>
      </c>
      <c r="J112" s="87">
        <v>0</v>
      </c>
      <c r="K112" s="87">
        <v>0</v>
      </c>
      <c r="L112" s="87">
        <v>0</v>
      </c>
      <c r="M112" s="87">
        <v>0</v>
      </c>
      <c r="N112" s="87">
        <v>0</v>
      </c>
      <c r="O112" s="87">
        <v>0</v>
      </c>
      <c r="P112" s="87">
        <v>0</v>
      </c>
      <c r="Q112" s="87">
        <v>0</v>
      </c>
      <c r="R112" s="87">
        <v>0</v>
      </c>
      <c r="S112" s="87">
        <v>0</v>
      </c>
      <c r="T112" s="87">
        <v>0</v>
      </c>
      <c r="U112" s="87">
        <v>0</v>
      </c>
      <c r="V112" s="87">
        <v>0</v>
      </c>
      <c r="W112" s="87">
        <v>0</v>
      </c>
      <c r="X112" s="87">
        <v>0</v>
      </c>
      <c r="Y112" s="87">
        <v>0</v>
      </c>
      <c r="Z112" s="87">
        <v>0</v>
      </c>
      <c r="AA112" s="87">
        <v>0</v>
      </c>
      <c r="AB112" s="87">
        <v>0</v>
      </c>
      <c r="AC112" s="87">
        <v>0</v>
      </c>
      <c r="AD112" s="87">
        <v>0</v>
      </c>
      <c r="AE112" s="87">
        <v>0</v>
      </c>
      <c r="AF112" s="87">
        <v>0</v>
      </c>
      <c r="AG112" s="87">
        <v>0</v>
      </c>
      <c r="AH112" s="87">
        <v>0</v>
      </c>
      <c r="AI112" s="87">
        <v>0</v>
      </c>
      <c r="AJ112" s="87">
        <v>0</v>
      </c>
      <c r="AK112" s="87">
        <v>0</v>
      </c>
      <c r="AL112" s="87">
        <v>0</v>
      </c>
      <c r="AM112" s="87">
        <v>0</v>
      </c>
      <c r="AN112" s="87">
        <v>0</v>
      </c>
      <c r="AO112" s="87">
        <v>0</v>
      </c>
      <c r="AP112" s="87">
        <v>0</v>
      </c>
      <c r="AQ112" s="87">
        <v>0</v>
      </c>
      <c r="AR112" s="87">
        <v>0</v>
      </c>
      <c r="AS112" s="87">
        <v>0</v>
      </c>
      <c r="AT112" s="87">
        <v>0</v>
      </c>
      <c r="AU112" s="87">
        <v>0</v>
      </c>
      <c r="AV112" s="87">
        <v>0</v>
      </c>
      <c r="AW112" s="87">
        <v>0</v>
      </c>
      <c r="AX112" s="87">
        <v>0</v>
      </c>
      <c r="AY112" s="87">
        <v>0</v>
      </c>
      <c r="AZ112" s="87">
        <v>0</v>
      </c>
      <c r="BA112" s="87">
        <v>0</v>
      </c>
      <c r="BB112" s="87">
        <v>0</v>
      </c>
    </row>
    <row r="113" spans="1:54">
      <c r="A113" s="86" t="s">
        <v>230</v>
      </c>
      <c r="B113" s="87">
        <v>-174302830.66657701</v>
      </c>
      <c r="C113" s="87">
        <v>-175964024.561997</v>
      </c>
      <c r="D113" s="87">
        <v>-177636882.44562301</v>
      </c>
      <c r="E113" s="87">
        <v>-178760334.77757201</v>
      </c>
      <c r="F113" s="87">
        <v>-179849667.57644099</v>
      </c>
      <c r="G113" s="87">
        <v>-180192339.91630399</v>
      </c>
      <c r="H113" s="87">
        <v>-180537099.69732299</v>
      </c>
      <c r="I113" s="87">
        <v>-180883959.635463</v>
      </c>
      <c r="J113" s="87">
        <v>-181232932.52414599</v>
      </c>
      <c r="K113" s="87">
        <v>-181584031.23473099</v>
      </c>
      <c r="L113" s="87">
        <v>-181937268.71698099</v>
      </c>
      <c r="M113" s="87">
        <v>-182292657.999549</v>
      </c>
      <c r="N113" s="87">
        <v>-182650212.190449</v>
      </c>
      <c r="O113" s="87">
        <v>-182650212.190449</v>
      </c>
      <c r="P113" s="87">
        <v>-183009944.47754699</v>
      </c>
      <c r="Q113" s="87">
        <v>-183371868.12904599</v>
      </c>
      <c r="R113" s="87">
        <v>-183735996.493972</v>
      </c>
      <c r="S113" s="87">
        <v>-184102343.00266901</v>
      </c>
      <c r="T113" s="87">
        <v>-184470921.167294</v>
      </c>
      <c r="U113" s="87">
        <v>-184841744.58231601</v>
      </c>
      <c r="V113" s="87">
        <v>-185214826.925017</v>
      </c>
      <c r="W113" s="87">
        <v>-185590181.95599401</v>
      </c>
      <c r="X113" s="87">
        <v>-185967823.51967201</v>
      </c>
      <c r="Y113" s="87">
        <v>-186347765.544808</v>
      </c>
      <c r="Z113" s="87">
        <v>-186730022.04501</v>
      </c>
      <c r="AA113" s="87">
        <v>-187114607.119252</v>
      </c>
      <c r="AB113" s="87">
        <v>-187114607.119252</v>
      </c>
      <c r="AC113" s="87">
        <v>-187501534.952393</v>
      </c>
      <c r="AD113" s="87">
        <v>-187890819.81570199</v>
      </c>
      <c r="AE113" s="87">
        <v>-188282476.067384</v>
      </c>
      <c r="AF113" s="87">
        <v>-188676518.15310699</v>
      </c>
      <c r="AG113" s="87">
        <v>-189072960.60653901</v>
      </c>
      <c r="AH113" s="87">
        <v>-189471818.04988101</v>
      </c>
      <c r="AI113" s="87">
        <v>-189873105.194408</v>
      </c>
      <c r="AJ113" s="87">
        <v>-190276836.84101099</v>
      </c>
      <c r="AK113" s="87">
        <v>-190683027.880741</v>
      </c>
      <c r="AL113" s="87">
        <v>-191091693.295362</v>
      </c>
      <c r="AM113" s="87">
        <v>-191502848.15790099</v>
      </c>
      <c r="AN113" s="87">
        <v>-191916507.63320401</v>
      </c>
      <c r="AO113" s="87">
        <v>-191916507.63320401</v>
      </c>
      <c r="AP113" s="87">
        <v>-192332686.978497</v>
      </c>
      <c r="AQ113" s="87">
        <v>-192751401.54394701</v>
      </c>
      <c r="AR113" s="87">
        <v>-193172666.77322799</v>
      </c>
      <c r="AS113" s="87">
        <v>-193172661.77999899</v>
      </c>
      <c r="AT113" s="87">
        <v>-193172661.77999899</v>
      </c>
      <c r="AU113" s="87">
        <v>-193172661.77999899</v>
      </c>
      <c r="AV113" s="87">
        <v>-193172661.77999899</v>
      </c>
      <c r="AW113" s="87">
        <v>-193172661.77999899</v>
      </c>
      <c r="AX113" s="87">
        <v>-193172661.77999899</v>
      </c>
      <c r="AY113" s="87">
        <v>-193172661.77999899</v>
      </c>
      <c r="AZ113" s="87">
        <v>-193172661.77999899</v>
      </c>
      <c r="BA113" s="87">
        <v>-193172661.77999899</v>
      </c>
      <c r="BB113" s="87">
        <v>-193172661.77999899</v>
      </c>
    </row>
    <row r="114" spans="1:54">
      <c r="A114" s="86" t="s">
        <v>231</v>
      </c>
      <c r="B114" s="87">
        <v>-164150594.739999</v>
      </c>
      <c r="C114" s="87">
        <v>-164150594.739999</v>
      </c>
      <c r="D114" s="87">
        <v>-164150594.739999</v>
      </c>
      <c r="E114" s="87">
        <v>-164150594.739999</v>
      </c>
      <c r="F114" s="87">
        <v>-164150594.739999</v>
      </c>
      <c r="G114" s="87">
        <v>-164150594.739999</v>
      </c>
      <c r="H114" s="87">
        <v>-164150594.739999</v>
      </c>
      <c r="I114" s="87">
        <v>-164150594.739999</v>
      </c>
      <c r="J114" s="87">
        <v>-164150594.739999</v>
      </c>
      <c r="K114" s="87">
        <v>-164150594.739999</v>
      </c>
      <c r="L114" s="87">
        <v>-164150594.739999</v>
      </c>
      <c r="M114" s="87">
        <v>-164150594.739999</v>
      </c>
      <c r="N114" s="87">
        <v>-164150594.739999</v>
      </c>
      <c r="O114" s="87">
        <v>-164150594.739999</v>
      </c>
      <c r="P114" s="87">
        <v>-164150594.739999</v>
      </c>
      <c r="Q114" s="87">
        <v>-164150594.739999</v>
      </c>
      <c r="R114" s="87">
        <v>-164150594.739999</v>
      </c>
      <c r="S114" s="87">
        <v>-164150594.739999</v>
      </c>
      <c r="T114" s="87">
        <v>-164150594.739999</v>
      </c>
      <c r="U114" s="87">
        <v>-164150594.739999</v>
      </c>
      <c r="V114" s="87">
        <v>-164150594.739999</v>
      </c>
      <c r="W114" s="87">
        <v>-164150594.739999</v>
      </c>
      <c r="X114" s="87">
        <v>-164150594.739999</v>
      </c>
      <c r="Y114" s="87">
        <v>-164150594.739999</v>
      </c>
      <c r="Z114" s="87">
        <v>-164150594.739999</v>
      </c>
      <c r="AA114" s="87">
        <v>-164150594.739999</v>
      </c>
      <c r="AB114" s="87">
        <v>-164150594.739999</v>
      </c>
      <c r="AC114" s="87">
        <v>-164150594.739999</v>
      </c>
      <c r="AD114" s="87">
        <v>-164150594.739999</v>
      </c>
      <c r="AE114" s="87">
        <v>-164150594.739999</v>
      </c>
      <c r="AF114" s="87">
        <v>-164150594.739999</v>
      </c>
      <c r="AG114" s="87">
        <v>-164150594.739999</v>
      </c>
      <c r="AH114" s="87">
        <v>-164150594.739999</v>
      </c>
      <c r="AI114" s="87">
        <v>-164150594.739999</v>
      </c>
      <c r="AJ114" s="87">
        <v>-164150594.739999</v>
      </c>
      <c r="AK114" s="87">
        <v>-164150594.739999</v>
      </c>
      <c r="AL114" s="87">
        <v>-164150594.739999</v>
      </c>
      <c r="AM114" s="87">
        <v>-164150594.739999</v>
      </c>
      <c r="AN114" s="87">
        <v>-164150594.739999</v>
      </c>
      <c r="AO114" s="87">
        <v>-164150594.739999</v>
      </c>
      <c r="AP114" s="87">
        <v>-164150594.739999</v>
      </c>
      <c r="AQ114" s="87">
        <v>-164150594.739999</v>
      </c>
      <c r="AR114" s="87">
        <v>-164150594.739999</v>
      </c>
      <c r="AS114" s="87">
        <v>-164150594.739999</v>
      </c>
      <c r="AT114" s="87">
        <v>-164150594.739999</v>
      </c>
      <c r="AU114" s="87">
        <v>-164150594.739999</v>
      </c>
      <c r="AV114" s="87">
        <v>-164150594.739999</v>
      </c>
      <c r="AW114" s="87">
        <v>-164150594.739999</v>
      </c>
      <c r="AX114" s="87">
        <v>-164150594.739999</v>
      </c>
      <c r="AY114" s="87">
        <v>-164150594.739999</v>
      </c>
      <c r="AZ114" s="87">
        <v>-164150594.739999</v>
      </c>
      <c r="BA114" s="87">
        <v>-164150594.739999</v>
      </c>
      <c r="BB114" s="87">
        <v>-164150594.739999</v>
      </c>
    </row>
    <row r="115" spans="1:54">
      <c r="A115" s="86" t="s">
        <v>232</v>
      </c>
      <c r="B115" s="87">
        <v>-322058749.00999999</v>
      </c>
      <c r="C115" s="87">
        <v>-322058749.00999999</v>
      </c>
      <c r="D115" s="87">
        <v>-322058749.00999999</v>
      </c>
      <c r="E115" s="87">
        <v>-322058749.00999999</v>
      </c>
      <c r="F115" s="87">
        <v>-322058749.00999999</v>
      </c>
      <c r="G115" s="87">
        <v>-322058749.00999999</v>
      </c>
      <c r="H115" s="87">
        <v>-322058749.00999999</v>
      </c>
      <c r="I115" s="87">
        <v>-322058749.00999999</v>
      </c>
      <c r="J115" s="87">
        <v>-322058749.00999999</v>
      </c>
      <c r="K115" s="87">
        <v>-322058749.00999999</v>
      </c>
      <c r="L115" s="87">
        <v>-322058749.00999999</v>
      </c>
      <c r="M115" s="87">
        <v>-322058749.00999999</v>
      </c>
      <c r="N115" s="87">
        <v>-322058749.00999999</v>
      </c>
      <c r="O115" s="87">
        <v>-322058749.00999999</v>
      </c>
      <c r="P115" s="87">
        <v>-322058749.00999999</v>
      </c>
      <c r="Q115" s="87">
        <v>-322058749.00999999</v>
      </c>
      <c r="R115" s="87">
        <v>-322058749.00999999</v>
      </c>
      <c r="S115" s="87">
        <v>-322058749.00999999</v>
      </c>
      <c r="T115" s="87">
        <v>-322058749.00999999</v>
      </c>
      <c r="U115" s="87">
        <v>-322058749.00999999</v>
      </c>
      <c r="V115" s="87">
        <v>-322058749.00999999</v>
      </c>
      <c r="W115" s="87">
        <v>-322058749.00999999</v>
      </c>
      <c r="X115" s="87">
        <v>-322058749.00999999</v>
      </c>
      <c r="Y115" s="87">
        <v>-322058749.00999999</v>
      </c>
      <c r="Z115" s="87">
        <v>-322058749.00999999</v>
      </c>
      <c r="AA115" s="87">
        <v>-322058749.00999999</v>
      </c>
      <c r="AB115" s="87">
        <v>-322058749.00999999</v>
      </c>
      <c r="AC115" s="87">
        <v>-322058749.00999999</v>
      </c>
      <c r="AD115" s="87">
        <v>-322058749.00999999</v>
      </c>
      <c r="AE115" s="87">
        <v>-322058749.00999999</v>
      </c>
      <c r="AF115" s="87">
        <v>-322058749.00999999</v>
      </c>
      <c r="AG115" s="87">
        <v>-322058749.00999999</v>
      </c>
      <c r="AH115" s="87">
        <v>-322058749.00999999</v>
      </c>
      <c r="AI115" s="87">
        <v>-322058749.00999999</v>
      </c>
      <c r="AJ115" s="87">
        <v>-322058749.00999999</v>
      </c>
      <c r="AK115" s="87">
        <v>-322058749.00999999</v>
      </c>
      <c r="AL115" s="87">
        <v>-322058749.00999999</v>
      </c>
      <c r="AM115" s="87">
        <v>-322058749.00999999</v>
      </c>
      <c r="AN115" s="87">
        <v>-322058749.00999999</v>
      </c>
      <c r="AO115" s="87">
        <v>-322058749.00999999</v>
      </c>
      <c r="AP115" s="87">
        <v>-322058749.00999999</v>
      </c>
      <c r="AQ115" s="87">
        <v>-322058749.00999999</v>
      </c>
      <c r="AR115" s="87">
        <v>-322058749.00999999</v>
      </c>
      <c r="AS115" s="87">
        <v>-322058749.00999999</v>
      </c>
      <c r="AT115" s="87">
        <v>-322058749.00999999</v>
      </c>
      <c r="AU115" s="87">
        <v>-322058749.00999999</v>
      </c>
      <c r="AV115" s="87">
        <v>-322058749.00999999</v>
      </c>
      <c r="AW115" s="87">
        <v>-322058749.00999999</v>
      </c>
      <c r="AX115" s="87">
        <v>-322058749.00999999</v>
      </c>
      <c r="AY115" s="87">
        <v>-322058749.00999999</v>
      </c>
      <c r="AZ115" s="87">
        <v>-322058749.00999999</v>
      </c>
      <c r="BA115" s="87">
        <v>-322058749.00999999</v>
      </c>
      <c r="BB115" s="87">
        <v>-322058749.00999999</v>
      </c>
    </row>
    <row r="116" spans="1:54">
      <c r="A116" s="86" t="s">
        <v>233</v>
      </c>
      <c r="B116" s="87">
        <v>-1682762</v>
      </c>
      <c r="C116" s="87">
        <v>-1682762</v>
      </c>
      <c r="D116" s="87">
        <v>-1682762</v>
      </c>
      <c r="E116" s="87">
        <v>-1682762</v>
      </c>
      <c r="F116" s="87">
        <v>-1682762</v>
      </c>
      <c r="G116" s="87">
        <v>-1682762</v>
      </c>
      <c r="H116" s="87">
        <v>-1682762</v>
      </c>
      <c r="I116" s="87">
        <v>-1682762</v>
      </c>
      <c r="J116" s="87">
        <v>-1682762</v>
      </c>
      <c r="K116" s="87">
        <v>-1682762</v>
      </c>
      <c r="L116" s="87">
        <v>-1682762</v>
      </c>
      <c r="M116" s="87">
        <v>-1682762</v>
      </c>
      <c r="N116" s="87">
        <v>-1682762</v>
      </c>
      <c r="O116" s="87">
        <v>-1682762</v>
      </c>
      <c r="P116" s="87">
        <v>-1682762</v>
      </c>
      <c r="Q116" s="87">
        <v>-1682762</v>
      </c>
      <c r="R116" s="87">
        <v>-1682762</v>
      </c>
      <c r="S116" s="87">
        <v>-1682762</v>
      </c>
      <c r="T116" s="87">
        <v>-1682762</v>
      </c>
      <c r="U116" s="87">
        <v>-1682762</v>
      </c>
      <c r="V116" s="87">
        <v>-1682762</v>
      </c>
      <c r="W116" s="87">
        <v>-1682762</v>
      </c>
      <c r="X116" s="87">
        <v>-1682762</v>
      </c>
      <c r="Y116" s="87">
        <v>-1682762</v>
      </c>
      <c r="Z116" s="87">
        <v>-1682762</v>
      </c>
      <c r="AA116" s="87">
        <v>-1682762</v>
      </c>
      <c r="AB116" s="87">
        <v>-1682762</v>
      </c>
      <c r="AC116" s="87">
        <v>-1682762</v>
      </c>
      <c r="AD116" s="87">
        <v>-1682762</v>
      </c>
      <c r="AE116" s="87">
        <v>-1682762</v>
      </c>
      <c r="AF116" s="87">
        <v>-1682762</v>
      </c>
      <c r="AG116" s="87">
        <v>-1682762</v>
      </c>
      <c r="AH116" s="87">
        <v>-1682762</v>
      </c>
      <c r="AI116" s="87">
        <v>-1682762</v>
      </c>
      <c r="AJ116" s="87">
        <v>-1682762</v>
      </c>
      <c r="AK116" s="87">
        <v>-1682762</v>
      </c>
      <c r="AL116" s="87">
        <v>-1682762</v>
      </c>
      <c r="AM116" s="87">
        <v>-1682762</v>
      </c>
      <c r="AN116" s="87">
        <v>-1682762</v>
      </c>
      <c r="AO116" s="87">
        <v>-1682762</v>
      </c>
      <c r="AP116" s="87">
        <v>-1682762</v>
      </c>
      <c r="AQ116" s="87">
        <v>-1682762</v>
      </c>
      <c r="AR116" s="87">
        <v>-1682762</v>
      </c>
      <c r="AS116" s="87">
        <v>-1682762</v>
      </c>
      <c r="AT116" s="87">
        <v>-1682762</v>
      </c>
      <c r="AU116" s="87">
        <v>-1682762</v>
      </c>
      <c r="AV116" s="87">
        <v>-1682762</v>
      </c>
      <c r="AW116" s="87">
        <v>-1682762</v>
      </c>
      <c r="AX116" s="87">
        <v>-1682762</v>
      </c>
      <c r="AY116" s="87">
        <v>-1682762</v>
      </c>
      <c r="AZ116" s="87">
        <v>-1682762</v>
      </c>
      <c r="BA116" s="87">
        <v>-1682762</v>
      </c>
      <c r="BB116" s="87">
        <v>-1682762</v>
      </c>
    </row>
    <row r="117" spans="1:54">
      <c r="A117" s="86" t="s">
        <v>234</v>
      </c>
      <c r="B117" s="87">
        <v>-24601329.84</v>
      </c>
      <c r="C117" s="87">
        <v>-24601329.84</v>
      </c>
      <c r="D117" s="87">
        <v>-24601329.84</v>
      </c>
      <c r="E117" s="87">
        <v>-24601329.84</v>
      </c>
      <c r="F117" s="87">
        <v>-24601329.84</v>
      </c>
      <c r="G117" s="87">
        <v>-24601329.84</v>
      </c>
      <c r="H117" s="87">
        <v>-24601329.84</v>
      </c>
      <c r="I117" s="87">
        <v>-24601329.84</v>
      </c>
      <c r="J117" s="87">
        <v>-24601329.84</v>
      </c>
      <c r="K117" s="87">
        <v>-24601329.84</v>
      </c>
      <c r="L117" s="87">
        <v>-24601329.84</v>
      </c>
      <c r="M117" s="87">
        <v>-24601329.84</v>
      </c>
      <c r="N117" s="87">
        <v>-24601329.84</v>
      </c>
      <c r="O117" s="87">
        <v>-24601329.84</v>
      </c>
      <c r="P117" s="87">
        <v>-24601329.84</v>
      </c>
      <c r="Q117" s="87">
        <v>-24601329.84</v>
      </c>
      <c r="R117" s="87">
        <v>-24601329.84</v>
      </c>
      <c r="S117" s="87">
        <v>-24601329.84</v>
      </c>
      <c r="T117" s="87">
        <v>-24601329.84</v>
      </c>
      <c r="U117" s="87">
        <v>-24601329.84</v>
      </c>
      <c r="V117" s="87">
        <v>-24601329.84</v>
      </c>
      <c r="W117" s="87">
        <v>-24601329.84</v>
      </c>
      <c r="X117" s="87">
        <v>-24601329.84</v>
      </c>
      <c r="Y117" s="87">
        <v>-24601329.84</v>
      </c>
      <c r="Z117" s="87">
        <v>-24601329.84</v>
      </c>
      <c r="AA117" s="87">
        <v>-24601329.84</v>
      </c>
      <c r="AB117" s="87">
        <v>-24601329.84</v>
      </c>
      <c r="AC117" s="87">
        <v>-24601329.84</v>
      </c>
      <c r="AD117" s="87">
        <v>-24601329.84</v>
      </c>
      <c r="AE117" s="87">
        <v>-24601329.84</v>
      </c>
      <c r="AF117" s="87">
        <v>-24601329.84</v>
      </c>
      <c r="AG117" s="87">
        <v>-24601329.84</v>
      </c>
      <c r="AH117" s="87">
        <v>-24601329.84</v>
      </c>
      <c r="AI117" s="87">
        <v>-24601329.84</v>
      </c>
      <c r="AJ117" s="87">
        <v>-24601329.84</v>
      </c>
      <c r="AK117" s="87">
        <v>-24601329.84</v>
      </c>
      <c r="AL117" s="87">
        <v>-24601329.84</v>
      </c>
      <c r="AM117" s="87">
        <v>-24601329.84</v>
      </c>
      <c r="AN117" s="87">
        <v>-24601329.84</v>
      </c>
      <c r="AO117" s="87">
        <v>-24601329.84</v>
      </c>
      <c r="AP117" s="87">
        <v>-24601329.84</v>
      </c>
      <c r="AQ117" s="87">
        <v>-24601329.84</v>
      </c>
      <c r="AR117" s="87">
        <v>-24601329.84</v>
      </c>
      <c r="AS117" s="87">
        <v>-24601329.84</v>
      </c>
      <c r="AT117" s="87">
        <v>-24601329.84</v>
      </c>
      <c r="AU117" s="87">
        <v>-24601329.84</v>
      </c>
      <c r="AV117" s="87">
        <v>-24601329.84</v>
      </c>
      <c r="AW117" s="87">
        <v>-24601329.84</v>
      </c>
      <c r="AX117" s="87">
        <v>-24601329.84</v>
      </c>
      <c r="AY117" s="87">
        <v>-24601329.84</v>
      </c>
      <c r="AZ117" s="87">
        <v>-24601329.84</v>
      </c>
      <c r="BA117" s="87">
        <v>-24601329.84</v>
      </c>
      <c r="BB117" s="87">
        <v>-24601329.84</v>
      </c>
    </row>
    <row r="118" spans="1:54">
      <c r="A118" s="86" t="s">
        <v>235</v>
      </c>
      <c r="B118" s="87">
        <v>-23354011</v>
      </c>
      <c r="C118" s="87">
        <v>-23354011</v>
      </c>
      <c r="D118" s="87">
        <v>-23354011</v>
      </c>
      <c r="E118" s="87">
        <v>-23354011</v>
      </c>
      <c r="F118" s="87">
        <v>-23354011</v>
      </c>
      <c r="G118" s="87">
        <v>-23354011</v>
      </c>
      <c r="H118" s="87">
        <v>-23354011</v>
      </c>
      <c r="I118" s="87">
        <v>-23354011</v>
      </c>
      <c r="J118" s="87">
        <v>-23354011</v>
      </c>
      <c r="K118" s="87">
        <v>-23354011</v>
      </c>
      <c r="L118" s="87">
        <v>-23354011</v>
      </c>
      <c r="M118" s="87">
        <v>-23354011</v>
      </c>
      <c r="N118" s="87">
        <v>-23354011</v>
      </c>
      <c r="O118" s="87">
        <v>-23354011</v>
      </c>
      <c r="P118" s="87">
        <v>-23354011</v>
      </c>
      <c r="Q118" s="87">
        <v>-23354011</v>
      </c>
      <c r="R118" s="87">
        <v>-23354011</v>
      </c>
      <c r="S118" s="87">
        <v>-23354011</v>
      </c>
      <c r="T118" s="87">
        <v>-23354011</v>
      </c>
      <c r="U118" s="87">
        <v>-23354011</v>
      </c>
      <c r="V118" s="87">
        <v>-23354011</v>
      </c>
      <c r="W118" s="87">
        <v>-23354011</v>
      </c>
      <c r="X118" s="87">
        <v>-23354011</v>
      </c>
      <c r="Y118" s="87">
        <v>-23354011</v>
      </c>
      <c r="Z118" s="87">
        <v>-23354011</v>
      </c>
      <c r="AA118" s="87">
        <v>-23354011</v>
      </c>
      <c r="AB118" s="87">
        <v>-23354011</v>
      </c>
      <c r="AC118" s="87">
        <v>-23354011</v>
      </c>
      <c r="AD118" s="87">
        <v>-23354011</v>
      </c>
      <c r="AE118" s="87">
        <v>-23354011</v>
      </c>
      <c r="AF118" s="87">
        <v>-23354011</v>
      </c>
      <c r="AG118" s="87">
        <v>-23354011</v>
      </c>
      <c r="AH118" s="87">
        <v>-23354011</v>
      </c>
      <c r="AI118" s="87">
        <v>-23354011</v>
      </c>
      <c r="AJ118" s="87">
        <v>-23354011</v>
      </c>
      <c r="AK118" s="87">
        <v>-23354011</v>
      </c>
      <c r="AL118" s="87">
        <v>-23354011</v>
      </c>
      <c r="AM118" s="87">
        <v>-23354011</v>
      </c>
      <c r="AN118" s="87">
        <v>-23354011</v>
      </c>
      <c r="AO118" s="87">
        <v>-23354011</v>
      </c>
      <c r="AP118" s="87">
        <v>-23354011</v>
      </c>
      <c r="AQ118" s="87">
        <v>-23354011</v>
      </c>
      <c r="AR118" s="87">
        <v>-23354011</v>
      </c>
      <c r="AS118" s="87">
        <v>-23354011</v>
      </c>
      <c r="AT118" s="87">
        <v>-23354011</v>
      </c>
      <c r="AU118" s="87">
        <v>-23354011</v>
      </c>
      <c r="AV118" s="87">
        <v>-23354011</v>
      </c>
      <c r="AW118" s="87">
        <v>-23354011</v>
      </c>
      <c r="AX118" s="87">
        <v>-23354011</v>
      </c>
      <c r="AY118" s="87">
        <v>-23354011</v>
      </c>
      <c r="AZ118" s="87">
        <v>-23354011</v>
      </c>
      <c r="BA118" s="87">
        <v>-23354011</v>
      </c>
      <c r="BB118" s="87">
        <v>-23354011</v>
      </c>
    </row>
    <row r="119" spans="1:54">
      <c r="A119" s="86" t="s">
        <v>236</v>
      </c>
      <c r="B119" s="87">
        <v>-406957.1</v>
      </c>
      <c r="C119" s="87">
        <v>-406957.1</v>
      </c>
      <c r="D119" s="87">
        <v>-406957.1</v>
      </c>
      <c r="E119" s="87">
        <v>-406957.1</v>
      </c>
      <c r="F119" s="87">
        <v>-406957.1</v>
      </c>
      <c r="G119" s="87">
        <v>-406957.1</v>
      </c>
      <c r="H119" s="87">
        <v>-406957.1</v>
      </c>
      <c r="I119" s="87">
        <v>-406957.1</v>
      </c>
      <c r="J119" s="87">
        <v>-406957.1</v>
      </c>
      <c r="K119" s="87">
        <v>-406957.1</v>
      </c>
      <c r="L119" s="87">
        <v>-406957.1</v>
      </c>
      <c r="M119" s="87">
        <v>-406957.1</v>
      </c>
      <c r="N119" s="87">
        <v>-406957.1</v>
      </c>
      <c r="O119" s="87">
        <v>-406957.1</v>
      </c>
      <c r="P119" s="87">
        <v>-406957.1</v>
      </c>
      <c r="Q119" s="87">
        <v>-406957.1</v>
      </c>
      <c r="R119" s="87">
        <v>-406957.1</v>
      </c>
      <c r="S119" s="87">
        <v>-406957.1</v>
      </c>
      <c r="T119" s="87">
        <v>-406957.1</v>
      </c>
      <c r="U119" s="87">
        <v>-406957.1</v>
      </c>
      <c r="V119" s="87">
        <v>-406957.1</v>
      </c>
      <c r="W119" s="87">
        <v>-406957.1</v>
      </c>
      <c r="X119" s="87">
        <v>-406957.1</v>
      </c>
      <c r="Y119" s="87">
        <v>-406957.1</v>
      </c>
      <c r="Z119" s="87">
        <v>-406957.1</v>
      </c>
      <c r="AA119" s="87">
        <v>-406957.1</v>
      </c>
      <c r="AB119" s="87">
        <v>-406957.1</v>
      </c>
      <c r="AC119" s="87">
        <v>-406957.1</v>
      </c>
      <c r="AD119" s="87">
        <v>-406957.1</v>
      </c>
      <c r="AE119" s="87">
        <v>-406957.1</v>
      </c>
      <c r="AF119" s="87">
        <v>-406957.1</v>
      </c>
      <c r="AG119" s="87">
        <v>-406957.1</v>
      </c>
      <c r="AH119" s="87">
        <v>-406957.1</v>
      </c>
      <c r="AI119" s="87">
        <v>-406957.1</v>
      </c>
      <c r="AJ119" s="87">
        <v>-406957.1</v>
      </c>
      <c r="AK119" s="87">
        <v>-406957.1</v>
      </c>
      <c r="AL119" s="87">
        <v>-406957.1</v>
      </c>
      <c r="AM119" s="87">
        <v>-406957.1</v>
      </c>
      <c r="AN119" s="87">
        <v>-406957.1</v>
      </c>
      <c r="AO119" s="87">
        <v>-406957.1</v>
      </c>
      <c r="AP119" s="87">
        <v>-406957.1</v>
      </c>
      <c r="AQ119" s="87">
        <v>-406957.1</v>
      </c>
      <c r="AR119" s="87">
        <v>-406957.1</v>
      </c>
      <c r="AS119" s="87">
        <v>-406957.1</v>
      </c>
      <c r="AT119" s="87">
        <v>-406957.1</v>
      </c>
      <c r="AU119" s="87">
        <v>-406957.1</v>
      </c>
      <c r="AV119" s="87">
        <v>-406957.1</v>
      </c>
      <c r="AW119" s="87">
        <v>-406957.1</v>
      </c>
      <c r="AX119" s="87">
        <v>-406957.1</v>
      </c>
      <c r="AY119" s="87">
        <v>-406957.1</v>
      </c>
      <c r="AZ119" s="87">
        <v>-406957.1</v>
      </c>
      <c r="BA119" s="87">
        <v>-406957.1</v>
      </c>
      <c r="BB119" s="87">
        <v>-406957.1</v>
      </c>
    </row>
    <row r="120" spans="1:54">
      <c r="A120" s="86" t="s">
        <v>237</v>
      </c>
      <c r="B120" s="87">
        <v>-7546604.4900000002</v>
      </c>
      <c r="C120" s="87">
        <v>-7546604.4900000002</v>
      </c>
      <c r="D120" s="87">
        <v>-7546604.4900000002</v>
      </c>
      <c r="E120" s="87">
        <v>-7546604.4900000002</v>
      </c>
      <c r="F120" s="87">
        <v>-7546604.4900000002</v>
      </c>
      <c r="G120" s="87">
        <v>-7546604.4900000002</v>
      </c>
      <c r="H120" s="87">
        <v>-7546604.4900000002</v>
      </c>
      <c r="I120" s="87">
        <v>-7546604.4900000002</v>
      </c>
      <c r="J120" s="87">
        <v>-7546604.4900000002</v>
      </c>
      <c r="K120" s="87">
        <v>-7546604.4900000002</v>
      </c>
      <c r="L120" s="87">
        <v>-7546604.4900000002</v>
      </c>
      <c r="M120" s="87">
        <v>-7546604.4900000002</v>
      </c>
      <c r="N120" s="87">
        <v>-7546604.4900000002</v>
      </c>
      <c r="O120" s="87">
        <v>-7546604.4900000002</v>
      </c>
      <c r="P120" s="87">
        <v>-7546604.4900000002</v>
      </c>
      <c r="Q120" s="87">
        <v>-7546604.4900000002</v>
      </c>
      <c r="R120" s="87">
        <v>-7546604.4900000002</v>
      </c>
      <c r="S120" s="87">
        <v>-7546604.4900000002</v>
      </c>
      <c r="T120" s="87">
        <v>-7546604.4900000002</v>
      </c>
      <c r="U120" s="87">
        <v>-7546604.4900000002</v>
      </c>
      <c r="V120" s="87">
        <v>-7546604.4900000002</v>
      </c>
      <c r="W120" s="87">
        <v>-7546604.4900000002</v>
      </c>
      <c r="X120" s="87">
        <v>-7546604.4900000002</v>
      </c>
      <c r="Y120" s="87">
        <v>-7546604.4900000002</v>
      </c>
      <c r="Z120" s="87">
        <v>-7546604.4900000002</v>
      </c>
      <c r="AA120" s="87">
        <v>-7546604.4900000002</v>
      </c>
      <c r="AB120" s="87">
        <v>-7546604.4900000002</v>
      </c>
      <c r="AC120" s="87">
        <v>-7546604.4900000002</v>
      </c>
      <c r="AD120" s="87">
        <v>-7546604.4900000002</v>
      </c>
      <c r="AE120" s="87">
        <v>-7546604.4900000002</v>
      </c>
      <c r="AF120" s="87">
        <v>-7546604.4900000002</v>
      </c>
      <c r="AG120" s="87">
        <v>-7546604.4900000002</v>
      </c>
      <c r="AH120" s="87">
        <v>-7546604.4900000002</v>
      </c>
      <c r="AI120" s="87">
        <v>-7546604.4900000002</v>
      </c>
      <c r="AJ120" s="87">
        <v>-7546604.4900000002</v>
      </c>
      <c r="AK120" s="87">
        <v>-7546604.4900000002</v>
      </c>
      <c r="AL120" s="87">
        <v>-7546604.4900000002</v>
      </c>
      <c r="AM120" s="87">
        <v>-7546604.4900000002</v>
      </c>
      <c r="AN120" s="87">
        <v>-7546604.4900000002</v>
      </c>
      <c r="AO120" s="87">
        <v>-7546604.4900000002</v>
      </c>
      <c r="AP120" s="87">
        <v>-7546604.4900000002</v>
      </c>
      <c r="AQ120" s="87">
        <v>-7546604.4900000002</v>
      </c>
      <c r="AR120" s="87">
        <v>-7546604.4900000002</v>
      </c>
      <c r="AS120" s="87">
        <v>-7546604.4900000002</v>
      </c>
      <c r="AT120" s="87">
        <v>-7546604.4900000002</v>
      </c>
      <c r="AU120" s="87">
        <v>-7546604.4900000002</v>
      </c>
      <c r="AV120" s="87">
        <v>-7546604.4900000002</v>
      </c>
      <c r="AW120" s="87">
        <v>-7546604.4900000002</v>
      </c>
      <c r="AX120" s="87">
        <v>-7546604.4900000002</v>
      </c>
      <c r="AY120" s="87">
        <v>-7546604.4900000002</v>
      </c>
      <c r="AZ120" s="87">
        <v>-7546604.4900000002</v>
      </c>
      <c r="BA120" s="87">
        <v>-7546604.4900000002</v>
      </c>
      <c r="BB120" s="87">
        <v>-7546604.4900000002</v>
      </c>
    </row>
    <row r="121" spans="1:54">
      <c r="A121" s="86" t="s">
        <v>238</v>
      </c>
      <c r="B121" s="87">
        <v>-162980100.36000001</v>
      </c>
      <c r="C121" s="87">
        <v>-162980100.36000001</v>
      </c>
      <c r="D121" s="87">
        <v>-162980100.36000001</v>
      </c>
      <c r="E121" s="87">
        <v>-162980100.36000001</v>
      </c>
      <c r="F121" s="87">
        <v>-162980100.36000001</v>
      </c>
      <c r="G121" s="87">
        <v>-162980100.36000001</v>
      </c>
      <c r="H121" s="87">
        <v>-162980100.36000001</v>
      </c>
      <c r="I121" s="87">
        <v>-162980100.36000001</v>
      </c>
      <c r="J121" s="87">
        <v>-162980100.36000001</v>
      </c>
      <c r="K121" s="87">
        <v>-162980100.36000001</v>
      </c>
      <c r="L121" s="87">
        <v>-162980100.36000001</v>
      </c>
      <c r="M121" s="87">
        <v>-162980100.36000001</v>
      </c>
      <c r="N121" s="87">
        <v>-162980100.36000001</v>
      </c>
      <c r="O121" s="87">
        <v>-162980100.36000001</v>
      </c>
      <c r="P121" s="87">
        <v>-162980100.36000001</v>
      </c>
      <c r="Q121" s="87">
        <v>-162980100.36000001</v>
      </c>
      <c r="R121" s="87">
        <v>-162980100.36000001</v>
      </c>
      <c r="S121" s="87">
        <v>-162980100.36000001</v>
      </c>
      <c r="T121" s="87">
        <v>-162980100.36000001</v>
      </c>
      <c r="U121" s="87">
        <v>-162980100.36000001</v>
      </c>
      <c r="V121" s="87">
        <v>-162980100.36000001</v>
      </c>
      <c r="W121" s="87">
        <v>-162980100.36000001</v>
      </c>
      <c r="X121" s="87">
        <v>-162980100.36000001</v>
      </c>
      <c r="Y121" s="87">
        <v>-162980100.36000001</v>
      </c>
      <c r="Z121" s="87">
        <v>-162980100.36000001</v>
      </c>
      <c r="AA121" s="87">
        <v>-162980100.36000001</v>
      </c>
      <c r="AB121" s="87">
        <v>-162980100.36000001</v>
      </c>
      <c r="AC121" s="87">
        <v>-162980100.36000001</v>
      </c>
      <c r="AD121" s="87">
        <v>-162980100.36000001</v>
      </c>
      <c r="AE121" s="87">
        <v>-162980100.36000001</v>
      </c>
      <c r="AF121" s="87">
        <v>-162980100.36000001</v>
      </c>
      <c r="AG121" s="87">
        <v>-162980100.36000001</v>
      </c>
      <c r="AH121" s="87">
        <v>-162980100.36000001</v>
      </c>
      <c r="AI121" s="87">
        <v>-162980100.36000001</v>
      </c>
      <c r="AJ121" s="87">
        <v>-162980100.36000001</v>
      </c>
      <c r="AK121" s="87">
        <v>-162980100.36000001</v>
      </c>
      <c r="AL121" s="87">
        <v>-162980100.36000001</v>
      </c>
      <c r="AM121" s="87">
        <v>-162980100.36000001</v>
      </c>
      <c r="AN121" s="87">
        <v>-162980100.36000001</v>
      </c>
      <c r="AO121" s="87">
        <v>-162980100.36000001</v>
      </c>
      <c r="AP121" s="87">
        <v>-162980100.36000001</v>
      </c>
      <c r="AQ121" s="87">
        <v>-162980100.36000001</v>
      </c>
      <c r="AR121" s="87">
        <v>-162980100.36000001</v>
      </c>
      <c r="AS121" s="87">
        <v>-162980100.36000001</v>
      </c>
      <c r="AT121" s="87">
        <v>-162980100.36000001</v>
      </c>
      <c r="AU121" s="87">
        <v>-162980100.36000001</v>
      </c>
      <c r="AV121" s="87">
        <v>-162980100.36000001</v>
      </c>
      <c r="AW121" s="87">
        <v>-162980100.36000001</v>
      </c>
      <c r="AX121" s="87">
        <v>-162980100.36000001</v>
      </c>
      <c r="AY121" s="87">
        <v>-162980100.36000001</v>
      </c>
      <c r="AZ121" s="87">
        <v>-162980100.36000001</v>
      </c>
      <c r="BA121" s="87">
        <v>-162980100.36000001</v>
      </c>
      <c r="BB121" s="87">
        <v>-162980100.36000001</v>
      </c>
    </row>
    <row r="122" spans="1:54">
      <c r="A122" s="86" t="s">
        <v>239</v>
      </c>
      <c r="B122" s="87">
        <v>0</v>
      </c>
      <c r="C122" s="87">
        <v>0</v>
      </c>
      <c r="D122" s="87">
        <v>0</v>
      </c>
      <c r="E122" s="87">
        <v>0</v>
      </c>
      <c r="F122" s="87">
        <v>0</v>
      </c>
      <c r="G122" s="87">
        <v>0</v>
      </c>
      <c r="H122" s="87">
        <v>0</v>
      </c>
      <c r="I122" s="87">
        <v>0</v>
      </c>
      <c r="J122" s="87">
        <v>0</v>
      </c>
      <c r="K122" s="87">
        <v>0</v>
      </c>
      <c r="L122" s="87">
        <v>0</v>
      </c>
      <c r="M122" s="87">
        <v>0</v>
      </c>
      <c r="N122" s="87">
        <v>0</v>
      </c>
      <c r="O122" s="87">
        <v>0</v>
      </c>
      <c r="P122" s="87">
        <v>0</v>
      </c>
      <c r="Q122" s="87">
        <v>0</v>
      </c>
      <c r="R122" s="87">
        <v>0</v>
      </c>
      <c r="S122" s="87">
        <v>0</v>
      </c>
      <c r="T122" s="87">
        <v>0</v>
      </c>
      <c r="U122" s="87">
        <v>0</v>
      </c>
      <c r="V122" s="87">
        <v>0</v>
      </c>
      <c r="W122" s="87">
        <v>0</v>
      </c>
      <c r="X122" s="87">
        <v>0</v>
      </c>
      <c r="Y122" s="87">
        <v>0</v>
      </c>
      <c r="Z122" s="87">
        <v>0</v>
      </c>
      <c r="AA122" s="87">
        <v>0</v>
      </c>
      <c r="AB122" s="87">
        <v>0</v>
      </c>
      <c r="AC122" s="87">
        <v>0</v>
      </c>
      <c r="AD122" s="87">
        <v>0</v>
      </c>
      <c r="AE122" s="87">
        <v>0</v>
      </c>
      <c r="AF122" s="87">
        <v>0</v>
      </c>
      <c r="AG122" s="87">
        <v>0</v>
      </c>
      <c r="AH122" s="87">
        <v>0</v>
      </c>
      <c r="AI122" s="87">
        <v>0</v>
      </c>
      <c r="AJ122" s="87">
        <v>0</v>
      </c>
      <c r="AK122" s="87">
        <v>0</v>
      </c>
      <c r="AL122" s="87">
        <v>0</v>
      </c>
      <c r="AM122" s="87">
        <v>0</v>
      </c>
      <c r="AN122" s="87">
        <v>0</v>
      </c>
      <c r="AO122" s="87">
        <v>0</v>
      </c>
      <c r="AP122" s="87">
        <v>0</v>
      </c>
      <c r="AQ122" s="87">
        <v>0</v>
      </c>
      <c r="AR122" s="87">
        <v>0</v>
      </c>
      <c r="AS122" s="87">
        <v>0</v>
      </c>
      <c r="AT122" s="87">
        <v>0</v>
      </c>
      <c r="AU122" s="87">
        <v>0</v>
      </c>
      <c r="AV122" s="87">
        <v>0</v>
      </c>
      <c r="AW122" s="87">
        <v>0</v>
      </c>
      <c r="AX122" s="87">
        <v>0</v>
      </c>
      <c r="AY122" s="87">
        <v>0</v>
      </c>
      <c r="AZ122" s="87">
        <v>0</v>
      </c>
      <c r="BA122" s="87">
        <v>0</v>
      </c>
      <c r="BB122" s="87">
        <v>0</v>
      </c>
    </row>
    <row r="123" spans="1:54">
      <c r="A123" s="86" t="s">
        <v>240</v>
      </c>
      <c r="B123" s="87">
        <v>-4149505.3899999899</v>
      </c>
      <c r="C123" s="87">
        <v>-4149505.3899999899</v>
      </c>
      <c r="D123" s="87">
        <v>-4149505.3899999899</v>
      </c>
      <c r="E123" s="87">
        <v>-4149505.3899999899</v>
      </c>
      <c r="F123" s="87">
        <v>-4149505.3899999899</v>
      </c>
      <c r="G123" s="87">
        <v>-4149505.3899999899</v>
      </c>
      <c r="H123" s="87">
        <v>-4149505.3899999899</v>
      </c>
      <c r="I123" s="87">
        <v>-4149505.3899999899</v>
      </c>
      <c r="J123" s="87">
        <v>-4149505.3899999899</v>
      </c>
      <c r="K123" s="87">
        <v>-4149505.3899999899</v>
      </c>
      <c r="L123" s="87">
        <v>-4149505.3899999899</v>
      </c>
      <c r="M123" s="87">
        <v>-4149505.3899999899</v>
      </c>
      <c r="N123" s="87">
        <v>-4149505.3899999899</v>
      </c>
      <c r="O123" s="87">
        <v>-4149505.3899999899</v>
      </c>
      <c r="P123" s="87">
        <v>-4149505.3899999899</v>
      </c>
      <c r="Q123" s="87">
        <v>-4149505.3899999899</v>
      </c>
      <c r="R123" s="87">
        <v>-4149505.3899999899</v>
      </c>
      <c r="S123" s="87">
        <v>-4149505.3899999899</v>
      </c>
      <c r="T123" s="87">
        <v>-4149505.3899999899</v>
      </c>
      <c r="U123" s="87">
        <v>-4149505.3899999899</v>
      </c>
      <c r="V123" s="87">
        <v>-4149505.3899999899</v>
      </c>
      <c r="W123" s="87">
        <v>-4149505.3899999899</v>
      </c>
      <c r="X123" s="87">
        <v>-4149505.3899999899</v>
      </c>
      <c r="Y123" s="87">
        <v>-4149505.3899999899</v>
      </c>
      <c r="Z123" s="87">
        <v>-4149505.3899999899</v>
      </c>
      <c r="AA123" s="87">
        <v>-4149505.3899999899</v>
      </c>
      <c r="AB123" s="87">
        <v>-4149505.3899999899</v>
      </c>
      <c r="AC123" s="87">
        <v>-4149505.3899999899</v>
      </c>
      <c r="AD123" s="87">
        <v>-4149505.3899999899</v>
      </c>
      <c r="AE123" s="87">
        <v>-4149505.3899999899</v>
      </c>
      <c r="AF123" s="87">
        <v>-4149505.3899999899</v>
      </c>
      <c r="AG123" s="87">
        <v>-4149505.3899999899</v>
      </c>
      <c r="AH123" s="87">
        <v>-4149505.3899999899</v>
      </c>
      <c r="AI123" s="87">
        <v>-4149505.3899999899</v>
      </c>
      <c r="AJ123" s="87">
        <v>-4149505.3899999899</v>
      </c>
      <c r="AK123" s="87">
        <v>-4149505.3899999899</v>
      </c>
      <c r="AL123" s="87">
        <v>-4149505.3899999899</v>
      </c>
      <c r="AM123" s="87">
        <v>-4149505.3899999899</v>
      </c>
      <c r="AN123" s="87">
        <v>-4149505.3899999899</v>
      </c>
      <c r="AO123" s="87">
        <v>-4149505.3899999899</v>
      </c>
      <c r="AP123" s="87">
        <v>-4149505.3899999899</v>
      </c>
      <c r="AQ123" s="87">
        <v>-4149505.3899999899</v>
      </c>
      <c r="AR123" s="87">
        <v>-4149505.3899999899</v>
      </c>
      <c r="AS123" s="87">
        <v>-4149505.3899999899</v>
      </c>
      <c r="AT123" s="87">
        <v>-4149505.3899999899</v>
      </c>
      <c r="AU123" s="87">
        <v>-4149505.3899999899</v>
      </c>
      <c r="AV123" s="87">
        <v>-4149505.3899999899</v>
      </c>
      <c r="AW123" s="87">
        <v>-4149505.3899999899</v>
      </c>
      <c r="AX123" s="87">
        <v>-4149505.3899999899</v>
      </c>
      <c r="AY123" s="87">
        <v>-4149505.3899999899</v>
      </c>
      <c r="AZ123" s="87">
        <v>-4149505.3899999899</v>
      </c>
      <c r="BA123" s="87">
        <v>-4149505.3899999899</v>
      </c>
      <c r="BB123" s="87">
        <v>-4149505.3899999899</v>
      </c>
    </row>
    <row r="124" spans="1:54">
      <c r="A124" s="86" t="s">
        <v>241</v>
      </c>
      <c r="B124" s="87">
        <v>0</v>
      </c>
      <c r="C124" s="87">
        <v>0</v>
      </c>
      <c r="D124" s="87">
        <v>0</v>
      </c>
      <c r="E124" s="87">
        <v>0</v>
      </c>
      <c r="F124" s="87">
        <v>0</v>
      </c>
      <c r="G124" s="87">
        <v>0</v>
      </c>
      <c r="H124" s="87">
        <v>0</v>
      </c>
      <c r="I124" s="87">
        <v>0</v>
      </c>
      <c r="J124" s="87">
        <v>0</v>
      </c>
      <c r="K124" s="87">
        <v>0</v>
      </c>
      <c r="L124" s="87">
        <v>0</v>
      </c>
      <c r="M124" s="87">
        <v>0</v>
      </c>
      <c r="N124" s="87">
        <v>0</v>
      </c>
      <c r="O124" s="87">
        <v>0</v>
      </c>
      <c r="P124" s="87">
        <v>0</v>
      </c>
      <c r="Q124" s="87">
        <v>0</v>
      </c>
      <c r="R124" s="87">
        <v>0</v>
      </c>
      <c r="S124" s="87">
        <v>0</v>
      </c>
      <c r="T124" s="87">
        <v>0</v>
      </c>
      <c r="U124" s="87">
        <v>0</v>
      </c>
      <c r="V124" s="87">
        <v>0</v>
      </c>
      <c r="W124" s="87">
        <v>0</v>
      </c>
      <c r="X124" s="87">
        <v>0</v>
      </c>
      <c r="Y124" s="87">
        <v>0</v>
      </c>
      <c r="Z124" s="87">
        <v>0</v>
      </c>
      <c r="AA124" s="87">
        <v>0</v>
      </c>
      <c r="AB124" s="87">
        <v>0</v>
      </c>
      <c r="AC124" s="87">
        <v>0</v>
      </c>
      <c r="AD124" s="87">
        <v>0</v>
      </c>
      <c r="AE124" s="87">
        <v>0</v>
      </c>
      <c r="AF124" s="87">
        <v>0</v>
      </c>
      <c r="AG124" s="87">
        <v>0</v>
      </c>
      <c r="AH124" s="87">
        <v>0</v>
      </c>
      <c r="AI124" s="87">
        <v>0</v>
      </c>
      <c r="AJ124" s="87">
        <v>0</v>
      </c>
      <c r="AK124" s="87">
        <v>0</v>
      </c>
      <c r="AL124" s="87">
        <v>0</v>
      </c>
      <c r="AM124" s="87">
        <v>0</v>
      </c>
      <c r="AN124" s="87">
        <v>0</v>
      </c>
      <c r="AO124" s="87">
        <v>0</v>
      </c>
      <c r="AP124" s="87">
        <v>0</v>
      </c>
      <c r="AQ124" s="87">
        <v>0</v>
      </c>
      <c r="AR124" s="87">
        <v>0</v>
      </c>
      <c r="AS124" s="87">
        <v>0</v>
      </c>
      <c r="AT124" s="87">
        <v>0</v>
      </c>
      <c r="AU124" s="87">
        <v>0</v>
      </c>
      <c r="AV124" s="87">
        <v>0</v>
      </c>
      <c r="AW124" s="87">
        <v>0</v>
      </c>
      <c r="AX124" s="87">
        <v>0</v>
      </c>
      <c r="AY124" s="87">
        <v>0</v>
      </c>
      <c r="AZ124" s="87">
        <v>0</v>
      </c>
      <c r="BA124" s="87">
        <v>0</v>
      </c>
      <c r="BB124" s="87">
        <v>0</v>
      </c>
    </row>
    <row r="125" spans="1:54">
      <c r="A125" s="86" t="s">
        <v>242</v>
      </c>
      <c r="B125" s="87">
        <v>-171490625.63999999</v>
      </c>
      <c r="C125" s="87">
        <v>-171490625.63999999</v>
      </c>
      <c r="D125" s="87">
        <v>-171490625.63999999</v>
      </c>
      <c r="E125" s="87">
        <v>-171490625.63999999</v>
      </c>
      <c r="F125" s="87">
        <v>-171490625.63999999</v>
      </c>
      <c r="G125" s="87">
        <v>-171490625.63999999</v>
      </c>
      <c r="H125" s="87">
        <v>-171490625.63999999</v>
      </c>
      <c r="I125" s="87">
        <v>-171490625.63999999</v>
      </c>
      <c r="J125" s="87">
        <v>-171490625.63999999</v>
      </c>
      <c r="K125" s="87">
        <v>-171490625.63999999</v>
      </c>
      <c r="L125" s="87">
        <v>-171490625.63999999</v>
      </c>
      <c r="M125" s="87">
        <v>-171490625.63999999</v>
      </c>
      <c r="N125" s="87">
        <v>-171490625.63999999</v>
      </c>
      <c r="O125" s="87">
        <v>-171490625.63999999</v>
      </c>
      <c r="P125" s="87">
        <v>-171490625.63999999</v>
      </c>
      <c r="Q125" s="87">
        <v>-171490625.63999999</v>
      </c>
      <c r="R125" s="87">
        <v>-171490625.63999999</v>
      </c>
      <c r="S125" s="87">
        <v>-171490625.63999999</v>
      </c>
      <c r="T125" s="87">
        <v>-171490625.63999999</v>
      </c>
      <c r="U125" s="87">
        <v>-171490625.63999999</v>
      </c>
      <c r="V125" s="87">
        <v>-171490625.63999999</v>
      </c>
      <c r="W125" s="87">
        <v>-171490625.63999999</v>
      </c>
      <c r="X125" s="87">
        <v>-171490625.63999999</v>
      </c>
      <c r="Y125" s="87">
        <v>-171490625.63999999</v>
      </c>
      <c r="Z125" s="87">
        <v>-171490625.63999999</v>
      </c>
      <c r="AA125" s="87">
        <v>-171490625.63999999</v>
      </c>
      <c r="AB125" s="87">
        <v>-171490625.63999999</v>
      </c>
      <c r="AC125" s="87">
        <v>-171490625.63999999</v>
      </c>
      <c r="AD125" s="87">
        <v>-171490625.63999999</v>
      </c>
      <c r="AE125" s="87">
        <v>-171490625.63999999</v>
      </c>
      <c r="AF125" s="87">
        <v>-171490625.63999999</v>
      </c>
      <c r="AG125" s="87">
        <v>-171490625.63999999</v>
      </c>
      <c r="AH125" s="87">
        <v>-171490625.63999999</v>
      </c>
      <c r="AI125" s="87">
        <v>-171490625.63999999</v>
      </c>
      <c r="AJ125" s="87">
        <v>-171490625.63999999</v>
      </c>
      <c r="AK125" s="87">
        <v>-171490625.63999999</v>
      </c>
      <c r="AL125" s="87">
        <v>-171490625.63999999</v>
      </c>
      <c r="AM125" s="87">
        <v>-171490625.63999999</v>
      </c>
      <c r="AN125" s="87">
        <v>-171490625.63999999</v>
      </c>
      <c r="AO125" s="87">
        <v>-171490625.63999999</v>
      </c>
      <c r="AP125" s="87">
        <v>-171490625.63999999</v>
      </c>
      <c r="AQ125" s="87">
        <v>-171490625.63999999</v>
      </c>
      <c r="AR125" s="87">
        <v>-171490625.63999999</v>
      </c>
      <c r="AS125" s="87">
        <v>-171490625.63999999</v>
      </c>
      <c r="AT125" s="87">
        <v>-171490625.63999999</v>
      </c>
      <c r="AU125" s="87">
        <v>-171490625.63999999</v>
      </c>
      <c r="AV125" s="87">
        <v>-171490625.63999999</v>
      </c>
      <c r="AW125" s="87">
        <v>-171490625.63999999</v>
      </c>
      <c r="AX125" s="87">
        <v>-171490625.63999999</v>
      </c>
      <c r="AY125" s="87">
        <v>-171490625.63999999</v>
      </c>
      <c r="AZ125" s="87">
        <v>-171490625.63999999</v>
      </c>
      <c r="BA125" s="87">
        <v>-171490625.63999999</v>
      </c>
      <c r="BB125" s="87">
        <v>-171490625.63999999</v>
      </c>
    </row>
    <row r="126" spans="1:54">
      <c r="A126" s="86" t="s">
        <v>243</v>
      </c>
      <c r="B126" s="87">
        <v>369709788.27999997</v>
      </c>
      <c r="C126" s="87">
        <v>369709788.27999997</v>
      </c>
      <c r="D126" s="87">
        <v>369709788.27999997</v>
      </c>
      <c r="E126" s="87">
        <v>369709788.27999997</v>
      </c>
      <c r="F126" s="87">
        <v>369709788.27999997</v>
      </c>
      <c r="G126" s="87">
        <v>369709788.27999997</v>
      </c>
      <c r="H126" s="87">
        <v>369709788.27999997</v>
      </c>
      <c r="I126" s="87">
        <v>369709788.27999997</v>
      </c>
      <c r="J126" s="87">
        <v>369709788.27999997</v>
      </c>
      <c r="K126" s="87">
        <v>369709788.27999997</v>
      </c>
      <c r="L126" s="87">
        <v>369709788.27999997</v>
      </c>
      <c r="M126" s="87">
        <v>369709788.27999997</v>
      </c>
      <c r="N126" s="87">
        <v>369709788.27999997</v>
      </c>
      <c r="O126" s="87">
        <v>369709788.27999997</v>
      </c>
      <c r="P126" s="87">
        <v>369709788.27999997</v>
      </c>
      <c r="Q126" s="87">
        <v>369709788.27999997</v>
      </c>
      <c r="R126" s="87">
        <v>369709788.27999997</v>
      </c>
      <c r="S126" s="87">
        <v>369709788.27999997</v>
      </c>
      <c r="T126" s="87">
        <v>369709788.27999997</v>
      </c>
      <c r="U126" s="87">
        <v>369709788.27999997</v>
      </c>
      <c r="V126" s="87">
        <v>369709788.27999997</v>
      </c>
      <c r="W126" s="87">
        <v>369709788.27999997</v>
      </c>
      <c r="X126" s="87">
        <v>369709788.27999997</v>
      </c>
      <c r="Y126" s="87">
        <v>369709788.27999997</v>
      </c>
      <c r="Z126" s="87">
        <v>369709788.27999997</v>
      </c>
      <c r="AA126" s="87">
        <v>369709788.27999997</v>
      </c>
      <c r="AB126" s="87">
        <v>369709788.27999997</v>
      </c>
      <c r="AC126" s="87">
        <v>369709788.27999997</v>
      </c>
      <c r="AD126" s="87">
        <v>369709788.27999997</v>
      </c>
      <c r="AE126" s="87">
        <v>369709788.27999997</v>
      </c>
      <c r="AF126" s="87">
        <v>369709788.27999997</v>
      </c>
      <c r="AG126" s="87">
        <v>369709788.27999997</v>
      </c>
      <c r="AH126" s="87">
        <v>369709788.27999997</v>
      </c>
      <c r="AI126" s="87">
        <v>369709788.27999997</v>
      </c>
      <c r="AJ126" s="87">
        <v>369709788.27999997</v>
      </c>
      <c r="AK126" s="87">
        <v>369709788.27999997</v>
      </c>
      <c r="AL126" s="87">
        <v>369709788.27999997</v>
      </c>
      <c r="AM126" s="87">
        <v>369709788.27999997</v>
      </c>
      <c r="AN126" s="87">
        <v>369709788.27999997</v>
      </c>
      <c r="AO126" s="87">
        <v>369709788.27999997</v>
      </c>
      <c r="AP126" s="87">
        <v>369709788.27999997</v>
      </c>
      <c r="AQ126" s="87">
        <v>369709788.27999997</v>
      </c>
      <c r="AR126" s="87">
        <v>369709788.27999997</v>
      </c>
      <c r="AS126" s="87">
        <v>369709788.27999997</v>
      </c>
      <c r="AT126" s="87">
        <v>369709788.27999997</v>
      </c>
      <c r="AU126" s="87">
        <v>369709788.27999997</v>
      </c>
      <c r="AV126" s="87">
        <v>369709788.27999997</v>
      </c>
      <c r="AW126" s="87">
        <v>369709788.27999997</v>
      </c>
      <c r="AX126" s="87">
        <v>369709788.27999997</v>
      </c>
      <c r="AY126" s="87">
        <v>369709788.27999997</v>
      </c>
      <c r="AZ126" s="87">
        <v>369709788.27999997</v>
      </c>
      <c r="BA126" s="87">
        <v>369709788.27999997</v>
      </c>
      <c r="BB126" s="87">
        <v>369709788.27999997</v>
      </c>
    </row>
    <row r="127" spans="1:54">
      <c r="A127" s="86" t="s">
        <v>244</v>
      </c>
      <c r="B127" s="87">
        <v>0</v>
      </c>
      <c r="C127" s="87">
        <v>0</v>
      </c>
      <c r="D127" s="87">
        <v>0</v>
      </c>
      <c r="E127" s="87">
        <v>0</v>
      </c>
      <c r="F127" s="87">
        <v>0</v>
      </c>
      <c r="G127" s="87">
        <v>0</v>
      </c>
      <c r="H127" s="87">
        <v>0</v>
      </c>
      <c r="I127" s="87">
        <v>0</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c r="Z127" s="87">
        <v>0</v>
      </c>
      <c r="AA127" s="87">
        <v>0</v>
      </c>
      <c r="AB127" s="87">
        <v>0</v>
      </c>
      <c r="AC127" s="87">
        <v>0</v>
      </c>
      <c r="AD127" s="87">
        <v>0</v>
      </c>
      <c r="AE127" s="87">
        <v>0</v>
      </c>
      <c r="AF127" s="87">
        <v>0</v>
      </c>
      <c r="AG127" s="87">
        <v>0</v>
      </c>
      <c r="AH127" s="87">
        <v>0</v>
      </c>
      <c r="AI127" s="87">
        <v>0</v>
      </c>
      <c r="AJ127" s="87">
        <v>0</v>
      </c>
      <c r="AK127" s="87">
        <v>0</v>
      </c>
      <c r="AL127" s="87">
        <v>0</v>
      </c>
      <c r="AM127" s="87">
        <v>0</v>
      </c>
      <c r="AN127" s="87">
        <v>0</v>
      </c>
      <c r="AO127" s="87">
        <v>0</v>
      </c>
      <c r="AP127" s="87">
        <v>0</v>
      </c>
      <c r="AQ127" s="87">
        <v>0</v>
      </c>
      <c r="AR127" s="87">
        <v>0</v>
      </c>
      <c r="AS127" s="87">
        <v>0</v>
      </c>
      <c r="AT127" s="87">
        <v>0</v>
      </c>
      <c r="AU127" s="87">
        <v>0</v>
      </c>
      <c r="AV127" s="87">
        <v>0</v>
      </c>
      <c r="AW127" s="87">
        <v>0</v>
      </c>
      <c r="AX127" s="87">
        <v>0</v>
      </c>
      <c r="AY127" s="87">
        <v>0</v>
      </c>
      <c r="AZ127" s="87">
        <v>0</v>
      </c>
      <c r="BA127" s="87">
        <v>0</v>
      </c>
      <c r="BB127" s="87">
        <v>0</v>
      </c>
    </row>
    <row r="128" spans="1:54">
      <c r="A128" s="86" t="s">
        <v>245</v>
      </c>
      <c r="B128" s="87">
        <v>991.98</v>
      </c>
      <c r="C128" s="87">
        <v>991.98</v>
      </c>
      <c r="D128" s="87">
        <v>991.98</v>
      </c>
      <c r="E128" s="87">
        <v>991.98</v>
      </c>
      <c r="F128" s="87">
        <v>991.98</v>
      </c>
      <c r="G128" s="87">
        <v>991.98</v>
      </c>
      <c r="H128" s="87">
        <v>991.98</v>
      </c>
      <c r="I128" s="87">
        <v>991.98</v>
      </c>
      <c r="J128" s="87">
        <v>991.98</v>
      </c>
      <c r="K128" s="87">
        <v>991.98</v>
      </c>
      <c r="L128" s="87">
        <v>991.98</v>
      </c>
      <c r="M128" s="87">
        <v>991.98</v>
      </c>
      <c r="N128" s="87">
        <v>991.98</v>
      </c>
      <c r="O128" s="87">
        <v>991.98</v>
      </c>
      <c r="P128" s="87">
        <v>991.98</v>
      </c>
      <c r="Q128" s="87">
        <v>991.98</v>
      </c>
      <c r="R128" s="87">
        <v>991.98</v>
      </c>
      <c r="S128" s="87">
        <v>991.98</v>
      </c>
      <c r="T128" s="87">
        <v>991.98</v>
      </c>
      <c r="U128" s="87">
        <v>991.98</v>
      </c>
      <c r="V128" s="87">
        <v>991.98</v>
      </c>
      <c r="W128" s="87">
        <v>991.98</v>
      </c>
      <c r="X128" s="87">
        <v>991.98</v>
      </c>
      <c r="Y128" s="87">
        <v>991.98</v>
      </c>
      <c r="Z128" s="87">
        <v>991.98</v>
      </c>
      <c r="AA128" s="87">
        <v>991.98</v>
      </c>
      <c r="AB128" s="87">
        <v>991.98</v>
      </c>
      <c r="AC128" s="87">
        <v>991.98</v>
      </c>
      <c r="AD128" s="87">
        <v>991.98</v>
      </c>
      <c r="AE128" s="87">
        <v>991.98</v>
      </c>
      <c r="AF128" s="87">
        <v>991.98</v>
      </c>
      <c r="AG128" s="87">
        <v>991.98</v>
      </c>
      <c r="AH128" s="87">
        <v>991.98</v>
      </c>
      <c r="AI128" s="87">
        <v>991.98</v>
      </c>
      <c r="AJ128" s="87">
        <v>991.98</v>
      </c>
      <c r="AK128" s="87">
        <v>991.98</v>
      </c>
      <c r="AL128" s="87">
        <v>991.98</v>
      </c>
      <c r="AM128" s="87">
        <v>991.98</v>
      </c>
      <c r="AN128" s="87">
        <v>991.98</v>
      </c>
      <c r="AO128" s="87">
        <v>991.98</v>
      </c>
      <c r="AP128" s="87">
        <v>991.98</v>
      </c>
      <c r="AQ128" s="87">
        <v>991.98</v>
      </c>
      <c r="AR128" s="87">
        <v>991.98</v>
      </c>
      <c r="AS128" s="87">
        <v>991.98</v>
      </c>
      <c r="AT128" s="87">
        <v>991.98</v>
      </c>
      <c r="AU128" s="87">
        <v>991.98</v>
      </c>
      <c r="AV128" s="87">
        <v>991.98</v>
      </c>
      <c r="AW128" s="87">
        <v>991.98</v>
      </c>
      <c r="AX128" s="87">
        <v>991.98</v>
      </c>
      <c r="AY128" s="87">
        <v>991.98</v>
      </c>
      <c r="AZ128" s="87">
        <v>991.98</v>
      </c>
      <c r="BA128" s="87">
        <v>991.98</v>
      </c>
      <c r="BB128" s="87">
        <v>991.98</v>
      </c>
    </row>
    <row r="129" spans="1:54">
      <c r="A129" s="267" t="s">
        <v>246</v>
      </c>
      <c r="B129" s="109">
        <v>-6955323235.1967201</v>
      </c>
      <c r="C129" s="109">
        <v>-7018373421.0448399</v>
      </c>
      <c r="D129" s="109">
        <v>-7060946183.2595901</v>
      </c>
      <c r="E129" s="109">
        <v>-7111903458.7866096</v>
      </c>
      <c r="F129" s="109">
        <v>-7172381420.3551998</v>
      </c>
      <c r="G129" s="109">
        <v>-7232968327.9747696</v>
      </c>
      <c r="H129" s="109">
        <v>-7277793439.4548702</v>
      </c>
      <c r="I129" s="109">
        <v>-7339595729.1347504</v>
      </c>
      <c r="J129" s="109">
        <v>-7370610359.9556103</v>
      </c>
      <c r="K129" s="109">
        <v>-7424081383.1602297</v>
      </c>
      <c r="L129" s="109">
        <v>-7474328480.4512997</v>
      </c>
      <c r="M129" s="109">
        <v>-7522631571.1711102</v>
      </c>
      <c r="N129" s="109">
        <v>-7491180711.01406</v>
      </c>
      <c r="O129" s="109">
        <v>-7491180711.01406</v>
      </c>
      <c r="P129" s="109">
        <v>-7552783676.8746901</v>
      </c>
      <c r="Q129" s="109">
        <v>-7618246437.7395897</v>
      </c>
      <c r="R129" s="109">
        <v>-7675011231.94032</v>
      </c>
      <c r="S129" s="109">
        <v>-7737588014.6325798</v>
      </c>
      <c r="T129" s="109">
        <v>-7804195427.6711302</v>
      </c>
      <c r="U129" s="109">
        <v>-7854798255.0212297</v>
      </c>
      <c r="V129" s="109">
        <v>-7919651827.1431904</v>
      </c>
      <c r="W129" s="109">
        <v>-7986061458.7404604</v>
      </c>
      <c r="X129" s="109">
        <v>-7990217813.5447102</v>
      </c>
      <c r="Y129" s="109">
        <v>-8059064235.9562702</v>
      </c>
      <c r="Z129" s="109">
        <v>-8128258506.0375404</v>
      </c>
      <c r="AA129" s="109">
        <v>-8065679365.4515305</v>
      </c>
      <c r="AB129" s="109">
        <v>-8065679365.4515305</v>
      </c>
      <c r="AC129" s="109">
        <v>-8137205943.2590199</v>
      </c>
      <c r="AD129" s="109">
        <v>-8210175286.1522999</v>
      </c>
      <c r="AE129" s="109">
        <v>-8274861247.2402401</v>
      </c>
      <c r="AF129" s="109">
        <v>-8347393379.7769699</v>
      </c>
      <c r="AG129" s="109">
        <v>-8416065825.9868097</v>
      </c>
      <c r="AH129" s="109">
        <v>-8476155360.4058599</v>
      </c>
      <c r="AI129" s="109">
        <v>-8535350349.9787502</v>
      </c>
      <c r="AJ129" s="109">
        <v>-8608683267.9408092</v>
      </c>
      <c r="AK129" s="109">
        <v>-8676401169.5873909</v>
      </c>
      <c r="AL129" s="109">
        <v>-8752179980.0977707</v>
      </c>
      <c r="AM129" s="109">
        <v>-8828296401.3952599</v>
      </c>
      <c r="AN129" s="109">
        <v>-8812315647.5380001</v>
      </c>
      <c r="AO129" s="109">
        <v>-8812315647.5380001</v>
      </c>
      <c r="AP129" s="109">
        <v>-8890079695.4736996</v>
      </c>
      <c r="AQ129" s="109">
        <v>-8966340542.0046196</v>
      </c>
      <c r="AR129" s="109">
        <v>-9036223235.3290195</v>
      </c>
      <c r="AS129" s="109">
        <v>-9112340205.6619797</v>
      </c>
      <c r="AT129" s="109">
        <v>-9187555075.7581196</v>
      </c>
      <c r="AU129" s="109">
        <v>-9251029990.5739594</v>
      </c>
      <c r="AV129" s="109">
        <v>-9315033744.7176704</v>
      </c>
      <c r="AW129" s="109">
        <v>-9392242988.0840092</v>
      </c>
      <c r="AX129" s="109">
        <v>-9463170615.6512508</v>
      </c>
      <c r="AY129" s="109">
        <v>-9537118371.1251602</v>
      </c>
      <c r="AZ129" s="109">
        <v>-9616631036.1911793</v>
      </c>
      <c r="BA129" s="109">
        <v>-9683615809.3963394</v>
      </c>
      <c r="BB129" s="109">
        <v>-9683615809.3963394</v>
      </c>
    </row>
    <row r="130" spans="1:54">
      <c r="A130" s="86" t="s">
        <v>247</v>
      </c>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row>
    <row r="131" spans="1:54">
      <c r="A131" s="89" t="s">
        <v>248</v>
      </c>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row>
    <row r="132" spans="1:54">
      <c r="A132" s="86" t="s">
        <v>249</v>
      </c>
      <c r="B132" s="87">
        <v>-210915237.47</v>
      </c>
      <c r="C132" s="87">
        <v>-210915237.47</v>
      </c>
      <c r="D132" s="87">
        <v>-210915237.47</v>
      </c>
      <c r="E132" s="87">
        <v>-210915237.47</v>
      </c>
      <c r="F132" s="87">
        <v>-210915237.47</v>
      </c>
      <c r="G132" s="87">
        <v>-210915237.47</v>
      </c>
      <c r="H132" s="87">
        <v>-210915237.47</v>
      </c>
      <c r="I132" s="87">
        <v>-210915237.47</v>
      </c>
      <c r="J132" s="87">
        <v>-210915237.47</v>
      </c>
      <c r="K132" s="87">
        <v>-210915237.47</v>
      </c>
      <c r="L132" s="87">
        <v>-210915237.47</v>
      </c>
      <c r="M132" s="87">
        <v>-210915237.47</v>
      </c>
      <c r="N132" s="87">
        <v>-210915237.47</v>
      </c>
      <c r="O132" s="87">
        <v>-210915237.47</v>
      </c>
      <c r="P132" s="87">
        <v>-210915237.47</v>
      </c>
      <c r="Q132" s="87">
        <v>-210915237.47</v>
      </c>
      <c r="R132" s="87">
        <v>-210915237.47</v>
      </c>
      <c r="S132" s="87">
        <v>-210915237.47</v>
      </c>
      <c r="T132" s="87">
        <v>-210915237.47</v>
      </c>
      <c r="U132" s="87">
        <v>-210915237.47</v>
      </c>
      <c r="V132" s="87">
        <v>-210915237.47</v>
      </c>
      <c r="W132" s="87">
        <v>-210915237.47</v>
      </c>
      <c r="X132" s="87">
        <v>-210915237.47</v>
      </c>
      <c r="Y132" s="87">
        <v>-210915237.47</v>
      </c>
      <c r="Z132" s="87">
        <v>-210915237.47</v>
      </c>
      <c r="AA132" s="87">
        <v>-210915237.47</v>
      </c>
      <c r="AB132" s="87">
        <v>-210915237.47</v>
      </c>
      <c r="AC132" s="87">
        <v>-210915237.47</v>
      </c>
      <c r="AD132" s="87">
        <v>-210915237.47</v>
      </c>
      <c r="AE132" s="87">
        <v>-210915237.47</v>
      </c>
      <c r="AF132" s="87">
        <v>-210915237.47</v>
      </c>
      <c r="AG132" s="87">
        <v>-210915237.47</v>
      </c>
      <c r="AH132" s="87">
        <v>-210915237.47</v>
      </c>
      <c r="AI132" s="87">
        <v>-210915237.47</v>
      </c>
      <c r="AJ132" s="87">
        <v>-210915237.47</v>
      </c>
      <c r="AK132" s="87">
        <v>-210915237.47</v>
      </c>
      <c r="AL132" s="87">
        <v>-210915237.47</v>
      </c>
      <c r="AM132" s="87">
        <v>-210915237.47</v>
      </c>
      <c r="AN132" s="87">
        <v>-210915237.47</v>
      </c>
      <c r="AO132" s="87">
        <v>-210915237.47</v>
      </c>
      <c r="AP132" s="87">
        <v>-210915237.47</v>
      </c>
      <c r="AQ132" s="87">
        <v>-210915237.47</v>
      </c>
      <c r="AR132" s="87">
        <v>-210915237.47</v>
      </c>
      <c r="AS132" s="87">
        <v>-210915237.47</v>
      </c>
      <c r="AT132" s="87">
        <v>-210915237.47</v>
      </c>
      <c r="AU132" s="87">
        <v>-210915237.47</v>
      </c>
      <c r="AV132" s="87">
        <v>-210915237.47</v>
      </c>
      <c r="AW132" s="87">
        <v>-210915237.47</v>
      </c>
      <c r="AX132" s="87">
        <v>-210915237.47</v>
      </c>
      <c r="AY132" s="87">
        <v>-210915237.47</v>
      </c>
      <c r="AZ132" s="87">
        <v>-210915237.47</v>
      </c>
      <c r="BA132" s="87">
        <v>-210915237.47</v>
      </c>
      <c r="BB132" s="87">
        <v>-210915237.47</v>
      </c>
    </row>
    <row r="133" spans="1:54">
      <c r="A133" s="267" t="s">
        <v>250</v>
      </c>
      <c r="B133" s="109">
        <v>-210915237.47</v>
      </c>
      <c r="C133" s="109">
        <v>-210915237.47</v>
      </c>
      <c r="D133" s="109">
        <v>-210915237.47</v>
      </c>
      <c r="E133" s="109">
        <v>-210915237.47</v>
      </c>
      <c r="F133" s="109">
        <v>-210915237.47</v>
      </c>
      <c r="G133" s="109">
        <v>-210915237.47</v>
      </c>
      <c r="H133" s="109">
        <v>-210915237.47</v>
      </c>
      <c r="I133" s="109">
        <v>-210915237.47</v>
      </c>
      <c r="J133" s="109">
        <v>-210915237.47</v>
      </c>
      <c r="K133" s="109">
        <v>-210915237.47</v>
      </c>
      <c r="L133" s="109">
        <v>-210915237.47</v>
      </c>
      <c r="M133" s="109">
        <v>-210915237.47</v>
      </c>
      <c r="N133" s="109">
        <v>-210915237.47</v>
      </c>
      <c r="O133" s="109">
        <v>-210915237.47</v>
      </c>
      <c r="P133" s="109">
        <v>-210915237.47</v>
      </c>
      <c r="Q133" s="109">
        <v>-210915237.47</v>
      </c>
      <c r="R133" s="109">
        <v>-210915237.47</v>
      </c>
      <c r="S133" s="109">
        <v>-210915237.47</v>
      </c>
      <c r="T133" s="109">
        <v>-210915237.47</v>
      </c>
      <c r="U133" s="109">
        <v>-210915237.47</v>
      </c>
      <c r="V133" s="109">
        <v>-210915237.47</v>
      </c>
      <c r="W133" s="109">
        <v>-210915237.47</v>
      </c>
      <c r="X133" s="109">
        <v>-210915237.47</v>
      </c>
      <c r="Y133" s="109">
        <v>-210915237.47</v>
      </c>
      <c r="Z133" s="109">
        <v>-210915237.47</v>
      </c>
      <c r="AA133" s="109">
        <v>-210915237.47</v>
      </c>
      <c r="AB133" s="109">
        <v>-210915237.47</v>
      </c>
      <c r="AC133" s="109">
        <v>-210915237.47</v>
      </c>
      <c r="AD133" s="109">
        <v>-210915237.47</v>
      </c>
      <c r="AE133" s="109">
        <v>-210915237.47</v>
      </c>
      <c r="AF133" s="109">
        <v>-210915237.47</v>
      </c>
      <c r="AG133" s="109">
        <v>-210915237.47</v>
      </c>
      <c r="AH133" s="109">
        <v>-210915237.47</v>
      </c>
      <c r="AI133" s="109">
        <v>-210915237.47</v>
      </c>
      <c r="AJ133" s="109">
        <v>-210915237.47</v>
      </c>
      <c r="AK133" s="109">
        <v>-210915237.47</v>
      </c>
      <c r="AL133" s="109">
        <v>-210915237.47</v>
      </c>
      <c r="AM133" s="109">
        <v>-210915237.47</v>
      </c>
      <c r="AN133" s="109">
        <v>-210915237.47</v>
      </c>
      <c r="AO133" s="109">
        <v>-210915237.47</v>
      </c>
      <c r="AP133" s="109">
        <v>-210915237.47</v>
      </c>
      <c r="AQ133" s="109">
        <v>-210915237.47</v>
      </c>
      <c r="AR133" s="109">
        <v>-210915237.47</v>
      </c>
      <c r="AS133" s="109">
        <v>-210915237.47</v>
      </c>
      <c r="AT133" s="109">
        <v>-210915237.47</v>
      </c>
      <c r="AU133" s="109">
        <v>-210915237.47</v>
      </c>
      <c r="AV133" s="109">
        <v>-210915237.47</v>
      </c>
      <c r="AW133" s="109">
        <v>-210915237.47</v>
      </c>
      <c r="AX133" s="109">
        <v>-210915237.47</v>
      </c>
      <c r="AY133" s="109">
        <v>-210915237.47</v>
      </c>
      <c r="AZ133" s="109">
        <v>-210915237.47</v>
      </c>
      <c r="BA133" s="109">
        <v>-210915237.47</v>
      </c>
      <c r="BB133" s="109">
        <v>-210915237.47</v>
      </c>
    </row>
    <row r="134" spans="1:54">
      <c r="A134" s="86" t="s">
        <v>251</v>
      </c>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row>
    <row r="135" spans="1:54">
      <c r="A135" s="89" t="s">
        <v>252</v>
      </c>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7"/>
      <c r="AX135" s="87"/>
      <c r="AY135" s="87"/>
      <c r="AZ135" s="87"/>
      <c r="BA135" s="87"/>
      <c r="BB135" s="87"/>
    </row>
    <row r="136" spans="1:54">
      <c r="A136" s="86" t="s">
        <v>253</v>
      </c>
      <c r="B136" s="87">
        <v>20325435.300000001</v>
      </c>
      <c r="C136" s="87">
        <v>20325435.300000001</v>
      </c>
      <c r="D136" s="87">
        <v>20325435.300000001</v>
      </c>
      <c r="E136" s="87">
        <v>20325435.300000001</v>
      </c>
      <c r="F136" s="87">
        <v>20325435.300000001</v>
      </c>
      <c r="G136" s="87">
        <v>20325435.300000001</v>
      </c>
      <c r="H136" s="87">
        <v>20325435.300000001</v>
      </c>
      <c r="I136" s="87">
        <v>20325435.300000001</v>
      </c>
      <c r="J136" s="87">
        <v>20325435.300000001</v>
      </c>
      <c r="K136" s="87">
        <v>20325435.300000001</v>
      </c>
      <c r="L136" s="87">
        <v>20325435.300000001</v>
      </c>
      <c r="M136" s="87">
        <v>20325435.300000001</v>
      </c>
      <c r="N136" s="87">
        <v>20325435.300000001</v>
      </c>
      <c r="O136" s="87">
        <v>20325435.300000001</v>
      </c>
      <c r="P136" s="87">
        <v>20325435.300000001</v>
      </c>
      <c r="Q136" s="87">
        <v>20325435.300000001</v>
      </c>
      <c r="R136" s="87">
        <v>20325435.300000001</v>
      </c>
      <c r="S136" s="87">
        <v>20325435.300000001</v>
      </c>
      <c r="T136" s="87">
        <v>20325435.300000001</v>
      </c>
      <c r="U136" s="87">
        <v>20325435.300000001</v>
      </c>
      <c r="V136" s="87">
        <v>20325435.300000001</v>
      </c>
      <c r="W136" s="87">
        <v>20325435.300000001</v>
      </c>
      <c r="X136" s="87">
        <v>20325435.300000001</v>
      </c>
      <c r="Y136" s="87">
        <v>20325435.300000001</v>
      </c>
      <c r="Z136" s="87">
        <v>20325435.300000001</v>
      </c>
      <c r="AA136" s="87">
        <v>20325435.300000001</v>
      </c>
      <c r="AB136" s="87">
        <v>20325435.300000001</v>
      </c>
      <c r="AC136" s="87">
        <v>20325435.300000001</v>
      </c>
      <c r="AD136" s="87">
        <v>20325435.300000001</v>
      </c>
      <c r="AE136" s="87">
        <v>20325435.300000001</v>
      </c>
      <c r="AF136" s="87">
        <v>20325435.300000001</v>
      </c>
      <c r="AG136" s="87">
        <v>20325435.300000001</v>
      </c>
      <c r="AH136" s="87">
        <v>20325435.300000001</v>
      </c>
      <c r="AI136" s="87">
        <v>20325435.300000001</v>
      </c>
      <c r="AJ136" s="87">
        <v>20325435.300000001</v>
      </c>
      <c r="AK136" s="87">
        <v>20325435.300000001</v>
      </c>
      <c r="AL136" s="87">
        <v>20325435.300000001</v>
      </c>
      <c r="AM136" s="87">
        <v>20325435.300000001</v>
      </c>
      <c r="AN136" s="87">
        <v>20325435.300000001</v>
      </c>
      <c r="AO136" s="87">
        <v>20325435.300000001</v>
      </c>
      <c r="AP136" s="87">
        <v>20325435.300000001</v>
      </c>
      <c r="AQ136" s="87">
        <v>20325435.300000001</v>
      </c>
      <c r="AR136" s="87">
        <v>20325435.300000001</v>
      </c>
      <c r="AS136" s="87">
        <v>20325435.300000001</v>
      </c>
      <c r="AT136" s="87">
        <v>20325435.300000001</v>
      </c>
      <c r="AU136" s="87">
        <v>20325435.300000001</v>
      </c>
      <c r="AV136" s="87">
        <v>20325435.300000001</v>
      </c>
      <c r="AW136" s="87">
        <v>20325435.300000001</v>
      </c>
      <c r="AX136" s="87">
        <v>20325435.300000001</v>
      </c>
      <c r="AY136" s="87">
        <v>20325435.300000001</v>
      </c>
      <c r="AZ136" s="87">
        <v>20325435.300000001</v>
      </c>
      <c r="BA136" s="87">
        <v>20325435.300000001</v>
      </c>
      <c r="BB136" s="87">
        <v>20325435.300000001</v>
      </c>
    </row>
    <row r="137" spans="1:54">
      <c r="A137" s="267" t="s">
        <v>254</v>
      </c>
      <c r="B137" s="109">
        <v>20325435.300000001</v>
      </c>
      <c r="C137" s="109">
        <v>20325435.300000001</v>
      </c>
      <c r="D137" s="109">
        <v>20325435.300000001</v>
      </c>
      <c r="E137" s="109">
        <v>20325435.300000001</v>
      </c>
      <c r="F137" s="109">
        <v>20325435.300000001</v>
      </c>
      <c r="G137" s="109">
        <v>20325435.300000001</v>
      </c>
      <c r="H137" s="109">
        <v>20325435.300000001</v>
      </c>
      <c r="I137" s="109">
        <v>20325435.300000001</v>
      </c>
      <c r="J137" s="109">
        <v>20325435.300000001</v>
      </c>
      <c r="K137" s="109">
        <v>20325435.300000001</v>
      </c>
      <c r="L137" s="109">
        <v>20325435.300000001</v>
      </c>
      <c r="M137" s="109">
        <v>20325435.300000001</v>
      </c>
      <c r="N137" s="109">
        <v>20325435.300000001</v>
      </c>
      <c r="O137" s="109">
        <v>20325435.300000001</v>
      </c>
      <c r="P137" s="109">
        <v>20325435.300000001</v>
      </c>
      <c r="Q137" s="109">
        <v>20325435.300000001</v>
      </c>
      <c r="R137" s="109">
        <v>20325435.300000001</v>
      </c>
      <c r="S137" s="109">
        <v>20325435.300000001</v>
      </c>
      <c r="T137" s="109">
        <v>20325435.300000001</v>
      </c>
      <c r="U137" s="109">
        <v>20325435.300000001</v>
      </c>
      <c r="V137" s="109">
        <v>20325435.300000001</v>
      </c>
      <c r="W137" s="109">
        <v>20325435.300000001</v>
      </c>
      <c r="X137" s="109">
        <v>20325435.300000001</v>
      </c>
      <c r="Y137" s="109">
        <v>20325435.300000001</v>
      </c>
      <c r="Z137" s="109">
        <v>20325435.300000001</v>
      </c>
      <c r="AA137" s="109">
        <v>20325435.300000001</v>
      </c>
      <c r="AB137" s="109">
        <v>20325435.300000001</v>
      </c>
      <c r="AC137" s="109">
        <v>20325435.300000001</v>
      </c>
      <c r="AD137" s="109">
        <v>20325435.300000001</v>
      </c>
      <c r="AE137" s="109">
        <v>20325435.300000001</v>
      </c>
      <c r="AF137" s="109">
        <v>20325435.300000001</v>
      </c>
      <c r="AG137" s="109">
        <v>20325435.300000001</v>
      </c>
      <c r="AH137" s="109">
        <v>20325435.300000001</v>
      </c>
      <c r="AI137" s="109">
        <v>20325435.300000001</v>
      </c>
      <c r="AJ137" s="109">
        <v>20325435.300000001</v>
      </c>
      <c r="AK137" s="109">
        <v>20325435.300000001</v>
      </c>
      <c r="AL137" s="109">
        <v>20325435.300000001</v>
      </c>
      <c r="AM137" s="109">
        <v>20325435.300000001</v>
      </c>
      <c r="AN137" s="109">
        <v>20325435.300000001</v>
      </c>
      <c r="AO137" s="109">
        <v>20325435.300000001</v>
      </c>
      <c r="AP137" s="109">
        <v>20325435.300000001</v>
      </c>
      <c r="AQ137" s="109">
        <v>20325435.300000001</v>
      </c>
      <c r="AR137" s="109">
        <v>20325435.300000001</v>
      </c>
      <c r="AS137" s="109">
        <v>20325435.300000001</v>
      </c>
      <c r="AT137" s="109">
        <v>20325435.300000001</v>
      </c>
      <c r="AU137" s="109">
        <v>20325435.300000001</v>
      </c>
      <c r="AV137" s="109">
        <v>20325435.300000001</v>
      </c>
      <c r="AW137" s="109">
        <v>20325435.300000001</v>
      </c>
      <c r="AX137" s="109">
        <v>20325435.300000001</v>
      </c>
      <c r="AY137" s="109">
        <v>20325435.300000001</v>
      </c>
      <c r="AZ137" s="109">
        <v>20325435.300000001</v>
      </c>
      <c r="BA137" s="109">
        <v>20325435.300000001</v>
      </c>
      <c r="BB137" s="109">
        <v>20325435.300000001</v>
      </c>
    </row>
    <row r="138" spans="1:54">
      <c r="A138" s="86" t="s">
        <v>255</v>
      </c>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row>
    <row r="139" spans="1:54">
      <c r="A139" s="89" t="s">
        <v>256</v>
      </c>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row>
    <row r="140" spans="1:54">
      <c r="A140" s="86" t="s">
        <v>257</v>
      </c>
      <c r="B140" s="87">
        <v>-7251613.5499999998</v>
      </c>
      <c r="C140" s="87">
        <v>-7251613.5499999998</v>
      </c>
      <c r="D140" s="87">
        <v>-7251613.5499999998</v>
      </c>
      <c r="E140" s="87">
        <v>-7251613.5499999998</v>
      </c>
      <c r="F140" s="87">
        <v>-7251613.5499999998</v>
      </c>
      <c r="G140" s="87">
        <v>-7251613.5499999998</v>
      </c>
      <c r="H140" s="87">
        <v>-7251613.5499999998</v>
      </c>
      <c r="I140" s="87">
        <v>-7251613.5499999998</v>
      </c>
      <c r="J140" s="87">
        <v>-7251613.5499999998</v>
      </c>
      <c r="K140" s="87">
        <v>-7251613.5499999998</v>
      </c>
      <c r="L140" s="87">
        <v>-7251613.5499999998</v>
      </c>
      <c r="M140" s="87">
        <v>-7251613.5499999998</v>
      </c>
      <c r="N140" s="87">
        <v>-7251613.5499999998</v>
      </c>
      <c r="O140" s="87">
        <v>-7251613.5499999998</v>
      </c>
      <c r="P140" s="87">
        <v>-7251613.5499999998</v>
      </c>
      <c r="Q140" s="87">
        <v>-7251613.5499999998</v>
      </c>
      <c r="R140" s="87">
        <v>-7251613.5499999998</v>
      </c>
      <c r="S140" s="87">
        <v>-7251613.5499999998</v>
      </c>
      <c r="T140" s="87">
        <v>-7251613.5499999998</v>
      </c>
      <c r="U140" s="87">
        <v>-7251613.5499999998</v>
      </c>
      <c r="V140" s="87">
        <v>-7251613.5499999998</v>
      </c>
      <c r="W140" s="87">
        <v>-7251613.5499999998</v>
      </c>
      <c r="X140" s="87">
        <v>-7251613.5499999998</v>
      </c>
      <c r="Y140" s="87">
        <v>-7251613.5499999998</v>
      </c>
      <c r="Z140" s="87">
        <v>-7251613.5499999998</v>
      </c>
      <c r="AA140" s="87">
        <v>-7251613.5499999998</v>
      </c>
      <c r="AB140" s="87">
        <v>-7251613.5499999998</v>
      </c>
      <c r="AC140" s="87">
        <v>-7251613.5499999998</v>
      </c>
      <c r="AD140" s="87">
        <v>-7251613.5499999998</v>
      </c>
      <c r="AE140" s="87">
        <v>-7251613.5499999998</v>
      </c>
      <c r="AF140" s="87">
        <v>-7251613.5499999998</v>
      </c>
      <c r="AG140" s="87">
        <v>-7251613.5499999998</v>
      </c>
      <c r="AH140" s="87">
        <v>-7251613.5499999998</v>
      </c>
      <c r="AI140" s="87">
        <v>-7251613.5499999998</v>
      </c>
      <c r="AJ140" s="87">
        <v>-7251613.5499999998</v>
      </c>
      <c r="AK140" s="87">
        <v>-7251613.5499999998</v>
      </c>
      <c r="AL140" s="87">
        <v>-7251613.5499999998</v>
      </c>
      <c r="AM140" s="87">
        <v>-7251613.5499999998</v>
      </c>
      <c r="AN140" s="87">
        <v>-7251613.5499999998</v>
      </c>
      <c r="AO140" s="87">
        <v>-7251613.5499999998</v>
      </c>
      <c r="AP140" s="87">
        <v>-7251613.5499999998</v>
      </c>
      <c r="AQ140" s="87">
        <v>-7251613.5499999998</v>
      </c>
      <c r="AR140" s="87">
        <v>-7251613.5499999998</v>
      </c>
      <c r="AS140" s="87">
        <v>-7251613.5499999998</v>
      </c>
      <c r="AT140" s="87">
        <v>-7251613.5499999998</v>
      </c>
      <c r="AU140" s="87">
        <v>-7251613.5499999998</v>
      </c>
      <c r="AV140" s="87">
        <v>-7251613.5499999998</v>
      </c>
      <c r="AW140" s="87">
        <v>-7251613.5499999998</v>
      </c>
      <c r="AX140" s="87">
        <v>-7251613.5499999998</v>
      </c>
      <c r="AY140" s="87">
        <v>-7251613.5499999998</v>
      </c>
      <c r="AZ140" s="87">
        <v>-7251613.5499999998</v>
      </c>
      <c r="BA140" s="87">
        <v>-7251613.5499999998</v>
      </c>
      <c r="BB140" s="87">
        <v>-7251613.5499999998</v>
      </c>
    </row>
    <row r="141" spans="1:54">
      <c r="A141" s="267" t="s">
        <v>258</v>
      </c>
      <c r="B141" s="109">
        <v>-7251613.5499999998</v>
      </c>
      <c r="C141" s="109">
        <v>-7251613.5499999998</v>
      </c>
      <c r="D141" s="109">
        <v>-7251613.5499999998</v>
      </c>
      <c r="E141" s="109">
        <v>-7251613.5499999998</v>
      </c>
      <c r="F141" s="109">
        <v>-7251613.5499999998</v>
      </c>
      <c r="G141" s="109">
        <v>-7251613.5499999998</v>
      </c>
      <c r="H141" s="109">
        <v>-7251613.5499999998</v>
      </c>
      <c r="I141" s="109">
        <v>-7251613.5499999998</v>
      </c>
      <c r="J141" s="109">
        <v>-7251613.5499999998</v>
      </c>
      <c r="K141" s="109">
        <v>-7251613.5499999998</v>
      </c>
      <c r="L141" s="109">
        <v>-7251613.5499999998</v>
      </c>
      <c r="M141" s="109">
        <v>-7251613.5499999998</v>
      </c>
      <c r="N141" s="109">
        <v>-7251613.5499999998</v>
      </c>
      <c r="O141" s="109">
        <v>-7251613.5499999998</v>
      </c>
      <c r="P141" s="109">
        <v>-7251613.5499999998</v>
      </c>
      <c r="Q141" s="109">
        <v>-7251613.5499999998</v>
      </c>
      <c r="R141" s="109">
        <v>-7251613.5499999998</v>
      </c>
      <c r="S141" s="109">
        <v>-7251613.5499999998</v>
      </c>
      <c r="T141" s="109">
        <v>-7251613.5499999998</v>
      </c>
      <c r="U141" s="109">
        <v>-7251613.5499999998</v>
      </c>
      <c r="V141" s="109">
        <v>-7251613.5499999998</v>
      </c>
      <c r="W141" s="109">
        <v>-7251613.5499999998</v>
      </c>
      <c r="X141" s="109">
        <v>-7251613.5499999998</v>
      </c>
      <c r="Y141" s="109">
        <v>-7251613.5499999998</v>
      </c>
      <c r="Z141" s="109">
        <v>-7251613.5499999998</v>
      </c>
      <c r="AA141" s="109">
        <v>-7251613.5499999998</v>
      </c>
      <c r="AB141" s="109">
        <v>-7251613.5499999998</v>
      </c>
      <c r="AC141" s="109">
        <v>-7251613.5499999998</v>
      </c>
      <c r="AD141" s="109">
        <v>-7251613.5499999998</v>
      </c>
      <c r="AE141" s="109">
        <v>-7251613.5499999998</v>
      </c>
      <c r="AF141" s="109">
        <v>-7251613.5499999998</v>
      </c>
      <c r="AG141" s="109">
        <v>-7251613.5499999998</v>
      </c>
      <c r="AH141" s="109">
        <v>-7251613.5499999998</v>
      </c>
      <c r="AI141" s="109">
        <v>-7251613.5499999998</v>
      </c>
      <c r="AJ141" s="109">
        <v>-7251613.5499999998</v>
      </c>
      <c r="AK141" s="109">
        <v>-7251613.5499999998</v>
      </c>
      <c r="AL141" s="109">
        <v>-7251613.5499999998</v>
      </c>
      <c r="AM141" s="109">
        <v>-7251613.5499999998</v>
      </c>
      <c r="AN141" s="109">
        <v>-7251613.5499999998</v>
      </c>
      <c r="AO141" s="109">
        <v>-7251613.5499999998</v>
      </c>
      <c r="AP141" s="109">
        <v>-7251613.5499999998</v>
      </c>
      <c r="AQ141" s="109">
        <v>-7251613.5499999998</v>
      </c>
      <c r="AR141" s="109">
        <v>-7251613.5499999998</v>
      </c>
      <c r="AS141" s="109">
        <v>-7251613.5499999998</v>
      </c>
      <c r="AT141" s="109">
        <v>-7251613.5499999998</v>
      </c>
      <c r="AU141" s="109">
        <v>-7251613.5499999998</v>
      </c>
      <c r="AV141" s="109">
        <v>-7251613.5499999998</v>
      </c>
      <c r="AW141" s="109">
        <v>-7251613.5499999998</v>
      </c>
      <c r="AX141" s="109">
        <v>-7251613.5499999998</v>
      </c>
      <c r="AY141" s="109">
        <v>-7251613.5499999998</v>
      </c>
      <c r="AZ141" s="109">
        <v>-7251613.5499999998</v>
      </c>
      <c r="BA141" s="109">
        <v>-7251613.5499999998</v>
      </c>
      <c r="BB141" s="109">
        <v>-7251613.5499999998</v>
      </c>
    </row>
    <row r="142" spans="1:54">
      <c r="A142" s="86" t="s">
        <v>259</v>
      </c>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row>
    <row r="143" spans="1:54">
      <c r="A143" s="89" t="s">
        <v>260</v>
      </c>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row>
    <row r="144" spans="1:54">
      <c r="A144" s="86" t="s">
        <v>261</v>
      </c>
      <c r="B144" s="87">
        <v>2531240</v>
      </c>
      <c r="C144" s="87">
        <v>2531240</v>
      </c>
      <c r="D144" s="87">
        <v>2531240</v>
      </c>
      <c r="E144" s="87">
        <v>2531240</v>
      </c>
      <c r="F144" s="87">
        <v>2531240</v>
      </c>
      <c r="G144" s="87">
        <v>2531240</v>
      </c>
      <c r="H144" s="87">
        <v>2531240</v>
      </c>
      <c r="I144" s="87">
        <v>2531240</v>
      </c>
      <c r="J144" s="87">
        <v>2531240</v>
      </c>
      <c r="K144" s="87">
        <v>2531240</v>
      </c>
      <c r="L144" s="87">
        <v>2531240</v>
      </c>
      <c r="M144" s="87">
        <v>2531240</v>
      </c>
      <c r="N144" s="87">
        <v>2531240</v>
      </c>
      <c r="O144" s="87">
        <v>2531240</v>
      </c>
      <c r="P144" s="87">
        <v>2531240</v>
      </c>
      <c r="Q144" s="87">
        <v>2531240</v>
      </c>
      <c r="R144" s="87">
        <v>2531240</v>
      </c>
      <c r="S144" s="87">
        <v>2531240</v>
      </c>
      <c r="T144" s="87">
        <v>2531240</v>
      </c>
      <c r="U144" s="87">
        <v>2531240</v>
      </c>
      <c r="V144" s="87">
        <v>2531240</v>
      </c>
      <c r="W144" s="87">
        <v>2531240</v>
      </c>
      <c r="X144" s="87">
        <v>2531240</v>
      </c>
      <c r="Y144" s="87">
        <v>2531240</v>
      </c>
      <c r="Z144" s="87">
        <v>2531240</v>
      </c>
      <c r="AA144" s="87">
        <v>2531240</v>
      </c>
      <c r="AB144" s="87">
        <v>2531240</v>
      </c>
      <c r="AC144" s="87">
        <v>2531240</v>
      </c>
      <c r="AD144" s="87">
        <v>2531240</v>
      </c>
      <c r="AE144" s="87">
        <v>2531240</v>
      </c>
      <c r="AF144" s="87">
        <v>2531240</v>
      </c>
      <c r="AG144" s="87">
        <v>2531240</v>
      </c>
      <c r="AH144" s="87">
        <v>2531240</v>
      </c>
      <c r="AI144" s="87">
        <v>2531240</v>
      </c>
      <c r="AJ144" s="87">
        <v>2531240</v>
      </c>
      <c r="AK144" s="87">
        <v>2531240</v>
      </c>
      <c r="AL144" s="87">
        <v>2531240</v>
      </c>
      <c r="AM144" s="87">
        <v>2531240</v>
      </c>
      <c r="AN144" s="87">
        <v>2531240</v>
      </c>
      <c r="AO144" s="87">
        <v>2531240</v>
      </c>
      <c r="AP144" s="87">
        <v>2531240</v>
      </c>
      <c r="AQ144" s="87">
        <v>2531240</v>
      </c>
      <c r="AR144" s="87">
        <v>2531240</v>
      </c>
      <c r="AS144" s="87">
        <v>2531240</v>
      </c>
      <c r="AT144" s="87">
        <v>2531240</v>
      </c>
      <c r="AU144" s="87">
        <v>2531240</v>
      </c>
      <c r="AV144" s="87">
        <v>2531240</v>
      </c>
      <c r="AW144" s="87">
        <v>2531240</v>
      </c>
      <c r="AX144" s="87">
        <v>2531240</v>
      </c>
      <c r="AY144" s="87">
        <v>2531240</v>
      </c>
      <c r="AZ144" s="87">
        <v>2531240</v>
      </c>
      <c r="BA144" s="87">
        <v>2531240</v>
      </c>
      <c r="BB144" s="87">
        <v>2531240</v>
      </c>
    </row>
    <row r="145" spans="1:54">
      <c r="A145" s="267" t="s">
        <v>262</v>
      </c>
      <c r="B145" s="109">
        <v>2531240</v>
      </c>
      <c r="C145" s="109">
        <v>2531240</v>
      </c>
      <c r="D145" s="109">
        <v>2531240</v>
      </c>
      <c r="E145" s="109">
        <v>2531240</v>
      </c>
      <c r="F145" s="109">
        <v>2531240</v>
      </c>
      <c r="G145" s="109">
        <v>2531240</v>
      </c>
      <c r="H145" s="109">
        <v>2531240</v>
      </c>
      <c r="I145" s="109">
        <v>2531240</v>
      </c>
      <c r="J145" s="109">
        <v>2531240</v>
      </c>
      <c r="K145" s="109">
        <v>2531240</v>
      </c>
      <c r="L145" s="109">
        <v>2531240</v>
      </c>
      <c r="M145" s="109">
        <v>2531240</v>
      </c>
      <c r="N145" s="109">
        <v>2531240</v>
      </c>
      <c r="O145" s="109">
        <v>2531240</v>
      </c>
      <c r="P145" s="109">
        <v>2531240</v>
      </c>
      <c r="Q145" s="109">
        <v>2531240</v>
      </c>
      <c r="R145" s="109">
        <v>2531240</v>
      </c>
      <c r="S145" s="109">
        <v>2531240</v>
      </c>
      <c r="T145" s="109">
        <v>2531240</v>
      </c>
      <c r="U145" s="109">
        <v>2531240</v>
      </c>
      <c r="V145" s="109">
        <v>2531240</v>
      </c>
      <c r="W145" s="109">
        <v>2531240</v>
      </c>
      <c r="X145" s="109">
        <v>2531240</v>
      </c>
      <c r="Y145" s="109">
        <v>2531240</v>
      </c>
      <c r="Z145" s="109">
        <v>2531240</v>
      </c>
      <c r="AA145" s="109">
        <v>2531240</v>
      </c>
      <c r="AB145" s="109">
        <v>2531240</v>
      </c>
      <c r="AC145" s="109">
        <v>2531240</v>
      </c>
      <c r="AD145" s="109">
        <v>2531240</v>
      </c>
      <c r="AE145" s="109">
        <v>2531240</v>
      </c>
      <c r="AF145" s="109">
        <v>2531240</v>
      </c>
      <c r="AG145" s="109">
        <v>2531240</v>
      </c>
      <c r="AH145" s="109">
        <v>2531240</v>
      </c>
      <c r="AI145" s="109">
        <v>2531240</v>
      </c>
      <c r="AJ145" s="109">
        <v>2531240</v>
      </c>
      <c r="AK145" s="109">
        <v>2531240</v>
      </c>
      <c r="AL145" s="109">
        <v>2531240</v>
      </c>
      <c r="AM145" s="109">
        <v>2531240</v>
      </c>
      <c r="AN145" s="109">
        <v>2531240</v>
      </c>
      <c r="AO145" s="109">
        <v>2531240</v>
      </c>
      <c r="AP145" s="109">
        <v>2531240</v>
      </c>
      <c r="AQ145" s="109">
        <v>2531240</v>
      </c>
      <c r="AR145" s="109">
        <v>2531240</v>
      </c>
      <c r="AS145" s="109">
        <v>2531240</v>
      </c>
      <c r="AT145" s="109">
        <v>2531240</v>
      </c>
      <c r="AU145" s="109">
        <v>2531240</v>
      </c>
      <c r="AV145" s="109">
        <v>2531240</v>
      </c>
      <c r="AW145" s="109">
        <v>2531240</v>
      </c>
      <c r="AX145" s="109">
        <v>2531240</v>
      </c>
      <c r="AY145" s="109">
        <v>2531240</v>
      </c>
      <c r="AZ145" s="109">
        <v>2531240</v>
      </c>
      <c r="BA145" s="109">
        <v>2531240</v>
      </c>
      <c r="BB145" s="109">
        <v>2531240</v>
      </c>
    </row>
    <row r="146" spans="1:54">
      <c r="A146" s="86" t="s">
        <v>263</v>
      </c>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row>
    <row r="147" spans="1:54">
      <c r="A147" s="89" t="s">
        <v>264</v>
      </c>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row>
    <row r="148" spans="1:54">
      <c r="A148" s="86" t="s">
        <v>265</v>
      </c>
      <c r="B148" s="87">
        <v>-2510576.9</v>
      </c>
      <c r="C148" s="87">
        <v>-2510576.9</v>
      </c>
      <c r="D148" s="87">
        <v>-2510576.9</v>
      </c>
      <c r="E148" s="87">
        <v>-2510576.9</v>
      </c>
      <c r="F148" s="87">
        <v>-2510576.9</v>
      </c>
      <c r="G148" s="87">
        <v>-2510576.9</v>
      </c>
      <c r="H148" s="87">
        <v>-2510576.9</v>
      </c>
      <c r="I148" s="87">
        <v>-2510576.9</v>
      </c>
      <c r="J148" s="87">
        <v>-2510576.9</v>
      </c>
      <c r="K148" s="87">
        <v>-2510576.9</v>
      </c>
      <c r="L148" s="87">
        <v>-2510576.9</v>
      </c>
      <c r="M148" s="87">
        <v>-2510576.9</v>
      </c>
      <c r="N148" s="87">
        <v>-2510576.9</v>
      </c>
      <c r="O148" s="87">
        <v>-2510576.9</v>
      </c>
      <c r="P148" s="87">
        <v>-2510576.9</v>
      </c>
      <c r="Q148" s="87">
        <v>-2510576.9</v>
      </c>
      <c r="R148" s="87">
        <v>-2510576.9</v>
      </c>
      <c r="S148" s="87">
        <v>-2510576.9</v>
      </c>
      <c r="T148" s="87">
        <v>-2510576.9</v>
      </c>
      <c r="U148" s="87">
        <v>-2510576.9</v>
      </c>
      <c r="V148" s="87">
        <v>-2510576.9</v>
      </c>
      <c r="W148" s="87">
        <v>-2510576.9</v>
      </c>
      <c r="X148" s="87">
        <v>-2510576.9</v>
      </c>
      <c r="Y148" s="87">
        <v>-2510576.9</v>
      </c>
      <c r="Z148" s="87">
        <v>-2510576.9</v>
      </c>
      <c r="AA148" s="87">
        <v>-2510576.9</v>
      </c>
      <c r="AB148" s="87">
        <v>-2510576.9</v>
      </c>
      <c r="AC148" s="87">
        <v>-2510576.9</v>
      </c>
      <c r="AD148" s="87">
        <v>-2510576.9</v>
      </c>
      <c r="AE148" s="87">
        <v>-2510576.9</v>
      </c>
      <c r="AF148" s="87">
        <v>-2510576.9</v>
      </c>
      <c r="AG148" s="87">
        <v>-2510576.9</v>
      </c>
      <c r="AH148" s="87">
        <v>-2510576.9</v>
      </c>
      <c r="AI148" s="87">
        <v>-2510576.9</v>
      </c>
      <c r="AJ148" s="87">
        <v>-2510576.9</v>
      </c>
      <c r="AK148" s="87">
        <v>-2510576.9</v>
      </c>
      <c r="AL148" s="87">
        <v>-2510576.9</v>
      </c>
      <c r="AM148" s="87">
        <v>-2510576.9</v>
      </c>
      <c r="AN148" s="87">
        <v>-2510576.9</v>
      </c>
      <c r="AO148" s="87">
        <v>-2510576.9</v>
      </c>
      <c r="AP148" s="87">
        <v>-2510576.9</v>
      </c>
      <c r="AQ148" s="87">
        <v>-2510576.9</v>
      </c>
      <c r="AR148" s="87">
        <v>-2510576.9</v>
      </c>
      <c r="AS148" s="87">
        <v>-2510576.9</v>
      </c>
      <c r="AT148" s="87">
        <v>-2510576.9</v>
      </c>
      <c r="AU148" s="87">
        <v>-2510576.9</v>
      </c>
      <c r="AV148" s="87">
        <v>-2510576.9</v>
      </c>
      <c r="AW148" s="87">
        <v>-2510576.9</v>
      </c>
      <c r="AX148" s="87">
        <v>-2510576.9</v>
      </c>
      <c r="AY148" s="87">
        <v>-2510576.9</v>
      </c>
      <c r="AZ148" s="87">
        <v>-2510576.9</v>
      </c>
      <c r="BA148" s="87">
        <v>-2510576.9</v>
      </c>
      <c r="BB148" s="87">
        <v>-2510576.9</v>
      </c>
    </row>
    <row r="149" spans="1:54">
      <c r="A149" s="267" t="s">
        <v>266</v>
      </c>
      <c r="B149" s="87">
        <v>-2510576.9</v>
      </c>
      <c r="C149" s="87">
        <v>-2510576.9</v>
      </c>
      <c r="D149" s="87">
        <v>-2510576.9</v>
      </c>
      <c r="E149" s="87">
        <v>-2510576.9</v>
      </c>
      <c r="F149" s="87">
        <v>-2510576.9</v>
      </c>
      <c r="G149" s="87">
        <v>-2510576.9</v>
      </c>
      <c r="H149" s="87">
        <v>-2510576.9</v>
      </c>
      <c r="I149" s="87">
        <v>-2510576.9</v>
      </c>
      <c r="J149" s="87">
        <v>-2510576.9</v>
      </c>
      <c r="K149" s="87">
        <v>-2510576.9</v>
      </c>
      <c r="L149" s="87">
        <v>-2510576.9</v>
      </c>
      <c r="M149" s="87">
        <v>-2510576.9</v>
      </c>
      <c r="N149" s="87">
        <v>-2510576.9</v>
      </c>
      <c r="O149" s="87">
        <v>-2510576.9</v>
      </c>
      <c r="P149" s="87">
        <v>-2510576.9</v>
      </c>
      <c r="Q149" s="87">
        <v>-2510576.9</v>
      </c>
      <c r="R149" s="87">
        <v>-2510576.9</v>
      </c>
      <c r="S149" s="87">
        <v>-2510576.9</v>
      </c>
      <c r="T149" s="87">
        <v>-2510576.9</v>
      </c>
      <c r="U149" s="87">
        <v>-2510576.9</v>
      </c>
      <c r="V149" s="87">
        <v>-2510576.9</v>
      </c>
      <c r="W149" s="87">
        <v>-2510576.9</v>
      </c>
      <c r="X149" s="87">
        <v>-2510576.9</v>
      </c>
      <c r="Y149" s="87">
        <v>-2510576.9</v>
      </c>
      <c r="Z149" s="87">
        <v>-2510576.9</v>
      </c>
      <c r="AA149" s="87">
        <v>-2510576.9</v>
      </c>
      <c r="AB149" s="87">
        <v>-2510576.9</v>
      </c>
      <c r="AC149" s="87">
        <v>-2510576.9</v>
      </c>
      <c r="AD149" s="87">
        <v>-2510576.9</v>
      </c>
      <c r="AE149" s="87">
        <v>-2510576.9</v>
      </c>
      <c r="AF149" s="87">
        <v>-2510576.9</v>
      </c>
      <c r="AG149" s="87">
        <v>-2510576.9</v>
      </c>
      <c r="AH149" s="87">
        <v>-2510576.9</v>
      </c>
      <c r="AI149" s="87">
        <v>-2510576.9</v>
      </c>
      <c r="AJ149" s="87">
        <v>-2510576.9</v>
      </c>
      <c r="AK149" s="87">
        <v>-2510576.9</v>
      </c>
      <c r="AL149" s="87">
        <v>-2510576.9</v>
      </c>
      <c r="AM149" s="87">
        <v>-2510576.9</v>
      </c>
      <c r="AN149" s="87">
        <v>-2510576.9</v>
      </c>
      <c r="AO149" s="87">
        <v>-2510576.9</v>
      </c>
      <c r="AP149" s="87">
        <v>-2510576.9</v>
      </c>
      <c r="AQ149" s="87">
        <v>-2510576.9</v>
      </c>
      <c r="AR149" s="87">
        <v>-2510576.9</v>
      </c>
      <c r="AS149" s="87">
        <v>-2510576.9</v>
      </c>
      <c r="AT149" s="87">
        <v>-2510576.9</v>
      </c>
      <c r="AU149" s="87">
        <v>-2510576.9</v>
      </c>
      <c r="AV149" s="87">
        <v>-2510576.9</v>
      </c>
      <c r="AW149" s="87">
        <v>-2510576.9</v>
      </c>
      <c r="AX149" s="87">
        <v>-2510576.9</v>
      </c>
      <c r="AY149" s="87">
        <v>-2510576.9</v>
      </c>
      <c r="AZ149" s="87">
        <v>-2510576.9</v>
      </c>
      <c r="BA149" s="87">
        <v>-2510576.9</v>
      </c>
      <c r="BB149" s="87">
        <v>-2510576.9</v>
      </c>
    </row>
    <row r="150" spans="1:54">
      <c r="A150" s="86" t="s">
        <v>267</v>
      </c>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row>
    <row r="151" spans="1:54">
      <c r="A151" s="89" t="s">
        <v>268</v>
      </c>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c r="AS151" s="87"/>
      <c r="AT151" s="87"/>
      <c r="AU151" s="87"/>
      <c r="AV151" s="87"/>
      <c r="AW151" s="87"/>
      <c r="AX151" s="87"/>
      <c r="AY151" s="87"/>
      <c r="AZ151" s="87"/>
      <c r="BA151" s="87"/>
      <c r="BB151" s="87"/>
    </row>
    <row r="152" spans="1:54">
      <c r="A152" s="86" t="s">
        <v>269</v>
      </c>
      <c r="B152" s="87">
        <v>0</v>
      </c>
      <c r="C152" s="87">
        <v>0</v>
      </c>
      <c r="D152" s="87">
        <v>0</v>
      </c>
      <c r="E152" s="87">
        <v>0</v>
      </c>
      <c r="F152" s="87">
        <v>0</v>
      </c>
      <c r="G152" s="87">
        <v>0</v>
      </c>
      <c r="H152" s="87">
        <v>0</v>
      </c>
      <c r="I152" s="87">
        <v>0</v>
      </c>
      <c r="J152" s="87">
        <v>0</v>
      </c>
      <c r="K152" s="87">
        <v>0</v>
      </c>
      <c r="L152" s="87">
        <v>0</v>
      </c>
      <c r="M152" s="87">
        <v>0</v>
      </c>
      <c r="N152" s="87">
        <v>0</v>
      </c>
      <c r="O152" s="87">
        <v>0</v>
      </c>
      <c r="P152" s="87">
        <v>0</v>
      </c>
      <c r="Q152" s="87">
        <v>0</v>
      </c>
      <c r="R152" s="87">
        <v>0</v>
      </c>
      <c r="S152" s="87">
        <v>0</v>
      </c>
      <c r="T152" s="87">
        <v>0</v>
      </c>
      <c r="U152" s="87">
        <v>0</v>
      </c>
      <c r="V152" s="87">
        <v>0</v>
      </c>
      <c r="W152" s="87">
        <v>0</v>
      </c>
      <c r="X152" s="87">
        <v>0</v>
      </c>
      <c r="Y152" s="87">
        <v>0</v>
      </c>
      <c r="Z152" s="87">
        <v>0</v>
      </c>
      <c r="AA152" s="87">
        <v>0</v>
      </c>
      <c r="AB152" s="87">
        <v>0</v>
      </c>
      <c r="AC152" s="87">
        <v>0</v>
      </c>
      <c r="AD152" s="87">
        <v>0</v>
      </c>
      <c r="AE152" s="87">
        <v>0</v>
      </c>
      <c r="AF152" s="87">
        <v>0</v>
      </c>
      <c r="AG152" s="87">
        <v>0</v>
      </c>
      <c r="AH152" s="87">
        <v>0</v>
      </c>
      <c r="AI152" s="87">
        <v>0</v>
      </c>
      <c r="AJ152" s="87">
        <v>0</v>
      </c>
      <c r="AK152" s="87">
        <v>0</v>
      </c>
      <c r="AL152" s="87">
        <v>0</v>
      </c>
      <c r="AM152" s="87">
        <v>0</v>
      </c>
      <c r="AN152" s="87">
        <v>0</v>
      </c>
      <c r="AO152" s="87">
        <v>0</v>
      </c>
      <c r="AP152" s="87">
        <v>0</v>
      </c>
      <c r="AQ152" s="87">
        <v>0</v>
      </c>
      <c r="AR152" s="87">
        <v>0</v>
      </c>
      <c r="AS152" s="87">
        <v>0</v>
      </c>
      <c r="AT152" s="87">
        <v>0</v>
      </c>
      <c r="AU152" s="87">
        <v>0</v>
      </c>
      <c r="AV152" s="87">
        <v>0</v>
      </c>
      <c r="AW152" s="87">
        <v>0</v>
      </c>
      <c r="AX152" s="87">
        <v>0</v>
      </c>
      <c r="AY152" s="87">
        <v>0</v>
      </c>
      <c r="AZ152" s="87">
        <v>0</v>
      </c>
      <c r="BA152" s="87">
        <v>0</v>
      </c>
      <c r="BB152" s="87">
        <v>0</v>
      </c>
    </row>
    <row r="153" spans="1:54">
      <c r="A153" s="267" t="s">
        <v>270</v>
      </c>
      <c r="B153" s="109">
        <v>0</v>
      </c>
      <c r="C153" s="109">
        <v>0</v>
      </c>
      <c r="D153" s="109">
        <v>0</v>
      </c>
      <c r="E153" s="109">
        <v>0</v>
      </c>
      <c r="F153" s="109">
        <v>0</v>
      </c>
      <c r="G153" s="109">
        <v>0</v>
      </c>
      <c r="H153" s="109">
        <v>0</v>
      </c>
      <c r="I153" s="109">
        <v>0</v>
      </c>
      <c r="J153" s="109">
        <v>0</v>
      </c>
      <c r="K153" s="109">
        <v>0</v>
      </c>
      <c r="L153" s="109">
        <v>0</v>
      </c>
      <c r="M153" s="109">
        <v>0</v>
      </c>
      <c r="N153" s="109">
        <v>0</v>
      </c>
      <c r="O153" s="109">
        <v>0</v>
      </c>
      <c r="P153" s="109">
        <v>0</v>
      </c>
      <c r="Q153" s="109">
        <v>0</v>
      </c>
      <c r="R153" s="109">
        <v>0</v>
      </c>
      <c r="S153" s="109">
        <v>0</v>
      </c>
      <c r="T153" s="109">
        <v>0</v>
      </c>
      <c r="U153" s="109">
        <v>0</v>
      </c>
      <c r="V153" s="109">
        <v>0</v>
      </c>
      <c r="W153" s="109">
        <v>0</v>
      </c>
      <c r="X153" s="109">
        <v>0</v>
      </c>
      <c r="Y153" s="109">
        <v>0</v>
      </c>
      <c r="Z153" s="109">
        <v>0</v>
      </c>
      <c r="AA153" s="109">
        <v>0</v>
      </c>
      <c r="AB153" s="109">
        <v>0</v>
      </c>
      <c r="AC153" s="109">
        <v>0</v>
      </c>
      <c r="AD153" s="109">
        <v>0</v>
      </c>
      <c r="AE153" s="109">
        <v>0</v>
      </c>
      <c r="AF153" s="109">
        <v>0</v>
      </c>
      <c r="AG153" s="109">
        <v>0</v>
      </c>
      <c r="AH153" s="109">
        <v>0</v>
      </c>
      <c r="AI153" s="109">
        <v>0</v>
      </c>
      <c r="AJ153" s="109">
        <v>0</v>
      </c>
      <c r="AK153" s="109">
        <v>0</v>
      </c>
      <c r="AL153" s="109">
        <v>0</v>
      </c>
      <c r="AM153" s="109">
        <v>0</v>
      </c>
      <c r="AN153" s="109">
        <v>0</v>
      </c>
      <c r="AO153" s="109">
        <v>0</v>
      </c>
      <c r="AP153" s="109">
        <v>0</v>
      </c>
      <c r="AQ153" s="109">
        <v>0</v>
      </c>
      <c r="AR153" s="109">
        <v>0</v>
      </c>
      <c r="AS153" s="109">
        <v>0</v>
      </c>
      <c r="AT153" s="109">
        <v>0</v>
      </c>
      <c r="AU153" s="109">
        <v>0</v>
      </c>
      <c r="AV153" s="109">
        <v>0</v>
      </c>
      <c r="AW153" s="109">
        <v>0</v>
      </c>
      <c r="AX153" s="109">
        <v>0</v>
      </c>
      <c r="AY153" s="109">
        <v>0</v>
      </c>
      <c r="AZ153" s="109">
        <v>0</v>
      </c>
      <c r="BA153" s="109">
        <v>0</v>
      </c>
      <c r="BB153" s="109">
        <v>0</v>
      </c>
    </row>
    <row r="154" spans="1:54">
      <c r="A154" s="86" t="s">
        <v>271</v>
      </c>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c r="AH154" s="87"/>
      <c r="AI154" s="87"/>
      <c r="AJ154" s="87"/>
      <c r="AK154" s="87"/>
      <c r="AL154" s="87"/>
      <c r="AM154" s="87"/>
      <c r="AN154" s="87"/>
      <c r="AO154" s="87"/>
      <c r="AP154" s="87"/>
      <c r="AQ154" s="87"/>
      <c r="AR154" s="87"/>
      <c r="AS154" s="87"/>
      <c r="AT154" s="87"/>
      <c r="AU154" s="87"/>
      <c r="AV154" s="87"/>
      <c r="AW154" s="87"/>
      <c r="AX154" s="87"/>
      <c r="AY154" s="87"/>
      <c r="AZ154" s="87"/>
      <c r="BA154" s="87"/>
      <c r="BB154" s="87"/>
    </row>
    <row r="155" spans="1:54">
      <c r="A155" s="89" t="s">
        <v>272</v>
      </c>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7"/>
      <c r="AY155" s="87"/>
      <c r="AZ155" s="87"/>
      <c r="BA155" s="87"/>
      <c r="BB155" s="87"/>
    </row>
    <row r="156" spans="1:54">
      <c r="A156" s="86" t="s">
        <v>273</v>
      </c>
      <c r="B156" s="87">
        <v>22215015.949999899</v>
      </c>
      <c r="C156" s="87">
        <v>22215015.949999899</v>
      </c>
      <c r="D156" s="87">
        <v>22215015.949999899</v>
      </c>
      <c r="E156" s="87">
        <v>22215015.949999899</v>
      </c>
      <c r="F156" s="87">
        <v>22215015.949999899</v>
      </c>
      <c r="G156" s="87">
        <v>22215015.949999899</v>
      </c>
      <c r="H156" s="87">
        <v>22215015.949999899</v>
      </c>
      <c r="I156" s="87">
        <v>22215015.949999899</v>
      </c>
      <c r="J156" s="87">
        <v>22215015.949999899</v>
      </c>
      <c r="K156" s="87">
        <v>22215015.949999899</v>
      </c>
      <c r="L156" s="87">
        <v>22215015.949999899</v>
      </c>
      <c r="M156" s="87">
        <v>22215015.949999899</v>
      </c>
      <c r="N156" s="87">
        <v>22215015.949999899</v>
      </c>
      <c r="O156" s="87">
        <v>22215015.949999899</v>
      </c>
      <c r="P156" s="87">
        <v>22215015.949999899</v>
      </c>
      <c r="Q156" s="87">
        <v>22215015.949999899</v>
      </c>
      <c r="R156" s="87">
        <v>22215015.949999899</v>
      </c>
      <c r="S156" s="87">
        <v>22215015.949999899</v>
      </c>
      <c r="T156" s="87">
        <v>22215015.949999899</v>
      </c>
      <c r="U156" s="87">
        <v>22215015.949999899</v>
      </c>
      <c r="V156" s="87">
        <v>22215015.949999899</v>
      </c>
      <c r="W156" s="87">
        <v>22215015.949999899</v>
      </c>
      <c r="X156" s="87">
        <v>22215015.949999899</v>
      </c>
      <c r="Y156" s="87">
        <v>22215015.949999899</v>
      </c>
      <c r="Z156" s="87">
        <v>22215015.949999899</v>
      </c>
      <c r="AA156" s="87">
        <v>22215015.949999899</v>
      </c>
      <c r="AB156" s="87">
        <v>22215015.949999899</v>
      </c>
      <c r="AC156" s="87">
        <v>22215015.949999899</v>
      </c>
      <c r="AD156" s="87">
        <v>22215015.949999899</v>
      </c>
      <c r="AE156" s="87">
        <v>22215015.949999899</v>
      </c>
      <c r="AF156" s="87">
        <v>22215015.949999899</v>
      </c>
      <c r="AG156" s="87">
        <v>22215015.949999899</v>
      </c>
      <c r="AH156" s="87">
        <v>22215015.949999899</v>
      </c>
      <c r="AI156" s="87">
        <v>22215015.949999899</v>
      </c>
      <c r="AJ156" s="87">
        <v>22215015.949999899</v>
      </c>
      <c r="AK156" s="87">
        <v>22215015.949999899</v>
      </c>
      <c r="AL156" s="87">
        <v>22215015.949999899</v>
      </c>
      <c r="AM156" s="87">
        <v>22215015.949999899</v>
      </c>
      <c r="AN156" s="87">
        <v>22215015.949999899</v>
      </c>
      <c r="AO156" s="87">
        <v>22215015.949999899</v>
      </c>
      <c r="AP156" s="87">
        <v>22215015.949999899</v>
      </c>
      <c r="AQ156" s="87">
        <v>22215015.949999899</v>
      </c>
      <c r="AR156" s="87">
        <v>22215015.949999899</v>
      </c>
      <c r="AS156" s="87">
        <v>22215015.949999899</v>
      </c>
      <c r="AT156" s="87">
        <v>22215015.949999899</v>
      </c>
      <c r="AU156" s="87">
        <v>22215015.949999899</v>
      </c>
      <c r="AV156" s="87">
        <v>22215015.949999899</v>
      </c>
      <c r="AW156" s="87">
        <v>22215015.949999899</v>
      </c>
      <c r="AX156" s="87">
        <v>22215015.949999899</v>
      </c>
      <c r="AY156" s="87">
        <v>22215015.949999899</v>
      </c>
      <c r="AZ156" s="87">
        <v>22215015.949999899</v>
      </c>
      <c r="BA156" s="87">
        <v>22215015.949999899</v>
      </c>
      <c r="BB156" s="87">
        <v>22215015.949999899</v>
      </c>
    </row>
    <row r="157" spans="1:54">
      <c r="A157" s="86" t="s">
        <v>274</v>
      </c>
      <c r="B157" s="87">
        <v>459776.89</v>
      </c>
      <c r="C157" s="87">
        <v>459776.89</v>
      </c>
      <c r="D157" s="87">
        <v>459776.89</v>
      </c>
      <c r="E157" s="87">
        <v>459776.89</v>
      </c>
      <c r="F157" s="87">
        <v>459776.89</v>
      </c>
      <c r="G157" s="87">
        <v>459776.89</v>
      </c>
      <c r="H157" s="87">
        <v>459776.89</v>
      </c>
      <c r="I157" s="87">
        <v>459776.89</v>
      </c>
      <c r="J157" s="87">
        <v>459776.89</v>
      </c>
      <c r="K157" s="87">
        <v>459776.89</v>
      </c>
      <c r="L157" s="87">
        <v>459776.89</v>
      </c>
      <c r="M157" s="87">
        <v>459776.89</v>
      </c>
      <c r="N157" s="87">
        <v>459776.89</v>
      </c>
      <c r="O157" s="87">
        <v>459776.89</v>
      </c>
      <c r="P157" s="87">
        <v>459776.89</v>
      </c>
      <c r="Q157" s="87">
        <v>459776.89</v>
      </c>
      <c r="R157" s="87">
        <v>459776.89</v>
      </c>
      <c r="S157" s="87">
        <v>459776.89</v>
      </c>
      <c r="T157" s="87">
        <v>459776.89</v>
      </c>
      <c r="U157" s="87">
        <v>459776.89</v>
      </c>
      <c r="V157" s="87">
        <v>459776.89</v>
      </c>
      <c r="W157" s="87">
        <v>459776.89</v>
      </c>
      <c r="X157" s="87">
        <v>459776.89</v>
      </c>
      <c r="Y157" s="87">
        <v>459776.89</v>
      </c>
      <c r="Z157" s="87">
        <v>459776.89</v>
      </c>
      <c r="AA157" s="87">
        <v>459776.89</v>
      </c>
      <c r="AB157" s="87">
        <v>459776.89</v>
      </c>
      <c r="AC157" s="87">
        <v>459776.89</v>
      </c>
      <c r="AD157" s="87">
        <v>459776.89</v>
      </c>
      <c r="AE157" s="87">
        <v>459776.89</v>
      </c>
      <c r="AF157" s="87">
        <v>459776.89</v>
      </c>
      <c r="AG157" s="87">
        <v>459776.89</v>
      </c>
      <c r="AH157" s="87">
        <v>459776.89</v>
      </c>
      <c r="AI157" s="87">
        <v>459776.89</v>
      </c>
      <c r="AJ157" s="87">
        <v>459776.89</v>
      </c>
      <c r="AK157" s="87">
        <v>459776.89</v>
      </c>
      <c r="AL157" s="87">
        <v>459776.89</v>
      </c>
      <c r="AM157" s="87">
        <v>459776.89</v>
      </c>
      <c r="AN157" s="87">
        <v>459776.89</v>
      </c>
      <c r="AO157" s="87">
        <v>459776.89</v>
      </c>
      <c r="AP157" s="87">
        <v>459776.89</v>
      </c>
      <c r="AQ157" s="87">
        <v>459776.89</v>
      </c>
      <c r="AR157" s="87">
        <v>459776.89</v>
      </c>
      <c r="AS157" s="87">
        <v>459776.89</v>
      </c>
      <c r="AT157" s="87">
        <v>459776.89</v>
      </c>
      <c r="AU157" s="87">
        <v>459776.89</v>
      </c>
      <c r="AV157" s="87">
        <v>459776.89</v>
      </c>
      <c r="AW157" s="87">
        <v>459776.89</v>
      </c>
      <c r="AX157" s="87">
        <v>459776.89</v>
      </c>
      <c r="AY157" s="87">
        <v>459776.89</v>
      </c>
      <c r="AZ157" s="87">
        <v>459776.89</v>
      </c>
      <c r="BA157" s="87">
        <v>459776.89</v>
      </c>
      <c r="BB157" s="87">
        <v>459776.89</v>
      </c>
    </row>
    <row r="158" spans="1:54">
      <c r="A158" s="86" t="s">
        <v>275</v>
      </c>
      <c r="B158" s="87">
        <v>278986.53000000003</v>
      </c>
      <c r="C158" s="87">
        <v>278986.53000000003</v>
      </c>
      <c r="D158" s="87">
        <v>278986.53000000003</v>
      </c>
      <c r="E158" s="87">
        <v>278986.53000000003</v>
      </c>
      <c r="F158" s="87">
        <v>278986.53000000003</v>
      </c>
      <c r="G158" s="87">
        <v>278986.53000000003</v>
      </c>
      <c r="H158" s="87">
        <v>278986.53000000003</v>
      </c>
      <c r="I158" s="87">
        <v>278986.53000000003</v>
      </c>
      <c r="J158" s="87">
        <v>278986.53000000003</v>
      </c>
      <c r="K158" s="87">
        <v>278986.53000000003</v>
      </c>
      <c r="L158" s="87">
        <v>278986.53000000003</v>
      </c>
      <c r="M158" s="87">
        <v>278986.53000000003</v>
      </c>
      <c r="N158" s="87">
        <v>278986.53000000003</v>
      </c>
      <c r="O158" s="87">
        <v>278986.53000000003</v>
      </c>
      <c r="P158" s="87">
        <v>278986.53000000003</v>
      </c>
      <c r="Q158" s="87">
        <v>278986.53000000003</v>
      </c>
      <c r="R158" s="87">
        <v>278986.53000000003</v>
      </c>
      <c r="S158" s="87">
        <v>278986.53000000003</v>
      </c>
      <c r="T158" s="87">
        <v>278986.53000000003</v>
      </c>
      <c r="U158" s="87">
        <v>278986.53000000003</v>
      </c>
      <c r="V158" s="87">
        <v>278986.53000000003</v>
      </c>
      <c r="W158" s="87">
        <v>278986.53000000003</v>
      </c>
      <c r="X158" s="87">
        <v>278986.53000000003</v>
      </c>
      <c r="Y158" s="87">
        <v>278986.53000000003</v>
      </c>
      <c r="Z158" s="87">
        <v>278986.53000000003</v>
      </c>
      <c r="AA158" s="87">
        <v>278986.53000000003</v>
      </c>
      <c r="AB158" s="87">
        <v>278986.53000000003</v>
      </c>
      <c r="AC158" s="87">
        <v>278986.53000000003</v>
      </c>
      <c r="AD158" s="87">
        <v>278986.53000000003</v>
      </c>
      <c r="AE158" s="87">
        <v>278986.53000000003</v>
      </c>
      <c r="AF158" s="87">
        <v>278986.53000000003</v>
      </c>
      <c r="AG158" s="87">
        <v>278986.53000000003</v>
      </c>
      <c r="AH158" s="87">
        <v>278986.53000000003</v>
      </c>
      <c r="AI158" s="87">
        <v>278986.53000000003</v>
      </c>
      <c r="AJ158" s="87">
        <v>278986.53000000003</v>
      </c>
      <c r="AK158" s="87">
        <v>278986.53000000003</v>
      </c>
      <c r="AL158" s="87">
        <v>278986.53000000003</v>
      </c>
      <c r="AM158" s="87">
        <v>278986.53000000003</v>
      </c>
      <c r="AN158" s="87">
        <v>278986.53000000003</v>
      </c>
      <c r="AO158" s="87">
        <v>278986.53000000003</v>
      </c>
      <c r="AP158" s="87">
        <v>278986.53000000003</v>
      </c>
      <c r="AQ158" s="87">
        <v>278986.53000000003</v>
      </c>
      <c r="AR158" s="87">
        <v>278986.53000000003</v>
      </c>
      <c r="AS158" s="87">
        <v>278986.53000000003</v>
      </c>
      <c r="AT158" s="87">
        <v>278986.53000000003</v>
      </c>
      <c r="AU158" s="87">
        <v>278986.53000000003</v>
      </c>
      <c r="AV158" s="87">
        <v>278986.53000000003</v>
      </c>
      <c r="AW158" s="87">
        <v>278986.53000000003</v>
      </c>
      <c r="AX158" s="87">
        <v>278986.53000000003</v>
      </c>
      <c r="AY158" s="87">
        <v>278986.53000000003</v>
      </c>
      <c r="AZ158" s="87">
        <v>278986.53000000003</v>
      </c>
      <c r="BA158" s="87">
        <v>278986.53000000003</v>
      </c>
      <c r="BB158" s="87">
        <v>278986.53000000003</v>
      </c>
    </row>
    <row r="159" spans="1:54">
      <c r="A159" s="267" t="s">
        <v>276</v>
      </c>
      <c r="B159" s="109">
        <v>22953779.3699999</v>
      </c>
      <c r="C159" s="109">
        <v>22953779.3699999</v>
      </c>
      <c r="D159" s="109">
        <v>22953779.3699999</v>
      </c>
      <c r="E159" s="109">
        <v>22953779.3699999</v>
      </c>
      <c r="F159" s="109">
        <v>22953779.3699999</v>
      </c>
      <c r="G159" s="109">
        <v>22953779.3699999</v>
      </c>
      <c r="H159" s="109">
        <v>22953779.3699999</v>
      </c>
      <c r="I159" s="109">
        <v>22953779.3699999</v>
      </c>
      <c r="J159" s="109">
        <v>22953779.3699999</v>
      </c>
      <c r="K159" s="109">
        <v>22953779.3699999</v>
      </c>
      <c r="L159" s="109">
        <v>22953779.3699999</v>
      </c>
      <c r="M159" s="109">
        <v>22953779.3699999</v>
      </c>
      <c r="N159" s="109">
        <v>22953779.3699999</v>
      </c>
      <c r="O159" s="109">
        <v>22953779.3699999</v>
      </c>
      <c r="P159" s="109">
        <v>22953779.3699999</v>
      </c>
      <c r="Q159" s="109">
        <v>22953779.3699999</v>
      </c>
      <c r="R159" s="109">
        <v>22953779.3699999</v>
      </c>
      <c r="S159" s="109">
        <v>22953779.3699999</v>
      </c>
      <c r="T159" s="109">
        <v>22953779.3699999</v>
      </c>
      <c r="U159" s="109">
        <v>22953779.3699999</v>
      </c>
      <c r="V159" s="109">
        <v>22953779.3699999</v>
      </c>
      <c r="W159" s="109">
        <v>22953779.3699999</v>
      </c>
      <c r="X159" s="109">
        <v>22953779.3699999</v>
      </c>
      <c r="Y159" s="109">
        <v>22953779.3699999</v>
      </c>
      <c r="Z159" s="109">
        <v>22953779.3699999</v>
      </c>
      <c r="AA159" s="109">
        <v>22953779.3699999</v>
      </c>
      <c r="AB159" s="109">
        <v>22953779.3699999</v>
      </c>
      <c r="AC159" s="109">
        <v>22953779.3699999</v>
      </c>
      <c r="AD159" s="109">
        <v>22953779.3699999</v>
      </c>
      <c r="AE159" s="109">
        <v>22953779.3699999</v>
      </c>
      <c r="AF159" s="109">
        <v>22953779.3699999</v>
      </c>
      <c r="AG159" s="109">
        <v>22953779.3699999</v>
      </c>
      <c r="AH159" s="109">
        <v>22953779.3699999</v>
      </c>
      <c r="AI159" s="109">
        <v>22953779.3699999</v>
      </c>
      <c r="AJ159" s="109">
        <v>22953779.3699999</v>
      </c>
      <c r="AK159" s="109">
        <v>22953779.3699999</v>
      </c>
      <c r="AL159" s="109">
        <v>22953779.3699999</v>
      </c>
      <c r="AM159" s="109">
        <v>22953779.3699999</v>
      </c>
      <c r="AN159" s="109">
        <v>22953779.3699999</v>
      </c>
      <c r="AO159" s="109">
        <v>22953779.3699999</v>
      </c>
      <c r="AP159" s="109">
        <v>22953779.3699999</v>
      </c>
      <c r="AQ159" s="109">
        <v>22953779.3699999</v>
      </c>
      <c r="AR159" s="109">
        <v>22953779.3699999</v>
      </c>
      <c r="AS159" s="109">
        <v>22953779.3699999</v>
      </c>
      <c r="AT159" s="109">
        <v>22953779.3699999</v>
      </c>
      <c r="AU159" s="109">
        <v>22953779.3699999</v>
      </c>
      <c r="AV159" s="109">
        <v>22953779.3699999</v>
      </c>
      <c r="AW159" s="109">
        <v>22953779.3699999</v>
      </c>
      <c r="AX159" s="109">
        <v>22953779.3699999</v>
      </c>
      <c r="AY159" s="109">
        <v>22953779.3699999</v>
      </c>
      <c r="AZ159" s="109">
        <v>22953779.3699999</v>
      </c>
      <c r="BA159" s="109">
        <v>22953779.3699999</v>
      </c>
      <c r="BB159" s="109">
        <v>22953779.3699999</v>
      </c>
    </row>
    <row r="160" spans="1:54">
      <c r="A160" s="86" t="s">
        <v>277</v>
      </c>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7"/>
      <c r="AY160" s="87"/>
      <c r="AZ160" s="87"/>
      <c r="BA160" s="87"/>
      <c r="BB160" s="87"/>
    </row>
    <row r="161" spans="1:54">
      <c r="A161" s="89" t="s">
        <v>278</v>
      </c>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7"/>
      <c r="AX161" s="87"/>
      <c r="AY161" s="87"/>
      <c r="AZ161" s="87"/>
      <c r="BA161" s="87"/>
      <c r="BB161" s="87"/>
    </row>
    <row r="162" spans="1:54">
      <c r="A162" s="86" t="s">
        <v>279</v>
      </c>
      <c r="B162" s="87">
        <v>-11608380.058085</v>
      </c>
      <c r="C162" s="87">
        <v>-11704521.990667401</v>
      </c>
      <c r="D162" s="87">
        <v>-11800663.9232498</v>
      </c>
      <c r="E162" s="87">
        <v>-11896805.8558321</v>
      </c>
      <c r="F162" s="87">
        <v>-11992947.788414501</v>
      </c>
      <c r="G162" s="87">
        <v>-12089089.7209969</v>
      </c>
      <c r="H162" s="87">
        <v>-12185231.6535792</v>
      </c>
      <c r="I162" s="87">
        <v>-12281373.5861616</v>
      </c>
      <c r="J162" s="87">
        <v>-12377515.518743999</v>
      </c>
      <c r="K162" s="87">
        <v>-12473657.451326299</v>
      </c>
      <c r="L162" s="87">
        <v>-12569799.3839087</v>
      </c>
      <c r="M162" s="87">
        <v>-12665941.316491099</v>
      </c>
      <c r="N162" s="87">
        <v>-12762083.249073399</v>
      </c>
      <c r="O162" s="87">
        <v>-12762083.249073399</v>
      </c>
      <c r="P162" s="87">
        <v>-12858225.1816558</v>
      </c>
      <c r="Q162" s="87">
        <v>-12954367.1142381</v>
      </c>
      <c r="R162" s="87">
        <v>-13050509.046820501</v>
      </c>
      <c r="S162" s="87">
        <v>-13146650.9794029</v>
      </c>
      <c r="T162" s="87">
        <v>-13242792.9119852</v>
      </c>
      <c r="U162" s="87">
        <v>-13338934.844567601</v>
      </c>
      <c r="V162" s="87">
        <v>-13435076.77715</v>
      </c>
      <c r="W162" s="87">
        <v>-13530117.4194098</v>
      </c>
      <c r="X162" s="87">
        <v>-13625158.061669501</v>
      </c>
      <c r="Y162" s="87">
        <v>-13720198.703929299</v>
      </c>
      <c r="Z162" s="87">
        <v>-13815239.3461891</v>
      </c>
      <c r="AA162" s="87">
        <v>-13907134.808305999</v>
      </c>
      <c r="AB162" s="87">
        <v>-13907134.808305999</v>
      </c>
      <c r="AC162" s="87">
        <v>-13997097.806673</v>
      </c>
      <c r="AD162" s="87">
        <v>-14087060.805039899</v>
      </c>
      <c r="AE162" s="87">
        <v>-14177023.803406799</v>
      </c>
      <c r="AF162" s="87">
        <v>-14266986.801773701</v>
      </c>
      <c r="AG162" s="87">
        <v>-14356949.800140699</v>
      </c>
      <c r="AH162" s="87">
        <v>-14446912.798507599</v>
      </c>
      <c r="AI162" s="87">
        <v>-14536875.796874501</v>
      </c>
      <c r="AJ162" s="87">
        <v>-14626838.795241499</v>
      </c>
      <c r="AK162" s="87">
        <v>-14716801.793608399</v>
      </c>
      <c r="AL162" s="87">
        <v>-14806764.791975301</v>
      </c>
      <c r="AM162" s="87">
        <v>-14896727.790342201</v>
      </c>
      <c r="AN162" s="87">
        <v>-14986690.788709201</v>
      </c>
      <c r="AO162" s="87">
        <v>-14986690.788709201</v>
      </c>
      <c r="AP162" s="87">
        <v>-15076653.787076101</v>
      </c>
      <c r="AQ162" s="87">
        <v>-15166616.785443</v>
      </c>
      <c r="AR162" s="87">
        <v>-15256579.7838099</v>
      </c>
      <c r="AS162" s="87">
        <v>-15346542.782176901</v>
      </c>
      <c r="AT162" s="87">
        <v>-15436505.7805438</v>
      </c>
      <c r="AU162" s="87">
        <v>-15526468.7789107</v>
      </c>
      <c r="AV162" s="87">
        <v>-15616431.777277701</v>
      </c>
      <c r="AW162" s="87">
        <v>-15706394.7756446</v>
      </c>
      <c r="AX162" s="87">
        <v>-15796357.7740115</v>
      </c>
      <c r="AY162" s="87">
        <v>-15886320.7723784</v>
      </c>
      <c r="AZ162" s="87">
        <v>-15976283.7707454</v>
      </c>
      <c r="BA162" s="87">
        <v>-16066246.7691123</v>
      </c>
      <c r="BB162" s="87">
        <v>-16066246.7691123</v>
      </c>
    </row>
    <row r="163" spans="1:54">
      <c r="A163" s="86" t="s">
        <v>280</v>
      </c>
      <c r="B163" s="87">
        <v>0</v>
      </c>
      <c r="C163" s="87">
        <v>0</v>
      </c>
      <c r="D163" s="87">
        <v>0</v>
      </c>
      <c r="E163" s="87">
        <v>0</v>
      </c>
      <c r="F163" s="87">
        <v>0</v>
      </c>
      <c r="G163" s="87">
        <v>0</v>
      </c>
      <c r="H163" s="87">
        <v>0</v>
      </c>
      <c r="I163" s="87">
        <v>0</v>
      </c>
      <c r="J163" s="87">
        <v>0</v>
      </c>
      <c r="K163" s="87">
        <v>0</v>
      </c>
      <c r="L163" s="87">
        <v>0</v>
      </c>
      <c r="M163" s="87">
        <v>0</v>
      </c>
      <c r="N163" s="87">
        <v>0</v>
      </c>
      <c r="O163" s="87">
        <v>0</v>
      </c>
      <c r="P163" s="87">
        <v>0</v>
      </c>
      <c r="Q163" s="87">
        <v>0</v>
      </c>
      <c r="R163" s="87">
        <v>0</v>
      </c>
      <c r="S163" s="87">
        <v>0</v>
      </c>
      <c r="T163" s="87">
        <v>0</v>
      </c>
      <c r="U163" s="87">
        <v>0</v>
      </c>
      <c r="V163" s="87">
        <v>0</v>
      </c>
      <c r="W163" s="87">
        <v>0</v>
      </c>
      <c r="X163" s="87">
        <v>0</v>
      </c>
      <c r="Y163" s="87">
        <v>0</v>
      </c>
      <c r="Z163" s="87">
        <v>0</v>
      </c>
      <c r="AA163" s="87">
        <v>0</v>
      </c>
      <c r="AB163" s="87">
        <v>0</v>
      </c>
      <c r="AC163" s="87">
        <v>0</v>
      </c>
      <c r="AD163" s="87">
        <v>0</v>
      </c>
      <c r="AE163" s="87">
        <v>0</v>
      </c>
      <c r="AF163" s="87">
        <v>0</v>
      </c>
      <c r="AG163" s="87">
        <v>0</v>
      </c>
      <c r="AH163" s="87">
        <v>0</v>
      </c>
      <c r="AI163" s="87">
        <v>0</v>
      </c>
      <c r="AJ163" s="87">
        <v>0</v>
      </c>
      <c r="AK163" s="87">
        <v>0</v>
      </c>
      <c r="AL163" s="87">
        <v>0</v>
      </c>
      <c r="AM163" s="87">
        <v>0</v>
      </c>
      <c r="AN163" s="87">
        <v>0</v>
      </c>
      <c r="AO163" s="87">
        <v>0</v>
      </c>
      <c r="AP163" s="87">
        <v>0</v>
      </c>
      <c r="AQ163" s="87">
        <v>0</v>
      </c>
      <c r="AR163" s="87">
        <v>0</v>
      </c>
      <c r="AS163" s="87">
        <v>0</v>
      </c>
      <c r="AT163" s="87">
        <v>0</v>
      </c>
      <c r="AU163" s="87">
        <v>0</v>
      </c>
      <c r="AV163" s="87">
        <v>0</v>
      </c>
      <c r="AW163" s="87">
        <v>0</v>
      </c>
      <c r="AX163" s="87">
        <v>0</v>
      </c>
      <c r="AY163" s="87">
        <v>0</v>
      </c>
      <c r="AZ163" s="87">
        <v>0</v>
      </c>
      <c r="BA163" s="87">
        <v>0</v>
      </c>
      <c r="BB163" s="87">
        <v>0</v>
      </c>
    </row>
    <row r="164" spans="1:54">
      <c r="A164" s="267" t="s">
        <v>281</v>
      </c>
      <c r="B164" s="109">
        <v>-11608380.058085</v>
      </c>
      <c r="C164" s="109">
        <v>-11704521.990667401</v>
      </c>
      <c r="D164" s="109">
        <v>-11800663.9232498</v>
      </c>
      <c r="E164" s="109">
        <v>-11896805.8558321</v>
      </c>
      <c r="F164" s="109">
        <v>-11992947.788414501</v>
      </c>
      <c r="G164" s="109">
        <v>-12089089.7209969</v>
      </c>
      <c r="H164" s="109">
        <v>-12185231.6535792</v>
      </c>
      <c r="I164" s="109">
        <v>-12281373.5861616</v>
      </c>
      <c r="J164" s="109">
        <v>-12377515.518743999</v>
      </c>
      <c r="K164" s="109">
        <v>-12473657.451326299</v>
      </c>
      <c r="L164" s="109">
        <v>-12569799.3839087</v>
      </c>
      <c r="M164" s="109">
        <v>-12665941.316491099</v>
      </c>
      <c r="N164" s="109">
        <v>-12762083.249073399</v>
      </c>
      <c r="O164" s="109">
        <v>-12762083.249073399</v>
      </c>
      <c r="P164" s="109">
        <v>-12858225.1816558</v>
      </c>
      <c r="Q164" s="109">
        <v>-12954367.1142381</v>
      </c>
      <c r="R164" s="109">
        <v>-13050509.046820501</v>
      </c>
      <c r="S164" s="109">
        <v>-13146650.9794029</v>
      </c>
      <c r="T164" s="109">
        <v>-13242792.9119852</v>
      </c>
      <c r="U164" s="109">
        <v>-13338934.844567601</v>
      </c>
      <c r="V164" s="109">
        <v>-13435076.77715</v>
      </c>
      <c r="W164" s="109">
        <v>-13530117.4194098</v>
      </c>
      <c r="X164" s="109">
        <v>-13625158.061669501</v>
      </c>
      <c r="Y164" s="109">
        <v>-13720198.703929299</v>
      </c>
      <c r="Z164" s="109">
        <v>-13815239.3461891</v>
      </c>
      <c r="AA164" s="109">
        <v>-13907134.808305999</v>
      </c>
      <c r="AB164" s="109">
        <v>-13907134.808305999</v>
      </c>
      <c r="AC164" s="109">
        <v>-13997097.806673</v>
      </c>
      <c r="AD164" s="109">
        <v>-14087060.805039899</v>
      </c>
      <c r="AE164" s="109">
        <v>-14177023.803406799</v>
      </c>
      <c r="AF164" s="109">
        <v>-14266986.801773701</v>
      </c>
      <c r="AG164" s="109">
        <v>-14356949.800140699</v>
      </c>
      <c r="AH164" s="109">
        <v>-14446912.798507599</v>
      </c>
      <c r="AI164" s="109">
        <v>-14536875.796874501</v>
      </c>
      <c r="AJ164" s="109">
        <v>-14626838.795241499</v>
      </c>
      <c r="AK164" s="109">
        <v>-14716801.793608399</v>
      </c>
      <c r="AL164" s="109">
        <v>-14806764.791975301</v>
      </c>
      <c r="AM164" s="109">
        <v>-14896727.790342201</v>
      </c>
      <c r="AN164" s="109">
        <v>-14986690.788709201</v>
      </c>
      <c r="AO164" s="109">
        <v>-14986690.788709201</v>
      </c>
      <c r="AP164" s="109">
        <v>-15076653.787076101</v>
      </c>
      <c r="AQ164" s="109">
        <v>-15166616.785443</v>
      </c>
      <c r="AR164" s="109">
        <v>-15256579.7838099</v>
      </c>
      <c r="AS164" s="109">
        <v>-15346542.782176901</v>
      </c>
      <c r="AT164" s="109">
        <v>-15436505.7805438</v>
      </c>
      <c r="AU164" s="109">
        <v>-15526468.7789107</v>
      </c>
      <c r="AV164" s="109">
        <v>-15616431.777277701</v>
      </c>
      <c r="AW164" s="109">
        <v>-15706394.7756446</v>
      </c>
      <c r="AX164" s="109">
        <v>-15796357.7740115</v>
      </c>
      <c r="AY164" s="109">
        <v>-15886320.7723784</v>
      </c>
      <c r="AZ164" s="109">
        <v>-15976283.7707454</v>
      </c>
      <c r="BA164" s="109">
        <v>-16066246.7691123</v>
      </c>
      <c r="BB164" s="109">
        <v>-16066246.7691123</v>
      </c>
    </row>
    <row r="165" spans="1:54">
      <c r="A165" s="86" t="s">
        <v>282</v>
      </c>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7"/>
      <c r="AY165" s="87"/>
      <c r="AZ165" s="87"/>
      <c r="BA165" s="87"/>
      <c r="BB165" s="87"/>
    </row>
    <row r="166" spans="1:54">
      <c r="A166" s="89" t="s">
        <v>283</v>
      </c>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7"/>
      <c r="AY166" s="87"/>
      <c r="AZ166" s="87"/>
      <c r="BA166" s="87"/>
      <c r="BB166" s="87"/>
    </row>
    <row r="167" spans="1:54">
      <c r="A167" s="86" t="s">
        <v>284</v>
      </c>
      <c r="B167" s="87">
        <v>0</v>
      </c>
      <c r="C167" s="87">
        <v>0</v>
      </c>
      <c r="D167" s="87">
        <v>0</v>
      </c>
      <c r="E167" s="87">
        <v>0</v>
      </c>
      <c r="F167" s="87">
        <v>0</v>
      </c>
      <c r="G167" s="87">
        <v>0</v>
      </c>
      <c r="H167" s="87">
        <v>0</v>
      </c>
      <c r="I167" s="87">
        <v>0</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c r="Z167" s="87">
        <v>0</v>
      </c>
      <c r="AA167" s="87">
        <v>0</v>
      </c>
      <c r="AB167" s="87">
        <v>0</v>
      </c>
      <c r="AC167" s="87">
        <v>0</v>
      </c>
      <c r="AD167" s="87">
        <v>0</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row>
    <row r="168" spans="1:54">
      <c r="A168" s="86" t="s">
        <v>285</v>
      </c>
      <c r="B168" s="87">
        <v>0</v>
      </c>
      <c r="C168" s="87">
        <v>0</v>
      </c>
      <c r="D168" s="87">
        <v>0</v>
      </c>
      <c r="E168" s="87">
        <v>0</v>
      </c>
      <c r="F168" s="87">
        <v>0</v>
      </c>
      <c r="G168" s="87">
        <v>0</v>
      </c>
      <c r="H168" s="87">
        <v>0</v>
      </c>
      <c r="I168" s="87">
        <v>0</v>
      </c>
      <c r="J168" s="87">
        <v>0</v>
      </c>
      <c r="K168" s="87">
        <v>0</v>
      </c>
      <c r="L168" s="87">
        <v>0</v>
      </c>
      <c r="M168" s="87">
        <v>0</v>
      </c>
      <c r="N168" s="87">
        <v>0</v>
      </c>
      <c r="O168" s="87">
        <v>0</v>
      </c>
      <c r="P168" s="87">
        <v>0</v>
      </c>
      <c r="Q168" s="87">
        <v>0</v>
      </c>
      <c r="R168" s="87">
        <v>0</v>
      </c>
      <c r="S168" s="87">
        <v>0</v>
      </c>
      <c r="T168" s="87">
        <v>0</v>
      </c>
      <c r="U168" s="87">
        <v>0</v>
      </c>
      <c r="V168" s="87">
        <v>0</v>
      </c>
      <c r="W168" s="87">
        <v>0</v>
      </c>
      <c r="X168" s="87">
        <v>0</v>
      </c>
      <c r="Y168" s="87">
        <v>0</v>
      </c>
      <c r="Z168" s="87">
        <v>0</v>
      </c>
      <c r="AA168" s="87">
        <v>0</v>
      </c>
      <c r="AB168" s="87">
        <v>0</v>
      </c>
      <c r="AC168" s="87">
        <v>0</v>
      </c>
      <c r="AD168" s="87">
        <v>0</v>
      </c>
      <c r="AE168" s="87">
        <v>0</v>
      </c>
      <c r="AF168" s="87">
        <v>0</v>
      </c>
      <c r="AG168" s="87">
        <v>0</v>
      </c>
      <c r="AH168" s="87">
        <v>0</v>
      </c>
      <c r="AI168" s="87">
        <v>0</v>
      </c>
      <c r="AJ168" s="87">
        <v>0</v>
      </c>
      <c r="AK168" s="87">
        <v>0</v>
      </c>
      <c r="AL168" s="87">
        <v>0</v>
      </c>
      <c r="AM168" s="87">
        <v>0</v>
      </c>
      <c r="AN168" s="87">
        <v>0</v>
      </c>
      <c r="AO168" s="87">
        <v>0</v>
      </c>
      <c r="AP168" s="87">
        <v>0</v>
      </c>
      <c r="AQ168" s="87">
        <v>0</v>
      </c>
      <c r="AR168" s="87">
        <v>0</v>
      </c>
      <c r="AS168" s="87">
        <v>0</v>
      </c>
      <c r="AT168" s="87">
        <v>0</v>
      </c>
      <c r="AU168" s="87">
        <v>0</v>
      </c>
      <c r="AV168" s="87">
        <v>0</v>
      </c>
      <c r="AW168" s="87">
        <v>0</v>
      </c>
      <c r="AX168" s="87">
        <v>0</v>
      </c>
      <c r="AY168" s="87">
        <v>0</v>
      </c>
      <c r="AZ168" s="87">
        <v>0</v>
      </c>
      <c r="BA168" s="87">
        <v>0</v>
      </c>
      <c r="BB168" s="87">
        <v>0</v>
      </c>
    </row>
    <row r="169" spans="1:54">
      <c r="A169" s="86" t="s">
        <v>286</v>
      </c>
      <c r="B169" s="87">
        <v>6697564.1700000698</v>
      </c>
      <c r="C169" s="87">
        <v>6697564.1700000698</v>
      </c>
      <c r="D169" s="87">
        <v>6697564.1700000698</v>
      </c>
      <c r="E169" s="87">
        <v>6697564.1700000698</v>
      </c>
      <c r="F169" s="87">
        <v>6697564.1700000698</v>
      </c>
      <c r="G169" s="87">
        <v>6697564.1700000698</v>
      </c>
      <c r="H169" s="87">
        <v>6697564.1700000698</v>
      </c>
      <c r="I169" s="87">
        <v>6697564.1700000698</v>
      </c>
      <c r="J169" s="87">
        <v>6697564.1700000698</v>
      </c>
      <c r="K169" s="87">
        <v>6697564.1700000698</v>
      </c>
      <c r="L169" s="87">
        <v>6697564.1700000698</v>
      </c>
      <c r="M169" s="87">
        <v>6697564.1700000698</v>
      </c>
      <c r="N169" s="87">
        <v>6697564.1700000698</v>
      </c>
      <c r="O169" s="87">
        <v>6697564.1700000698</v>
      </c>
      <c r="P169" s="87">
        <v>6697564.1700000698</v>
      </c>
      <c r="Q169" s="87">
        <v>6697564.1700000698</v>
      </c>
      <c r="R169" s="87">
        <v>6697564.1700000698</v>
      </c>
      <c r="S169" s="87">
        <v>6697564.1700000698</v>
      </c>
      <c r="T169" s="87">
        <v>6697564.1700000698</v>
      </c>
      <c r="U169" s="87">
        <v>6697564.1700000698</v>
      </c>
      <c r="V169" s="87">
        <v>6697564.1700000698</v>
      </c>
      <c r="W169" s="87">
        <v>6697564.1700000698</v>
      </c>
      <c r="X169" s="87">
        <v>6697564.1700000698</v>
      </c>
      <c r="Y169" s="87">
        <v>6697564.1700000698</v>
      </c>
      <c r="Z169" s="87">
        <v>6697564.1700000698</v>
      </c>
      <c r="AA169" s="87">
        <v>6697564.1700000698</v>
      </c>
      <c r="AB169" s="87">
        <v>6697564.1700000698</v>
      </c>
      <c r="AC169" s="87">
        <v>6697564.1700000698</v>
      </c>
      <c r="AD169" s="87">
        <v>6697564.1700000698</v>
      </c>
      <c r="AE169" s="87">
        <v>6697564.1700000698</v>
      </c>
      <c r="AF169" s="87">
        <v>6697564.1700000698</v>
      </c>
      <c r="AG169" s="87">
        <v>6697564.1700000698</v>
      </c>
      <c r="AH169" s="87">
        <v>6697564.1700000698</v>
      </c>
      <c r="AI169" s="87">
        <v>6697564.1700000698</v>
      </c>
      <c r="AJ169" s="87">
        <v>6697564.1700000698</v>
      </c>
      <c r="AK169" s="87">
        <v>6697564.1700000698</v>
      </c>
      <c r="AL169" s="87">
        <v>6697564.1700000698</v>
      </c>
      <c r="AM169" s="87">
        <v>6697564.1700000698</v>
      </c>
      <c r="AN169" s="87">
        <v>6697564.1700000698</v>
      </c>
      <c r="AO169" s="87">
        <v>6697564.1700000698</v>
      </c>
      <c r="AP169" s="87">
        <v>6697564.1700000698</v>
      </c>
      <c r="AQ169" s="87">
        <v>6697564.1700000698</v>
      </c>
      <c r="AR169" s="87">
        <v>6697564.1700000698</v>
      </c>
      <c r="AS169" s="87">
        <v>6697564.1700000698</v>
      </c>
      <c r="AT169" s="87">
        <v>6697564.1700000698</v>
      </c>
      <c r="AU169" s="87">
        <v>6697564.1700000698</v>
      </c>
      <c r="AV169" s="87">
        <v>6697564.1700000698</v>
      </c>
      <c r="AW169" s="87">
        <v>6697564.1700000698</v>
      </c>
      <c r="AX169" s="87">
        <v>6697564.1700000698</v>
      </c>
      <c r="AY169" s="87">
        <v>6697564.1700000698</v>
      </c>
      <c r="AZ169" s="87">
        <v>6697564.1700000698</v>
      </c>
      <c r="BA169" s="87">
        <v>6697564.1700000698</v>
      </c>
      <c r="BB169" s="87">
        <v>6697564.1700000698</v>
      </c>
    </row>
    <row r="170" spans="1:54">
      <c r="A170" s="86" t="s">
        <v>287</v>
      </c>
      <c r="B170" s="87">
        <v>-144446.879999995</v>
      </c>
      <c r="C170" s="87">
        <v>-144446.879999995</v>
      </c>
      <c r="D170" s="87">
        <v>-144446.879999995</v>
      </c>
      <c r="E170" s="87">
        <v>-144446.879999995</v>
      </c>
      <c r="F170" s="87">
        <v>-144446.879999995</v>
      </c>
      <c r="G170" s="87">
        <v>-144446.879999995</v>
      </c>
      <c r="H170" s="87">
        <v>-144446.879999995</v>
      </c>
      <c r="I170" s="87">
        <v>-144446.879999995</v>
      </c>
      <c r="J170" s="87">
        <v>-144446.879999995</v>
      </c>
      <c r="K170" s="87">
        <v>-144446.879999995</v>
      </c>
      <c r="L170" s="87">
        <v>-144446.879999995</v>
      </c>
      <c r="M170" s="87">
        <v>-144446.879999995</v>
      </c>
      <c r="N170" s="87">
        <v>-144446.879999995</v>
      </c>
      <c r="O170" s="87">
        <v>-144446.879999995</v>
      </c>
      <c r="P170" s="87">
        <v>-144446.879999995</v>
      </c>
      <c r="Q170" s="87">
        <v>-144446.879999995</v>
      </c>
      <c r="R170" s="87">
        <v>-144446.879999995</v>
      </c>
      <c r="S170" s="87">
        <v>-144446.879999995</v>
      </c>
      <c r="T170" s="87">
        <v>-144446.879999995</v>
      </c>
      <c r="U170" s="87">
        <v>-144446.879999995</v>
      </c>
      <c r="V170" s="87">
        <v>-144446.879999995</v>
      </c>
      <c r="W170" s="87">
        <v>-144446.879999995</v>
      </c>
      <c r="X170" s="87">
        <v>-144446.879999995</v>
      </c>
      <c r="Y170" s="87">
        <v>-144446.879999995</v>
      </c>
      <c r="Z170" s="87">
        <v>-144446.879999995</v>
      </c>
      <c r="AA170" s="87">
        <v>-144446.879999995</v>
      </c>
      <c r="AB170" s="87">
        <v>-144446.879999995</v>
      </c>
      <c r="AC170" s="87">
        <v>-144446.879999995</v>
      </c>
      <c r="AD170" s="87">
        <v>-144446.879999995</v>
      </c>
      <c r="AE170" s="87">
        <v>-144446.879999995</v>
      </c>
      <c r="AF170" s="87">
        <v>-144446.879999995</v>
      </c>
      <c r="AG170" s="87">
        <v>-144446.879999995</v>
      </c>
      <c r="AH170" s="87">
        <v>-144446.879999995</v>
      </c>
      <c r="AI170" s="87">
        <v>-144446.879999995</v>
      </c>
      <c r="AJ170" s="87">
        <v>-144446.879999995</v>
      </c>
      <c r="AK170" s="87">
        <v>-144446.879999995</v>
      </c>
      <c r="AL170" s="87">
        <v>-144446.879999995</v>
      </c>
      <c r="AM170" s="87">
        <v>-144446.879999995</v>
      </c>
      <c r="AN170" s="87">
        <v>-144446.879999995</v>
      </c>
      <c r="AO170" s="87">
        <v>-144446.879999995</v>
      </c>
      <c r="AP170" s="87">
        <v>-144446.879999995</v>
      </c>
      <c r="AQ170" s="87">
        <v>-144446.879999995</v>
      </c>
      <c r="AR170" s="87">
        <v>-144446.879999995</v>
      </c>
      <c r="AS170" s="87">
        <v>-144446.879999995</v>
      </c>
      <c r="AT170" s="87">
        <v>-144446.879999995</v>
      </c>
      <c r="AU170" s="87">
        <v>-144446.879999995</v>
      </c>
      <c r="AV170" s="87">
        <v>-144446.879999995</v>
      </c>
      <c r="AW170" s="87">
        <v>-144446.879999995</v>
      </c>
      <c r="AX170" s="87">
        <v>-144446.879999995</v>
      </c>
      <c r="AY170" s="87">
        <v>-144446.879999995</v>
      </c>
      <c r="AZ170" s="87">
        <v>-144446.879999995</v>
      </c>
      <c r="BA170" s="87">
        <v>-144446.879999995</v>
      </c>
      <c r="BB170" s="87">
        <v>-144446.879999995</v>
      </c>
    </row>
    <row r="171" spans="1:54">
      <c r="A171" s="86" t="s">
        <v>288</v>
      </c>
      <c r="B171" s="87">
        <v>0</v>
      </c>
      <c r="C171" s="87">
        <v>0</v>
      </c>
      <c r="D171" s="87">
        <v>0</v>
      </c>
      <c r="E171" s="87">
        <v>0</v>
      </c>
      <c r="F171" s="87">
        <v>0</v>
      </c>
      <c r="G171" s="87">
        <v>0</v>
      </c>
      <c r="H171" s="87">
        <v>0</v>
      </c>
      <c r="I171" s="87">
        <v>0</v>
      </c>
      <c r="J171" s="87">
        <v>0</v>
      </c>
      <c r="K171" s="87">
        <v>0</v>
      </c>
      <c r="L171" s="87">
        <v>0</v>
      </c>
      <c r="M171" s="87">
        <v>0</v>
      </c>
      <c r="N171" s="87">
        <v>0</v>
      </c>
      <c r="O171" s="87">
        <v>0</v>
      </c>
      <c r="P171" s="87">
        <v>0</v>
      </c>
      <c r="Q171" s="87">
        <v>0</v>
      </c>
      <c r="R171" s="87">
        <v>0</v>
      </c>
      <c r="S171" s="87">
        <v>0</v>
      </c>
      <c r="T171" s="87">
        <v>0</v>
      </c>
      <c r="U171" s="87">
        <v>0</v>
      </c>
      <c r="V171" s="87">
        <v>0</v>
      </c>
      <c r="W171" s="87">
        <v>0</v>
      </c>
      <c r="X171" s="87">
        <v>0</v>
      </c>
      <c r="Y171" s="87">
        <v>0</v>
      </c>
      <c r="Z171" s="87">
        <v>0</v>
      </c>
      <c r="AA171" s="87">
        <v>0</v>
      </c>
      <c r="AB171" s="87">
        <v>0</v>
      </c>
      <c r="AC171" s="87">
        <v>0</v>
      </c>
      <c r="AD171" s="87">
        <v>0</v>
      </c>
      <c r="AE171" s="87">
        <v>0</v>
      </c>
      <c r="AF171" s="87">
        <v>0</v>
      </c>
      <c r="AG171" s="87">
        <v>0</v>
      </c>
      <c r="AH171" s="87">
        <v>0</v>
      </c>
      <c r="AI171" s="87">
        <v>0</v>
      </c>
      <c r="AJ171" s="87">
        <v>0</v>
      </c>
      <c r="AK171" s="87">
        <v>0</v>
      </c>
      <c r="AL171" s="87">
        <v>0</v>
      </c>
      <c r="AM171" s="87">
        <v>0</v>
      </c>
      <c r="AN171" s="87">
        <v>0</v>
      </c>
      <c r="AO171" s="87">
        <v>0</v>
      </c>
      <c r="AP171" s="87">
        <v>0</v>
      </c>
      <c r="AQ171" s="87">
        <v>0</v>
      </c>
      <c r="AR171" s="87">
        <v>0</v>
      </c>
      <c r="AS171" s="87">
        <v>0</v>
      </c>
      <c r="AT171" s="87">
        <v>0</v>
      </c>
      <c r="AU171" s="87">
        <v>0</v>
      </c>
      <c r="AV171" s="87">
        <v>0</v>
      </c>
      <c r="AW171" s="87">
        <v>0</v>
      </c>
      <c r="AX171" s="87">
        <v>0</v>
      </c>
      <c r="AY171" s="87">
        <v>0</v>
      </c>
      <c r="AZ171" s="87">
        <v>0</v>
      </c>
      <c r="BA171" s="87">
        <v>0</v>
      </c>
      <c r="BB171" s="87">
        <v>0</v>
      </c>
    </row>
    <row r="172" spans="1:54">
      <c r="A172" s="86" t="s">
        <v>289</v>
      </c>
      <c r="B172" s="87">
        <v>0</v>
      </c>
      <c r="C172" s="87">
        <v>0</v>
      </c>
      <c r="D172" s="87">
        <v>0</v>
      </c>
      <c r="E172" s="87">
        <v>0</v>
      </c>
      <c r="F172" s="87">
        <v>0</v>
      </c>
      <c r="G172" s="87">
        <v>0</v>
      </c>
      <c r="H172" s="87">
        <v>0</v>
      </c>
      <c r="I172" s="87">
        <v>0</v>
      </c>
      <c r="J172" s="87">
        <v>0</v>
      </c>
      <c r="K172" s="87">
        <v>0</v>
      </c>
      <c r="L172" s="87">
        <v>0</v>
      </c>
      <c r="M172" s="87">
        <v>0</v>
      </c>
      <c r="N172" s="87">
        <v>0</v>
      </c>
      <c r="O172" s="87">
        <v>0</v>
      </c>
      <c r="P172" s="87">
        <v>0</v>
      </c>
      <c r="Q172" s="87">
        <v>0</v>
      </c>
      <c r="R172" s="87">
        <v>0</v>
      </c>
      <c r="S172" s="87">
        <v>0</v>
      </c>
      <c r="T172" s="87">
        <v>0</v>
      </c>
      <c r="U172" s="87">
        <v>0</v>
      </c>
      <c r="V172" s="87">
        <v>0</v>
      </c>
      <c r="W172" s="87">
        <v>0</v>
      </c>
      <c r="X172" s="87">
        <v>0</v>
      </c>
      <c r="Y172" s="87">
        <v>0</v>
      </c>
      <c r="Z172" s="87">
        <v>0</v>
      </c>
      <c r="AA172" s="87">
        <v>0</v>
      </c>
      <c r="AB172" s="87">
        <v>0</v>
      </c>
      <c r="AC172" s="87">
        <v>0</v>
      </c>
      <c r="AD172" s="87">
        <v>0</v>
      </c>
      <c r="AE172" s="87">
        <v>0</v>
      </c>
      <c r="AF172" s="87">
        <v>0</v>
      </c>
      <c r="AG172" s="87">
        <v>0</v>
      </c>
      <c r="AH172" s="87">
        <v>0</v>
      </c>
      <c r="AI172" s="87">
        <v>0</v>
      </c>
      <c r="AJ172" s="87">
        <v>0</v>
      </c>
      <c r="AK172" s="87">
        <v>0</v>
      </c>
      <c r="AL172" s="87">
        <v>0</v>
      </c>
      <c r="AM172" s="87">
        <v>0</v>
      </c>
      <c r="AN172" s="87">
        <v>0</v>
      </c>
      <c r="AO172" s="87">
        <v>0</v>
      </c>
      <c r="AP172" s="87">
        <v>0</v>
      </c>
      <c r="AQ172" s="87">
        <v>0</v>
      </c>
      <c r="AR172" s="87">
        <v>0</v>
      </c>
      <c r="AS172" s="87">
        <v>0</v>
      </c>
      <c r="AT172" s="87">
        <v>0</v>
      </c>
      <c r="AU172" s="87">
        <v>0</v>
      </c>
      <c r="AV172" s="87">
        <v>0</v>
      </c>
      <c r="AW172" s="87">
        <v>0</v>
      </c>
      <c r="AX172" s="87">
        <v>0</v>
      </c>
      <c r="AY172" s="87">
        <v>0</v>
      </c>
      <c r="AZ172" s="87">
        <v>0</v>
      </c>
      <c r="BA172" s="87">
        <v>0</v>
      </c>
      <c r="BB172" s="87">
        <v>0</v>
      </c>
    </row>
    <row r="173" spans="1:54">
      <c r="A173" s="267" t="s">
        <v>290</v>
      </c>
      <c r="B173" s="87">
        <v>6553117.2900000801</v>
      </c>
      <c r="C173" s="87">
        <v>6553117.2900000801</v>
      </c>
      <c r="D173" s="87">
        <v>6553117.2900000801</v>
      </c>
      <c r="E173" s="87">
        <v>6553117.2900000801</v>
      </c>
      <c r="F173" s="87">
        <v>6553117.2900000801</v>
      </c>
      <c r="G173" s="87">
        <v>6553117.2900000801</v>
      </c>
      <c r="H173" s="87">
        <v>6553117.2900000801</v>
      </c>
      <c r="I173" s="87">
        <v>6553117.2900000801</v>
      </c>
      <c r="J173" s="87">
        <v>6553117.2900000801</v>
      </c>
      <c r="K173" s="87">
        <v>6553117.2900000801</v>
      </c>
      <c r="L173" s="87">
        <v>6553117.2900000801</v>
      </c>
      <c r="M173" s="87">
        <v>6553117.2900000801</v>
      </c>
      <c r="N173" s="87">
        <v>6553117.2900000801</v>
      </c>
      <c r="O173" s="87">
        <v>6553117.2900000801</v>
      </c>
      <c r="P173" s="87">
        <v>6553117.2900000801</v>
      </c>
      <c r="Q173" s="87">
        <v>6553117.2900000801</v>
      </c>
      <c r="R173" s="87">
        <v>6553117.2900000801</v>
      </c>
      <c r="S173" s="87">
        <v>6553117.2900000801</v>
      </c>
      <c r="T173" s="87">
        <v>6553117.2900000801</v>
      </c>
      <c r="U173" s="87">
        <v>6553117.2900000801</v>
      </c>
      <c r="V173" s="87">
        <v>6553117.2900000801</v>
      </c>
      <c r="W173" s="87">
        <v>6553117.2900000801</v>
      </c>
      <c r="X173" s="87">
        <v>6553117.2900000801</v>
      </c>
      <c r="Y173" s="87">
        <v>6553117.2900000801</v>
      </c>
      <c r="Z173" s="87">
        <v>6553117.2900000801</v>
      </c>
      <c r="AA173" s="87">
        <v>6553117.2900000801</v>
      </c>
      <c r="AB173" s="87">
        <v>6553117.2900000801</v>
      </c>
      <c r="AC173" s="87">
        <v>6553117.2900000801</v>
      </c>
      <c r="AD173" s="87">
        <v>6553117.2900000801</v>
      </c>
      <c r="AE173" s="87">
        <v>6553117.2900000801</v>
      </c>
      <c r="AF173" s="87">
        <v>6553117.2900000801</v>
      </c>
      <c r="AG173" s="87">
        <v>6553117.2900000801</v>
      </c>
      <c r="AH173" s="87">
        <v>6553117.2900000801</v>
      </c>
      <c r="AI173" s="87">
        <v>6553117.2900000801</v>
      </c>
      <c r="AJ173" s="87">
        <v>6553117.2900000801</v>
      </c>
      <c r="AK173" s="87">
        <v>6553117.2900000801</v>
      </c>
      <c r="AL173" s="87">
        <v>6553117.2900000801</v>
      </c>
      <c r="AM173" s="87">
        <v>6553117.2900000801</v>
      </c>
      <c r="AN173" s="87">
        <v>6553117.2900000801</v>
      </c>
      <c r="AO173" s="87">
        <v>6553117.2900000801</v>
      </c>
      <c r="AP173" s="87">
        <v>6553117.2900000801</v>
      </c>
      <c r="AQ173" s="87">
        <v>6553117.2900000801</v>
      </c>
      <c r="AR173" s="87">
        <v>6553117.2900000801</v>
      </c>
      <c r="AS173" s="87">
        <v>6553117.2900000801</v>
      </c>
      <c r="AT173" s="87">
        <v>6553117.2900000801</v>
      </c>
      <c r="AU173" s="87">
        <v>6553117.2900000801</v>
      </c>
      <c r="AV173" s="87">
        <v>6553117.2900000801</v>
      </c>
      <c r="AW173" s="87">
        <v>6553117.2900000801</v>
      </c>
      <c r="AX173" s="87">
        <v>6553117.2900000801</v>
      </c>
      <c r="AY173" s="87">
        <v>6553117.2900000801</v>
      </c>
      <c r="AZ173" s="87">
        <v>6553117.2900000801</v>
      </c>
      <c r="BA173" s="87">
        <v>6553117.2900000801</v>
      </c>
      <c r="BB173" s="87">
        <v>6553117.2900000801</v>
      </c>
    </row>
    <row r="174" spans="1:54">
      <c r="A174" s="86" t="s">
        <v>291</v>
      </c>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U174" s="87"/>
      <c r="AV174" s="87"/>
      <c r="AW174" s="87"/>
      <c r="AX174" s="87"/>
      <c r="AY174" s="87"/>
      <c r="AZ174" s="87"/>
      <c r="BA174" s="87"/>
      <c r="BB174" s="87"/>
    </row>
    <row r="175" spans="1:54">
      <c r="A175" s="89" t="s">
        <v>292</v>
      </c>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U175" s="87"/>
      <c r="AV175" s="87"/>
      <c r="AW175" s="87"/>
      <c r="AX175" s="87"/>
      <c r="AY175" s="87"/>
      <c r="AZ175" s="87"/>
      <c r="BA175" s="87"/>
      <c r="BB175" s="87"/>
    </row>
    <row r="176" spans="1:54">
      <c r="A176" s="86" t="s">
        <v>293</v>
      </c>
      <c r="B176" s="87">
        <v>0</v>
      </c>
      <c r="C176" s="87">
        <v>0</v>
      </c>
      <c r="D176" s="87">
        <v>0</v>
      </c>
      <c r="E176" s="87">
        <v>0</v>
      </c>
      <c r="F176" s="87">
        <v>0</v>
      </c>
      <c r="G176" s="87">
        <v>0</v>
      </c>
      <c r="H176" s="87">
        <v>0</v>
      </c>
      <c r="I176" s="87">
        <v>0</v>
      </c>
      <c r="J176" s="87">
        <v>0</v>
      </c>
      <c r="K176" s="87">
        <v>0</v>
      </c>
      <c r="L176" s="87">
        <v>0</v>
      </c>
      <c r="M176" s="87">
        <v>0</v>
      </c>
      <c r="N176" s="87">
        <v>0</v>
      </c>
      <c r="O176" s="87">
        <v>0</v>
      </c>
      <c r="P176" s="87">
        <v>0</v>
      </c>
      <c r="Q176" s="87">
        <v>0</v>
      </c>
      <c r="R176" s="87">
        <v>0</v>
      </c>
      <c r="S176" s="87">
        <v>0</v>
      </c>
      <c r="T176" s="87">
        <v>0</v>
      </c>
      <c r="U176" s="87">
        <v>0</v>
      </c>
      <c r="V176" s="87">
        <v>0</v>
      </c>
      <c r="W176" s="87">
        <v>0</v>
      </c>
      <c r="X176" s="87">
        <v>0</v>
      </c>
      <c r="Y176" s="87">
        <v>0</v>
      </c>
      <c r="Z176" s="87">
        <v>0</v>
      </c>
      <c r="AA176" s="87">
        <v>0</v>
      </c>
      <c r="AB176" s="87">
        <v>0</v>
      </c>
      <c r="AC176" s="87">
        <v>0</v>
      </c>
      <c r="AD176" s="87">
        <v>0</v>
      </c>
      <c r="AE176" s="87">
        <v>0</v>
      </c>
      <c r="AF176" s="87">
        <v>0</v>
      </c>
      <c r="AG176" s="87">
        <v>0</v>
      </c>
      <c r="AH176" s="87">
        <v>0</v>
      </c>
      <c r="AI176" s="87">
        <v>0</v>
      </c>
      <c r="AJ176" s="87">
        <v>0</v>
      </c>
      <c r="AK176" s="87">
        <v>0</v>
      </c>
      <c r="AL176" s="87">
        <v>0</v>
      </c>
      <c r="AM176" s="87">
        <v>0</v>
      </c>
      <c r="AN176" s="87">
        <v>0</v>
      </c>
      <c r="AO176" s="87">
        <v>0</v>
      </c>
      <c r="AP176" s="87">
        <v>0</v>
      </c>
      <c r="AQ176" s="87">
        <v>0</v>
      </c>
      <c r="AR176" s="87">
        <v>0</v>
      </c>
      <c r="AS176" s="87">
        <v>0</v>
      </c>
      <c r="AT176" s="87">
        <v>0</v>
      </c>
      <c r="AU176" s="87">
        <v>0</v>
      </c>
      <c r="AV176" s="87">
        <v>0</v>
      </c>
      <c r="AW176" s="87">
        <v>0</v>
      </c>
      <c r="AX176" s="87">
        <v>0</v>
      </c>
      <c r="AY176" s="87">
        <v>0</v>
      </c>
      <c r="AZ176" s="87">
        <v>0</v>
      </c>
      <c r="BA176" s="87">
        <v>0</v>
      </c>
      <c r="BB176" s="87">
        <v>0</v>
      </c>
    </row>
    <row r="177" spans="1:54">
      <c r="A177" s="86" t="s">
        <v>294</v>
      </c>
      <c r="B177" s="87">
        <v>1362872.04</v>
      </c>
      <c r="C177" s="87">
        <v>1362872.04</v>
      </c>
      <c r="D177" s="87">
        <v>1362872.04</v>
      </c>
      <c r="E177" s="87">
        <v>1362872.04</v>
      </c>
      <c r="F177" s="87">
        <v>1362872.04</v>
      </c>
      <c r="G177" s="87">
        <v>1362872.04</v>
      </c>
      <c r="H177" s="87">
        <v>1362872.04</v>
      </c>
      <c r="I177" s="87">
        <v>1362872.04</v>
      </c>
      <c r="J177" s="87">
        <v>1362872.04</v>
      </c>
      <c r="K177" s="87">
        <v>1362872.04</v>
      </c>
      <c r="L177" s="87">
        <v>1362872.04</v>
      </c>
      <c r="M177" s="87">
        <v>1362872.04</v>
      </c>
      <c r="N177" s="87">
        <v>1362872.04</v>
      </c>
      <c r="O177" s="87">
        <v>1362872.04</v>
      </c>
      <c r="P177" s="87">
        <v>1362872.04</v>
      </c>
      <c r="Q177" s="87">
        <v>1362872.04</v>
      </c>
      <c r="R177" s="87">
        <v>1362872.04</v>
      </c>
      <c r="S177" s="87">
        <v>1362872.04</v>
      </c>
      <c r="T177" s="87">
        <v>1362872.04</v>
      </c>
      <c r="U177" s="87">
        <v>1362872.04</v>
      </c>
      <c r="V177" s="87">
        <v>1362872.04</v>
      </c>
      <c r="W177" s="87">
        <v>1362872.04</v>
      </c>
      <c r="X177" s="87">
        <v>1362872.04</v>
      </c>
      <c r="Y177" s="87">
        <v>1362872.04</v>
      </c>
      <c r="Z177" s="87">
        <v>1362872.04</v>
      </c>
      <c r="AA177" s="87">
        <v>1362872.04</v>
      </c>
      <c r="AB177" s="87">
        <v>1362872.04</v>
      </c>
      <c r="AC177" s="87">
        <v>1362872.04</v>
      </c>
      <c r="AD177" s="87">
        <v>1362872.04</v>
      </c>
      <c r="AE177" s="87">
        <v>1362872.04</v>
      </c>
      <c r="AF177" s="87">
        <v>1362872.04</v>
      </c>
      <c r="AG177" s="87">
        <v>1362872.04</v>
      </c>
      <c r="AH177" s="87">
        <v>1362872.04</v>
      </c>
      <c r="AI177" s="87">
        <v>1362872.04</v>
      </c>
      <c r="AJ177" s="87">
        <v>1362872.04</v>
      </c>
      <c r="AK177" s="87">
        <v>1362872.04</v>
      </c>
      <c r="AL177" s="87">
        <v>1362872.04</v>
      </c>
      <c r="AM177" s="87">
        <v>1362872.04</v>
      </c>
      <c r="AN177" s="87">
        <v>1362872.04</v>
      </c>
      <c r="AO177" s="87">
        <v>1362872.04</v>
      </c>
      <c r="AP177" s="87">
        <v>1362872.04</v>
      </c>
      <c r="AQ177" s="87">
        <v>1362872.04</v>
      </c>
      <c r="AR177" s="87">
        <v>1362872.04</v>
      </c>
      <c r="AS177" s="87">
        <v>1362872.04</v>
      </c>
      <c r="AT177" s="87">
        <v>1362872.04</v>
      </c>
      <c r="AU177" s="87">
        <v>1362872.04</v>
      </c>
      <c r="AV177" s="87">
        <v>1362872.04</v>
      </c>
      <c r="AW177" s="87">
        <v>1362872.04</v>
      </c>
      <c r="AX177" s="87">
        <v>1362872.04</v>
      </c>
      <c r="AY177" s="87">
        <v>1362872.04</v>
      </c>
      <c r="AZ177" s="87">
        <v>1362872.04</v>
      </c>
      <c r="BA177" s="87">
        <v>1362872.04</v>
      </c>
      <c r="BB177" s="87">
        <v>1362872.04</v>
      </c>
    </row>
    <row r="178" spans="1:54">
      <c r="A178" s="86" t="s">
        <v>295</v>
      </c>
      <c r="B178" s="87">
        <v>0</v>
      </c>
      <c r="C178" s="87">
        <v>0</v>
      </c>
      <c r="D178" s="87">
        <v>0</v>
      </c>
      <c r="E178" s="87">
        <v>0</v>
      </c>
      <c r="F178" s="87">
        <v>0</v>
      </c>
      <c r="G178" s="87">
        <v>0</v>
      </c>
      <c r="H178" s="87">
        <v>0</v>
      </c>
      <c r="I178" s="87">
        <v>0</v>
      </c>
      <c r="J178" s="87">
        <v>0</v>
      </c>
      <c r="K178" s="87">
        <v>0</v>
      </c>
      <c r="L178" s="87">
        <v>0</v>
      </c>
      <c r="M178" s="87">
        <v>0</v>
      </c>
      <c r="N178" s="87">
        <v>0</v>
      </c>
      <c r="O178" s="87">
        <v>0</v>
      </c>
      <c r="P178" s="87">
        <v>0</v>
      </c>
      <c r="Q178" s="87">
        <v>0</v>
      </c>
      <c r="R178" s="87">
        <v>0</v>
      </c>
      <c r="S178" s="87">
        <v>0</v>
      </c>
      <c r="T178" s="87">
        <v>0</v>
      </c>
      <c r="U178" s="87">
        <v>0</v>
      </c>
      <c r="V178" s="87">
        <v>0</v>
      </c>
      <c r="W178" s="87">
        <v>0</v>
      </c>
      <c r="X178" s="87">
        <v>0</v>
      </c>
      <c r="Y178" s="87">
        <v>0</v>
      </c>
      <c r="Z178" s="87">
        <v>0</v>
      </c>
      <c r="AA178" s="87">
        <v>0</v>
      </c>
      <c r="AB178" s="87">
        <v>0</v>
      </c>
      <c r="AC178" s="87">
        <v>0</v>
      </c>
      <c r="AD178" s="87">
        <v>0</v>
      </c>
      <c r="AE178" s="87">
        <v>0</v>
      </c>
      <c r="AF178" s="87">
        <v>0</v>
      </c>
      <c r="AG178" s="87">
        <v>0</v>
      </c>
      <c r="AH178" s="87">
        <v>0</v>
      </c>
      <c r="AI178" s="87">
        <v>0</v>
      </c>
      <c r="AJ178" s="87">
        <v>0</v>
      </c>
      <c r="AK178" s="87">
        <v>0</v>
      </c>
      <c r="AL178" s="87">
        <v>0</v>
      </c>
      <c r="AM178" s="87">
        <v>0</v>
      </c>
      <c r="AN178" s="87">
        <v>0</v>
      </c>
      <c r="AO178" s="87">
        <v>0</v>
      </c>
      <c r="AP178" s="87">
        <v>0</v>
      </c>
      <c r="AQ178" s="87">
        <v>0</v>
      </c>
      <c r="AR178" s="87">
        <v>0</v>
      </c>
      <c r="AS178" s="87">
        <v>0</v>
      </c>
      <c r="AT178" s="87">
        <v>0</v>
      </c>
      <c r="AU178" s="87">
        <v>0</v>
      </c>
      <c r="AV178" s="87">
        <v>0</v>
      </c>
      <c r="AW178" s="87">
        <v>0</v>
      </c>
      <c r="AX178" s="87">
        <v>0</v>
      </c>
      <c r="AY178" s="87">
        <v>0</v>
      </c>
      <c r="AZ178" s="87">
        <v>0</v>
      </c>
      <c r="BA178" s="87">
        <v>0</v>
      </c>
      <c r="BB178" s="87">
        <v>0</v>
      </c>
    </row>
    <row r="179" spans="1:54">
      <c r="A179" s="267" t="s">
        <v>296</v>
      </c>
      <c r="B179" s="109">
        <v>1362872.04</v>
      </c>
      <c r="C179" s="109">
        <v>1362872.04</v>
      </c>
      <c r="D179" s="109">
        <v>1362872.04</v>
      </c>
      <c r="E179" s="109">
        <v>1362872.04</v>
      </c>
      <c r="F179" s="109">
        <v>1362872.04</v>
      </c>
      <c r="G179" s="109">
        <v>1362872.04</v>
      </c>
      <c r="H179" s="109">
        <v>1362872.04</v>
      </c>
      <c r="I179" s="109">
        <v>1362872.04</v>
      </c>
      <c r="J179" s="109">
        <v>1362872.04</v>
      </c>
      <c r="K179" s="109">
        <v>1362872.04</v>
      </c>
      <c r="L179" s="109">
        <v>1362872.04</v>
      </c>
      <c r="M179" s="109">
        <v>1362872.04</v>
      </c>
      <c r="N179" s="109">
        <v>1362872.04</v>
      </c>
      <c r="O179" s="109">
        <v>1362872.04</v>
      </c>
      <c r="P179" s="109">
        <v>1362872.04</v>
      </c>
      <c r="Q179" s="109">
        <v>1362872.04</v>
      </c>
      <c r="R179" s="109">
        <v>1362872.04</v>
      </c>
      <c r="S179" s="109">
        <v>1362872.04</v>
      </c>
      <c r="T179" s="109">
        <v>1362872.04</v>
      </c>
      <c r="U179" s="109">
        <v>1362872.04</v>
      </c>
      <c r="V179" s="109">
        <v>1362872.04</v>
      </c>
      <c r="W179" s="109">
        <v>1362872.04</v>
      </c>
      <c r="X179" s="109">
        <v>1362872.04</v>
      </c>
      <c r="Y179" s="109">
        <v>1362872.04</v>
      </c>
      <c r="Z179" s="109">
        <v>1362872.04</v>
      </c>
      <c r="AA179" s="109">
        <v>1362872.04</v>
      </c>
      <c r="AB179" s="109">
        <v>1362872.04</v>
      </c>
      <c r="AC179" s="109">
        <v>1362872.04</v>
      </c>
      <c r="AD179" s="109">
        <v>1362872.04</v>
      </c>
      <c r="AE179" s="109">
        <v>1362872.04</v>
      </c>
      <c r="AF179" s="109">
        <v>1362872.04</v>
      </c>
      <c r="AG179" s="109">
        <v>1362872.04</v>
      </c>
      <c r="AH179" s="109">
        <v>1362872.04</v>
      </c>
      <c r="AI179" s="109">
        <v>1362872.04</v>
      </c>
      <c r="AJ179" s="109">
        <v>1362872.04</v>
      </c>
      <c r="AK179" s="109">
        <v>1362872.04</v>
      </c>
      <c r="AL179" s="109">
        <v>1362872.04</v>
      </c>
      <c r="AM179" s="109">
        <v>1362872.04</v>
      </c>
      <c r="AN179" s="109">
        <v>1362872.04</v>
      </c>
      <c r="AO179" s="109">
        <v>1362872.04</v>
      </c>
      <c r="AP179" s="109">
        <v>1362872.04</v>
      </c>
      <c r="AQ179" s="109">
        <v>1362872.04</v>
      </c>
      <c r="AR179" s="109">
        <v>1362872.04</v>
      </c>
      <c r="AS179" s="109">
        <v>1362872.04</v>
      </c>
      <c r="AT179" s="109">
        <v>1362872.04</v>
      </c>
      <c r="AU179" s="109">
        <v>1362872.04</v>
      </c>
      <c r="AV179" s="109">
        <v>1362872.04</v>
      </c>
      <c r="AW179" s="109">
        <v>1362872.04</v>
      </c>
      <c r="AX179" s="109">
        <v>1362872.04</v>
      </c>
      <c r="AY179" s="109">
        <v>1362872.04</v>
      </c>
      <c r="AZ179" s="109">
        <v>1362872.04</v>
      </c>
      <c r="BA179" s="109">
        <v>1362872.04</v>
      </c>
      <c r="BB179" s="109">
        <v>1362872.04</v>
      </c>
    </row>
    <row r="180" spans="1:54">
      <c r="A180" s="86" t="s">
        <v>297</v>
      </c>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c r="AS180" s="87"/>
      <c r="AT180" s="87"/>
      <c r="AU180" s="87"/>
      <c r="AV180" s="87"/>
      <c r="AW180" s="87"/>
      <c r="AX180" s="87"/>
      <c r="AY180" s="87"/>
      <c r="AZ180" s="87"/>
      <c r="BA180" s="87"/>
      <c r="BB180" s="87"/>
    </row>
    <row r="181" spans="1:54">
      <c r="A181" s="89" t="s">
        <v>298</v>
      </c>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row>
    <row r="182" spans="1:54">
      <c r="A182" s="86" t="s">
        <v>299</v>
      </c>
      <c r="B182" s="87">
        <v>0</v>
      </c>
      <c r="C182" s="87">
        <v>0</v>
      </c>
      <c r="D182" s="87">
        <v>0</v>
      </c>
      <c r="E182" s="87">
        <v>0</v>
      </c>
      <c r="F182" s="87">
        <v>0</v>
      </c>
      <c r="G182" s="87">
        <v>0</v>
      </c>
      <c r="H182" s="87">
        <v>0</v>
      </c>
      <c r="I182" s="87">
        <v>0</v>
      </c>
      <c r="J182" s="87">
        <v>0</v>
      </c>
      <c r="K182" s="87">
        <v>0</v>
      </c>
      <c r="L182" s="87">
        <v>0</v>
      </c>
      <c r="M182" s="87">
        <v>0</v>
      </c>
      <c r="N182" s="87">
        <v>0</v>
      </c>
      <c r="O182" s="87">
        <v>0</v>
      </c>
      <c r="P182" s="87">
        <v>0</v>
      </c>
      <c r="Q182" s="87">
        <v>0</v>
      </c>
      <c r="R182" s="87">
        <v>0</v>
      </c>
      <c r="S182" s="87">
        <v>0</v>
      </c>
      <c r="T182" s="87">
        <v>0</v>
      </c>
      <c r="U182" s="87">
        <v>0</v>
      </c>
      <c r="V182" s="87">
        <v>0</v>
      </c>
      <c r="W182" s="87">
        <v>0</v>
      </c>
      <c r="X182" s="87">
        <v>0</v>
      </c>
      <c r="Y182" s="87">
        <v>0</v>
      </c>
      <c r="Z182" s="87">
        <v>0</v>
      </c>
      <c r="AA182" s="87">
        <v>0</v>
      </c>
      <c r="AB182" s="87">
        <v>0</v>
      </c>
      <c r="AC182" s="87">
        <v>0</v>
      </c>
      <c r="AD182" s="87">
        <v>0</v>
      </c>
      <c r="AE182" s="87">
        <v>0</v>
      </c>
      <c r="AF182" s="87">
        <v>0</v>
      </c>
      <c r="AG182" s="87">
        <v>0</v>
      </c>
      <c r="AH182" s="87">
        <v>0</v>
      </c>
      <c r="AI182" s="87">
        <v>0</v>
      </c>
      <c r="AJ182" s="87">
        <v>0</v>
      </c>
      <c r="AK182" s="87">
        <v>0</v>
      </c>
      <c r="AL182" s="87">
        <v>0</v>
      </c>
      <c r="AM182" s="87">
        <v>0</v>
      </c>
      <c r="AN182" s="87">
        <v>0</v>
      </c>
      <c r="AO182" s="87">
        <v>0</v>
      </c>
      <c r="AP182" s="87">
        <v>0</v>
      </c>
      <c r="AQ182" s="87">
        <v>0</v>
      </c>
      <c r="AR182" s="87">
        <v>0</v>
      </c>
      <c r="AS182" s="87">
        <v>0</v>
      </c>
      <c r="AT182" s="87">
        <v>0</v>
      </c>
      <c r="AU182" s="87">
        <v>0</v>
      </c>
      <c r="AV182" s="87">
        <v>0</v>
      </c>
      <c r="AW182" s="87">
        <v>0</v>
      </c>
      <c r="AX182" s="87">
        <v>0</v>
      </c>
      <c r="AY182" s="87">
        <v>0</v>
      </c>
      <c r="AZ182" s="87">
        <v>0</v>
      </c>
      <c r="BA182" s="87">
        <v>0</v>
      </c>
      <c r="BB182" s="87">
        <v>0</v>
      </c>
    </row>
    <row r="183" spans="1:54">
      <c r="A183" s="86" t="s">
        <v>300</v>
      </c>
      <c r="B183" s="87">
        <v>24950157.170000002</v>
      </c>
      <c r="C183" s="87">
        <v>24950157.170000002</v>
      </c>
      <c r="D183" s="87">
        <v>24950157.170000002</v>
      </c>
      <c r="E183" s="87">
        <v>24950157.170000002</v>
      </c>
      <c r="F183" s="87">
        <v>24950157.170000002</v>
      </c>
      <c r="G183" s="87">
        <v>24950157.170000002</v>
      </c>
      <c r="H183" s="87">
        <v>24950157.170000002</v>
      </c>
      <c r="I183" s="87">
        <v>24950157.170000002</v>
      </c>
      <c r="J183" s="87">
        <v>24950157.170000002</v>
      </c>
      <c r="K183" s="87">
        <v>24950157.170000002</v>
      </c>
      <c r="L183" s="87">
        <v>24950157.170000002</v>
      </c>
      <c r="M183" s="87">
        <v>24950157.170000002</v>
      </c>
      <c r="N183" s="87">
        <v>24950157.170000002</v>
      </c>
      <c r="O183" s="87">
        <v>24950157.170000002</v>
      </c>
      <c r="P183" s="87">
        <v>24950157.170000002</v>
      </c>
      <c r="Q183" s="87">
        <v>24950157.170000002</v>
      </c>
      <c r="R183" s="87">
        <v>24950157.170000002</v>
      </c>
      <c r="S183" s="87">
        <v>24950157.170000002</v>
      </c>
      <c r="T183" s="87">
        <v>24950157.170000002</v>
      </c>
      <c r="U183" s="87">
        <v>24950157.170000002</v>
      </c>
      <c r="V183" s="87">
        <v>24950157.170000002</v>
      </c>
      <c r="W183" s="87">
        <v>24950157.170000002</v>
      </c>
      <c r="X183" s="87">
        <v>24950157.170000002</v>
      </c>
      <c r="Y183" s="87">
        <v>24950157.170000002</v>
      </c>
      <c r="Z183" s="87">
        <v>24950157.170000002</v>
      </c>
      <c r="AA183" s="87">
        <v>24950157.170000002</v>
      </c>
      <c r="AB183" s="87">
        <v>24950157.170000002</v>
      </c>
      <c r="AC183" s="87">
        <v>24950157.170000002</v>
      </c>
      <c r="AD183" s="87">
        <v>24950157.170000002</v>
      </c>
      <c r="AE183" s="87">
        <v>24950157.170000002</v>
      </c>
      <c r="AF183" s="87">
        <v>24950157.170000002</v>
      </c>
      <c r="AG183" s="87">
        <v>24950157.170000002</v>
      </c>
      <c r="AH183" s="87">
        <v>24950157.170000002</v>
      </c>
      <c r="AI183" s="87">
        <v>24950157.170000002</v>
      </c>
      <c r="AJ183" s="87">
        <v>24950157.170000002</v>
      </c>
      <c r="AK183" s="87">
        <v>24950157.170000002</v>
      </c>
      <c r="AL183" s="87">
        <v>24950157.170000002</v>
      </c>
      <c r="AM183" s="87">
        <v>24950157.170000002</v>
      </c>
      <c r="AN183" s="87">
        <v>24950157.170000002</v>
      </c>
      <c r="AO183" s="87">
        <v>24950157.170000002</v>
      </c>
      <c r="AP183" s="87">
        <v>24950157.170000002</v>
      </c>
      <c r="AQ183" s="87">
        <v>24950157.170000002</v>
      </c>
      <c r="AR183" s="87">
        <v>24950157.170000002</v>
      </c>
      <c r="AS183" s="87">
        <v>24950157.170000002</v>
      </c>
      <c r="AT183" s="87">
        <v>24950157.170000002</v>
      </c>
      <c r="AU183" s="87">
        <v>24950157.170000002</v>
      </c>
      <c r="AV183" s="87">
        <v>24950157.170000002</v>
      </c>
      <c r="AW183" s="87">
        <v>24950157.170000002</v>
      </c>
      <c r="AX183" s="87">
        <v>24950157.170000002</v>
      </c>
      <c r="AY183" s="87">
        <v>24950157.170000002</v>
      </c>
      <c r="AZ183" s="87">
        <v>24950157.170000002</v>
      </c>
      <c r="BA183" s="87">
        <v>24950157.170000002</v>
      </c>
      <c r="BB183" s="87">
        <v>24950157.170000002</v>
      </c>
    </row>
    <row r="184" spans="1:54">
      <c r="A184" s="86" t="s">
        <v>301</v>
      </c>
      <c r="B184" s="87">
        <v>18939905.02</v>
      </c>
      <c r="C184" s="87">
        <v>18939905.02</v>
      </c>
      <c r="D184" s="87">
        <v>18939905.02</v>
      </c>
      <c r="E184" s="87">
        <v>18939905.02</v>
      </c>
      <c r="F184" s="87">
        <v>18939905.02</v>
      </c>
      <c r="G184" s="87">
        <v>18939905.02</v>
      </c>
      <c r="H184" s="87">
        <v>18939905.02</v>
      </c>
      <c r="I184" s="87">
        <v>18939905.02</v>
      </c>
      <c r="J184" s="87">
        <v>18939905.02</v>
      </c>
      <c r="K184" s="87">
        <v>18939905.02</v>
      </c>
      <c r="L184" s="87">
        <v>18939905.02</v>
      </c>
      <c r="M184" s="87">
        <v>18939905.02</v>
      </c>
      <c r="N184" s="87">
        <v>18939905.02</v>
      </c>
      <c r="O184" s="87">
        <v>18939905.02</v>
      </c>
      <c r="P184" s="87">
        <v>18939905.02</v>
      </c>
      <c r="Q184" s="87">
        <v>18939905.02</v>
      </c>
      <c r="R184" s="87">
        <v>18939905.02</v>
      </c>
      <c r="S184" s="87">
        <v>18939905.02</v>
      </c>
      <c r="T184" s="87">
        <v>18939905.02</v>
      </c>
      <c r="U184" s="87">
        <v>18939905.02</v>
      </c>
      <c r="V184" s="87">
        <v>18939905.02</v>
      </c>
      <c r="W184" s="87">
        <v>18939905.02</v>
      </c>
      <c r="X184" s="87">
        <v>18939905.02</v>
      </c>
      <c r="Y184" s="87">
        <v>18939905.02</v>
      </c>
      <c r="Z184" s="87">
        <v>18939905.02</v>
      </c>
      <c r="AA184" s="87">
        <v>18939905.02</v>
      </c>
      <c r="AB184" s="87">
        <v>18939905.02</v>
      </c>
      <c r="AC184" s="87">
        <v>18939905.02</v>
      </c>
      <c r="AD184" s="87">
        <v>18939905.02</v>
      </c>
      <c r="AE184" s="87">
        <v>18939905.02</v>
      </c>
      <c r="AF184" s="87">
        <v>18939905.02</v>
      </c>
      <c r="AG184" s="87">
        <v>18939905.02</v>
      </c>
      <c r="AH184" s="87">
        <v>18939905.02</v>
      </c>
      <c r="AI184" s="87">
        <v>18939905.02</v>
      </c>
      <c r="AJ184" s="87">
        <v>18939905.02</v>
      </c>
      <c r="AK184" s="87">
        <v>18939905.02</v>
      </c>
      <c r="AL184" s="87">
        <v>18939905.02</v>
      </c>
      <c r="AM184" s="87">
        <v>18939905.02</v>
      </c>
      <c r="AN184" s="87">
        <v>18939905.02</v>
      </c>
      <c r="AO184" s="87">
        <v>18939905.02</v>
      </c>
      <c r="AP184" s="87">
        <v>18939905.02</v>
      </c>
      <c r="AQ184" s="87">
        <v>18939905.02</v>
      </c>
      <c r="AR184" s="87">
        <v>18939905.02</v>
      </c>
      <c r="AS184" s="87">
        <v>18939905.02</v>
      </c>
      <c r="AT184" s="87">
        <v>18939905.02</v>
      </c>
      <c r="AU184" s="87">
        <v>18939905.02</v>
      </c>
      <c r="AV184" s="87">
        <v>18939905.02</v>
      </c>
      <c r="AW184" s="87">
        <v>18939905.02</v>
      </c>
      <c r="AX184" s="87">
        <v>18939905.02</v>
      </c>
      <c r="AY184" s="87">
        <v>18939905.02</v>
      </c>
      <c r="AZ184" s="87">
        <v>18939905.02</v>
      </c>
      <c r="BA184" s="87">
        <v>18939905.02</v>
      </c>
      <c r="BB184" s="87">
        <v>18939905.02</v>
      </c>
    </row>
    <row r="185" spans="1:54">
      <c r="A185" s="86" t="s">
        <v>302</v>
      </c>
      <c r="B185" s="87">
        <v>196687699.03999999</v>
      </c>
      <c r="C185" s="87">
        <v>196687699.03999999</v>
      </c>
      <c r="D185" s="87">
        <v>196687699.03999999</v>
      </c>
      <c r="E185" s="87">
        <v>196687699.03999999</v>
      </c>
      <c r="F185" s="87">
        <v>196687699.03999999</v>
      </c>
      <c r="G185" s="87">
        <v>196687699.03999999</v>
      </c>
      <c r="H185" s="87">
        <v>196687699.03999999</v>
      </c>
      <c r="I185" s="87">
        <v>196687699.03999999</v>
      </c>
      <c r="J185" s="87">
        <v>196687699.03999999</v>
      </c>
      <c r="K185" s="87">
        <v>196687699.03999999</v>
      </c>
      <c r="L185" s="87">
        <v>196687699.03999999</v>
      </c>
      <c r="M185" s="87">
        <v>196687699.03999999</v>
      </c>
      <c r="N185" s="87">
        <v>196687699.03999999</v>
      </c>
      <c r="O185" s="87">
        <v>196687699.03999999</v>
      </c>
      <c r="P185" s="87">
        <v>196687699.03999999</v>
      </c>
      <c r="Q185" s="87">
        <v>196687699.03999999</v>
      </c>
      <c r="R185" s="87">
        <v>196687699.03999999</v>
      </c>
      <c r="S185" s="87">
        <v>196687699.03999999</v>
      </c>
      <c r="T185" s="87">
        <v>196687699.03999999</v>
      </c>
      <c r="U185" s="87">
        <v>196687699.03999999</v>
      </c>
      <c r="V185" s="87">
        <v>196687699.03999999</v>
      </c>
      <c r="W185" s="87">
        <v>196687699.03999999</v>
      </c>
      <c r="X185" s="87">
        <v>196687699.03999999</v>
      </c>
      <c r="Y185" s="87">
        <v>196687699.03999999</v>
      </c>
      <c r="Z185" s="87">
        <v>196687699.03999999</v>
      </c>
      <c r="AA185" s="87">
        <v>196687699.03999999</v>
      </c>
      <c r="AB185" s="87">
        <v>196687699.03999999</v>
      </c>
      <c r="AC185" s="87">
        <v>196687699.03999999</v>
      </c>
      <c r="AD185" s="87">
        <v>196687699.03999999</v>
      </c>
      <c r="AE185" s="87">
        <v>196687699.03999999</v>
      </c>
      <c r="AF185" s="87">
        <v>196687699.03999999</v>
      </c>
      <c r="AG185" s="87">
        <v>196687699.03999999</v>
      </c>
      <c r="AH185" s="87">
        <v>196687699.03999999</v>
      </c>
      <c r="AI185" s="87">
        <v>196687699.03999999</v>
      </c>
      <c r="AJ185" s="87">
        <v>196687699.03999999</v>
      </c>
      <c r="AK185" s="87">
        <v>196687699.03999999</v>
      </c>
      <c r="AL185" s="87">
        <v>196687699.03999999</v>
      </c>
      <c r="AM185" s="87">
        <v>196687699.03999999</v>
      </c>
      <c r="AN185" s="87">
        <v>196687699.03999999</v>
      </c>
      <c r="AO185" s="87">
        <v>196687699.03999999</v>
      </c>
      <c r="AP185" s="87">
        <v>196687699.03999999</v>
      </c>
      <c r="AQ185" s="87">
        <v>196687699.03999999</v>
      </c>
      <c r="AR185" s="87">
        <v>196687699.03999999</v>
      </c>
      <c r="AS185" s="87">
        <v>196687699.03999999</v>
      </c>
      <c r="AT185" s="87">
        <v>196687699.03999999</v>
      </c>
      <c r="AU185" s="87">
        <v>196687699.03999999</v>
      </c>
      <c r="AV185" s="87">
        <v>196687699.03999999</v>
      </c>
      <c r="AW185" s="87">
        <v>196687699.03999999</v>
      </c>
      <c r="AX185" s="87">
        <v>196687699.03999999</v>
      </c>
      <c r="AY185" s="87">
        <v>196687699.03999999</v>
      </c>
      <c r="AZ185" s="87">
        <v>196687699.03999999</v>
      </c>
      <c r="BA185" s="87">
        <v>196687699.03999999</v>
      </c>
      <c r="BB185" s="87">
        <v>196687699.03999999</v>
      </c>
    </row>
    <row r="186" spans="1:54">
      <c r="A186" s="86" t="s">
        <v>303</v>
      </c>
      <c r="B186" s="87">
        <v>0</v>
      </c>
      <c r="C186" s="87">
        <v>0</v>
      </c>
      <c r="D186" s="87">
        <v>0</v>
      </c>
      <c r="E186" s="87">
        <v>0</v>
      </c>
      <c r="F186" s="87">
        <v>0</v>
      </c>
      <c r="G186" s="87">
        <v>0</v>
      </c>
      <c r="H186" s="87">
        <v>0</v>
      </c>
      <c r="I186" s="87">
        <v>0</v>
      </c>
      <c r="J186" s="87">
        <v>0</v>
      </c>
      <c r="K186" s="87">
        <v>0</v>
      </c>
      <c r="L186" s="87">
        <v>0</v>
      </c>
      <c r="M186" s="87">
        <v>0</v>
      </c>
      <c r="N186" s="87">
        <v>0</v>
      </c>
      <c r="O186" s="87">
        <v>0</v>
      </c>
      <c r="P186" s="87">
        <v>0</v>
      </c>
      <c r="Q186" s="87">
        <v>0</v>
      </c>
      <c r="R186" s="87">
        <v>0</v>
      </c>
      <c r="S186" s="87">
        <v>0</v>
      </c>
      <c r="T186" s="87">
        <v>0</v>
      </c>
      <c r="U186" s="87">
        <v>0</v>
      </c>
      <c r="V186" s="87">
        <v>0</v>
      </c>
      <c r="W186" s="87">
        <v>0</v>
      </c>
      <c r="X186" s="87">
        <v>0</v>
      </c>
      <c r="Y186" s="87">
        <v>0</v>
      </c>
      <c r="Z186" s="87">
        <v>0</v>
      </c>
      <c r="AA186" s="87">
        <v>0</v>
      </c>
      <c r="AB186" s="87">
        <v>0</v>
      </c>
      <c r="AC186" s="87">
        <v>0</v>
      </c>
      <c r="AD186" s="87">
        <v>0</v>
      </c>
      <c r="AE186" s="87">
        <v>0</v>
      </c>
      <c r="AF186" s="87">
        <v>0</v>
      </c>
      <c r="AG186" s="87">
        <v>0</v>
      </c>
      <c r="AH186" s="87">
        <v>0</v>
      </c>
      <c r="AI186" s="87">
        <v>0</v>
      </c>
      <c r="AJ186" s="87">
        <v>0</v>
      </c>
      <c r="AK186" s="87">
        <v>0</v>
      </c>
      <c r="AL186" s="87">
        <v>0</v>
      </c>
      <c r="AM186" s="87">
        <v>0</v>
      </c>
      <c r="AN186" s="87">
        <v>0</v>
      </c>
      <c r="AO186" s="87">
        <v>0</v>
      </c>
      <c r="AP186" s="87">
        <v>0</v>
      </c>
      <c r="AQ186" s="87">
        <v>0</v>
      </c>
      <c r="AR186" s="87">
        <v>0</v>
      </c>
      <c r="AS186" s="87">
        <v>0</v>
      </c>
      <c r="AT186" s="87">
        <v>0</v>
      </c>
      <c r="AU186" s="87">
        <v>0</v>
      </c>
      <c r="AV186" s="87">
        <v>0</v>
      </c>
      <c r="AW186" s="87">
        <v>0</v>
      </c>
      <c r="AX186" s="87">
        <v>0</v>
      </c>
      <c r="AY186" s="87">
        <v>0</v>
      </c>
      <c r="AZ186" s="87">
        <v>0</v>
      </c>
      <c r="BA186" s="87">
        <v>0</v>
      </c>
      <c r="BB186" s="87">
        <v>0</v>
      </c>
    </row>
    <row r="187" spans="1:54">
      <c r="A187" s="86" t="s">
        <v>304</v>
      </c>
      <c r="B187" s="87">
        <v>43765394.359999999</v>
      </c>
      <c r="C187" s="87">
        <v>43765394.359999999</v>
      </c>
      <c r="D187" s="87">
        <v>43765394.359999999</v>
      </c>
      <c r="E187" s="87">
        <v>43765394.359999999</v>
      </c>
      <c r="F187" s="87">
        <v>43765394.359999999</v>
      </c>
      <c r="G187" s="87">
        <v>43765394.359999999</v>
      </c>
      <c r="H187" s="87">
        <v>43765394.359999999</v>
      </c>
      <c r="I187" s="87">
        <v>43765394.359999999</v>
      </c>
      <c r="J187" s="87">
        <v>43765394.359999999</v>
      </c>
      <c r="K187" s="87">
        <v>43765394.359999999</v>
      </c>
      <c r="L187" s="87">
        <v>43765394.359999999</v>
      </c>
      <c r="M187" s="87">
        <v>43765394.359999999</v>
      </c>
      <c r="N187" s="87">
        <v>43765394.359999999</v>
      </c>
      <c r="O187" s="87">
        <v>43765394.359999999</v>
      </c>
      <c r="P187" s="87">
        <v>43765394.359999999</v>
      </c>
      <c r="Q187" s="87">
        <v>43765394.359999999</v>
      </c>
      <c r="R187" s="87">
        <v>43765394.359999999</v>
      </c>
      <c r="S187" s="87">
        <v>43765394.359999999</v>
      </c>
      <c r="T187" s="87">
        <v>43765394.359999999</v>
      </c>
      <c r="U187" s="87">
        <v>43765394.359999999</v>
      </c>
      <c r="V187" s="87">
        <v>43765394.359999999</v>
      </c>
      <c r="W187" s="87">
        <v>43765394.359999999</v>
      </c>
      <c r="X187" s="87">
        <v>43765394.359999999</v>
      </c>
      <c r="Y187" s="87">
        <v>43765394.359999999</v>
      </c>
      <c r="Z187" s="87">
        <v>43765394.359999999</v>
      </c>
      <c r="AA187" s="87">
        <v>43765394.359999999</v>
      </c>
      <c r="AB187" s="87">
        <v>43765394.359999999</v>
      </c>
      <c r="AC187" s="87">
        <v>43765394.359999999</v>
      </c>
      <c r="AD187" s="87">
        <v>43765394.359999999</v>
      </c>
      <c r="AE187" s="87">
        <v>43765394.359999999</v>
      </c>
      <c r="AF187" s="87">
        <v>43765394.359999999</v>
      </c>
      <c r="AG187" s="87">
        <v>43765394.359999999</v>
      </c>
      <c r="AH187" s="87">
        <v>43765394.359999999</v>
      </c>
      <c r="AI187" s="87">
        <v>43765394.359999999</v>
      </c>
      <c r="AJ187" s="87">
        <v>43765394.359999999</v>
      </c>
      <c r="AK187" s="87">
        <v>43765394.359999999</v>
      </c>
      <c r="AL187" s="87">
        <v>43765394.359999999</v>
      </c>
      <c r="AM187" s="87">
        <v>43765394.359999999</v>
      </c>
      <c r="AN187" s="87">
        <v>43765394.359999999</v>
      </c>
      <c r="AO187" s="87">
        <v>43765394.359999999</v>
      </c>
      <c r="AP187" s="87">
        <v>43765394.359999999</v>
      </c>
      <c r="AQ187" s="87">
        <v>43765394.359999999</v>
      </c>
      <c r="AR187" s="87">
        <v>43765394.359999999</v>
      </c>
      <c r="AS187" s="87">
        <v>43765394.359999999</v>
      </c>
      <c r="AT187" s="87">
        <v>43765394.359999999</v>
      </c>
      <c r="AU187" s="87">
        <v>43765394.359999999</v>
      </c>
      <c r="AV187" s="87">
        <v>43765394.359999999</v>
      </c>
      <c r="AW187" s="87">
        <v>43765394.359999999</v>
      </c>
      <c r="AX187" s="87">
        <v>43765394.359999999</v>
      </c>
      <c r="AY187" s="87">
        <v>43765394.359999999</v>
      </c>
      <c r="AZ187" s="87">
        <v>43765394.359999999</v>
      </c>
      <c r="BA187" s="87">
        <v>43765394.359999999</v>
      </c>
      <c r="BB187" s="87">
        <v>43765394.359999999</v>
      </c>
    </row>
    <row r="188" spans="1:54">
      <c r="A188" s="86" t="s">
        <v>305</v>
      </c>
      <c r="B188" s="87">
        <v>77675184.819999993</v>
      </c>
      <c r="C188" s="87">
        <v>77675184.819999903</v>
      </c>
      <c r="D188" s="87">
        <v>77675184.819999903</v>
      </c>
      <c r="E188" s="87">
        <v>77675184.819999903</v>
      </c>
      <c r="F188" s="87">
        <v>77675184.819999903</v>
      </c>
      <c r="G188" s="87">
        <v>77675184.819999903</v>
      </c>
      <c r="H188" s="87">
        <v>77675184.819999903</v>
      </c>
      <c r="I188" s="87">
        <v>77675184.819999799</v>
      </c>
      <c r="J188" s="87">
        <v>77675184.819999799</v>
      </c>
      <c r="K188" s="87">
        <v>77675184.819999799</v>
      </c>
      <c r="L188" s="87">
        <v>77675184.819999799</v>
      </c>
      <c r="M188" s="87">
        <v>77675184.819999799</v>
      </c>
      <c r="N188" s="87">
        <v>77675184.819999799</v>
      </c>
      <c r="O188" s="87">
        <v>77675184.819999799</v>
      </c>
      <c r="P188" s="87">
        <v>77675184.819999799</v>
      </c>
      <c r="Q188" s="87">
        <v>77675184.819999903</v>
      </c>
      <c r="R188" s="87">
        <v>77675184.819999903</v>
      </c>
      <c r="S188" s="87">
        <v>77675184.819999903</v>
      </c>
      <c r="T188" s="87">
        <v>77675184.819999903</v>
      </c>
      <c r="U188" s="87">
        <v>77675184.819999903</v>
      </c>
      <c r="V188" s="87">
        <v>77675184.819999903</v>
      </c>
      <c r="W188" s="87">
        <v>77675184.819999993</v>
      </c>
      <c r="X188" s="87">
        <v>77675184.819999993</v>
      </c>
      <c r="Y188" s="87">
        <v>77675184.819999993</v>
      </c>
      <c r="Z188" s="87">
        <v>77675184.819999993</v>
      </c>
      <c r="AA188" s="87">
        <v>77675184.819999993</v>
      </c>
      <c r="AB188" s="87">
        <v>77675184.819999993</v>
      </c>
      <c r="AC188" s="87">
        <v>77675184.819999993</v>
      </c>
      <c r="AD188" s="87">
        <v>77675184.819999993</v>
      </c>
      <c r="AE188" s="87">
        <v>77675184.820000097</v>
      </c>
      <c r="AF188" s="87">
        <v>77675184.820000097</v>
      </c>
      <c r="AG188" s="87">
        <v>77675184.820000097</v>
      </c>
      <c r="AH188" s="87">
        <v>77675184.820000097</v>
      </c>
      <c r="AI188" s="87">
        <v>77675184.820000097</v>
      </c>
      <c r="AJ188" s="87">
        <v>77675184.820000097</v>
      </c>
      <c r="AK188" s="87">
        <v>77675184.820000097</v>
      </c>
      <c r="AL188" s="87">
        <v>77675184.820000201</v>
      </c>
      <c r="AM188" s="87">
        <v>77675184.820000201</v>
      </c>
      <c r="AN188" s="87">
        <v>77675184.820000201</v>
      </c>
      <c r="AO188" s="87">
        <v>77675184.820000201</v>
      </c>
      <c r="AP188" s="87">
        <v>77675184.820000201</v>
      </c>
      <c r="AQ188" s="87">
        <v>77675184.820000201</v>
      </c>
      <c r="AR188" s="87">
        <v>77675184.820000201</v>
      </c>
      <c r="AS188" s="87">
        <v>77675184.820000201</v>
      </c>
      <c r="AT188" s="87">
        <v>77675184.820000201</v>
      </c>
      <c r="AU188" s="87">
        <v>77675184.820000201</v>
      </c>
      <c r="AV188" s="87">
        <v>77675184.820000201</v>
      </c>
      <c r="AW188" s="87">
        <v>77675184.820000201</v>
      </c>
      <c r="AX188" s="87">
        <v>77675184.820000201</v>
      </c>
      <c r="AY188" s="87">
        <v>77675184.820000201</v>
      </c>
      <c r="AZ188" s="87">
        <v>77675184.820000201</v>
      </c>
      <c r="BA188" s="87">
        <v>77675184.820000201</v>
      </c>
      <c r="BB188" s="87">
        <v>77675184.820000201</v>
      </c>
    </row>
    <row r="189" spans="1:54">
      <c r="A189" s="86" t="s">
        <v>306</v>
      </c>
      <c r="B189" s="87">
        <v>21099551.25</v>
      </c>
      <c r="C189" s="87">
        <v>21099551.25</v>
      </c>
      <c r="D189" s="87">
        <v>21099551.25</v>
      </c>
      <c r="E189" s="87">
        <v>21099551.25</v>
      </c>
      <c r="F189" s="87">
        <v>21099551.25</v>
      </c>
      <c r="G189" s="87">
        <v>21099551.25</v>
      </c>
      <c r="H189" s="87">
        <v>21099551.25</v>
      </c>
      <c r="I189" s="87">
        <v>21099551.25</v>
      </c>
      <c r="J189" s="87">
        <v>21099551.25</v>
      </c>
      <c r="K189" s="87">
        <v>21099551.25</v>
      </c>
      <c r="L189" s="87">
        <v>21099551.25</v>
      </c>
      <c r="M189" s="87">
        <v>21099551.25</v>
      </c>
      <c r="N189" s="87">
        <v>21099551.25</v>
      </c>
      <c r="O189" s="87">
        <v>21099551.25</v>
      </c>
      <c r="P189" s="87">
        <v>21099551.25</v>
      </c>
      <c r="Q189" s="87">
        <v>21099551.25</v>
      </c>
      <c r="R189" s="87">
        <v>21099551.25</v>
      </c>
      <c r="S189" s="87">
        <v>21099551.25</v>
      </c>
      <c r="T189" s="87">
        <v>21099551.25</v>
      </c>
      <c r="U189" s="87">
        <v>21099551.25</v>
      </c>
      <c r="V189" s="87">
        <v>21099551.25</v>
      </c>
      <c r="W189" s="87">
        <v>21099551.25</v>
      </c>
      <c r="X189" s="87">
        <v>21099551.25</v>
      </c>
      <c r="Y189" s="87">
        <v>21099551.25</v>
      </c>
      <c r="Z189" s="87">
        <v>21099551.25</v>
      </c>
      <c r="AA189" s="87">
        <v>21099551.25</v>
      </c>
      <c r="AB189" s="87">
        <v>21099551.25</v>
      </c>
      <c r="AC189" s="87">
        <v>21099551.25</v>
      </c>
      <c r="AD189" s="87">
        <v>21099551.25</v>
      </c>
      <c r="AE189" s="87">
        <v>21099551.25</v>
      </c>
      <c r="AF189" s="87">
        <v>21099551.25</v>
      </c>
      <c r="AG189" s="87">
        <v>21099551.25</v>
      </c>
      <c r="AH189" s="87">
        <v>21099551.25</v>
      </c>
      <c r="AI189" s="87">
        <v>21099551.25</v>
      </c>
      <c r="AJ189" s="87">
        <v>21099551.25</v>
      </c>
      <c r="AK189" s="87">
        <v>21099551.25</v>
      </c>
      <c r="AL189" s="87">
        <v>21099551.25</v>
      </c>
      <c r="AM189" s="87">
        <v>21099551.25</v>
      </c>
      <c r="AN189" s="87">
        <v>21099551.25</v>
      </c>
      <c r="AO189" s="87">
        <v>21099551.25</v>
      </c>
      <c r="AP189" s="87">
        <v>21099551.25</v>
      </c>
      <c r="AQ189" s="87">
        <v>21099551.25</v>
      </c>
      <c r="AR189" s="87">
        <v>21099551.25</v>
      </c>
      <c r="AS189" s="87">
        <v>21099551.25</v>
      </c>
      <c r="AT189" s="87">
        <v>21099551.25</v>
      </c>
      <c r="AU189" s="87">
        <v>21099551.25</v>
      </c>
      <c r="AV189" s="87">
        <v>21099551.25</v>
      </c>
      <c r="AW189" s="87">
        <v>21099551.25</v>
      </c>
      <c r="AX189" s="87">
        <v>21099551.25</v>
      </c>
      <c r="AY189" s="87">
        <v>21099551.25</v>
      </c>
      <c r="AZ189" s="87">
        <v>21099551.25</v>
      </c>
      <c r="BA189" s="87">
        <v>21099551.25</v>
      </c>
      <c r="BB189" s="87">
        <v>21099551.25</v>
      </c>
    </row>
    <row r="190" spans="1:54">
      <c r="A190" s="86" t="s">
        <v>307</v>
      </c>
      <c r="B190" s="87">
        <v>-2679992.0299999998</v>
      </c>
      <c r="C190" s="87">
        <v>-2679992.0299999998</v>
      </c>
      <c r="D190" s="87">
        <v>-2679992.0299999998</v>
      </c>
      <c r="E190" s="87">
        <v>-2679992.0299999998</v>
      </c>
      <c r="F190" s="87">
        <v>-2679992.0299999998</v>
      </c>
      <c r="G190" s="87">
        <v>-2679992.0299999998</v>
      </c>
      <c r="H190" s="87">
        <v>-2679992.0299999998</v>
      </c>
      <c r="I190" s="87">
        <v>-2679992.0299999998</v>
      </c>
      <c r="J190" s="87">
        <v>-2679992.0299999998</v>
      </c>
      <c r="K190" s="87">
        <v>-2679992.0299999998</v>
      </c>
      <c r="L190" s="87">
        <v>-2679992.0299999998</v>
      </c>
      <c r="M190" s="87">
        <v>-2679992.0299999998</v>
      </c>
      <c r="N190" s="87">
        <v>-2679992.0299999998</v>
      </c>
      <c r="O190" s="87">
        <v>-2679992.0299999998</v>
      </c>
      <c r="P190" s="87">
        <v>-2679992.0299999998</v>
      </c>
      <c r="Q190" s="87">
        <v>-2679992.0299999998</v>
      </c>
      <c r="R190" s="87">
        <v>-2679992.0299999998</v>
      </c>
      <c r="S190" s="87">
        <v>-2679992.0299999998</v>
      </c>
      <c r="T190" s="87">
        <v>-2679992.0299999998</v>
      </c>
      <c r="U190" s="87">
        <v>-2679992.0299999998</v>
      </c>
      <c r="V190" s="87">
        <v>-2679992.0299999998</v>
      </c>
      <c r="W190" s="87">
        <v>-2679992.0299999998</v>
      </c>
      <c r="X190" s="87">
        <v>-2679992.0299999998</v>
      </c>
      <c r="Y190" s="87">
        <v>-2679992.0299999998</v>
      </c>
      <c r="Z190" s="87">
        <v>-2679992.0299999998</v>
      </c>
      <c r="AA190" s="87">
        <v>-2679992.0299999998</v>
      </c>
      <c r="AB190" s="87">
        <v>-2679992.0299999998</v>
      </c>
      <c r="AC190" s="87">
        <v>-2679992.0299999998</v>
      </c>
      <c r="AD190" s="87">
        <v>-2679992.0299999998</v>
      </c>
      <c r="AE190" s="87">
        <v>-2679992.0299999998</v>
      </c>
      <c r="AF190" s="87">
        <v>-2679992.0299999998</v>
      </c>
      <c r="AG190" s="87">
        <v>-2679992.0299999998</v>
      </c>
      <c r="AH190" s="87">
        <v>-2679992.0299999998</v>
      </c>
      <c r="AI190" s="87">
        <v>-2679992.0299999998</v>
      </c>
      <c r="AJ190" s="87">
        <v>-2679992.0299999998</v>
      </c>
      <c r="AK190" s="87">
        <v>-2679992.0299999998</v>
      </c>
      <c r="AL190" s="87">
        <v>-2679992.0299999998</v>
      </c>
      <c r="AM190" s="87">
        <v>-2679992.0299999998</v>
      </c>
      <c r="AN190" s="87">
        <v>-2679992.0299999998</v>
      </c>
      <c r="AO190" s="87">
        <v>-2679992.0299999998</v>
      </c>
      <c r="AP190" s="87">
        <v>-2679992.0299999998</v>
      </c>
      <c r="AQ190" s="87">
        <v>-2679992.0299999998</v>
      </c>
      <c r="AR190" s="87">
        <v>-2679992.0299999998</v>
      </c>
      <c r="AS190" s="87">
        <v>-2679992.0299999998</v>
      </c>
      <c r="AT190" s="87">
        <v>-2679992.0299999998</v>
      </c>
      <c r="AU190" s="87">
        <v>-2679992.0299999998</v>
      </c>
      <c r="AV190" s="87">
        <v>-2679992.0299999998</v>
      </c>
      <c r="AW190" s="87">
        <v>-2679992.0299999998</v>
      </c>
      <c r="AX190" s="87">
        <v>-2679992.0299999998</v>
      </c>
      <c r="AY190" s="87">
        <v>-2679992.0299999998</v>
      </c>
      <c r="AZ190" s="87">
        <v>-2679992.0299999998</v>
      </c>
      <c r="BA190" s="87">
        <v>-2679992.0299999998</v>
      </c>
      <c r="BB190" s="87">
        <v>-2679992.0299999998</v>
      </c>
    </row>
    <row r="191" spans="1:54">
      <c r="A191" s="86" t="s">
        <v>308</v>
      </c>
      <c r="B191" s="87">
        <v>0</v>
      </c>
      <c r="C191" s="87">
        <v>0</v>
      </c>
      <c r="D191" s="87">
        <v>0</v>
      </c>
      <c r="E191" s="87">
        <v>0</v>
      </c>
      <c r="F191" s="87">
        <v>0</v>
      </c>
      <c r="G191" s="87">
        <v>0</v>
      </c>
      <c r="H191" s="87">
        <v>0</v>
      </c>
      <c r="I191" s="87">
        <v>0</v>
      </c>
      <c r="J191" s="87">
        <v>0</v>
      </c>
      <c r="K191" s="87">
        <v>0</v>
      </c>
      <c r="L191" s="87">
        <v>0</v>
      </c>
      <c r="M191" s="87">
        <v>0</v>
      </c>
      <c r="N191" s="87">
        <v>0</v>
      </c>
      <c r="O191" s="87">
        <v>0</v>
      </c>
      <c r="P191" s="87">
        <v>0</v>
      </c>
      <c r="Q191" s="87">
        <v>0</v>
      </c>
      <c r="R191" s="87">
        <v>0</v>
      </c>
      <c r="S191" s="87">
        <v>0</v>
      </c>
      <c r="T191" s="87">
        <v>0</v>
      </c>
      <c r="U191" s="87">
        <v>0</v>
      </c>
      <c r="V191" s="87">
        <v>0</v>
      </c>
      <c r="W191" s="87">
        <v>0</v>
      </c>
      <c r="X191" s="87">
        <v>0</v>
      </c>
      <c r="Y191" s="87">
        <v>0</v>
      </c>
      <c r="Z191" s="87">
        <v>0</v>
      </c>
      <c r="AA191" s="87">
        <v>0</v>
      </c>
      <c r="AB191" s="87">
        <v>0</v>
      </c>
      <c r="AC191" s="87">
        <v>0</v>
      </c>
      <c r="AD191" s="87">
        <v>0</v>
      </c>
      <c r="AE191" s="87">
        <v>0</v>
      </c>
      <c r="AF191" s="87">
        <v>0</v>
      </c>
      <c r="AG191" s="87">
        <v>0</v>
      </c>
      <c r="AH191" s="87">
        <v>0</v>
      </c>
      <c r="AI191" s="87">
        <v>0</v>
      </c>
      <c r="AJ191" s="87">
        <v>0</v>
      </c>
      <c r="AK191" s="87">
        <v>0</v>
      </c>
      <c r="AL191" s="87">
        <v>0</v>
      </c>
      <c r="AM191" s="87">
        <v>0</v>
      </c>
      <c r="AN191" s="87">
        <v>0</v>
      </c>
      <c r="AO191" s="87">
        <v>0</v>
      </c>
      <c r="AP191" s="87">
        <v>0</v>
      </c>
      <c r="AQ191" s="87">
        <v>0</v>
      </c>
      <c r="AR191" s="87">
        <v>0</v>
      </c>
      <c r="AS191" s="87">
        <v>0</v>
      </c>
      <c r="AT191" s="87">
        <v>0</v>
      </c>
      <c r="AU191" s="87">
        <v>0</v>
      </c>
      <c r="AV191" s="87">
        <v>0</v>
      </c>
      <c r="AW191" s="87">
        <v>0</v>
      </c>
      <c r="AX191" s="87">
        <v>0</v>
      </c>
      <c r="AY191" s="87">
        <v>0</v>
      </c>
      <c r="AZ191" s="87">
        <v>0</v>
      </c>
      <c r="BA191" s="87">
        <v>0</v>
      </c>
      <c r="BB191" s="87">
        <v>0</v>
      </c>
    </row>
    <row r="192" spans="1:54">
      <c r="A192" s="86" t="s">
        <v>309</v>
      </c>
      <c r="B192" s="87">
        <v>-19415104.27</v>
      </c>
      <c r="C192" s="87">
        <v>-19415104.27</v>
      </c>
      <c r="D192" s="87">
        <v>-19415104.27</v>
      </c>
      <c r="E192" s="87">
        <v>-19415104.27</v>
      </c>
      <c r="F192" s="87">
        <v>-19415104.27</v>
      </c>
      <c r="G192" s="87">
        <v>-19415104.27</v>
      </c>
      <c r="H192" s="87">
        <v>-19415104.27</v>
      </c>
      <c r="I192" s="87">
        <v>-19415104.27</v>
      </c>
      <c r="J192" s="87">
        <v>-19415104.27</v>
      </c>
      <c r="K192" s="87">
        <v>-19415104.27</v>
      </c>
      <c r="L192" s="87">
        <v>-19415104.27</v>
      </c>
      <c r="M192" s="87">
        <v>-19415104.27</v>
      </c>
      <c r="N192" s="87">
        <v>-19415104.27</v>
      </c>
      <c r="O192" s="87">
        <v>-19415104.27</v>
      </c>
      <c r="P192" s="87">
        <v>-19415104.27</v>
      </c>
      <c r="Q192" s="87">
        <v>-19415104.27</v>
      </c>
      <c r="R192" s="87">
        <v>-19415104.27</v>
      </c>
      <c r="S192" s="87">
        <v>-19415104.27</v>
      </c>
      <c r="T192" s="87">
        <v>-19415104.27</v>
      </c>
      <c r="U192" s="87">
        <v>-19415104.27</v>
      </c>
      <c r="V192" s="87">
        <v>-19415104.27</v>
      </c>
      <c r="W192" s="87">
        <v>-19415104.27</v>
      </c>
      <c r="X192" s="87">
        <v>-19415104.27</v>
      </c>
      <c r="Y192" s="87">
        <v>-19415104.27</v>
      </c>
      <c r="Z192" s="87">
        <v>-19415104.27</v>
      </c>
      <c r="AA192" s="87">
        <v>-19415104.27</v>
      </c>
      <c r="AB192" s="87">
        <v>-19415104.27</v>
      </c>
      <c r="AC192" s="87">
        <v>-19415104.27</v>
      </c>
      <c r="AD192" s="87">
        <v>-19415104.27</v>
      </c>
      <c r="AE192" s="87">
        <v>-19415104.27</v>
      </c>
      <c r="AF192" s="87">
        <v>-19415104.27</v>
      </c>
      <c r="AG192" s="87">
        <v>-19415104.27</v>
      </c>
      <c r="AH192" s="87">
        <v>-19415104.27</v>
      </c>
      <c r="AI192" s="87">
        <v>-19415104.27</v>
      </c>
      <c r="AJ192" s="87">
        <v>-19415104.27</v>
      </c>
      <c r="AK192" s="87">
        <v>-19415104.27</v>
      </c>
      <c r="AL192" s="87">
        <v>-19415104.27</v>
      </c>
      <c r="AM192" s="87">
        <v>-19415104.27</v>
      </c>
      <c r="AN192" s="87">
        <v>-19415104.27</v>
      </c>
      <c r="AO192" s="87">
        <v>-19415104.27</v>
      </c>
      <c r="AP192" s="87">
        <v>-19415104.27</v>
      </c>
      <c r="AQ192" s="87">
        <v>-19415104.27</v>
      </c>
      <c r="AR192" s="87">
        <v>-19415104.27</v>
      </c>
      <c r="AS192" s="87">
        <v>-19415104.27</v>
      </c>
      <c r="AT192" s="87">
        <v>-19415104.27</v>
      </c>
      <c r="AU192" s="87">
        <v>-19415104.27</v>
      </c>
      <c r="AV192" s="87">
        <v>-19415104.27</v>
      </c>
      <c r="AW192" s="87">
        <v>-19415104.27</v>
      </c>
      <c r="AX192" s="87">
        <v>-19415104.27</v>
      </c>
      <c r="AY192" s="87">
        <v>-19415104.27</v>
      </c>
      <c r="AZ192" s="87">
        <v>-19415104.27</v>
      </c>
      <c r="BA192" s="87">
        <v>-19415104.27</v>
      </c>
      <c r="BB192" s="87">
        <v>-19415104.27</v>
      </c>
    </row>
    <row r="193" spans="1:54">
      <c r="A193" s="86" t="s">
        <v>310</v>
      </c>
      <c r="B193" s="87">
        <v>293033167.13999999</v>
      </c>
      <c r="C193" s="87">
        <v>293033167.13999999</v>
      </c>
      <c r="D193" s="87">
        <v>293033167.13999999</v>
      </c>
      <c r="E193" s="87">
        <v>293033167.13999999</v>
      </c>
      <c r="F193" s="87">
        <v>293033167.13999999</v>
      </c>
      <c r="G193" s="87">
        <v>293033167.13999999</v>
      </c>
      <c r="H193" s="87">
        <v>293033167.13999999</v>
      </c>
      <c r="I193" s="87">
        <v>293033167.13999999</v>
      </c>
      <c r="J193" s="87">
        <v>293033167.13999999</v>
      </c>
      <c r="K193" s="87">
        <v>293033167.13999999</v>
      </c>
      <c r="L193" s="87">
        <v>293033167.13999999</v>
      </c>
      <c r="M193" s="87">
        <v>293033167.13999999</v>
      </c>
      <c r="N193" s="87">
        <v>293033167.13999999</v>
      </c>
      <c r="O193" s="87">
        <v>293033167.13999999</v>
      </c>
      <c r="P193" s="87">
        <v>293033167.13999999</v>
      </c>
      <c r="Q193" s="87">
        <v>293033167.13999999</v>
      </c>
      <c r="R193" s="87">
        <v>293033167.13999999</v>
      </c>
      <c r="S193" s="87">
        <v>293033167.13999999</v>
      </c>
      <c r="T193" s="87">
        <v>293033167.13999999</v>
      </c>
      <c r="U193" s="87">
        <v>293033167.13999999</v>
      </c>
      <c r="V193" s="87">
        <v>293033167.13999999</v>
      </c>
      <c r="W193" s="87">
        <v>293033167.13999999</v>
      </c>
      <c r="X193" s="87">
        <v>293033167.13999999</v>
      </c>
      <c r="Y193" s="87">
        <v>293033167.13999999</v>
      </c>
      <c r="Z193" s="87">
        <v>293033167.13999999</v>
      </c>
      <c r="AA193" s="87">
        <v>293033167.13999999</v>
      </c>
      <c r="AB193" s="87">
        <v>293033167.13999999</v>
      </c>
      <c r="AC193" s="87">
        <v>293033167.13999999</v>
      </c>
      <c r="AD193" s="87">
        <v>293033167.13999999</v>
      </c>
      <c r="AE193" s="87">
        <v>293033167.13999999</v>
      </c>
      <c r="AF193" s="87">
        <v>293033167.13999999</v>
      </c>
      <c r="AG193" s="87">
        <v>293033167.13999999</v>
      </c>
      <c r="AH193" s="87">
        <v>293033167.13999999</v>
      </c>
      <c r="AI193" s="87">
        <v>293033167.13999999</v>
      </c>
      <c r="AJ193" s="87">
        <v>293033167.13999999</v>
      </c>
      <c r="AK193" s="87">
        <v>293033167.13999999</v>
      </c>
      <c r="AL193" s="87">
        <v>293033167.13999999</v>
      </c>
      <c r="AM193" s="87">
        <v>293033167.13999999</v>
      </c>
      <c r="AN193" s="87">
        <v>293033167.13999999</v>
      </c>
      <c r="AO193" s="87">
        <v>293033167.13999999</v>
      </c>
      <c r="AP193" s="87">
        <v>293033167.13999999</v>
      </c>
      <c r="AQ193" s="87">
        <v>293033167.13999999</v>
      </c>
      <c r="AR193" s="87">
        <v>293033167.13999999</v>
      </c>
      <c r="AS193" s="87">
        <v>293033167.13999999</v>
      </c>
      <c r="AT193" s="87">
        <v>293033167.13999999</v>
      </c>
      <c r="AU193" s="87">
        <v>293033167.13999999</v>
      </c>
      <c r="AV193" s="87">
        <v>293033167.13999999</v>
      </c>
      <c r="AW193" s="87">
        <v>293033167.13999999</v>
      </c>
      <c r="AX193" s="87">
        <v>293033167.13999999</v>
      </c>
      <c r="AY193" s="87">
        <v>293033167.13999999</v>
      </c>
      <c r="AZ193" s="87">
        <v>293033167.13999999</v>
      </c>
      <c r="BA193" s="87">
        <v>293033167.13999999</v>
      </c>
      <c r="BB193" s="87">
        <v>293033167.13999999</v>
      </c>
    </row>
    <row r="194" spans="1:54">
      <c r="A194" s="86" t="s">
        <v>311</v>
      </c>
      <c r="B194" s="87">
        <v>-50805507.060000002</v>
      </c>
      <c r="C194" s="87">
        <v>-56369673.7266666</v>
      </c>
      <c r="D194" s="87">
        <v>-61933840.393333301</v>
      </c>
      <c r="E194" s="87">
        <v>-67498007.060000002</v>
      </c>
      <c r="F194" s="87">
        <v>-73062173.7266666</v>
      </c>
      <c r="G194" s="87">
        <v>-78626340.393333301</v>
      </c>
      <c r="H194" s="87">
        <v>-84190507.060000002</v>
      </c>
      <c r="I194" s="87">
        <v>-89754673.726666704</v>
      </c>
      <c r="J194" s="87">
        <v>-95318840.393333301</v>
      </c>
      <c r="K194" s="87">
        <v>-100883007.06</v>
      </c>
      <c r="L194" s="87">
        <v>-106447173.726666</v>
      </c>
      <c r="M194" s="87">
        <v>-112011340.393333</v>
      </c>
      <c r="N194" s="87">
        <v>-117575507.06</v>
      </c>
      <c r="O194" s="87">
        <v>-117575507.06</v>
      </c>
      <c r="P194" s="87">
        <v>-121829173.726666</v>
      </c>
      <c r="Q194" s="87">
        <v>-126082840.393333</v>
      </c>
      <c r="R194" s="87">
        <v>-130336507.06</v>
      </c>
      <c r="S194" s="87">
        <v>-134590173.726666</v>
      </c>
      <c r="T194" s="87">
        <v>-138843840.39333299</v>
      </c>
      <c r="U194" s="87">
        <v>-143097507.06</v>
      </c>
      <c r="V194" s="87">
        <v>-147351173.726666</v>
      </c>
      <c r="W194" s="87">
        <v>-151604840.39333299</v>
      </c>
      <c r="X194" s="87">
        <v>-155858507.06</v>
      </c>
      <c r="Y194" s="87">
        <v>-160112173.726666</v>
      </c>
      <c r="Z194" s="87">
        <v>-164365840.39333299</v>
      </c>
      <c r="AA194" s="87">
        <v>-168619507.06</v>
      </c>
      <c r="AB194" s="87">
        <v>-168619507.06</v>
      </c>
      <c r="AC194" s="87">
        <v>-171706173.726666</v>
      </c>
      <c r="AD194" s="87">
        <v>-174792840.39333299</v>
      </c>
      <c r="AE194" s="87">
        <v>-177879507.05999899</v>
      </c>
      <c r="AF194" s="87">
        <v>-180966173.726666</v>
      </c>
      <c r="AG194" s="87">
        <v>-184052840.39333299</v>
      </c>
      <c r="AH194" s="87">
        <v>-187139507.05999899</v>
      </c>
      <c r="AI194" s="87">
        <v>-190226173.726666</v>
      </c>
      <c r="AJ194" s="87">
        <v>-193312840.39333299</v>
      </c>
      <c r="AK194" s="87">
        <v>-196399507.05999899</v>
      </c>
      <c r="AL194" s="87">
        <v>-199486173.726666</v>
      </c>
      <c r="AM194" s="87">
        <v>-202572840.39333299</v>
      </c>
      <c r="AN194" s="87">
        <v>-205659507.05999899</v>
      </c>
      <c r="AO194" s="87">
        <v>-205659507.05999899</v>
      </c>
      <c r="AP194" s="87">
        <v>-205659507.05999899</v>
      </c>
      <c r="AQ194" s="87">
        <v>-205659507.05999899</v>
      </c>
      <c r="AR194" s="87">
        <v>-205659507.05999899</v>
      </c>
      <c r="AS194" s="87">
        <v>-205659507.05999899</v>
      </c>
      <c r="AT194" s="87">
        <v>-205659507.05999899</v>
      </c>
      <c r="AU194" s="87">
        <v>-205659507.05999899</v>
      </c>
      <c r="AV194" s="87">
        <v>-205659507.05999899</v>
      </c>
      <c r="AW194" s="87">
        <v>-205659507.05999899</v>
      </c>
      <c r="AX194" s="87">
        <v>-205659507.05999899</v>
      </c>
      <c r="AY194" s="87">
        <v>-205659507.05999899</v>
      </c>
      <c r="AZ194" s="87">
        <v>-205659507.05999899</v>
      </c>
      <c r="BA194" s="87">
        <v>-205659507.05999899</v>
      </c>
      <c r="BB194" s="87">
        <v>-205659507.05999899</v>
      </c>
    </row>
    <row r="195" spans="1:54">
      <c r="A195" s="267" t="s">
        <v>312</v>
      </c>
      <c r="B195" s="109">
        <v>603250455.43999898</v>
      </c>
      <c r="C195" s="109">
        <v>597686288.77333295</v>
      </c>
      <c r="D195" s="109">
        <v>592122122.10666597</v>
      </c>
      <c r="E195" s="109">
        <v>586557955.43999898</v>
      </c>
      <c r="F195" s="109">
        <v>580993788.77333295</v>
      </c>
      <c r="G195" s="109">
        <v>575429622.10666597</v>
      </c>
      <c r="H195" s="109">
        <v>569865455.43999898</v>
      </c>
      <c r="I195" s="109">
        <v>564301288.77333295</v>
      </c>
      <c r="J195" s="109">
        <v>558737122.10666597</v>
      </c>
      <c r="K195" s="109">
        <v>553172955.43999898</v>
      </c>
      <c r="L195" s="109">
        <v>547608788.77333295</v>
      </c>
      <c r="M195" s="109">
        <v>542044622.10666597</v>
      </c>
      <c r="N195" s="109">
        <v>536480455.43999898</v>
      </c>
      <c r="O195" s="109">
        <v>536480455.43999898</v>
      </c>
      <c r="P195" s="109">
        <v>532226788.77333301</v>
      </c>
      <c r="Q195" s="109">
        <v>527973122.10666603</v>
      </c>
      <c r="R195" s="109">
        <v>523719455.43999898</v>
      </c>
      <c r="S195" s="109">
        <v>519465788.77333301</v>
      </c>
      <c r="T195" s="109">
        <v>515212122.10666603</v>
      </c>
      <c r="U195" s="109">
        <v>510958455.43999898</v>
      </c>
      <c r="V195" s="109">
        <v>506704788.77333301</v>
      </c>
      <c r="W195" s="109">
        <v>502451122.10666603</v>
      </c>
      <c r="X195" s="109">
        <v>498197455.43999898</v>
      </c>
      <c r="Y195" s="109">
        <v>493943788.77333301</v>
      </c>
      <c r="Z195" s="109">
        <v>489690122.10666603</v>
      </c>
      <c r="AA195" s="109">
        <v>485436455.44</v>
      </c>
      <c r="AB195" s="109">
        <v>485436455.44</v>
      </c>
      <c r="AC195" s="109">
        <v>482349788.77333301</v>
      </c>
      <c r="AD195" s="109">
        <v>479263122.10666603</v>
      </c>
      <c r="AE195" s="109">
        <v>476176455.44</v>
      </c>
      <c r="AF195" s="109">
        <v>473089788.77333301</v>
      </c>
      <c r="AG195" s="109">
        <v>470003122.10666603</v>
      </c>
      <c r="AH195" s="109">
        <v>466916455.44</v>
      </c>
      <c r="AI195" s="109">
        <v>463829788.77333301</v>
      </c>
      <c r="AJ195" s="109">
        <v>460743122.10666603</v>
      </c>
      <c r="AK195" s="109">
        <v>457656455.44</v>
      </c>
      <c r="AL195" s="109">
        <v>454569788.77333301</v>
      </c>
      <c r="AM195" s="109">
        <v>451483122.10666603</v>
      </c>
      <c r="AN195" s="109">
        <v>448396455.44</v>
      </c>
      <c r="AO195" s="109">
        <v>448396455.44</v>
      </c>
      <c r="AP195" s="109">
        <v>448396455.44</v>
      </c>
      <c r="AQ195" s="109">
        <v>448396455.44</v>
      </c>
      <c r="AR195" s="109">
        <v>448396455.44</v>
      </c>
      <c r="AS195" s="109">
        <v>448396455.44</v>
      </c>
      <c r="AT195" s="109">
        <v>448396455.44</v>
      </c>
      <c r="AU195" s="109">
        <v>448396455.44</v>
      </c>
      <c r="AV195" s="109">
        <v>448396455.44</v>
      </c>
      <c r="AW195" s="109">
        <v>448396455.44</v>
      </c>
      <c r="AX195" s="109">
        <v>448396455.44</v>
      </c>
      <c r="AY195" s="109">
        <v>448396455.44</v>
      </c>
      <c r="AZ195" s="109">
        <v>448396455.44</v>
      </c>
      <c r="BA195" s="109">
        <v>448396455.44</v>
      </c>
      <c r="BB195" s="109">
        <v>448396455.44</v>
      </c>
    </row>
    <row r="196" spans="1:54">
      <c r="A196" s="86" t="s">
        <v>313</v>
      </c>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row>
    <row r="197" spans="1:54">
      <c r="A197" s="89" t="s">
        <v>314</v>
      </c>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7"/>
      <c r="AY197" s="87"/>
      <c r="AZ197" s="87"/>
      <c r="BA197" s="87"/>
      <c r="BB197" s="87"/>
    </row>
    <row r="198" spans="1:54">
      <c r="A198" s="86" t="s">
        <v>315</v>
      </c>
      <c r="B198" s="87">
        <v>-4535110.6900000004</v>
      </c>
      <c r="C198" s="87">
        <v>-4535110.6900000004</v>
      </c>
      <c r="D198" s="87">
        <v>-4535110.6900000004</v>
      </c>
      <c r="E198" s="87">
        <v>-4535110.6900000004</v>
      </c>
      <c r="F198" s="87">
        <v>-4535110.6900000004</v>
      </c>
      <c r="G198" s="87">
        <v>-4535110.6900000004</v>
      </c>
      <c r="H198" s="87">
        <v>-4535110.6900000004</v>
      </c>
      <c r="I198" s="87">
        <v>-4535110.6900000004</v>
      </c>
      <c r="J198" s="87">
        <v>-4535110.6900000004</v>
      </c>
      <c r="K198" s="87">
        <v>-4535110.6900000004</v>
      </c>
      <c r="L198" s="87">
        <v>-4535110.6900000004</v>
      </c>
      <c r="M198" s="87">
        <v>-4535110.6900000004</v>
      </c>
      <c r="N198" s="87">
        <v>-4535110.6900000004</v>
      </c>
      <c r="O198" s="87">
        <v>-4535110.6900000004</v>
      </c>
      <c r="P198" s="87">
        <v>-4535110.6900000004</v>
      </c>
      <c r="Q198" s="87">
        <v>-4535110.6900000004</v>
      </c>
      <c r="R198" s="87">
        <v>-4535110.6900000004</v>
      </c>
      <c r="S198" s="87">
        <v>-4535110.6900000004</v>
      </c>
      <c r="T198" s="87">
        <v>-4535110.6900000004</v>
      </c>
      <c r="U198" s="87">
        <v>-4535110.6900000004</v>
      </c>
      <c r="V198" s="87">
        <v>-4535110.6900000004</v>
      </c>
      <c r="W198" s="87">
        <v>-4535110.6900000004</v>
      </c>
      <c r="X198" s="87">
        <v>-4535110.6900000004</v>
      </c>
      <c r="Y198" s="87">
        <v>-4535110.6900000004</v>
      </c>
      <c r="Z198" s="87">
        <v>-4535110.6900000004</v>
      </c>
      <c r="AA198" s="87">
        <v>-4535110.6900000004</v>
      </c>
      <c r="AB198" s="87">
        <v>-4535110.6900000004</v>
      </c>
      <c r="AC198" s="87">
        <v>-4535110.6900000004</v>
      </c>
      <c r="AD198" s="87">
        <v>-4535110.6900000004</v>
      </c>
      <c r="AE198" s="87">
        <v>-4535110.6900000004</v>
      </c>
      <c r="AF198" s="87">
        <v>-4535110.6900000004</v>
      </c>
      <c r="AG198" s="87">
        <v>-4535110.6900000004</v>
      </c>
      <c r="AH198" s="87">
        <v>-4535110.6900000004</v>
      </c>
      <c r="AI198" s="87">
        <v>-4535110.6900000004</v>
      </c>
      <c r="AJ198" s="87">
        <v>-4535110.6900000004</v>
      </c>
      <c r="AK198" s="87">
        <v>-4535110.6900000004</v>
      </c>
      <c r="AL198" s="87">
        <v>-4535110.6900000004</v>
      </c>
      <c r="AM198" s="87">
        <v>-4535110.6900000004</v>
      </c>
      <c r="AN198" s="87">
        <v>-4535110.6900000004</v>
      </c>
      <c r="AO198" s="87">
        <v>-4535110.6900000004</v>
      </c>
      <c r="AP198" s="87">
        <v>-4535110.6900000004</v>
      </c>
      <c r="AQ198" s="87">
        <v>-4535110.6900000004</v>
      </c>
      <c r="AR198" s="87">
        <v>-4535110.6900000004</v>
      </c>
      <c r="AS198" s="87">
        <v>-4535110.6900000004</v>
      </c>
      <c r="AT198" s="87">
        <v>-4535110.6900000004</v>
      </c>
      <c r="AU198" s="87">
        <v>-4535110.6900000004</v>
      </c>
      <c r="AV198" s="87">
        <v>-4535110.6900000004</v>
      </c>
      <c r="AW198" s="87">
        <v>-4535110.6900000004</v>
      </c>
      <c r="AX198" s="87">
        <v>-4535110.6900000004</v>
      </c>
      <c r="AY198" s="87">
        <v>-4535110.6900000004</v>
      </c>
      <c r="AZ198" s="87">
        <v>-4535110.6900000004</v>
      </c>
      <c r="BA198" s="87">
        <v>-4535110.6900000004</v>
      </c>
      <c r="BB198" s="87">
        <v>-4535110.6900000004</v>
      </c>
    </row>
    <row r="199" spans="1:54">
      <c r="A199" s="86" t="s">
        <v>316</v>
      </c>
      <c r="B199" s="87">
        <v>3707104.2875997298</v>
      </c>
      <c r="C199" s="87">
        <v>4947389.5871187998</v>
      </c>
      <c r="D199" s="87">
        <v>6041147.6427426701</v>
      </c>
      <c r="E199" s="87">
        <v>6690185.5571366204</v>
      </c>
      <c r="F199" s="87">
        <v>7595966.8772211503</v>
      </c>
      <c r="G199" s="87">
        <v>8701652.1622276902</v>
      </c>
      <c r="H199" s="87">
        <v>8899693.4845759496</v>
      </c>
      <c r="I199" s="87">
        <v>10006970.6891325</v>
      </c>
      <c r="J199" s="87">
        <v>11117982.3140318</v>
      </c>
      <c r="K199" s="87">
        <v>11347953.3822533</v>
      </c>
      <c r="L199" s="87">
        <v>12463480.559622699</v>
      </c>
      <c r="M199" s="87">
        <v>13585567.729145501</v>
      </c>
      <c r="N199" s="87">
        <v>13587153.5233461</v>
      </c>
      <c r="O199" s="87">
        <v>13587153.5233461</v>
      </c>
      <c r="P199" s="87">
        <v>14725505.007702701</v>
      </c>
      <c r="Q199" s="87">
        <v>15866915.5912746</v>
      </c>
      <c r="R199" s="87">
        <v>16543981.4302822</v>
      </c>
      <c r="S199" s="87">
        <v>17493595.6137814</v>
      </c>
      <c r="T199" s="87">
        <v>18645351.863412801</v>
      </c>
      <c r="U199" s="87">
        <v>18896973.393292598</v>
      </c>
      <c r="V199" s="87">
        <v>20049638.571414299</v>
      </c>
      <c r="W199" s="87">
        <v>21205379.637740299</v>
      </c>
      <c r="X199" s="87">
        <v>21458837.778712898</v>
      </c>
      <c r="Y199" s="87">
        <v>22618300.308537301</v>
      </c>
      <c r="Z199" s="87">
        <v>23783653.908285599</v>
      </c>
      <c r="AA199" s="87">
        <v>23802376.090555001</v>
      </c>
      <c r="AB199" s="87">
        <v>23802376.090555001</v>
      </c>
      <c r="AC199" s="87">
        <v>24981194.441723999</v>
      </c>
      <c r="AD199" s="87">
        <v>26163072.486026399</v>
      </c>
      <c r="AE199" s="87">
        <v>26869832.937888201</v>
      </c>
      <c r="AF199" s="87">
        <v>27855646.6862773</v>
      </c>
      <c r="AG199" s="87">
        <v>29047925.0775126</v>
      </c>
      <c r="AH199" s="87">
        <v>29320306.4880068</v>
      </c>
      <c r="AI199" s="87">
        <v>30513523.1255874</v>
      </c>
      <c r="AJ199" s="87">
        <v>31709837.9029941</v>
      </c>
      <c r="AK199" s="87">
        <v>31984075.169305</v>
      </c>
      <c r="AL199" s="87">
        <v>33184140.615598999</v>
      </c>
      <c r="AM199" s="87">
        <v>34390119.178511404</v>
      </c>
      <c r="AN199" s="87">
        <v>34424453.682342902</v>
      </c>
      <c r="AO199" s="87">
        <v>34424453.682342902</v>
      </c>
      <c r="AP199" s="87">
        <v>35659305.058941498</v>
      </c>
      <c r="AQ199" s="87">
        <v>36897289.044895202</v>
      </c>
      <c r="AR199" s="87">
        <v>37649832.382878996</v>
      </c>
      <c r="AS199" s="87">
        <v>38687305.508885898</v>
      </c>
      <c r="AT199" s="87">
        <v>39935869.7363097</v>
      </c>
      <c r="AU199" s="87">
        <v>40243725.598256297</v>
      </c>
      <c r="AV199" s="87">
        <v>41493319.683472201</v>
      </c>
      <c r="AW199" s="87">
        <v>42746085.744421199</v>
      </c>
      <c r="AX199" s="87">
        <v>43055857.6805581</v>
      </c>
      <c r="AY199" s="87">
        <v>44312466.624419898</v>
      </c>
      <c r="AZ199" s="87">
        <v>45575062.964198202</v>
      </c>
      <c r="BA199" s="87">
        <v>45639473.906758703</v>
      </c>
      <c r="BB199" s="87">
        <v>45639473.906758703</v>
      </c>
    </row>
    <row r="200" spans="1:54">
      <c r="A200" s="86" t="s">
        <v>317</v>
      </c>
      <c r="B200" s="87">
        <v>0</v>
      </c>
      <c r="C200" s="87">
        <v>0</v>
      </c>
      <c r="D200" s="87">
        <v>0</v>
      </c>
      <c r="E200" s="87">
        <v>0</v>
      </c>
      <c r="F200" s="87">
        <v>0</v>
      </c>
      <c r="G200" s="87">
        <v>0</v>
      </c>
      <c r="H200" s="87">
        <v>0</v>
      </c>
      <c r="I200" s="87">
        <v>0</v>
      </c>
      <c r="J200" s="87">
        <v>0</v>
      </c>
      <c r="K200" s="87">
        <v>0</v>
      </c>
      <c r="L200" s="87">
        <v>0</v>
      </c>
      <c r="M200" s="87">
        <v>0</v>
      </c>
      <c r="N200" s="87">
        <v>0</v>
      </c>
      <c r="O200" s="87">
        <v>0</v>
      </c>
      <c r="P200" s="87">
        <v>0</v>
      </c>
      <c r="Q200" s="87">
        <v>0</v>
      </c>
      <c r="R200" s="87">
        <v>0</v>
      </c>
      <c r="S200" s="87">
        <v>0</v>
      </c>
      <c r="T200" s="87">
        <v>0</v>
      </c>
      <c r="U200" s="87">
        <v>0</v>
      </c>
      <c r="V200" s="87">
        <v>0</v>
      </c>
      <c r="W200" s="87">
        <v>0</v>
      </c>
      <c r="X200" s="87">
        <v>0</v>
      </c>
      <c r="Y200" s="87">
        <v>0</v>
      </c>
      <c r="Z200" s="87">
        <v>0</v>
      </c>
      <c r="AA200" s="87">
        <v>0</v>
      </c>
      <c r="AB200" s="87">
        <v>0</v>
      </c>
      <c r="AC200" s="87">
        <v>0</v>
      </c>
      <c r="AD200" s="87">
        <v>0</v>
      </c>
      <c r="AE200" s="87">
        <v>0</v>
      </c>
      <c r="AF200" s="87">
        <v>0</v>
      </c>
      <c r="AG200" s="87">
        <v>0</v>
      </c>
      <c r="AH200" s="87">
        <v>0</v>
      </c>
      <c r="AI200" s="87">
        <v>0</v>
      </c>
      <c r="AJ200" s="87">
        <v>0</v>
      </c>
      <c r="AK200" s="87">
        <v>0</v>
      </c>
      <c r="AL200" s="87">
        <v>0</v>
      </c>
      <c r="AM200" s="87">
        <v>0</v>
      </c>
      <c r="AN200" s="87">
        <v>0</v>
      </c>
      <c r="AO200" s="87">
        <v>0</v>
      </c>
      <c r="AP200" s="87">
        <v>0</v>
      </c>
      <c r="AQ200" s="87">
        <v>0</v>
      </c>
      <c r="AR200" s="87">
        <v>0</v>
      </c>
      <c r="AS200" s="87">
        <v>0</v>
      </c>
      <c r="AT200" s="87">
        <v>0</v>
      </c>
      <c r="AU200" s="87">
        <v>0</v>
      </c>
      <c r="AV200" s="87">
        <v>0</v>
      </c>
      <c r="AW200" s="87">
        <v>0</v>
      </c>
      <c r="AX200" s="87">
        <v>0</v>
      </c>
      <c r="AY200" s="87">
        <v>0</v>
      </c>
      <c r="AZ200" s="87">
        <v>0</v>
      </c>
      <c r="BA200" s="87">
        <v>0</v>
      </c>
      <c r="BB200" s="87">
        <v>0</v>
      </c>
    </row>
    <row r="201" spans="1:54">
      <c r="A201" s="86" t="s">
        <v>318</v>
      </c>
      <c r="B201" s="87">
        <v>0</v>
      </c>
      <c r="C201" s="87">
        <v>0</v>
      </c>
      <c r="D201" s="87">
        <v>0</v>
      </c>
      <c r="E201" s="87">
        <v>0</v>
      </c>
      <c r="F201" s="87">
        <v>0</v>
      </c>
      <c r="G201" s="87">
        <v>0</v>
      </c>
      <c r="H201" s="87">
        <v>0</v>
      </c>
      <c r="I201" s="87">
        <v>0</v>
      </c>
      <c r="J201" s="87">
        <v>0</v>
      </c>
      <c r="K201" s="87">
        <v>0</v>
      </c>
      <c r="L201" s="87">
        <v>0</v>
      </c>
      <c r="M201" s="87">
        <v>0</v>
      </c>
      <c r="N201" s="87">
        <v>0</v>
      </c>
      <c r="O201" s="87">
        <v>0</v>
      </c>
      <c r="P201" s="87">
        <v>0</v>
      </c>
      <c r="Q201" s="87">
        <v>0</v>
      </c>
      <c r="R201" s="87">
        <v>0</v>
      </c>
      <c r="S201" s="87">
        <v>0</v>
      </c>
      <c r="T201" s="87">
        <v>0</v>
      </c>
      <c r="U201" s="87">
        <v>0</v>
      </c>
      <c r="V201" s="87">
        <v>0</v>
      </c>
      <c r="W201" s="87">
        <v>0</v>
      </c>
      <c r="X201" s="87">
        <v>0</v>
      </c>
      <c r="Y201" s="87">
        <v>0</v>
      </c>
      <c r="Z201" s="87">
        <v>0</v>
      </c>
      <c r="AA201" s="87">
        <v>0</v>
      </c>
      <c r="AB201" s="87">
        <v>0</v>
      </c>
      <c r="AC201" s="87">
        <v>0</v>
      </c>
      <c r="AD201" s="87">
        <v>0</v>
      </c>
      <c r="AE201" s="87">
        <v>0</v>
      </c>
      <c r="AF201" s="87">
        <v>0</v>
      </c>
      <c r="AG201" s="87">
        <v>0</v>
      </c>
      <c r="AH201" s="87">
        <v>0</v>
      </c>
      <c r="AI201" s="87">
        <v>0</v>
      </c>
      <c r="AJ201" s="87">
        <v>0</v>
      </c>
      <c r="AK201" s="87">
        <v>0</v>
      </c>
      <c r="AL201" s="87">
        <v>0</v>
      </c>
      <c r="AM201" s="87">
        <v>0</v>
      </c>
      <c r="AN201" s="87">
        <v>0</v>
      </c>
      <c r="AO201" s="87">
        <v>0</v>
      </c>
      <c r="AP201" s="87">
        <v>0</v>
      </c>
      <c r="AQ201" s="87">
        <v>0</v>
      </c>
      <c r="AR201" s="87">
        <v>0</v>
      </c>
      <c r="AS201" s="87">
        <v>0</v>
      </c>
      <c r="AT201" s="87">
        <v>0</v>
      </c>
      <c r="AU201" s="87">
        <v>0</v>
      </c>
      <c r="AV201" s="87">
        <v>0</v>
      </c>
      <c r="AW201" s="87">
        <v>0</v>
      </c>
      <c r="AX201" s="87">
        <v>0</v>
      </c>
      <c r="AY201" s="87">
        <v>0</v>
      </c>
      <c r="AZ201" s="87">
        <v>0</v>
      </c>
      <c r="BA201" s="87">
        <v>0</v>
      </c>
      <c r="BB201" s="87">
        <v>0</v>
      </c>
    </row>
    <row r="202" spans="1:54">
      <c r="A202" s="86" t="s">
        <v>319</v>
      </c>
      <c r="B202" s="87">
        <v>11454829.050000001</v>
      </c>
      <c r="C202" s="87">
        <v>11454829.050000001</v>
      </c>
      <c r="D202" s="87">
        <v>11454829.050000001</v>
      </c>
      <c r="E202" s="87">
        <v>11454829.050000001</v>
      </c>
      <c r="F202" s="87">
        <v>11454829.050000001</v>
      </c>
      <c r="G202" s="87">
        <v>11454829.050000001</v>
      </c>
      <c r="H202" s="87">
        <v>11454829.050000001</v>
      </c>
      <c r="I202" s="87">
        <v>11454829.050000001</v>
      </c>
      <c r="J202" s="87">
        <v>11454829.050000001</v>
      </c>
      <c r="K202" s="87">
        <v>11454829.050000001</v>
      </c>
      <c r="L202" s="87">
        <v>11454829.050000001</v>
      </c>
      <c r="M202" s="87">
        <v>11454829.050000001</v>
      </c>
      <c r="N202" s="87">
        <v>11454829.050000001</v>
      </c>
      <c r="O202" s="87">
        <v>11454829.050000001</v>
      </c>
      <c r="P202" s="87">
        <v>11454829.050000001</v>
      </c>
      <c r="Q202" s="87">
        <v>11454829.050000001</v>
      </c>
      <c r="R202" s="87">
        <v>11454829.050000001</v>
      </c>
      <c r="S202" s="87">
        <v>11454829.050000001</v>
      </c>
      <c r="T202" s="87">
        <v>11454829.050000001</v>
      </c>
      <c r="U202" s="87">
        <v>11454829.050000001</v>
      </c>
      <c r="V202" s="87">
        <v>11454829.050000001</v>
      </c>
      <c r="W202" s="87">
        <v>11454829.050000001</v>
      </c>
      <c r="X202" s="87">
        <v>11454829.050000001</v>
      </c>
      <c r="Y202" s="87">
        <v>11454829.050000001</v>
      </c>
      <c r="Z202" s="87">
        <v>11454829.050000001</v>
      </c>
      <c r="AA202" s="87">
        <v>11454829.050000001</v>
      </c>
      <c r="AB202" s="87">
        <v>11454829.050000001</v>
      </c>
      <c r="AC202" s="87">
        <v>11454829.050000001</v>
      </c>
      <c r="AD202" s="87">
        <v>11454829.050000001</v>
      </c>
      <c r="AE202" s="87">
        <v>11454829.050000001</v>
      </c>
      <c r="AF202" s="87">
        <v>11454829.050000001</v>
      </c>
      <c r="AG202" s="87">
        <v>11454829.050000001</v>
      </c>
      <c r="AH202" s="87">
        <v>11454829.050000001</v>
      </c>
      <c r="AI202" s="87">
        <v>11454829.050000001</v>
      </c>
      <c r="AJ202" s="87">
        <v>11454829.050000001</v>
      </c>
      <c r="AK202" s="87">
        <v>11454829.050000001</v>
      </c>
      <c r="AL202" s="87">
        <v>11454829.050000001</v>
      </c>
      <c r="AM202" s="87">
        <v>11454829.050000001</v>
      </c>
      <c r="AN202" s="87">
        <v>11454829.050000001</v>
      </c>
      <c r="AO202" s="87">
        <v>11454829.050000001</v>
      </c>
      <c r="AP202" s="87">
        <v>11454829.050000001</v>
      </c>
      <c r="AQ202" s="87">
        <v>11454829.050000001</v>
      </c>
      <c r="AR202" s="87">
        <v>11454829.050000001</v>
      </c>
      <c r="AS202" s="87">
        <v>11454829.050000001</v>
      </c>
      <c r="AT202" s="87">
        <v>11454829.050000001</v>
      </c>
      <c r="AU202" s="87">
        <v>11454829.050000001</v>
      </c>
      <c r="AV202" s="87">
        <v>11454829.050000001</v>
      </c>
      <c r="AW202" s="87">
        <v>11454829.050000001</v>
      </c>
      <c r="AX202" s="87">
        <v>11454829.050000001</v>
      </c>
      <c r="AY202" s="87">
        <v>11454829.050000001</v>
      </c>
      <c r="AZ202" s="87">
        <v>11454829.050000001</v>
      </c>
      <c r="BA202" s="87">
        <v>11454829.050000001</v>
      </c>
      <c r="BB202" s="87">
        <v>11454829.050000001</v>
      </c>
    </row>
    <row r="203" spans="1:54">
      <c r="A203" s="86" t="s">
        <v>320</v>
      </c>
      <c r="B203" s="87">
        <v>7511.47</v>
      </c>
      <c r="C203" s="87">
        <v>7511.47</v>
      </c>
      <c r="D203" s="87">
        <v>7511.47</v>
      </c>
      <c r="E203" s="87">
        <v>7511.47</v>
      </c>
      <c r="F203" s="87">
        <v>7511.47</v>
      </c>
      <c r="G203" s="87">
        <v>7511.47</v>
      </c>
      <c r="H203" s="87">
        <v>7511.47</v>
      </c>
      <c r="I203" s="87">
        <v>7511.47</v>
      </c>
      <c r="J203" s="87">
        <v>7511.47</v>
      </c>
      <c r="K203" s="87">
        <v>7511.47</v>
      </c>
      <c r="L203" s="87">
        <v>7511.47</v>
      </c>
      <c r="M203" s="87">
        <v>7511.47</v>
      </c>
      <c r="N203" s="87">
        <v>7511.47</v>
      </c>
      <c r="O203" s="87">
        <v>7511.47</v>
      </c>
      <c r="P203" s="87">
        <v>7511.47</v>
      </c>
      <c r="Q203" s="87">
        <v>7511.47</v>
      </c>
      <c r="R203" s="87">
        <v>7511.47</v>
      </c>
      <c r="S203" s="87">
        <v>7511.47</v>
      </c>
      <c r="T203" s="87">
        <v>7511.47</v>
      </c>
      <c r="U203" s="87">
        <v>7511.47</v>
      </c>
      <c r="V203" s="87">
        <v>7511.47</v>
      </c>
      <c r="W203" s="87">
        <v>7511.47</v>
      </c>
      <c r="X203" s="87">
        <v>7511.47</v>
      </c>
      <c r="Y203" s="87">
        <v>7511.47</v>
      </c>
      <c r="Z203" s="87">
        <v>7511.47</v>
      </c>
      <c r="AA203" s="87">
        <v>7511.47</v>
      </c>
      <c r="AB203" s="87">
        <v>7511.47</v>
      </c>
      <c r="AC203" s="87">
        <v>7511.47</v>
      </c>
      <c r="AD203" s="87">
        <v>7511.47</v>
      </c>
      <c r="AE203" s="87">
        <v>7511.47</v>
      </c>
      <c r="AF203" s="87">
        <v>7511.47</v>
      </c>
      <c r="AG203" s="87">
        <v>7511.47</v>
      </c>
      <c r="AH203" s="87">
        <v>7511.47</v>
      </c>
      <c r="AI203" s="87">
        <v>7511.47</v>
      </c>
      <c r="AJ203" s="87">
        <v>7511.47</v>
      </c>
      <c r="AK203" s="87">
        <v>7511.47</v>
      </c>
      <c r="AL203" s="87">
        <v>7511.47</v>
      </c>
      <c r="AM203" s="87">
        <v>7511.47</v>
      </c>
      <c r="AN203" s="87">
        <v>7511.47</v>
      </c>
      <c r="AO203" s="87">
        <v>7511.47</v>
      </c>
      <c r="AP203" s="87">
        <v>7511.47</v>
      </c>
      <c r="AQ203" s="87">
        <v>7511.47</v>
      </c>
      <c r="AR203" s="87">
        <v>7511.47</v>
      </c>
      <c r="AS203" s="87">
        <v>7511.47</v>
      </c>
      <c r="AT203" s="87">
        <v>7511.47</v>
      </c>
      <c r="AU203" s="87">
        <v>7511.47</v>
      </c>
      <c r="AV203" s="87">
        <v>7511.47</v>
      </c>
      <c r="AW203" s="87">
        <v>7511.47</v>
      </c>
      <c r="AX203" s="87">
        <v>7511.47</v>
      </c>
      <c r="AY203" s="87">
        <v>7511.47</v>
      </c>
      <c r="AZ203" s="87">
        <v>7511.47</v>
      </c>
      <c r="BA203" s="87">
        <v>7511.47</v>
      </c>
      <c r="BB203" s="87">
        <v>7511.47</v>
      </c>
    </row>
    <row r="204" spans="1:54">
      <c r="A204" s="86" t="s">
        <v>321</v>
      </c>
      <c r="B204" s="87">
        <v>8626.5499999999993</v>
      </c>
      <c r="C204" s="87">
        <v>8626.5499999999993</v>
      </c>
      <c r="D204" s="87">
        <v>8626.5499999999993</v>
      </c>
      <c r="E204" s="87">
        <v>8626.5499999999993</v>
      </c>
      <c r="F204" s="87">
        <v>8626.5499999999993</v>
      </c>
      <c r="G204" s="87">
        <v>8626.5499999999993</v>
      </c>
      <c r="H204" s="87">
        <v>8626.5499999999993</v>
      </c>
      <c r="I204" s="87">
        <v>8626.5499999999993</v>
      </c>
      <c r="J204" s="87">
        <v>8626.5499999999993</v>
      </c>
      <c r="K204" s="87">
        <v>8626.5499999999993</v>
      </c>
      <c r="L204" s="87">
        <v>8626.5499999999993</v>
      </c>
      <c r="M204" s="87">
        <v>8626.5499999999993</v>
      </c>
      <c r="N204" s="87">
        <v>8626.5499999999993</v>
      </c>
      <c r="O204" s="87">
        <v>8626.5499999999993</v>
      </c>
      <c r="P204" s="87">
        <v>8626.5499999999993</v>
      </c>
      <c r="Q204" s="87">
        <v>8626.5499999999993</v>
      </c>
      <c r="R204" s="87">
        <v>8626.5499999999993</v>
      </c>
      <c r="S204" s="87">
        <v>8626.5499999999993</v>
      </c>
      <c r="T204" s="87">
        <v>8626.5499999999993</v>
      </c>
      <c r="U204" s="87">
        <v>8626.5499999999993</v>
      </c>
      <c r="V204" s="87">
        <v>8626.5499999999993</v>
      </c>
      <c r="W204" s="87">
        <v>8626.5499999999993</v>
      </c>
      <c r="X204" s="87">
        <v>8626.5499999999993</v>
      </c>
      <c r="Y204" s="87">
        <v>8626.5499999999993</v>
      </c>
      <c r="Z204" s="87">
        <v>8626.5499999999993</v>
      </c>
      <c r="AA204" s="87">
        <v>8626.5499999999993</v>
      </c>
      <c r="AB204" s="87">
        <v>8626.5499999999993</v>
      </c>
      <c r="AC204" s="87">
        <v>8626.5499999999993</v>
      </c>
      <c r="AD204" s="87">
        <v>8626.5499999999993</v>
      </c>
      <c r="AE204" s="87">
        <v>8626.5499999999993</v>
      </c>
      <c r="AF204" s="87">
        <v>8626.5499999999993</v>
      </c>
      <c r="AG204" s="87">
        <v>8626.5499999999993</v>
      </c>
      <c r="AH204" s="87">
        <v>8626.5499999999993</v>
      </c>
      <c r="AI204" s="87">
        <v>8626.5499999999993</v>
      </c>
      <c r="AJ204" s="87">
        <v>8626.5499999999993</v>
      </c>
      <c r="AK204" s="87">
        <v>8626.5499999999993</v>
      </c>
      <c r="AL204" s="87">
        <v>8626.5499999999993</v>
      </c>
      <c r="AM204" s="87">
        <v>8626.5499999999993</v>
      </c>
      <c r="AN204" s="87">
        <v>8626.5499999999993</v>
      </c>
      <c r="AO204" s="87">
        <v>8626.5499999999993</v>
      </c>
      <c r="AP204" s="87">
        <v>8626.5499999999993</v>
      </c>
      <c r="AQ204" s="87">
        <v>8626.5499999999993</v>
      </c>
      <c r="AR204" s="87">
        <v>8626.5499999999993</v>
      </c>
      <c r="AS204" s="87">
        <v>8626.5499999999993</v>
      </c>
      <c r="AT204" s="87">
        <v>8626.5499999999993</v>
      </c>
      <c r="AU204" s="87">
        <v>8626.5499999999993</v>
      </c>
      <c r="AV204" s="87">
        <v>8626.5499999999993</v>
      </c>
      <c r="AW204" s="87">
        <v>8626.5499999999993</v>
      </c>
      <c r="AX204" s="87">
        <v>8626.5499999999993</v>
      </c>
      <c r="AY204" s="87">
        <v>8626.5499999999993</v>
      </c>
      <c r="AZ204" s="87">
        <v>8626.5499999999993</v>
      </c>
      <c r="BA204" s="87">
        <v>8626.5499999999993</v>
      </c>
      <c r="BB204" s="87">
        <v>8626.5499999999993</v>
      </c>
    </row>
    <row r="205" spans="1:54">
      <c r="A205" s="86" t="s">
        <v>322</v>
      </c>
      <c r="B205" s="87">
        <v>0</v>
      </c>
      <c r="C205" s="87">
        <v>0</v>
      </c>
      <c r="D205" s="87">
        <v>0</v>
      </c>
      <c r="E205" s="87">
        <v>0</v>
      </c>
      <c r="F205" s="87">
        <v>0</v>
      </c>
      <c r="G205" s="87">
        <v>0</v>
      </c>
      <c r="H205" s="87">
        <v>0</v>
      </c>
      <c r="I205" s="87">
        <v>0</v>
      </c>
      <c r="J205" s="87">
        <v>0</v>
      </c>
      <c r="K205" s="87">
        <v>0</v>
      </c>
      <c r="L205" s="87">
        <v>0</v>
      </c>
      <c r="M205" s="87">
        <v>0</v>
      </c>
      <c r="N205" s="87">
        <v>0</v>
      </c>
      <c r="O205" s="87">
        <v>0</v>
      </c>
      <c r="P205" s="87">
        <v>0</v>
      </c>
      <c r="Q205" s="87">
        <v>0</v>
      </c>
      <c r="R205" s="87">
        <v>0</v>
      </c>
      <c r="S205" s="87">
        <v>0</v>
      </c>
      <c r="T205" s="87">
        <v>0</v>
      </c>
      <c r="U205" s="87">
        <v>0</v>
      </c>
      <c r="V205" s="87">
        <v>0</v>
      </c>
      <c r="W205" s="87">
        <v>0</v>
      </c>
      <c r="X205" s="87">
        <v>0</v>
      </c>
      <c r="Y205" s="87">
        <v>0</v>
      </c>
      <c r="Z205" s="87">
        <v>0</v>
      </c>
      <c r="AA205" s="87">
        <v>0</v>
      </c>
      <c r="AB205" s="87">
        <v>0</v>
      </c>
      <c r="AC205" s="87">
        <v>0</v>
      </c>
      <c r="AD205" s="87">
        <v>0</v>
      </c>
      <c r="AE205" s="87">
        <v>0</v>
      </c>
      <c r="AF205" s="87">
        <v>0</v>
      </c>
      <c r="AG205" s="87">
        <v>0</v>
      </c>
      <c r="AH205" s="87">
        <v>0</v>
      </c>
      <c r="AI205" s="87">
        <v>0</v>
      </c>
      <c r="AJ205" s="87">
        <v>0</v>
      </c>
      <c r="AK205" s="87">
        <v>0</v>
      </c>
      <c r="AL205" s="87">
        <v>0</v>
      </c>
      <c r="AM205" s="87">
        <v>0</v>
      </c>
      <c r="AN205" s="87">
        <v>0</v>
      </c>
      <c r="AO205" s="87">
        <v>0</v>
      </c>
      <c r="AP205" s="87">
        <v>0</v>
      </c>
      <c r="AQ205" s="87">
        <v>0</v>
      </c>
      <c r="AR205" s="87">
        <v>0</v>
      </c>
      <c r="AS205" s="87">
        <v>0</v>
      </c>
      <c r="AT205" s="87">
        <v>0</v>
      </c>
      <c r="AU205" s="87">
        <v>0</v>
      </c>
      <c r="AV205" s="87">
        <v>0</v>
      </c>
      <c r="AW205" s="87">
        <v>0</v>
      </c>
      <c r="AX205" s="87">
        <v>0</v>
      </c>
      <c r="AY205" s="87">
        <v>0</v>
      </c>
      <c r="AZ205" s="87">
        <v>0</v>
      </c>
      <c r="BA205" s="87">
        <v>0</v>
      </c>
      <c r="BB205" s="87">
        <v>0</v>
      </c>
    </row>
    <row r="206" spans="1:54">
      <c r="A206" s="86" t="s">
        <v>323</v>
      </c>
      <c r="B206" s="87">
        <v>-1710136.59</v>
      </c>
      <c r="C206" s="87">
        <v>-1710136.59</v>
      </c>
      <c r="D206" s="87">
        <v>-1710136.59</v>
      </c>
      <c r="E206" s="87">
        <v>-1710136.59</v>
      </c>
      <c r="F206" s="87">
        <v>-1710136.59</v>
      </c>
      <c r="G206" s="87">
        <v>-1710136.59</v>
      </c>
      <c r="H206" s="87">
        <v>-1710136.59</v>
      </c>
      <c r="I206" s="87">
        <v>-1710136.59</v>
      </c>
      <c r="J206" s="87">
        <v>-1710136.59</v>
      </c>
      <c r="K206" s="87">
        <v>-1710136.59</v>
      </c>
      <c r="L206" s="87">
        <v>-1710136.59</v>
      </c>
      <c r="M206" s="87">
        <v>-1710136.59</v>
      </c>
      <c r="N206" s="87">
        <v>-1710136.59</v>
      </c>
      <c r="O206" s="87">
        <v>-1710136.59</v>
      </c>
      <c r="P206" s="87">
        <v>-1710136.59</v>
      </c>
      <c r="Q206" s="87">
        <v>-1710136.59</v>
      </c>
      <c r="R206" s="87">
        <v>-1710136.59</v>
      </c>
      <c r="S206" s="87">
        <v>-1710136.59</v>
      </c>
      <c r="T206" s="87">
        <v>-1710136.59</v>
      </c>
      <c r="U206" s="87">
        <v>-1710136.59</v>
      </c>
      <c r="V206" s="87">
        <v>-1710136.59</v>
      </c>
      <c r="W206" s="87">
        <v>-1710136.59</v>
      </c>
      <c r="X206" s="87">
        <v>-1710136.59</v>
      </c>
      <c r="Y206" s="87">
        <v>-1710136.59</v>
      </c>
      <c r="Z206" s="87">
        <v>-1710136.59</v>
      </c>
      <c r="AA206" s="87">
        <v>-1710136.59</v>
      </c>
      <c r="AB206" s="87">
        <v>-1710136.59</v>
      </c>
      <c r="AC206" s="87">
        <v>-1710136.59</v>
      </c>
      <c r="AD206" s="87">
        <v>-1710136.59</v>
      </c>
      <c r="AE206" s="87">
        <v>-1710136.59</v>
      </c>
      <c r="AF206" s="87">
        <v>-1710136.59</v>
      </c>
      <c r="AG206" s="87">
        <v>-1710136.59</v>
      </c>
      <c r="AH206" s="87">
        <v>-1710136.59</v>
      </c>
      <c r="AI206" s="87">
        <v>-1710136.59</v>
      </c>
      <c r="AJ206" s="87">
        <v>-1710136.59</v>
      </c>
      <c r="AK206" s="87">
        <v>-1710136.59</v>
      </c>
      <c r="AL206" s="87">
        <v>-1710136.59</v>
      </c>
      <c r="AM206" s="87">
        <v>-1710136.59</v>
      </c>
      <c r="AN206" s="87">
        <v>-1710136.59</v>
      </c>
      <c r="AO206" s="87">
        <v>-1710136.59</v>
      </c>
      <c r="AP206" s="87">
        <v>-1710136.59</v>
      </c>
      <c r="AQ206" s="87">
        <v>-1710136.59</v>
      </c>
      <c r="AR206" s="87">
        <v>-1710136.59</v>
      </c>
      <c r="AS206" s="87">
        <v>-1710136.59</v>
      </c>
      <c r="AT206" s="87">
        <v>-1710136.59</v>
      </c>
      <c r="AU206" s="87">
        <v>-1710136.59</v>
      </c>
      <c r="AV206" s="87">
        <v>-1710136.59</v>
      </c>
      <c r="AW206" s="87">
        <v>-1710136.59</v>
      </c>
      <c r="AX206" s="87">
        <v>-1710136.59</v>
      </c>
      <c r="AY206" s="87">
        <v>-1710136.59</v>
      </c>
      <c r="AZ206" s="87">
        <v>-1710136.59</v>
      </c>
      <c r="BA206" s="87">
        <v>-1710136.59</v>
      </c>
      <c r="BB206" s="87">
        <v>-1710136.59</v>
      </c>
    </row>
    <row r="207" spans="1:54">
      <c r="A207" s="86" t="s">
        <v>324</v>
      </c>
      <c r="B207" s="87">
        <v>2605856.4300000002</v>
      </c>
      <c r="C207" s="87">
        <v>2605856.4300000002</v>
      </c>
      <c r="D207" s="87">
        <v>2605856.4300000002</v>
      </c>
      <c r="E207" s="87">
        <v>2605856.4300000002</v>
      </c>
      <c r="F207" s="87">
        <v>2605856.4300000002</v>
      </c>
      <c r="G207" s="87">
        <v>2605856.4300000002</v>
      </c>
      <c r="H207" s="87">
        <v>2605856.4300000002</v>
      </c>
      <c r="I207" s="87">
        <v>2605856.4300000002</v>
      </c>
      <c r="J207" s="87">
        <v>2605856.4300000002</v>
      </c>
      <c r="K207" s="87">
        <v>2605856.4300000002</v>
      </c>
      <c r="L207" s="87">
        <v>2605856.4300000002</v>
      </c>
      <c r="M207" s="87">
        <v>2605856.4300000002</v>
      </c>
      <c r="N207" s="87">
        <v>2605856.4300000002</v>
      </c>
      <c r="O207" s="87">
        <v>2605856.4300000002</v>
      </c>
      <c r="P207" s="87">
        <v>2605856.4300000002</v>
      </c>
      <c r="Q207" s="87">
        <v>2605856.4300000002</v>
      </c>
      <c r="R207" s="87">
        <v>2605856.4300000002</v>
      </c>
      <c r="S207" s="87">
        <v>2605856.4300000002</v>
      </c>
      <c r="T207" s="87">
        <v>2605856.4300000002</v>
      </c>
      <c r="U207" s="87">
        <v>2605856.4300000002</v>
      </c>
      <c r="V207" s="87">
        <v>2605856.4300000002</v>
      </c>
      <c r="W207" s="87">
        <v>2605856.4300000002</v>
      </c>
      <c r="X207" s="87">
        <v>2605856.4300000002</v>
      </c>
      <c r="Y207" s="87">
        <v>2605856.4300000002</v>
      </c>
      <c r="Z207" s="87">
        <v>2605856.4300000002</v>
      </c>
      <c r="AA207" s="87">
        <v>2605856.4300000002</v>
      </c>
      <c r="AB207" s="87">
        <v>2605856.4300000002</v>
      </c>
      <c r="AC207" s="87">
        <v>2605856.4300000002</v>
      </c>
      <c r="AD207" s="87">
        <v>2605856.4300000002</v>
      </c>
      <c r="AE207" s="87">
        <v>2605856.4300000002</v>
      </c>
      <c r="AF207" s="87">
        <v>2605856.4300000002</v>
      </c>
      <c r="AG207" s="87">
        <v>2605856.4300000002</v>
      </c>
      <c r="AH207" s="87">
        <v>2605856.4300000002</v>
      </c>
      <c r="AI207" s="87">
        <v>2605856.4300000002</v>
      </c>
      <c r="AJ207" s="87">
        <v>2605856.4300000002</v>
      </c>
      <c r="AK207" s="87">
        <v>2605856.4300000002</v>
      </c>
      <c r="AL207" s="87">
        <v>2605856.4300000002</v>
      </c>
      <c r="AM207" s="87">
        <v>2605856.4300000002</v>
      </c>
      <c r="AN207" s="87">
        <v>2605856.4300000002</v>
      </c>
      <c r="AO207" s="87">
        <v>2605856.4300000002</v>
      </c>
      <c r="AP207" s="87">
        <v>2605856.4300000002</v>
      </c>
      <c r="AQ207" s="87">
        <v>2605856.4300000002</v>
      </c>
      <c r="AR207" s="87">
        <v>2605856.4300000002</v>
      </c>
      <c r="AS207" s="87">
        <v>2605856.4300000002</v>
      </c>
      <c r="AT207" s="87">
        <v>2605856.4300000002</v>
      </c>
      <c r="AU207" s="87">
        <v>2605856.4300000002</v>
      </c>
      <c r="AV207" s="87">
        <v>2605856.4300000002</v>
      </c>
      <c r="AW207" s="87">
        <v>2605856.4300000002</v>
      </c>
      <c r="AX207" s="87">
        <v>2605856.4300000002</v>
      </c>
      <c r="AY207" s="87">
        <v>2605856.4300000002</v>
      </c>
      <c r="AZ207" s="87">
        <v>2605856.4300000002</v>
      </c>
      <c r="BA207" s="87">
        <v>2605856.4300000002</v>
      </c>
      <c r="BB207" s="87">
        <v>2605856.4300000002</v>
      </c>
    </row>
    <row r="208" spans="1:54">
      <c r="A208" s="86" t="s">
        <v>325</v>
      </c>
      <c r="B208" s="87">
        <v>0</v>
      </c>
      <c r="C208" s="87">
        <v>0</v>
      </c>
      <c r="D208" s="87">
        <v>0</v>
      </c>
      <c r="E208" s="87">
        <v>0</v>
      </c>
      <c r="F208" s="87">
        <v>0</v>
      </c>
      <c r="G208" s="87">
        <v>0</v>
      </c>
      <c r="H208" s="87">
        <v>0</v>
      </c>
      <c r="I208" s="87">
        <v>0</v>
      </c>
      <c r="J208" s="87">
        <v>0</v>
      </c>
      <c r="K208" s="87">
        <v>0</v>
      </c>
      <c r="L208" s="87">
        <v>0</v>
      </c>
      <c r="M208" s="87">
        <v>0</v>
      </c>
      <c r="N208" s="87">
        <v>0</v>
      </c>
      <c r="O208" s="87">
        <v>0</v>
      </c>
      <c r="P208" s="87">
        <v>0</v>
      </c>
      <c r="Q208" s="87">
        <v>0</v>
      </c>
      <c r="R208" s="87">
        <v>0</v>
      </c>
      <c r="S208" s="87">
        <v>0</v>
      </c>
      <c r="T208" s="87">
        <v>0</v>
      </c>
      <c r="U208" s="87">
        <v>0</v>
      </c>
      <c r="V208" s="87">
        <v>0</v>
      </c>
      <c r="W208" s="87">
        <v>0</v>
      </c>
      <c r="X208" s="87">
        <v>0</v>
      </c>
      <c r="Y208" s="87">
        <v>0</v>
      </c>
      <c r="Z208" s="87">
        <v>0</v>
      </c>
      <c r="AA208" s="87">
        <v>0</v>
      </c>
      <c r="AB208" s="87">
        <v>0</v>
      </c>
      <c r="AC208" s="87">
        <v>0</v>
      </c>
      <c r="AD208" s="87">
        <v>0</v>
      </c>
      <c r="AE208" s="87">
        <v>0</v>
      </c>
      <c r="AF208" s="87">
        <v>0</v>
      </c>
      <c r="AG208" s="87">
        <v>0</v>
      </c>
      <c r="AH208" s="87">
        <v>0</v>
      </c>
      <c r="AI208" s="87">
        <v>0</v>
      </c>
      <c r="AJ208" s="87">
        <v>0</v>
      </c>
      <c r="AK208" s="87">
        <v>0</v>
      </c>
      <c r="AL208" s="87">
        <v>0</v>
      </c>
      <c r="AM208" s="87">
        <v>0</v>
      </c>
      <c r="AN208" s="87">
        <v>0</v>
      </c>
      <c r="AO208" s="87">
        <v>0</v>
      </c>
      <c r="AP208" s="87">
        <v>0</v>
      </c>
      <c r="AQ208" s="87">
        <v>0</v>
      </c>
      <c r="AR208" s="87">
        <v>0</v>
      </c>
      <c r="AS208" s="87">
        <v>0</v>
      </c>
      <c r="AT208" s="87">
        <v>0</v>
      </c>
      <c r="AU208" s="87">
        <v>0</v>
      </c>
      <c r="AV208" s="87">
        <v>0</v>
      </c>
      <c r="AW208" s="87">
        <v>0</v>
      </c>
      <c r="AX208" s="87">
        <v>0</v>
      </c>
      <c r="AY208" s="87">
        <v>0</v>
      </c>
      <c r="AZ208" s="87">
        <v>0</v>
      </c>
      <c r="BA208" s="87">
        <v>0</v>
      </c>
      <c r="BB208" s="87">
        <v>0</v>
      </c>
    </row>
    <row r="209" spans="1:54">
      <c r="A209" s="86" t="s">
        <v>326</v>
      </c>
      <c r="B209" s="87">
        <v>0</v>
      </c>
      <c r="C209" s="87">
        <v>0</v>
      </c>
      <c r="D209" s="87">
        <v>0</v>
      </c>
      <c r="E209" s="87">
        <v>0</v>
      </c>
      <c r="F209" s="87">
        <v>0</v>
      </c>
      <c r="G209" s="87">
        <v>0</v>
      </c>
      <c r="H209" s="87">
        <v>0</v>
      </c>
      <c r="I209" s="87">
        <v>0</v>
      </c>
      <c r="J209" s="87">
        <v>0</v>
      </c>
      <c r="K209" s="87">
        <v>0</v>
      </c>
      <c r="L209" s="87">
        <v>0</v>
      </c>
      <c r="M209" s="87">
        <v>0</v>
      </c>
      <c r="N209" s="87">
        <v>0</v>
      </c>
      <c r="O209" s="87">
        <v>0</v>
      </c>
      <c r="P209" s="87">
        <v>0</v>
      </c>
      <c r="Q209" s="87">
        <v>0</v>
      </c>
      <c r="R209" s="87">
        <v>0</v>
      </c>
      <c r="S209" s="87">
        <v>0</v>
      </c>
      <c r="T209" s="87">
        <v>0</v>
      </c>
      <c r="U209" s="87">
        <v>0</v>
      </c>
      <c r="V209" s="87">
        <v>0</v>
      </c>
      <c r="W209" s="87">
        <v>0</v>
      </c>
      <c r="X209" s="87">
        <v>0</v>
      </c>
      <c r="Y209" s="87">
        <v>0</v>
      </c>
      <c r="Z209" s="87">
        <v>0</v>
      </c>
      <c r="AA209" s="87">
        <v>0</v>
      </c>
      <c r="AB209" s="87">
        <v>0</v>
      </c>
      <c r="AC209" s="87">
        <v>0</v>
      </c>
      <c r="AD209" s="87">
        <v>0</v>
      </c>
      <c r="AE209" s="87">
        <v>0</v>
      </c>
      <c r="AF209" s="87">
        <v>0</v>
      </c>
      <c r="AG209" s="87">
        <v>0</v>
      </c>
      <c r="AH209" s="87">
        <v>0</v>
      </c>
      <c r="AI209" s="87">
        <v>0</v>
      </c>
      <c r="AJ209" s="87">
        <v>0</v>
      </c>
      <c r="AK209" s="87">
        <v>0</v>
      </c>
      <c r="AL209" s="87">
        <v>0</v>
      </c>
      <c r="AM209" s="87">
        <v>0</v>
      </c>
      <c r="AN209" s="87">
        <v>0</v>
      </c>
      <c r="AO209" s="87">
        <v>0</v>
      </c>
      <c r="AP209" s="87">
        <v>0</v>
      </c>
      <c r="AQ209" s="87">
        <v>0</v>
      </c>
      <c r="AR209" s="87">
        <v>0</v>
      </c>
      <c r="AS209" s="87">
        <v>0</v>
      </c>
      <c r="AT209" s="87">
        <v>0</v>
      </c>
      <c r="AU209" s="87">
        <v>0</v>
      </c>
      <c r="AV209" s="87">
        <v>0</v>
      </c>
      <c r="AW209" s="87">
        <v>0</v>
      </c>
      <c r="AX209" s="87">
        <v>0</v>
      </c>
      <c r="AY209" s="87">
        <v>0</v>
      </c>
      <c r="AZ209" s="87">
        <v>0</v>
      </c>
      <c r="BA209" s="87">
        <v>0</v>
      </c>
      <c r="BB209" s="87">
        <v>0</v>
      </c>
    </row>
    <row r="210" spans="1:54">
      <c r="A210" s="86" t="s">
        <v>327</v>
      </c>
      <c r="B210" s="87">
        <v>0</v>
      </c>
      <c r="C210" s="87">
        <v>0</v>
      </c>
      <c r="D210" s="87">
        <v>0</v>
      </c>
      <c r="E210" s="87">
        <v>0</v>
      </c>
      <c r="F210" s="87">
        <v>0</v>
      </c>
      <c r="G210" s="87">
        <v>0</v>
      </c>
      <c r="H210" s="87">
        <v>0</v>
      </c>
      <c r="I210" s="87">
        <v>0</v>
      </c>
      <c r="J210" s="87">
        <v>0</v>
      </c>
      <c r="K210" s="87">
        <v>0</v>
      </c>
      <c r="L210" s="87">
        <v>0</v>
      </c>
      <c r="M210" s="87">
        <v>0</v>
      </c>
      <c r="N210" s="87">
        <v>0</v>
      </c>
      <c r="O210" s="87">
        <v>0</v>
      </c>
      <c r="P210" s="87">
        <v>0</v>
      </c>
      <c r="Q210" s="87">
        <v>0</v>
      </c>
      <c r="R210" s="87">
        <v>0</v>
      </c>
      <c r="S210" s="87">
        <v>0</v>
      </c>
      <c r="T210" s="87">
        <v>0</v>
      </c>
      <c r="U210" s="87">
        <v>0</v>
      </c>
      <c r="V210" s="87">
        <v>0</v>
      </c>
      <c r="W210" s="87">
        <v>0</v>
      </c>
      <c r="X210" s="87">
        <v>0</v>
      </c>
      <c r="Y210" s="87">
        <v>0</v>
      </c>
      <c r="Z210" s="87">
        <v>0</v>
      </c>
      <c r="AA210" s="87">
        <v>0</v>
      </c>
      <c r="AB210" s="87">
        <v>0</v>
      </c>
      <c r="AC210" s="87">
        <v>0</v>
      </c>
      <c r="AD210" s="87">
        <v>0</v>
      </c>
      <c r="AE210" s="87">
        <v>0</v>
      </c>
      <c r="AF210" s="87">
        <v>0</v>
      </c>
      <c r="AG210" s="87">
        <v>0</v>
      </c>
      <c r="AH210" s="87">
        <v>0</v>
      </c>
      <c r="AI210" s="87">
        <v>0</v>
      </c>
      <c r="AJ210" s="87">
        <v>0</v>
      </c>
      <c r="AK210" s="87">
        <v>0</v>
      </c>
      <c r="AL210" s="87">
        <v>0</v>
      </c>
      <c r="AM210" s="87">
        <v>0</v>
      </c>
      <c r="AN210" s="87">
        <v>0</v>
      </c>
      <c r="AO210" s="87">
        <v>0</v>
      </c>
      <c r="AP210" s="87">
        <v>0</v>
      </c>
      <c r="AQ210" s="87">
        <v>0</v>
      </c>
      <c r="AR210" s="87">
        <v>0</v>
      </c>
      <c r="AS210" s="87">
        <v>0</v>
      </c>
      <c r="AT210" s="87">
        <v>0</v>
      </c>
      <c r="AU210" s="87">
        <v>0</v>
      </c>
      <c r="AV210" s="87">
        <v>0</v>
      </c>
      <c r="AW210" s="87">
        <v>0</v>
      </c>
      <c r="AX210" s="87">
        <v>0</v>
      </c>
      <c r="AY210" s="87">
        <v>0</v>
      </c>
      <c r="AZ210" s="87">
        <v>0</v>
      </c>
      <c r="BA210" s="87">
        <v>0</v>
      </c>
      <c r="BB210" s="87">
        <v>0</v>
      </c>
    </row>
    <row r="211" spans="1:54">
      <c r="A211" s="86" t="s">
        <v>328</v>
      </c>
      <c r="B211" s="87">
        <v>-23632785.629999999</v>
      </c>
      <c r="C211" s="87">
        <v>-23632785.629999999</v>
      </c>
      <c r="D211" s="87">
        <v>-23632785.629999999</v>
      </c>
      <c r="E211" s="87">
        <v>-23632785.629999999</v>
      </c>
      <c r="F211" s="87">
        <v>-23632785.629999999</v>
      </c>
      <c r="G211" s="87">
        <v>-23632785.629999999</v>
      </c>
      <c r="H211" s="87">
        <v>-23632785.629999999</v>
      </c>
      <c r="I211" s="87">
        <v>-23632785.629999999</v>
      </c>
      <c r="J211" s="87">
        <v>-23632785.629999999</v>
      </c>
      <c r="K211" s="87">
        <v>-23632785.629999999</v>
      </c>
      <c r="L211" s="87">
        <v>-23632785.629999999</v>
      </c>
      <c r="M211" s="87">
        <v>-23632785.629999999</v>
      </c>
      <c r="N211" s="87">
        <v>-23632785.629999999</v>
      </c>
      <c r="O211" s="87">
        <v>-23632785.629999999</v>
      </c>
      <c r="P211" s="87">
        <v>-23632785.629999999</v>
      </c>
      <c r="Q211" s="87">
        <v>-23632785.629999999</v>
      </c>
      <c r="R211" s="87">
        <v>-23632785.629999999</v>
      </c>
      <c r="S211" s="87">
        <v>-23632785.629999999</v>
      </c>
      <c r="T211" s="87">
        <v>-23632785.629999999</v>
      </c>
      <c r="U211" s="87">
        <v>-23632785.629999999</v>
      </c>
      <c r="V211" s="87">
        <v>-23632785.629999999</v>
      </c>
      <c r="W211" s="87">
        <v>-23632785.629999999</v>
      </c>
      <c r="X211" s="87">
        <v>-23632785.629999999</v>
      </c>
      <c r="Y211" s="87">
        <v>-23632785.629999999</v>
      </c>
      <c r="Z211" s="87">
        <v>-23632785.629999999</v>
      </c>
      <c r="AA211" s="87">
        <v>-23632785.629999999</v>
      </c>
      <c r="AB211" s="87">
        <v>-23632785.629999999</v>
      </c>
      <c r="AC211" s="87">
        <v>-23632785.629999999</v>
      </c>
      <c r="AD211" s="87">
        <v>-23632785.629999999</v>
      </c>
      <c r="AE211" s="87">
        <v>-23632785.629999999</v>
      </c>
      <c r="AF211" s="87">
        <v>-23632785.629999999</v>
      </c>
      <c r="AG211" s="87">
        <v>-23632785.629999999</v>
      </c>
      <c r="AH211" s="87">
        <v>-23632785.629999999</v>
      </c>
      <c r="AI211" s="87">
        <v>-23632785.629999999</v>
      </c>
      <c r="AJ211" s="87">
        <v>-23632785.629999999</v>
      </c>
      <c r="AK211" s="87">
        <v>-23632785.629999999</v>
      </c>
      <c r="AL211" s="87">
        <v>-23632785.629999999</v>
      </c>
      <c r="AM211" s="87">
        <v>-23632785.629999999</v>
      </c>
      <c r="AN211" s="87">
        <v>-23632785.629999999</v>
      </c>
      <c r="AO211" s="87">
        <v>-23632785.629999999</v>
      </c>
      <c r="AP211" s="87">
        <v>-23632785.629999999</v>
      </c>
      <c r="AQ211" s="87">
        <v>-23632785.629999999</v>
      </c>
      <c r="AR211" s="87">
        <v>-23632785.629999999</v>
      </c>
      <c r="AS211" s="87">
        <v>-23632785.629999999</v>
      </c>
      <c r="AT211" s="87">
        <v>-23632785.629999999</v>
      </c>
      <c r="AU211" s="87">
        <v>-23632785.629999999</v>
      </c>
      <c r="AV211" s="87">
        <v>-23632785.629999999</v>
      </c>
      <c r="AW211" s="87">
        <v>-23632785.629999999</v>
      </c>
      <c r="AX211" s="87">
        <v>-23632785.629999999</v>
      </c>
      <c r="AY211" s="87">
        <v>-23632785.629999999</v>
      </c>
      <c r="AZ211" s="87">
        <v>-23632785.629999999</v>
      </c>
      <c r="BA211" s="87">
        <v>-23632785.629999999</v>
      </c>
      <c r="BB211" s="87">
        <v>-23632785.629999999</v>
      </c>
    </row>
    <row r="212" spans="1:54">
      <c r="A212" s="86" t="s">
        <v>329</v>
      </c>
      <c r="B212" s="87">
        <v>0</v>
      </c>
      <c r="C212" s="87">
        <v>0</v>
      </c>
      <c r="D212" s="87">
        <v>0</v>
      </c>
      <c r="E212" s="87">
        <v>0</v>
      </c>
      <c r="F212" s="87">
        <v>0</v>
      </c>
      <c r="G212" s="87">
        <v>0</v>
      </c>
      <c r="H212" s="87">
        <v>0</v>
      </c>
      <c r="I212" s="87">
        <v>0</v>
      </c>
      <c r="J212" s="87">
        <v>0</v>
      </c>
      <c r="K212" s="87">
        <v>0</v>
      </c>
      <c r="L212" s="87">
        <v>0</v>
      </c>
      <c r="M212" s="87">
        <v>0</v>
      </c>
      <c r="N212" s="87">
        <v>0</v>
      </c>
      <c r="O212" s="87">
        <v>0</v>
      </c>
      <c r="P212" s="87">
        <v>0</v>
      </c>
      <c r="Q212" s="87">
        <v>0</v>
      </c>
      <c r="R212" s="87">
        <v>0</v>
      </c>
      <c r="S212" s="87">
        <v>0</v>
      </c>
      <c r="T212" s="87">
        <v>0</v>
      </c>
      <c r="U212" s="87">
        <v>0</v>
      </c>
      <c r="V212" s="87">
        <v>0</v>
      </c>
      <c r="W212" s="87">
        <v>0</v>
      </c>
      <c r="X212" s="87">
        <v>0</v>
      </c>
      <c r="Y212" s="87">
        <v>0</v>
      </c>
      <c r="Z212" s="87">
        <v>0</v>
      </c>
      <c r="AA212" s="87">
        <v>0</v>
      </c>
      <c r="AB212" s="87">
        <v>0</v>
      </c>
      <c r="AC212" s="87">
        <v>0</v>
      </c>
      <c r="AD212" s="87">
        <v>0</v>
      </c>
      <c r="AE212" s="87">
        <v>0</v>
      </c>
      <c r="AF212" s="87">
        <v>0</v>
      </c>
      <c r="AG212" s="87">
        <v>0</v>
      </c>
      <c r="AH212" s="87">
        <v>0</v>
      </c>
      <c r="AI212" s="87">
        <v>0</v>
      </c>
      <c r="AJ212" s="87">
        <v>0</v>
      </c>
      <c r="AK212" s="87">
        <v>0</v>
      </c>
      <c r="AL212" s="87">
        <v>0</v>
      </c>
      <c r="AM212" s="87">
        <v>0</v>
      </c>
      <c r="AN212" s="87">
        <v>0</v>
      </c>
      <c r="AO212" s="87">
        <v>0</v>
      </c>
      <c r="AP212" s="87">
        <v>0</v>
      </c>
      <c r="AQ212" s="87">
        <v>0</v>
      </c>
      <c r="AR212" s="87">
        <v>0</v>
      </c>
      <c r="AS212" s="87">
        <v>0</v>
      </c>
      <c r="AT212" s="87">
        <v>0</v>
      </c>
      <c r="AU212" s="87">
        <v>0</v>
      </c>
      <c r="AV212" s="87">
        <v>0</v>
      </c>
      <c r="AW212" s="87">
        <v>0</v>
      </c>
      <c r="AX212" s="87">
        <v>0</v>
      </c>
      <c r="AY212" s="87">
        <v>0</v>
      </c>
      <c r="AZ212" s="87">
        <v>0</v>
      </c>
      <c r="BA212" s="87">
        <v>0</v>
      </c>
      <c r="BB212" s="87">
        <v>0</v>
      </c>
    </row>
    <row r="213" spans="1:54">
      <c r="A213" s="86" t="s">
        <v>330</v>
      </c>
      <c r="B213" s="87">
        <v>0</v>
      </c>
      <c r="C213" s="87">
        <v>0</v>
      </c>
      <c r="D213" s="87">
        <v>0</v>
      </c>
      <c r="E213" s="87">
        <v>0</v>
      </c>
      <c r="F213" s="87">
        <v>0</v>
      </c>
      <c r="G213" s="87">
        <v>0</v>
      </c>
      <c r="H213" s="87">
        <v>0</v>
      </c>
      <c r="I213" s="87">
        <v>0</v>
      </c>
      <c r="J213" s="87">
        <v>0</v>
      </c>
      <c r="K213" s="87">
        <v>0</v>
      </c>
      <c r="L213" s="87">
        <v>0</v>
      </c>
      <c r="M213" s="87">
        <v>0</v>
      </c>
      <c r="N213" s="87">
        <v>0</v>
      </c>
      <c r="O213" s="87">
        <v>0</v>
      </c>
      <c r="P213" s="87">
        <v>0</v>
      </c>
      <c r="Q213" s="87">
        <v>0</v>
      </c>
      <c r="R213" s="87">
        <v>0</v>
      </c>
      <c r="S213" s="87">
        <v>0</v>
      </c>
      <c r="T213" s="87">
        <v>0</v>
      </c>
      <c r="U213" s="87">
        <v>0</v>
      </c>
      <c r="V213" s="87">
        <v>0</v>
      </c>
      <c r="W213" s="87">
        <v>0</v>
      </c>
      <c r="X213" s="87">
        <v>0</v>
      </c>
      <c r="Y213" s="87">
        <v>0</v>
      </c>
      <c r="Z213" s="87">
        <v>0</v>
      </c>
      <c r="AA213" s="87">
        <v>0</v>
      </c>
      <c r="AB213" s="87">
        <v>0</v>
      </c>
      <c r="AC213" s="87">
        <v>0</v>
      </c>
      <c r="AD213" s="87">
        <v>0</v>
      </c>
      <c r="AE213" s="87">
        <v>0</v>
      </c>
      <c r="AF213" s="87">
        <v>0</v>
      </c>
      <c r="AG213" s="87">
        <v>0</v>
      </c>
      <c r="AH213" s="87">
        <v>0</v>
      </c>
      <c r="AI213" s="87">
        <v>0</v>
      </c>
      <c r="AJ213" s="87">
        <v>0</v>
      </c>
      <c r="AK213" s="87">
        <v>0</v>
      </c>
      <c r="AL213" s="87">
        <v>0</v>
      </c>
      <c r="AM213" s="87">
        <v>0</v>
      </c>
      <c r="AN213" s="87">
        <v>0</v>
      </c>
      <c r="AO213" s="87">
        <v>0</v>
      </c>
      <c r="AP213" s="87">
        <v>0</v>
      </c>
      <c r="AQ213" s="87">
        <v>0</v>
      </c>
      <c r="AR213" s="87">
        <v>0</v>
      </c>
      <c r="AS213" s="87">
        <v>0</v>
      </c>
      <c r="AT213" s="87">
        <v>0</v>
      </c>
      <c r="AU213" s="87">
        <v>0</v>
      </c>
      <c r="AV213" s="87">
        <v>0</v>
      </c>
      <c r="AW213" s="87">
        <v>0</v>
      </c>
      <c r="AX213" s="87">
        <v>0</v>
      </c>
      <c r="AY213" s="87">
        <v>0</v>
      </c>
      <c r="AZ213" s="87">
        <v>0</v>
      </c>
      <c r="BA213" s="87">
        <v>0</v>
      </c>
      <c r="BB213" s="87">
        <v>0</v>
      </c>
    </row>
    <row r="214" spans="1:54">
      <c r="A214" s="86" t="s">
        <v>331</v>
      </c>
      <c r="B214" s="87">
        <v>0</v>
      </c>
      <c r="C214" s="87">
        <v>0</v>
      </c>
      <c r="D214" s="87">
        <v>0</v>
      </c>
      <c r="E214" s="87">
        <v>0</v>
      </c>
      <c r="F214" s="87">
        <v>0</v>
      </c>
      <c r="G214" s="87">
        <v>0</v>
      </c>
      <c r="H214" s="87">
        <v>0</v>
      </c>
      <c r="I214" s="87">
        <v>0</v>
      </c>
      <c r="J214" s="87">
        <v>0</v>
      </c>
      <c r="K214" s="87">
        <v>0</v>
      </c>
      <c r="L214" s="87">
        <v>0</v>
      </c>
      <c r="M214" s="87">
        <v>0</v>
      </c>
      <c r="N214" s="87">
        <v>0</v>
      </c>
      <c r="O214" s="87">
        <v>0</v>
      </c>
      <c r="P214" s="87">
        <v>0</v>
      </c>
      <c r="Q214" s="87">
        <v>0</v>
      </c>
      <c r="R214" s="87">
        <v>0</v>
      </c>
      <c r="S214" s="87">
        <v>0</v>
      </c>
      <c r="T214" s="87">
        <v>0</v>
      </c>
      <c r="U214" s="87">
        <v>0</v>
      </c>
      <c r="V214" s="87">
        <v>0</v>
      </c>
      <c r="W214" s="87">
        <v>0</v>
      </c>
      <c r="X214" s="87">
        <v>0</v>
      </c>
      <c r="Y214" s="87">
        <v>0</v>
      </c>
      <c r="Z214" s="87">
        <v>0</v>
      </c>
      <c r="AA214" s="87">
        <v>0</v>
      </c>
      <c r="AB214" s="87">
        <v>0</v>
      </c>
      <c r="AC214" s="87">
        <v>0</v>
      </c>
      <c r="AD214" s="87">
        <v>0</v>
      </c>
      <c r="AE214" s="87">
        <v>0</v>
      </c>
      <c r="AF214" s="87">
        <v>0</v>
      </c>
      <c r="AG214" s="87">
        <v>0</v>
      </c>
      <c r="AH214" s="87">
        <v>0</v>
      </c>
      <c r="AI214" s="87">
        <v>0</v>
      </c>
      <c r="AJ214" s="87">
        <v>0</v>
      </c>
      <c r="AK214" s="87">
        <v>0</v>
      </c>
      <c r="AL214" s="87">
        <v>0</v>
      </c>
      <c r="AM214" s="87">
        <v>0</v>
      </c>
      <c r="AN214" s="87">
        <v>0</v>
      </c>
      <c r="AO214" s="87">
        <v>0</v>
      </c>
      <c r="AP214" s="87">
        <v>0</v>
      </c>
      <c r="AQ214" s="87">
        <v>0</v>
      </c>
      <c r="AR214" s="87">
        <v>0</v>
      </c>
      <c r="AS214" s="87">
        <v>0</v>
      </c>
      <c r="AT214" s="87">
        <v>0</v>
      </c>
      <c r="AU214" s="87">
        <v>0</v>
      </c>
      <c r="AV214" s="87">
        <v>0</v>
      </c>
      <c r="AW214" s="87">
        <v>0</v>
      </c>
      <c r="AX214" s="87">
        <v>0</v>
      </c>
      <c r="AY214" s="87">
        <v>0</v>
      </c>
      <c r="AZ214" s="87">
        <v>0</v>
      </c>
      <c r="BA214" s="87">
        <v>0</v>
      </c>
      <c r="BB214" s="87">
        <v>0</v>
      </c>
    </row>
    <row r="215" spans="1:54">
      <c r="A215" s="86" t="s">
        <v>332</v>
      </c>
      <c r="B215" s="87">
        <v>20438219.859999999</v>
      </c>
      <c r="C215" s="87">
        <v>20438219.859999999</v>
      </c>
      <c r="D215" s="87">
        <v>20438219.859999999</v>
      </c>
      <c r="E215" s="87">
        <v>20438219.859999999</v>
      </c>
      <c r="F215" s="87">
        <v>20438219.859999999</v>
      </c>
      <c r="G215" s="87">
        <v>20438219.859999999</v>
      </c>
      <c r="H215" s="87">
        <v>20438219.859999999</v>
      </c>
      <c r="I215" s="87">
        <v>20438219.859999999</v>
      </c>
      <c r="J215" s="87">
        <v>20438219.859999999</v>
      </c>
      <c r="K215" s="87">
        <v>20438219.859999999</v>
      </c>
      <c r="L215" s="87">
        <v>20438219.859999999</v>
      </c>
      <c r="M215" s="87">
        <v>20438219.859999999</v>
      </c>
      <c r="N215" s="87">
        <v>20438219.859999999</v>
      </c>
      <c r="O215" s="87">
        <v>20438219.859999999</v>
      </c>
      <c r="P215" s="87">
        <v>20438219.859999999</v>
      </c>
      <c r="Q215" s="87">
        <v>20438219.859999999</v>
      </c>
      <c r="R215" s="87">
        <v>20438219.859999999</v>
      </c>
      <c r="S215" s="87">
        <v>20438219.859999999</v>
      </c>
      <c r="T215" s="87">
        <v>20438219.859999999</v>
      </c>
      <c r="U215" s="87">
        <v>20438219.859999999</v>
      </c>
      <c r="V215" s="87">
        <v>20438219.859999999</v>
      </c>
      <c r="W215" s="87">
        <v>20438219.859999999</v>
      </c>
      <c r="X215" s="87">
        <v>20438219.859999999</v>
      </c>
      <c r="Y215" s="87">
        <v>20438219.859999999</v>
      </c>
      <c r="Z215" s="87">
        <v>20438219.859999999</v>
      </c>
      <c r="AA215" s="87">
        <v>20438219.859999999</v>
      </c>
      <c r="AB215" s="87">
        <v>20438219.859999999</v>
      </c>
      <c r="AC215" s="87">
        <v>20438219.859999999</v>
      </c>
      <c r="AD215" s="87">
        <v>20438219.859999999</v>
      </c>
      <c r="AE215" s="87">
        <v>20438219.859999999</v>
      </c>
      <c r="AF215" s="87">
        <v>20438219.859999999</v>
      </c>
      <c r="AG215" s="87">
        <v>20438219.859999999</v>
      </c>
      <c r="AH215" s="87">
        <v>20438219.859999999</v>
      </c>
      <c r="AI215" s="87">
        <v>20438219.859999999</v>
      </c>
      <c r="AJ215" s="87">
        <v>20438219.859999999</v>
      </c>
      <c r="AK215" s="87">
        <v>20438219.859999999</v>
      </c>
      <c r="AL215" s="87">
        <v>20438219.859999999</v>
      </c>
      <c r="AM215" s="87">
        <v>20438219.859999999</v>
      </c>
      <c r="AN215" s="87">
        <v>20438219.859999999</v>
      </c>
      <c r="AO215" s="87">
        <v>20438219.859999999</v>
      </c>
      <c r="AP215" s="87">
        <v>20438219.859999999</v>
      </c>
      <c r="AQ215" s="87">
        <v>20438219.859999999</v>
      </c>
      <c r="AR215" s="87">
        <v>20438219.859999999</v>
      </c>
      <c r="AS215" s="87">
        <v>20438219.859999999</v>
      </c>
      <c r="AT215" s="87">
        <v>20438219.859999999</v>
      </c>
      <c r="AU215" s="87">
        <v>20438219.859999999</v>
      </c>
      <c r="AV215" s="87">
        <v>20438219.859999999</v>
      </c>
      <c r="AW215" s="87">
        <v>20438219.859999999</v>
      </c>
      <c r="AX215" s="87">
        <v>20438219.859999999</v>
      </c>
      <c r="AY215" s="87">
        <v>20438219.859999999</v>
      </c>
      <c r="AZ215" s="87">
        <v>20438219.859999999</v>
      </c>
      <c r="BA215" s="87">
        <v>20438219.859999999</v>
      </c>
      <c r="BB215" s="87">
        <v>20438219.859999999</v>
      </c>
    </row>
    <row r="216" spans="1:54">
      <c r="A216" s="86" t="s">
        <v>333</v>
      </c>
      <c r="B216" s="87">
        <v>-1932092.8</v>
      </c>
      <c r="C216" s="87">
        <v>-1932092.8</v>
      </c>
      <c r="D216" s="87">
        <v>-1932092.8</v>
      </c>
      <c r="E216" s="87">
        <v>-1932092.8</v>
      </c>
      <c r="F216" s="87">
        <v>-1932092.8</v>
      </c>
      <c r="G216" s="87">
        <v>-1932092.8</v>
      </c>
      <c r="H216" s="87">
        <v>-1932092.8</v>
      </c>
      <c r="I216" s="87">
        <v>-1932092.8</v>
      </c>
      <c r="J216" s="87">
        <v>-1932092.8</v>
      </c>
      <c r="K216" s="87">
        <v>-1932092.8</v>
      </c>
      <c r="L216" s="87">
        <v>-1932092.8</v>
      </c>
      <c r="M216" s="87">
        <v>-1932092.8</v>
      </c>
      <c r="N216" s="87">
        <v>-1932092.8</v>
      </c>
      <c r="O216" s="87">
        <v>-1932092.8</v>
      </c>
      <c r="P216" s="87">
        <v>-1932092.8</v>
      </c>
      <c r="Q216" s="87">
        <v>-1932092.8</v>
      </c>
      <c r="R216" s="87">
        <v>-1932092.8</v>
      </c>
      <c r="S216" s="87">
        <v>-1932092.8</v>
      </c>
      <c r="T216" s="87">
        <v>-1932092.8</v>
      </c>
      <c r="U216" s="87">
        <v>-1932092.8</v>
      </c>
      <c r="V216" s="87">
        <v>-1932092.8</v>
      </c>
      <c r="W216" s="87">
        <v>-1932092.8</v>
      </c>
      <c r="X216" s="87">
        <v>-1932092.8</v>
      </c>
      <c r="Y216" s="87">
        <v>-1932092.8</v>
      </c>
      <c r="Z216" s="87">
        <v>-1932092.8</v>
      </c>
      <c r="AA216" s="87">
        <v>-1932092.8</v>
      </c>
      <c r="AB216" s="87">
        <v>-1932092.8</v>
      </c>
      <c r="AC216" s="87">
        <v>-1932092.8</v>
      </c>
      <c r="AD216" s="87">
        <v>-1932092.8</v>
      </c>
      <c r="AE216" s="87">
        <v>-1932092.8</v>
      </c>
      <c r="AF216" s="87">
        <v>-1932092.8</v>
      </c>
      <c r="AG216" s="87">
        <v>-1932092.8</v>
      </c>
      <c r="AH216" s="87">
        <v>-1932092.8</v>
      </c>
      <c r="AI216" s="87">
        <v>-1932092.8</v>
      </c>
      <c r="AJ216" s="87">
        <v>-1932092.8</v>
      </c>
      <c r="AK216" s="87">
        <v>-1932092.8</v>
      </c>
      <c r="AL216" s="87">
        <v>-1932092.8</v>
      </c>
      <c r="AM216" s="87">
        <v>-1932092.8</v>
      </c>
      <c r="AN216" s="87">
        <v>-1932092.8</v>
      </c>
      <c r="AO216" s="87">
        <v>-1932092.8</v>
      </c>
      <c r="AP216" s="87">
        <v>-1932092.8</v>
      </c>
      <c r="AQ216" s="87">
        <v>-1932092.8</v>
      </c>
      <c r="AR216" s="87">
        <v>-1932092.8</v>
      </c>
      <c r="AS216" s="87">
        <v>-1932092.8</v>
      </c>
      <c r="AT216" s="87">
        <v>-1932092.8</v>
      </c>
      <c r="AU216" s="87">
        <v>-1932092.8</v>
      </c>
      <c r="AV216" s="87">
        <v>-1932092.8</v>
      </c>
      <c r="AW216" s="87">
        <v>-1932092.8</v>
      </c>
      <c r="AX216" s="87">
        <v>-1932092.8</v>
      </c>
      <c r="AY216" s="87">
        <v>-1932092.8</v>
      </c>
      <c r="AZ216" s="87">
        <v>-1932092.8</v>
      </c>
      <c r="BA216" s="87">
        <v>-1932092.8</v>
      </c>
      <c r="BB216" s="87">
        <v>-1932092.8</v>
      </c>
    </row>
    <row r="217" spans="1:54">
      <c r="A217" s="267" t="s">
        <v>334</v>
      </c>
      <c r="B217" s="109">
        <v>6412021.9375997297</v>
      </c>
      <c r="C217" s="109">
        <v>7652307.2371188002</v>
      </c>
      <c r="D217" s="109">
        <v>8746065.2927426696</v>
      </c>
      <c r="E217" s="109">
        <v>9395103.2071366198</v>
      </c>
      <c r="F217" s="109">
        <v>10300884.5272211</v>
      </c>
      <c r="G217" s="109">
        <v>11406569.812227599</v>
      </c>
      <c r="H217" s="109">
        <v>11604611.1345759</v>
      </c>
      <c r="I217" s="109">
        <v>12711888.339132501</v>
      </c>
      <c r="J217" s="109">
        <v>13822899.964031801</v>
      </c>
      <c r="K217" s="109">
        <v>14052871.032253399</v>
      </c>
      <c r="L217" s="109">
        <v>15168398.2096227</v>
      </c>
      <c r="M217" s="109">
        <v>16290485.379145499</v>
      </c>
      <c r="N217" s="109">
        <v>16292071.1733461</v>
      </c>
      <c r="O217" s="109">
        <v>16292071.1733461</v>
      </c>
      <c r="P217" s="109">
        <v>17430422.657702699</v>
      </c>
      <c r="Q217" s="109">
        <v>18571833.241274599</v>
      </c>
      <c r="R217" s="109">
        <v>19248899.0802822</v>
      </c>
      <c r="S217" s="109">
        <v>20198513.263781399</v>
      </c>
      <c r="T217" s="109">
        <v>21350269.5134128</v>
      </c>
      <c r="U217" s="109">
        <v>21601891.043292601</v>
      </c>
      <c r="V217" s="109">
        <v>22754556.221414302</v>
      </c>
      <c r="W217" s="109">
        <v>23910297.287740301</v>
      </c>
      <c r="X217" s="109">
        <v>24163755.428712901</v>
      </c>
      <c r="Y217" s="109">
        <v>25323217.958537299</v>
      </c>
      <c r="Z217" s="109">
        <v>26488571.558285601</v>
      </c>
      <c r="AA217" s="109">
        <v>26507293.740555</v>
      </c>
      <c r="AB217" s="109">
        <v>26507293.740555</v>
      </c>
      <c r="AC217" s="109">
        <v>27686112.091724001</v>
      </c>
      <c r="AD217" s="109">
        <v>28867990.136026401</v>
      </c>
      <c r="AE217" s="109">
        <v>29574750.5878882</v>
      </c>
      <c r="AF217" s="109">
        <v>30560564.336277299</v>
      </c>
      <c r="AG217" s="109">
        <v>31752842.727512602</v>
      </c>
      <c r="AH217" s="109">
        <v>32025224.138006799</v>
      </c>
      <c r="AI217" s="109">
        <v>33218440.775587399</v>
      </c>
      <c r="AJ217" s="109">
        <v>34414755.552994102</v>
      </c>
      <c r="AK217" s="109">
        <v>34688992.819305003</v>
      </c>
      <c r="AL217" s="109">
        <v>35889058.265598997</v>
      </c>
      <c r="AM217" s="109">
        <v>37095036.828511402</v>
      </c>
      <c r="AN217" s="109">
        <v>37129371.3323429</v>
      </c>
      <c r="AO217" s="109">
        <v>37129371.3323429</v>
      </c>
      <c r="AP217" s="109">
        <v>38364222.708941497</v>
      </c>
      <c r="AQ217" s="109">
        <v>39602206.6948952</v>
      </c>
      <c r="AR217" s="109">
        <v>40354750.032879002</v>
      </c>
      <c r="AS217" s="109">
        <v>41392223.158885904</v>
      </c>
      <c r="AT217" s="109">
        <v>42640787.386309698</v>
      </c>
      <c r="AU217" s="109">
        <v>42948643.248256303</v>
      </c>
      <c r="AV217" s="109">
        <v>44198237.3334722</v>
      </c>
      <c r="AW217" s="109">
        <v>45451003.394421197</v>
      </c>
      <c r="AX217" s="109">
        <v>45760775.330558099</v>
      </c>
      <c r="AY217" s="109">
        <v>47017384.274419896</v>
      </c>
      <c r="AZ217" s="109">
        <v>48279980.6141982</v>
      </c>
      <c r="BA217" s="109">
        <v>48344391.556758702</v>
      </c>
      <c r="BB217" s="109">
        <v>48344391.556758702</v>
      </c>
    </row>
    <row r="218" spans="1:54">
      <c r="A218" s="86" t="s">
        <v>335</v>
      </c>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c r="AH218" s="87"/>
      <c r="AI218" s="87"/>
      <c r="AJ218" s="87"/>
      <c r="AK218" s="87"/>
      <c r="AL218" s="87"/>
      <c r="AM218" s="87"/>
      <c r="AN218" s="87"/>
      <c r="AO218" s="87"/>
      <c r="AP218" s="87"/>
      <c r="AQ218" s="87"/>
      <c r="AR218" s="87"/>
      <c r="AS218" s="87"/>
      <c r="AT218" s="87"/>
      <c r="AU218" s="87"/>
      <c r="AV218" s="87"/>
      <c r="AW218" s="87"/>
      <c r="AX218" s="87"/>
      <c r="AY218" s="87"/>
      <c r="AZ218" s="87"/>
      <c r="BA218" s="87"/>
      <c r="BB218" s="87"/>
    </row>
    <row r="219" spans="1:54">
      <c r="A219" s="89" t="s">
        <v>336</v>
      </c>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row>
    <row r="220" spans="1:54">
      <c r="A220" s="86" t="s">
        <v>337</v>
      </c>
      <c r="B220" s="87">
        <v>0</v>
      </c>
      <c r="C220" s="87">
        <v>0</v>
      </c>
      <c r="D220" s="87">
        <v>0</v>
      </c>
      <c r="E220" s="87">
        <v>0</v>
      </c>
      <c r="F220" s="87">
        <v>0</v>
      </c>
      <c r="G220" s="87">
        <v>0</v>
      </c>
      <c r="H220" s="87">
        <v>0</v>
      </c>
      <c r="I220" s="87">
        <v>0</v>
      </c>
      <c r="J220" s="87">
        <v>0</v>
      </c>
      <c r="K220" s="87">
        <v>0</v>
      </c>
      <c r="L220" s="87">
        <v>0</v>
      </c>
      <c r="M220" s="87">
        <v>0</v>
      </c>
      <c r="N220" s="87">
        <v>0</v>
      </c>
      <c r="O220" s="87">
        <v>0</v>
      </c>
      <c r="P220" s="87">
        <v>0</v>
      </c>
      <c r="Q220" s="87">
        <v>0</v>
      </c>
      <c r="R220" s="87">
        <v>0</v>
      </c>
      <c r="S220" s="87">
        <v>0</v>
      </c>
      <c r="T220" s="87">
        <v>0</v>
      </c>
      <c r="U220" s="87">
        <v>0</v>
      </c>
      <c r="V220" s="87">
        <v>0</v>
      </c>
      <c r="W220" s="87">
        <v>0</v>
      </c>
      <c r="X220" s="87">
        <v>0</v>
      </c>
      <c r="Y220" s="87">
        <v>0</v>
      </c>
      <c r="Z220" s="87">
        <v>0</v>
      </c>
      <c r="AA220" s="87">
        <v>0</v>
      </c>
      <c r="AB220" s="87">
        <v>0</v>
      </c>
      <c r="AC220" s="87">
        <v>0</v>
      </c>
      <c r="AD220" s="87">
        <v>0</v>
      </c>
      <c r="AE220" s="87">
        <v>0</v>
      </c>
      <c r="AF220" s="87">
        <v>0</v>
      </c>
      <c r="AG220" s="87">
        <v>0</v>
      </c>
      <c r="AH220" s="87">
        <v>0</v>
      </c>
      <c r="AI220" s="87">
        <v>0</v>
      </c>
      <c r="AJ220" s="87">
        <v>0</v>
      </c>
      <c r="AK220" s="87">
        <v>0</v>
      </c>
      <c r="AL220" s="87">
        <v>0</v>
      </c>
      <c r="AM220" s="87">
        <v>0</v>
      </c>
      <c r="AN220" s="87">
        <v>0</v>
      </c>
      <c r="AO220" s="87">
        <v>0</v>
      </c>
      <c r="AP220" s="87">
        <v>0</v>
      </c>
      <c r="AQ220" s="87">
        <v>0</v>
      </c>
      <c r="AR220" s="87">
        <v>0</v>
      </c>
      <c r="AS220" s="87">
        <v>0</v>
      </c>
      <c r="AT220" s="87">
        <v>0</v>
      </c>
      <c r="AU220" s="87">
        <v>0</v>
      </c>
      <c r="AV220" s="87">
        <v>0</v>
      </c>
      <c r="AW220" s="87">
        <v>0</v>
      </c>
      <c r="AX220" s="87">
        <v>0</v>
      </c>
      <c r="AY220" s="87">
        <v>0</v>
      </c>
      <c r="AZ220" s="87">
        <v>0</v>
      </c>
      <c r="BA220" s="87">
        <v>0</v>
      </c>
      <c r="BB220" s="87">
        <v>0</v>
      </c>
    </row>
    <row r="221" spans="1:54">
      <c r="A221" s="267" t="s">
        <v>338</v>
      </c>
      <c r="B221" s="109">
        <v>0</v>
      </c>
      <c r="C221" s="109">
        <v>0</v>
      </c>
      <c r="D221" s="109">
        <v>0</v>
      </c>
      <c r="E221" s="109">
        <v>0</v>
      </c>
      <c r="F221" s="109">
        <v>0</v>
      </c>
      <c r="G221" s="109">
        <v>0</v>
      </c>
      <c r="H221" s="109">
        <v>0</v>
      </c>
      <c r="I221" s="109">
        <v>0</v>
      </c>
      <c r="J221" s="109">
        <v>0</v>
      </c>
      <c r="K221" s="109">
        <v>0</v>
      </c>
      <c r="L221" s="109">
        <v>0</v>
      </c>
      <c r="M221" s="109">
        <v>0</v>
      </c>
      <c r="N221" s="109">
        <v>0</v>
      </c>
      <c r="O221" s="109">
        <v>0</v>
      </c>
      <c r="P221" s="109">
        <v>0</v>
      </c>
      <c r="Q221" s="109">
        <v>0</v>
      </c>
      <c r="R221" s="109">
        <v>0</v>
      </c>
      <c r="S221" s="109">
        <v>0</v>
      </c>
      <c r="T221" s="109">
        <v>0</v>
      </c>
      <c r="U221" s="109">
        <v>0</v>
      </c>
      <c r="V221" s="109">
        <v>0</v>
      </c>
      <c r="W221" s="109">
        <v>0</v>
      </c>
      <c r="X221" s="109">
        <v>0</v>
      </c>
      <c r="Y221" s="109">
        <v>0</v>
      </c>
      <c r="Z221" s="109">
        <v>0</v>
      </c>
      <c r="AA221" s="109">
        <v>0</v>
      </c>
      <c r="AB221" s="109">
        <v>0</v>
      </c>
      <c r="AC221" s="109">
        <v>0</v>
      </c>
      <c r="AD221" s="109">
        <v>0</v>
      </c>
      <c r="AE221" s="109">
        <v>0</v>
      </c>
      <c r="AF221" s="109">
        <v>0</v>
      </c>
      <c r="AG221" s="109">
        <v>0</v>
      </c>
      <c r="AH221" s="109">
        <v>0</v>
      </c>
      <c r="AI221" s="109">
        <v>0</v>
      </c>
      <c r="AJ221" s="109">
        <v>0</v>
      </c>
      <c r="AK221" s="109">
        <v>0</v>
      </c>
      <c r="AL221" s="109">
        <v>0</v>
      </c>
      <c r="AM221" s="109">
        <v>0</v>
      </c>
      <c r="AN221" s="109">
        <v>0</v>
      </c>
      <c r="AO221" s="109">
        <v>0</v>
      </c>
      <c r="AP221" s="109">
        <v>0</v>
      </c>
      <c r="AQ221" s="109">
        <v>0</v>
      </c>
      <c r="AR221" s="109">
        <v>0</v>
      </c>
      <c r="AS221" s="109">
        <v>0</v>
      </c>
      <c r="AT221" s="109">
        <v>0</v>
      </c>
      <c r="AU221" s="109">
        <v>0</v>
      </c>
      <c r="AV221" s="109">
        <v>0</v>
      </c>
      <c r="AW221" s="109">
        <v>0</v>
      </c>
      <c r="AX221" s="109">
        <v>0</v>
      </c>
      <c r="AY221" s="109">
        <v>0</v>
      </c>
      <c r="AZ221" s="109">
        <v>0</v>
      </c>
      <c r="BA221" s="109">
        <v>0</v>
      </c>
      <c r="BB221" s="109">
        <v>0</v>
      </c>
    </row>
    <row r="222" spans="1:54">
      <c r="A222" s="86" t="s">
        <v>339</v>
      </c>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row>
    <row r="223" spans="1:54">
      <c r="A223" s="89" t="s">
        <v>340</v>
      </c>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row>
    <row r="224" spans="1:54">
      <c r="A224" s="86" t="s">
        <v>341</v>
      </c>
      <c r="B224" s="87">
        <v>0</v>
      </c>
      <c r="C224" s="87">
        <v>0</v>
      </c>
      <c r="D224" s="87">
        <v>0</v>
      </c>
      <c r="E224" s="87">
        <v>0</v>
      </c>
      <c r="F224" s="87">
        <v>0</v>
      </c>
      <c r="G224" s="87">
        <v>0</v>
      </c>
      <c r="H224" s="87">
        <v>0</v>
      </c>
      <c r="I224" s="87">
        <v>0</v>
      </c>
      <c r="J224" s="87">
        <v>0</v>
      </c>
      <c r="K224" s="87">
        <v>0</v>
      </c>
      <c r="L224" s="87">
        <v>0</v>
      </c>
      <c r="M224" s="87">
        <v>0</v>
      </c>
      <c r="N224" s="87">
        <v>0</v>
      </c>
      <c r="O224" s="87">
        <v>0</v>
      </c>
      <c r="P224" s="87">
        <v>0</v>
      </c>
      <c r="Q224" s="87">
        <v>0</v>
      </c>
      <c r="R224" s="87">
        <v>0</v>
      </c>
      <c r="S224" s="87">
        <v>0</v>
      </c>
      <c r="T224" s="87">
        <v>0</v>
      </c>
      <c r="U224" s="87">
        <v>0</v>
      </c>
      <c r="V224" s="87">
        <v>0</v>
      </c>
      <c r="W224" s="87">
        <v>0</v>
      </c>
      <c r="X224" s="87">
        <v>0</v>
      </c>
      <c r="Y224" s="87">
        <v>0</v>
      </c>
      <c r="Z224" s="87">
        <v>0</v>
      </c>
      <c r="AA224" s="87">
        <v>0</v>
      </c>
      <c r="AB224" s="87">
        <v>0</v>
      </c>
      <c r="AC224" s="87">
        <v>0</v>
      </c>
      <c r="AD224" s="87">
        <v>0</v>
      </c>
      <c r="AE224" s="87">
        <v>0</v>
      </c>
      <c r="AF224" s="87">
        <v>0</v>
      </c>
      <c r="AG224" s="87">
        <v>0</v>
      </c>
      <c r="AH224" s="87">
        <v>0</v>
      </c>
      <c r="AI224" s="87">
        <v>0</v>
      </c>
      <c r="AJ224" s="87">
        <v>0</v>
      </c>
      <c r="AK224" s="87">
        <v>0</v>
      </c>
      <c r="AL224" s="87">
        <v>0</v>
      </c>
      <c r="AM224" s="87">
        <v>0</v>
      </c>
      <c r="AN224" s="87">
        <v>0</v>
      </c>
      <c r="AO224" s="87">
        <v>0</v>
      </c>
      <c r="AP224" s="87">
        <v>0</v>
      </c>
      <c r="AQ224" s="87">
        <v>0</v>
      </c>
      <c r="AR224" s="87">
        <v>0</v>
      </c>
      <c r="AS224" s="87">
        <v>0</v>
      </c>
      <c r="AT224" s="87">
        <v>0</v>
      </c>
      <c r="AU224" s="87">
        <v>0</v>
      </c>
      <c r="AV224" s="87">
        <v>0</v>
      </c>
      <c r="AW224" s="87">
        <v>0</v>
      </c>
      <c r="AX224" s="87">
        <v>0</v>
      </c>
      <c r="AY224" s="87">
        <v>0</v>
      </c>
      <c r="AZ224" s="87">
        <v>0</v>
      </c>
      <c r="BA224" s="87">
        <v>0</v>
      </c>
      <c r="BB224" s="87">
        <v>0</v>
      </c>
    </row>
    <row r="225" spans="1:54">
      <c r="A225" s="267" t="s">
        <v>342</v>
      </c>
      <c r="B225" s="109">
        <v>0</v>
      </c>
      <c r="C225" s="109">
        <v>0</v>
      </c>
      <c r="D225" s="109">
        <v>0</v>
      </c>
      <c r="E225" s="109">
        <v>0</v>
      </c>
      <c r="F225" s="109">
        <v>0</v>
      </c>
      <c r="G225" s="109">
        <v>0</v>
      </c>
      <c r="H225" s="109">
        <v>0</v>
      </c>
      <c r="I225" s="109">
        <v>0</v>
      </c>
      <c r="J225" s="109">
        <v>0</v>
      </c>
      <c r="K225" s="109">
        <v>0</v>
      </c>
      <c r="L225" s="109">
        <v>0</v>
      </c>
      <c r="M225" s="109">
        <v>0</v>
      </c>
      <c r="N225" s="109">
        <v>0</v>
      </c>
      <c r="O225" s="109">
        <v>0</v>
      </c>
      <c r="P225" s="109">
        <v>0</v>
      </c>
      <c r="Q225" s="109">
        <v>0</v>
      </c>
      <c r="R225" s="109">
        <v>0</v>
      </c>
      <c r="S225" s="109">
        <v>0</v>
      </c>
      <c r="T225" s="109">
        <v>0</v>
      </c>
      <c r="U225" s="109">
        <v>0</v>
      </c>
      <c r="V225" s="109">
        <v>0</v>
      </c>
      <c r="W225" s="109">
        <v>0</v>
      </c>
      <c r="X225" s="109">
        <v>0</v>
      </c>
      <c r="Y225" s="109">
        <v>0</v>
      </c>
      <c r="Z225" s="109">
        <v>0</v>
      </c>
      <c r="AA225" s="109">
        <v>0</v>
      </c>
      <c r="AB225" s="109">
        <v>0</v>
      </c>
      <c r="AC225" s="109">
        <v>0</v>
      </c>
      <c r="AD225" s="109">
        <v>0</v>
      </c>
      <c r="AE225" s="109">
        <v>0</v>
      </c>
      <c r="AF225" s="109">
        <v>0</v>
      </c>
      <c r="AG225" s="109">
        <v>0</v>
      </c>
      <c r="AH225" s="109">
        <v>0</v>
      </c>
      <c r="AI225" s="109">
        <v>0</v>
      </c>
      <c r="AJ225" s="109">
        <v>0</v>
      </c>
      <c r="AK225" s="109">
        <v>0</v>
      </c>
      <c r="AL225" s="109">
        <v>0</v>
      </c>
      <c r="AM225" s="109">
        <v>0</v>
      </c>
      <c r="AN225" s="109">
        <v>0</v>
      </c>
      <c r="AO225" s="109">
        <v>0</v>
      </c>
      <c r="AP225" s="109">
        <v>0</v>
      </c>
      <c r="AQ225" s="109">
        <v>0</v>
      </c>
      <c r="AR225" s="109">
        <v>0</v>
      </c>
      <c r="AS225" s="109">
        <v>0</v>
      </c>
      <c r="AT225" s="109">
        <v>0</v>
      </c>
      <c r="AU225" s="109">
        <v>0</v>
      </c>
      <c r="AV225" s="109">
        <v>0</v>
      </c>
      <c r="AW225" s="109">
        <v>0</v>
      </c>
      <c r="AX225" s="109">
        <v>0</v>
      </c>
      <c r="AY225" s="109">
        <v>0</v>
      </c>
      <c r="AZ225" s="109">
        <v>0</v>
      </c>
      <c r="BA225" s="109">
        <v>0</v>
      </c>
      <c r="BB225" s="109">
        <v>0</v>
      </c>
    </row>
    <row r="226" spans="1:54">
      <c r="A226" s="86" t="s">
        <v>343</v>
      </c>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row>
    <row r="227" spans="1:54">
      <c r="A227" s="89" t="s">
        <v>344</v>
      </c>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c r="AK227" s="87"/>
      <c r="AL227" s="87"/>
      <c r="AM227" s="87"/>
      <c r="AN227" s="87"/>
      <c r="AO227" s="87"/>
      <c r="AP227" s="87"/>
      <c r="AQ227" s="87"/>
      <c r="AR227" s="87"/>
      <c r="AS227" s="87"/>
      <c r="AT227" s="87"/>
      <c r="AU227" s="87"/>
      <c r="AV227" s="87"/>
      <c r="AW227" s="87"/>
      <c r="AX227" s="87"/>
      <c r="AY227" s="87"/>
      <c r="AZ227" s="87"/>
      <c r="BA227" s="87"/>
      <c r="BB227" s="87"/>
    </row>
    <row r="228" spans="1:54">
      <c r="A228" s="86" t="s">
        <v>345</v>
      </c>
      <c r="B228" s="87">
        <v>0</v>
      </c>
      <c r="C228" s="87">
        <v>0</v>
      </c>
      <c r="D228" s="87">
        <v>0</v>
      </c>
      <c r="E228" s="87">
        <v>0</v>
      </c>
      <c r="F228" s="87">
        <v>0</v>
      </c>
      <c r="G228" s="87">
        <v>0</v>
      </c>
      <c r="H228" s="87">
        <v>0</v>
      </c>
      <c r="I228" s="87">
        <v>0</v>
      </c>
      <c r="J228" s="87">
        <v>0</v>
      </c>
      <c r="K228" s="87">
        <v>0</v>
      </c>
      <c r="L228" s="87">
        <v>0</v>
      </c>
      <c r="M228" s="87">
        <v>0</v>
      </c>
      <c r="N228" s="87">
        <v>0</v>
      </c>
      <c r="O228" s="87">
        <v>0</v>
      </c>
      <c r="P228" s="87">
        <v>0</v>
      </c>
      <c r="Q228" s="87">
        <v>0</v>
      </c>
      <c r="R228" s="87">
        <v>0</v>
      </c>
      <c r="S228" s="87">
        <v>0</v>
      </c>
      <c r="T228" s="87">
        <v>0</v>
      </c>
      <c r="U228" s="87">
        <v>0</v>
      </c>
      <c r="V228" s="87">
        <v>0</v>
      </c>
      <c r="W228" s="87">
        <v>0</v>
      </c>
      <c r="X228" s="87">
        <v>0</v>
      </c>
      <c r="Y228" s="87">
        <v>0</v>
      </c>
      <c r="Z228" s="87">
        <v>0</v>
      </c>
      <c r="AA228" s="87">
        <v>0</v>
      </c>
      <c r="AB228" s="87">
        <v>0</v>
      </c>
      <c r="AC228" s="87">
        <v>0</v>
      </c>
      <c r="AD228" s="87">
        <v>0</v>
      </c>
      <c r="AE228" s="87">
        <v>0</v>
      </c>
      <c r="AF228" s="87">
        <v>0</v>
      </c>
      <c r="AG228" s="87">
        <v>0</v>
      </c>
      <c r="AH228" s="87">
        <v>0</v>
      </c>
      <c r="AI228" s="87">
        <v>0</v>
      </c>
      <c r="AJ228" s="87">
        <v>0</v>
      </c>
      <c r="AK228" s="87">
        <v>0</v>
      </c>
      <c r="AL228" s="87">
        <v>0</v>
      </c>
      <c r="AM228" s="87">
        <v>0</v>
      </c>
      <c r="AN228" s="87">
        <v>0</v>
      </c>
      <c r="AO228" s="87">
        <v>0</v>
      </c>
      <c r="AP228" s="87">
        <v>0</v>
      </c>
      <c r="AQ228" s="87">
        <v>0</v>
      </c>
      <c r="AR228" s="87">
        <v>0</v>
      </c>
      <c r="AS228" s="87">
        <v>0</v>
      </c>
      <c r="AT228" s="87">
        <v>0</v>
      </c>
      <c r="AU228" s="87">
        <v>0</v>
      </c>
      <c r="AV228" s="87">
        <v>0</v>
      </c>
      <c r="AW228" s="87">
        <v>0</v>
      </c>
      <c r="AX228" s="87">
        <v>0</v>
      </c>
      <c r="AY228" s="87">
        <v>0</v>
      </c>
      <c r="AZ228" s="87">
        <v>0</v>
      </c>
      <c r="BA228" s="87">
        <v>0</v>
      </c>
      <c r="BB228" s="87">
        <v>0</v>
      </c>
    </row>
    <row r="229" spans="1:54">
      <c r="A229" s="267" t="s">
        <v>346</v>
      </c>
      <c r="B229" s="109">
        <v>0</v>
      </c>
      <c r="C229" s="109">
        <v>0</v>
      </c>
      <c r="D229" s="109">
        <v>0</v>
      </c>
      <c r="E229" s="109">
        <v>0</v>
      </c>
      <c r="F229" s="109">
        <v>0</v>
      </c>
      <c r="G229" s="109">
        <v>0</v>
      </c>
      <c r="H229" s="109">
        <v>0</v>
      </c>
      <c r="I229" s="109">
        <v>0</v>
      </c>
      <c r="J229" s="109">
        <v>0</v>
      </c>
      <c r="K229" s="109">
        <v>0</v>
      </c>
      <c r="L229" s="109">
        <v>0</v>
      </c>
      <c r="M229" s="109">
        <v>0</v>
      </c>
      <c r="N229" s="109">
        <v>0</v>
      </c>
      <c r="O229" s="109">
        <v>0</v>
      </c>
      <c r="P229" s="109">
        <v>0</v>
      </c>
      <c r="Q229" s="109">
        <v>0</v>
      </c>
      <c r="R229" s="109">
        <v>0</v>
      </c>
      <c r="S229" s="109">
        <v>0</v>
      </c>
      <c r="T229" s="109">
        <v>0</v>
      </c>
      <c r="U229" s="109">
        <v>0</v>
      </c>
      <c r="V229" s="109">
        <v>0</v>
      </c>
      <c r="W229" s="109">
        <v>0</v>
      </c>
      <c r="X229" s="109">
        <v>0</v>
      </c>
      <c r="Y229" s="109">
        <v>0</v>
      </c>
      <c r="Z229" s="109">
        <v>0</v>
      </c>
      <c r="AA229" s="109">
        <v>0</v>
      </c>
      <c r="AB229" s="109">
        <v>0</v>
      </c>
      <c r="AC229" s="109">
        <v>0</v>
      </c>
      <c r="AD229" s="109">
        <v>0</v>
      </c>
      <c r="AE229" s="109">
        <v>0</v>
      </c>
      <c r="AF229" s="109">
        <v>0</v>
      </c>
      <c r="AG229" s="109">
        <v>0</v>
      </c>
      <c r="AH229" s="109">
        <v>0</v>
      </c>
      <c r="AI229" s="109">
        <v>0</v>
      </c>
      <c r="AJ229" s="109">
        <v>0</v>
      </c>
      <c r="AK229" s="109">
        <v>0</v>
      </c>
      <c r="AL229" s="109">
        <v>0</v>
      </c>
      <c r="AM229" s="109">
        <v>0</v>
      </c>
      <c r="AN229" s="109">
        <v>0</v>
      </c>
      <c r="AO229" s="109">
        <v>0</v>
      </c>
      <c r="AP229" s="109">
        <v>0</v>
      </c>
      <c r="AQ229" s="109">
        <v>0</v>
      </c>
      <c r="AR229" s="109">
        <v>0</v>
      </c>
      <c r="AS229" s="109">
        <v>0</v>
      </c>
      <c r="AT229" s="109">
        <v>0</v>
      </c>
      <c r="AU229" s="109">
        <v>0</v>
      </c>
      <c r="AV229" s="109">
        <v>0</v>
      </c>
      <c r="AW229" s="109">
        <v>0</v>
      </c>
      <c r="AX229" s="109">
        <v>0</v>
      </c>
      <c r="AY229" s="109">
        <v>0</v>
      </c>
      <c r="AZ229" s="109">
        <v>0</v>
      </c>
      <c r="BA229" s="109">
        <v>0</v>
      </c>
      <c r="BB229" s="109">
        <v>0</v>
      </c>
    </row>
    <row r="230" spans="1:54">
      <c r="A230" s="86" t="s">
        <v>347</v>
      </c>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c r="AH230" s="87"/>
      <c r="AI230" s="87"/>
      <c r="AJ230" s="87"/>
      <c r="AK230" s="87"/>
      <c r="AL230" s="87"/>
      <c r="AM230" s="87"/>
      <c r="AN230" s="87"/>
      <c r="AO230" s="87"/>
      <c r="AP230" s="87"/>
      <c r="AQ230" s="87"/>
      <c r="AR230" s="87"/>
      <c r="AS230" s="87"/>
      <c r="AT230" s="87"/>
      <c r="AU230" s="87"/>
      <c r="AV230" s="87"/>
      <c r="AW230" s="87"/>
      <c r="AX230" s="87"/>
      <c r="AY230" s="87"/>
      <c r="AZ230" s="87"/>
      <c r="BA230" s="87"/>
      <c r="BB230" s="87"/>
    </row>
    <row r="231" spans="1:54">
      <c r="A231" s="89" t="s">
        <v>348</v>
      </c>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row>
    <row r="232" spans="1:54">
      <c r="A232" s="86" t="s">
        <v>349</v>
      </c>
      <c r="B232" s="87">
        <v>3452561.1499999901</v>
      </c>
      <c r="C232" s="87">
        <v>3452561.1499999901</v>
      </c>
      <c r="D232" s="87">
        <v>3452561.1499999901</v>
      </c>
      <c r="E232" s="87">
        <v>3452561.1499999901</v>
      </c>
      <c r="F232" s="87">
        <v>3452561.1499999901</v>
      </c>
      <c r="G232" s="87">
        <v>3452561.1499999901</v>
      </c>
      <c r="H232" s="87">
        <v>3452561.1499999901</v>
      </c>
      <c r="I232" s="87">
        <v>3452561.1499999901</v>
      </c>
      <c r="J232" s="87">
        <v>3452561.1499999901</v>
      </c>
      <c r="K232" s="87">
        <v>3452561.1499999901</v>
      </c>
      <c r="L232" s="87">
        <v>3452561.1499999901</v>
      </c>
      <c r="M232" s="87">
        <v>3452561.1499999901</v>
      </c>
      <c r="N232" s="87">
        <v>3452561.1499999901</v>
      </c>
      <c r="O232" s="87">
        <v>3452561.1499999901</v>
      </c>
      <c r="P232" s="87">
        <v>3452561.1499999901</v>
      </c>
      <c r="Q232" s="87">
        <v>3452561.1499999901</v>
      </c>
      <c r="R232" s="87">
        <v>3452561.1499999901</v>
      </c>
      <c r="S232" s="87">
        <v>3452561.1499999901</v>
      </c>
      <c r="T232" s="87">
        <v>3452561.1499999901</v>
      </c>
      <c r="U232" s="87">
        <v>3452561.1499999901</v>
      </c>
      <c r="V232" s="87">
        <v>3452561.1499999901</v>
      </c>
      <c r="W232" s="87">
        <v>3452561.1499999901</v>
      </c>
      <c r="X232" s="87">
        <v>3452561.1499999901</v>
      </c>
      <c r="Y232" s="87">
        <v>3452561.1499999901</v>
      </c>
      <c r="Z232" s="87">
        <v>3452561.1499999901</v>
      </c>
      <c r="AA232" s="87">
        <v>3452561.1499999901</v>
      </c>
      <c r="AB232" s="87">
        <v>3452561.1499999901</v>
      </c>
      <c r="AC232" s="87">
        <v>3452561.1499999901</v>
      </c>
      <c r="AD232" s="87">
        <v>3452561.1499999901</v>
      </c>
      <c r="AE232" s="87">
        <v>3452561.1499999901</v>
      </c>
      <c r="AF232" s="87">
        <v>3452561.1499999901</v>
      </c>
      <c r="AG232" s="87">
        <v>3452561.1499999901</v>
      </c>
      <c r="AH232" s="87">
        <v>3452561.1499999901</v>
      </c>
      <c r="AI232" s="87">
        <v>3452561.1499999901</v>
      </c>
      <c r="AJ232" s="87">
        <v>3452561.1499999901</v>
      </c>
      <c r="AK232" s="87">
        <v>3452561.1499999901</v>
      </c>
      <c r="AL232" s="87">
        <v>3452561.1499999901</v>
      </c>
      <c r="AM232" s="87">
        <v>3452561.1499999901</v>
      </c>
      <c r="AN232" s="87">
        <v>3452561.1499999901</v>
      </c>
      <c r="AO232" s="87">
        <v>3452561.1499999901</v>
      </c>
      <c r="AP232" s="87">
        <v>3452561.1499999901</v>
      </c>
      <c r="AQ232" s="87">
        <v>3452561.1499999901</v>
      </c>
      <c r="AR232" s="87">
        <v>3452561.1499999901</v>
      </c>
      <c r="AS232" s="87">
        <v>3452561.1499999901</v>
      </c>
      <c r="AT232" s="87">
        <v>3452561.1499999901</v>
      </c>
      <c r="AU232" s="87">
        <v>3452561.1499999901</v>
      </c>
      <c r="AV232" s="87">
        <v>3452561.1499999901</v>
      </c>
      <c r="AW232" s="87">
        <v>3452561.1499999901</v>
      </c>
      <c r="AX232" s="87">
        <v>3452561.1499999901</v>
      </c>
      <c r="AY232" s="87">
        <v>3452561.1499999901</v>
      </c>
      <c r="AZ232" s="87">
        <v>3452561.1499999901</v>
      </c>
      <c r="BA232" s="87">
        <v>3452561.1499999901</v>
      </c>
      <c r="BB232" s="87">
        <v>3452561.1499999901</v>
      </c>
    </row>
    <row r="233" spans="1:54">
      <c r="A233" s="86" t="s">
        <v>350</v>
      </c>
      <c r="B233" s="87">
        <v>2379918.62</v>
      </c>
      <c r="C233" s="87">
        <v>2379918.62</v>
      </c>
      <c r="D233" s="87">
        <v>2379918.62</v>
      </c>
      <c r="E233" s="87">
        <v>2379918.62</v>
      </c>
      <c r="F233" s="87">
        <v>2379918.62</v>
      </c>
      <c r="G233" s="87">
        <v>2379918.62</v>
      </c>
      <c r="H233" s="87">
        <v>2379918.62</v>
      </c>
      <c r="I233" s="87">
        <v>2379918.62</v>
      </c>
      <c r="J233" s="87">
        <v>2379918.62</v>
      </c>
      <c r="K233" s="87">
        <v>2379918.62</v>
      </c>
      <c r="L233" s="87">
        <v>2379918.62</v>
      </c>
      <c r="M233" s="87">
        <v>2379918.62</v>
      </c>
      <c r="N233" s="87">
        <v>2379918.62</v>
      </c>
      <c r="O233" s="87">
        <v>2379918.62</v>
      </c>
      <c r="P233" s="87">
        <v>2379918.62</v>
      </c>
      <c r="Q233" s="87">
        <v>2379918.62</v>
      </c>
      <c r="R233" s="87">
        <v>2379918.62</v>
      </c>
      <c r="S233" s="87">
        <v>2379918.62</v>
      </c>
      <c r="T233" s="87">
        <v>2379918.62</v>
      </c>
      <c r="U233" s="87">
        <v>2379918.62</v>
      </c>
      <c r="V233" s="87">
        <v>2379918.62</v>
      </c>
      <c r="W233" s="87">
        <v>2379918.62</v>
      </c>
      <c r="X233" s="87">
        <v>2379918.62</v>
      </c>
      <c r="Y233" s="87">
        <v>2379918.62</v>
      </c>
      <c r="Z233" s="87">
        <v>2379918.62</v>
      </c>
      <c r="AA233" s="87">
        <v>2379918.62</v>
      </c>
      <c r="AB233" s="87">
        <v>2379918.62</v>
      </c>
      <c r="AC233" s="87">
        <v>2379918.62</v>
      </c>
      <c r="AD233" s="87">
        <v>2379918.62</v>
      </c>
      <c r="AE233" s="87">
        <v>2379918.62</v>
      </c>
      <c r="AF233" s="87">
        <v>2379918.62</v>
      </c>
      <c r="AG233" s="87">
        <v>2379918.62</v>
      </c>
      <c r="AH233" s="87">
        <v>2379918.62</v>
      </c>
      <c r="AI233" s="87">
        <v>2379918.62</v>
      </c>
      <c r="AJ233" s="87">
        <v>2379918.62</v>
      </c>
      <c r="AK233" s="87">
        <v>2379918.62</v>
      </c>
      <c r="AL233" s="87">
        <v>2379918.62</v>
      </c>
      <c r="AM233" s="87">
        <v>2379918.62</v>
      </c>
      <c r="AN233" s="87">
        <v>2379918.62</v>
      </c>
      <c r="AO233" s="87">
        <v>2379918.62</v>
      </c>
      <c r="AP233" s="87">
        <v>2379918.62</v>
      </c>
      <c r="AQ233" s="87">
        <v>2379918.62</v>
      </c>
      <c r="AR233" s="87">
        <v>2379918.62</v>
      </c>
      <c r="AS233" s="87">
        <v>2379918.62</v>
      </c>
      <c r="AT233" s="87">
        <v>2379918.62</v>
      </c>
      <c r="AU233" s="87">
        <v>2379918.62</v>
      </c>
      <c r="AV233" s="87">
        <v>2379918.62</v>
      </c>
      <c r="AW233" s="87">
        <v>2379918.62</v>
      </c>
      <c r="AX233" s="87">
        <v>2379918.62</v>
      </c>
      <c r="AY233" s="87">
        <v>2379918.62</v>
      </c>
      <c r="AZ233" s="87">
        <v>2379918.62</v>
      </c>
      <c r="BA233" s="87">
        <v>2379918.62</v>
      </c>
      <c r="BB233" s="87">
        <v>2379918.62</v>
      </c>
    </row>
    <row r="234" spans="1:54">
      <c r="A234" s="86" t="s">
        <v>351</v>
      </c>
      <c r="B234" s="87">
        <v>0</v>
      </c>
      <c r="C234" s="87">
        <v>0</v>
      </c>
      <c r="D234" s="87">
        <v>0</v>
      </c>
      <c r="E234" s="87">
        <v>0</v>
      </c>
      <c r="F234" s="87">
        <v>0</v>
      </c>
      <c r="G234" s="87">
        <v>0</v>
      </c>
      <c r="H234" s="87">
        <v>0</v>
      </c>
      <c r="I234" s="87">
        <v>0</v>
      </c>
      <c r="J234" s="87">
        <v>0</v>
      </c>
      <c r="K234" s="87">
        <v>0</v>
      </c>
      <c r="L234" s="87">
        <v>0</v>
      </c>
      <c r="M234" s="87">
        <v>0</v>
      </c>
      <c r="N234" s="87">
        <v>0</v>
      </c>
      <c r="O234" s="87">
        <v>0</v>
      </c>
      <c r="P234" s="87">
        <v>0</v>
      </c>
      <c r="Q234" s="87">
        <v>0</v>
      </c>
      <c r="R234" s="87">
        <v>0</v>
      </c>
      <c r="S234" s="87">
        <v>0</v>
      </c>
      <c r="T234" s="87">
        <v>0</v>
      </c>
      <c r="U234" s="87">
        <v>0</v>
      </c>
      <c r="V234" s="87">
        <v>0</v>
      </c>
      <c r="W234" s="87">
        <v>0</v>
      </c>
      <c r="X234" s="87">
        <v>0</v>
      </c>
      <c r="Y234" s="87">
        <v>0</v>
      </c>
      <c r="Z234" s="87">
        <v>0</v>
      </c>
      <c r="AA234" s="87">
        <v>0</v>
      </c>
      <c r="AB234" s="87">
        <v>0</v>
      </c>
      <c r="AC234" s="87">
        <v>0</v>
      </c>
      <c r="AD234" s="87">
        <v>0</v>
      </c>
      <c r="AE234" s="87">
        <v>0</v>
      </c>
      <c r="AF234" s="87">
        <v>0</v>
      </c>
      <c r="AG234" s="87">
        <v>0</v>
      </c>
      <c r="AH234" s="87">
        <v>0</v>
      </c>
      <c r="AI234" s="87">
        <v>0</v>
      </c>
      <c r="AJ234" s="87">
        <v>0</v>
      </c>
      <c r="AK234" s="87">
        <v>0</v>
      </c>
      <c r="AL234" s="87">
        <v>0</v>
      </c>
      <c r="AM234" s="87">
        <v>0</v>
      </c>
      <c r="AN234" s="87">
        <v>0</v>
      </c>
      <c r="AO234" s="87">
        <v>0</v>
      </c>
      <c r="AP234" s="87">
        <v>0</v>
      </c>
      <c r="AQ234" s="87">
        <v>0</v>
      </c>
      <c r="AR234" s="87">
        <v>0</v>
      </c>
      <c r="AS234" s="87">
        <v>0</v>
      </c>
      <c r="AT234" s="87">
        <v>0</v>
      </c>
      <c r="AU234" s="87">
        <v>0</v>
      </c>
      <c r="AV234" s="87">
        <v>0</v>
      </c>
      <c r="AW234" s="87">
        <v>0</v>
      </c>
      <c r="AX234" s="87">
        <v>0</v>
      </c>
      <c r="AY234" s="87">
        <v>0</v>
      </c>
      <c r="AZ234" s="87">
        <v>0</v>
      </c>
      <c r="BA234" s="87">
        <v>0</v>
      </c>
      <c r="BB234" s="87">
        <v>0</v>
      </c>
    </row>
    <row r="235" spans="1:54">
      <c r="A235" s="86" t="s">
        <v>352</v>
      </c>
      <c r="B235" s="87">
        <v>0</v>
      </c>
      <c r="C235" s="87">
        <v>0</v>
      </c>
      <c r="D235" s="87">
        <v>0</v>
      </c>
      <c r="E235" s="87">
        <v>0</v>
      </c>
      <c r="F235" s="87">
        <v>0</v>
      </c>
      <c r="G235" s="87">
        <v>0</v>
      </c>
      <c r="H235" s="87">
        <v>0</v>
      </c>
      <c r="I235" s="87">
        <v>0</v>
      </c>
      <c r="J235" s="87">
        <v>0</v>
      </c>
      <c r="K235" s="87">
        <v>0</v>
      </c>
      <c r="L235" s="87">
        <v>0</v>
      </c>
      <c r="M235" s="87">
        <v>0</v>
      </c>
      <c r="N235" s="87">
        <v>0</v>
      </c>
      <c r="O235" s="87">
        <v>0</v>
      </c>
      <c r="P235" s="87">
        <v>0</v>
      </c>
      <c r="Q235" s="87">
        <v>0</v>
      </c>
      <c r="R235" s="87">
        <v>0</v>
      </c>
      <c r="S235" s="87">
        <v>0</v>
      </c>
      <c r="T235" s="87">
        <v>0</v>
      </c>
      <c r="U235" s="87">
        <v>0</v>
      </c>
      <c r="V235" s="87">
        <v>0</v>
      </c>
      <c r="W235" s="87">
        <v>0</v>
      </c>
      <c r="X235" s="87">
        <v>0</v>
      </c>
      <c r="Y235" s="87">
        <v>0</v>
      </c>
      <c r="Z235" s="87">
        <v>0</v>
      </c>
      <c r="AA235" s="87">
        <v>0</v>
      </c>
      <c r="AB235" s="87">
        <v>0</v>
      </c>
      <c r="AC235" s="87">
        <v>0</v>
      </c>
      <c r="AD235" s="87">
        <v>0</v>
      </c>
      <c r="AE235" s="87">
        <v>0</v>
      </c>
      <c r="AF235" s="87">
        <v>0</v>
      </c>
      <c r="AG235" s="87">
        <v>0</v>
      </c>
      <c r="AH235" s="87">
        <v>0</v>
      </c>
      <c r="AI235" s="87">
        <v>0</v>
      </c>
      <c r="AJ235" s="87">
        <v>0</v>
      </c>
      <c r="AK235" s="87">
        <v>0</v>
      </c>
      <c r="AL235" s="87">
        <v>0</v>
      </c>
      <c r="AM235" s="87">
        <v>0</v>
      </c>
      <c r="AN235" s="87">
        <v>0</v>
      </c>
      <c r="AO235" s="87">
        <v>0</v>
      </c>
      <c r="AP235" s="87">
        <v>0</v>
      </c>
      <c r="AQ235" s="87">
        <v>0</v>
      </c>
      <c r="AR235" s="87">
        <v>0</v>
      </c>
      <c r="AS235" s="87">
        <v>0</v>
      </c>
      <c r="AT235" s="87">
        <v>0</v>
      </c>
      <c r="AU235" s="87">
        <v>0</v>
      </c>
      <c r="AV235" s="87">
        <v>0</v>
      </c>
      <c r="AW235" s="87">
        <v>0</v>
      </c>
      <c r="AX235" s="87">
        <v>0</v>
      </c>
      <c r="AY235" s="87">
        <v>0</v>
      </c>
      <c r="AZ235" s="87">
        <v>0</v>
      </c>
      <c r="BA235" s="87">
        <v>0</v>
      </c>
      <c r="BB235" s="87">
        <v>0</v>
      </c>
    </row>
    <row r="236" spans="1:54">
      <c r="A236" s="86" t="s">
        <v>353</v>
      </c>
      <c r="B236" s="87">
        <v>16782482.460000001</v>
      </c>
      <c r="C236" s="87">
        <v>16782482.460000001</v>
      </c>
      <c r="D236" s="87">
        <v>16782482.460000001</v>
      </c>
      <c r="E236" s="87">
        <v>16782482.460000001</v>
      </c>
      <c r="F236" s="87">
        <v>16782482.460000001</v>
      </c>
      <c r="G236" s="87">
        <v>16782482.460000001</v>
      </c>
      <c r="H236" s="87">
        <v>16782482.460000001</v>
      </c>
      <c r="I236" s="87">
        <v>16782482.460000001</v>
      </c>
      <c r="J236" s="87">
        <v>16782482.460000001</v>
      </c>
      <c r="K236" s="87">
        <v>16782482.460000001</v>
      </c>
      <c r="L236" s="87">
        <v>16782482.460000001</v>
      </c>
      <c r="M236" s="87">
        <v>16782482.460000001</v>
      </c>
      <c r="N236" s="87">
        <v>16782482.460000001</v>
      </c>
      <c r="O236" s="87">
        <v>16782482.460000001</v>
      </c>
      <c r="P236" s="87">
        <v>16782482.460000001</v>
      </c>
      <c r="Q236" s="87">
        <v>16782482.460000001</v>
      </c>
      <c r="R236" s="87">
        <v>16782482.460000001</v>
      </c>
      <c r="S236" s="87">
        <v>16782482.460000001</v>
      </c>
      <c r="T236" s="87">
        <v>16782482.460000001</v>
      </c>
      <c r="U236" s="87">
        <v>16782482.460000001</v>
      </c>
      <c r="V236" s="87">
        <v>16782482.460000001</v>
      </c>
      <c r="W236" s="87">
        <v>16782482.460000001</v>
      </c>
      <c r="X236" s="87">
        <v>16782482.460000001</v>
      </c>
      <c r="Y236" s="87">
        <v>16782482.460000001</v>
      </c>
      <c r="Z236" s="87">
        <v>16782482.460000001</v>
      </c>
      <c r="AA236" s="87">
        <v>16782482.460000001</v>
      </c>
      <c r="AB236" s="87">
        <v>16782482.460000001</v>
      </c>
      <c r="AC236" s="87">
        <v>16782482.460000001</v>
      </c>
      <c r="AD236" s="87">
        <v>16782482.460000001</v>
      </c>
      <c r="AE236" s="87">
        <v>16782482.460000001</v>
      </c>
      <c r="AF236" s="87">
        <v>16782482.460000001</v>
      </c>
      <c r="AG236" s="87">
        <v>16782482.460000001</v>
      </c>
      <c r="AH236" s="87">
        <v>16782482.460000001</v>
      </c>
      <c r="AI236" s="87">
        <v>16782482.460000001</v>
      </c>
      <c r="AJ236" s="87">
        <v>16782482.460000001</v>
      </c>
      <c r="AK236" s="87">
        <v>16782482.460000001</v>
      </c>
      <c r="AL236" s="87">
        <v>16782482.460000001</v>
      </c>
      <c r="AM236" s="87">
        <v>16782482.460000001</v>
      </c>
      <c r="AN236" s="87">
        <v>16782482.460000001</v>
      </c>
      <c r="AO236" s="87">
        <v>16782482.460000001</v>
      </c>
      <c r="AP236" s="87">
        <v>16782482.460000001</v>
      </c>
      <c r="AQ236" s="87">
        <v>16782482.460000001</v>
      </c>
      <c r="AR236" s="87">
        <v>16782482.460000001</v>
      </c>
      <c r="AS236" s="87">
        <v>16782482.460000001</v>
      </c>
      <c r="AT236" s="87">
        <v>16782482.460000001</v>
      </c>
      <c r="AU236" s="87">
        <v>16782482.460000001</v>
      </c>
      <c r="AV236" s="87">
        <v>16782482.460000001</v>
      </c>
      <c r="AW236" s="87">
        <v>16782482.460000001</v>
      </c>
      <c r="AX236" s="87">
        <v>16782482.460000001</v>
      </c>
      <c r="AY236" s="87">
        <v>16782482.460000001</v>
      </c>
      <c r="AZ236" s="87">
        <v>16782482.460000001</v>
      </c>
      <c r="BA236" s="87">
        <v>16782482.460000001</v>
      </c>
      <c r="BB236" s="87">
        <v>16782482.460000001</v>
      </c>
    </row>
    <row r="237" spans="1:54">
      <c r="A237" s="86" t="s">
        <v>354</v>
      </c>
      <c r="B237" s="87">
        <v>1220803.79</v>
      </c>
      <c r="C237" s="87">
        <v>1220803.79</v>
      </c>
      <c r="D237" s="87">
        <v>1220803.79</v>
      </c>
      <c r="E237" s="87">
        <v>1220803.79</v>
      </c>
      <c r="F237" s="87">
        <v>1220803.79</v>
      </c>
      <c r="G237" s="87">
        <v>1220803.79</v>
      </c>
      <c r="H237" s="87">
        <v>1220803.79</v>
      </c>
      <c r="I237" s="87">
        <v>1220803.79</v>
      </c>
      <c r="J237" s="87">
        <v>1220803.79</v>
      </c>
      <c r="K237" s="87">
        <v>1220803.79</v>
      </c>
      <c r="L237" s="87">
        <v>1220803.79</v>
      </c>
      <c r="M237" s="87">
        <v>1220803.79</v>
      </c>
      <c r="N237" s="87">
        <v>1220803.79</v>
      </c>
      <c r="O237" s="87">
        <v>1220803.79</v>
      </c>
      <c r="P237" s="87">
        <v>1220803.79</v>
      </c>
      <c r="Q237" s="87">
        <v>1220803.79</v>
      </c>
      <c r="R237" s="87">
        <v>1220803.79</v>
      </c>
      <c r="S237" s="87">
        <v>1220803.79</v>
      </c>
      <c r="T237" s="87">
        <v>1220803.79</v>
      </c>
      <c r="U237" s="87">
        <v>1220803.79</v>
      </c>
      <c r="V237" s="87">
        <v>1220803.79</v>
      </c>
      <c r="W237" s="87">
        <v>1220803.79</v>
      </c>
      <c r="X237" s="87">
        <v>1220803.79</v>
      </c>
      <c r="Y237" s="87">
        <v>1220803.79</v>
      </c>
      <c r="Z237" s="87">
        <v>1220803.79</v>
      </c>
      <c r="AA237" s="87">
        <v>1220803.79</v>
      </c>
      <c r="AB237" s="87">
        <v>1220803.79</v>
      </c>
      <c r="AC237" s="87">
        <v>1220803.79</v>
      </c>
      <c r="AD237" s="87">
        <v>1220803.79</v>
      </c>
      <c r="AE237" s="87">
        <v>1220803.79</v>
      </c>
      <c r="AF237" s="87">
        <v>1220803.79</v>
      </c>
      <c r="AG237" s="87">
        <v>1220803.79</v>
      </c>
      <c r="AH237" s="87">
        <v>1220803.79</v>
      </c>
      <c r="AI237" s="87">
        <v>1220803.79</v>
      </c>
      <c r="AJ237" s="87">
        <v>1220803.79</v>
      </c>
      <c r="AK237" s="87">
        <v>1220803.79</v>
      </c>
      <c r="AL237" s="87">
        <v>1220803.79</v>
      </c>
      <c r="AM237" s="87">
        <v>1220803.79</v>
      </c>
      <c r="AN237" s="87">
        <v>1220803.79</v>
      </c>
      <c r="AO237" s="87">
        <v>1220803.79</v>
      </c>
      <c r="AP237" s="87">
        <v>1220803.79</v>
      </c>
      <c r="AQ237" s="87">
        <v>1220803.79</v>
      </c>
      <c r="AR237" s="87">
        <v>1220803.79</v>
      </c>
      <c r="AS237" s="87">
        <v>1220803.79</v>
      </c>
      <c r="AT237" s="87">
        <v>1220803.79</v>
      </c>
      <c r="AU237" s="87">
        <v>1220803.79</v>
      </c>
      <c r="AV237" s="87">
        <v>1220803.79</v>
      </c>
      <c r="AW237" s="87">
        <v>1220803.79</v>
      </c>
      <c r="AX237" s="87">
        <v>1220803.79</v>
      </c>
      <c r="AY237" s="87">
        <v>1220803.79</v>
      </c>
      <c r="AZ237" s="87">
        <v>1220803.79</v>
      </c>
      <c r="BA237" s="87">
        <v>1220803.79</v>
      </c>
      <c r="BB237" s="87">
        <v>1220803.79</v>
      </c>
    </row>
    <row r="238" spans="1:54">
      <c r="A238" s="86" t="s">
        <v>355</v>
      </c>
      <c r="B238" s="87">
        <v>0</v>
      </c>
      <c r="C238" s="87">
        <v>0</v>
      </c>
      <c r="D238" s="87">
        <v>0</v>
      </c>
      <c r="E238" s="87">
        <v>0</v>
      </c>
      <c r="F238" s="87">
        <v>0</v>
      </c>
      <c r="G238" s="87">
        <v>0</v>
      </c>
      <c r="H238" s="87">
        <v>0</v>
      </c>
      <c r="I238" s="87">
        <v>0</v>
      </c>
      <c r="J238" s="87">
        <v>0</v>
      </c>
      <c r="K238" s="87">
        <v>0</v>
      </c>
      <c r="L238" s="87">
        <v>0</v>
      </c>
      <c r="M238" s="87">
        <v>0</v>
      </c>
      <c r="N238" s="87">
        <v>0</v>
      </c>
      <c r="O238" s="87">
        <v>0</v>
      </c>
      <c r="P238" s="87">
        <v>0</v>
      </c>
      <c r="Q238" s="87">
        <v>0</v>
      </c>
      <c r="R238" s="87">
        <v>0</v>
      </c>
      <c r="S238" s="87">
        <v>0</v>
      </c>
      <c r="T238" s="87">
        <v>0</v>
      </c>
      <c r="U238" s="87">
        <v>0</v>
      </c>
      <c r="V238" s="87">
        <v>0</v>
      </c>
      <c r="W238" s="87">
        <v>0</v>
      </c>
      <c r="X238" s="87">
        <v>0</v>
      </c>
      <c r="Y238" s="87">
        <v>0</v>
      </c>
      <c r="Z238" s="87">
        <v>0</v>
      </c>
      <c r="AA238" s="87">
        <v>0</v>
      </c>
      <c r="AB238" s="87">
        <v>0</v>
      </c>
      <c r="AC238" s="87">
        <v>0</v>
      </c>
      <c r="AD238" s="87">
        <v>0</v>
      </c>
      <c r="AE238" s="87">
        <v>0</v>
      </c>
      <c r="AF238" s="87">
        <v>0</v>
      </c>
      <c r="AG238" s="87">
        <v>0</v>
      </c>
      <c r="AH238" s="87">
        <v>0</v>
      </c>
      <c r="AI238" s="87">
        <v>0</v>
      </c>
      <c r="AJ238" s="87">
        <v>0</v>
      </c>
      <c r="AK238" s="87">
        <v>0</v>
      </c>
      <c r="AL238" s="87">
        <v>0</v>
      </c>
      <c r="AM238" s="87">
        <v>0</v>
      </c>
      <c r="AN238" s="87">
        <v>0</v>
      </c>
      <c r="AO238" s="87">
        <v>0</v>
      </c>
      <c r="AP238" s="87">
        <v>0</v>
      </c>
      <c r="AQ238" s="87">
        <v>0</v>
      </c>
      <c r="AR238" s="87">
        <v>0</v>
      </c>
      <c r="AS238" s="87">
        <v>0</v>
      </c>
      <c r="AT238" s="87">
        <v>0</v>
      </c>
      <c r="AU238" s="87">
        <v>0</v>
      </c>
      <c r="AV238" s="87">
        <v>0</v>
      </c>
      <c r="AW238" s="87">
        <v>0</v>
      </c>
      <c r="AX238" s="87">
        <v>0</v>
      </c>
      <c r="AY238" s="87">
        <v>0</v>
      </c>
      <c r="AZ238" s="87">
        <v>0</v>
      </c>
      <c r="BA238" s="87">
        <v>0</v>
      </c>
      <c r="BB238" s="87">
        <v>0</v>
      </c>
    </row>
    <row r="239" spans="1:54">
      <c r="A239" s="86" t="s">
        <v>356</v>
      </c>
      <c r="B239" s="87">
        <v>517517723.15476799</v>
      </c>
      <c r="C239" s="87">
        <v>678278724.11106098</v>
      </c>
      <c r="D239" s="87">
        <v>539305001.01149797</v>
      </c>
      <c r="E239" s="87">
        <v>519261471.92337799</v>
      </c>
      <c r="F239" s="87">
        <v>501764619.02895498</v>
      </c>
      <c r="G239" s="87">
        <v>584368593.99737895</v>
      </c>
      <c r="H239" s="87">
        <v>631751272.672701</v>
      </c>
      <c r="I239" s="87">
        <v>636826384.06918895</v>
      </c>
      <c r="J239" s="87">
        <v>730412363.05248106</v>
      </c>
      <c r="K239" s="87">
        <v>621663695.57650101</v>
      </c>
      <c r="L239" s="87">
        <v>505393750.28476202</v>
      </c>
      <c r="M239" s="87">
        <v>474865335.36398798</v>
      </c>
      <c r="N239" s="87">
        <v>481097013.512402</v>
      </c>
      <c r="O239" s="87">
        <v>481097013.512402</v>
      </c>
      <c r="P239" s="87">
        <v>581466205.44461405</v>
      </c>
      <c r="Q239" s="87">
        <v>449751819.13375902</v>
      </c>
      <c r="R239" s="87">
        <v>434281972.67049098</v>
      </c>
      <c r="S239" s="87">
        <v>443735709.93629402</v>
      </c>
      <c r="T239" s="87">
        <v>518305841.04924601</v>
      </c>
      <c r="U239" s="87">
        <v>559404119.88648903</v>
      </c>
      <c r="V239" s="87">
        <v>564592031.08659196</v>
      </c>
      <c r="W239" s="87">
        <v>643814481.02907503</v>
      </c>
      <c r="X239" s="87">
        <v>552372155.77281904</v>
      </c>
      <c r="Y239" s="87">
        <v>451093421.33529198</v>
      </c>
      <c r="Z239" s="87">
        <v>426501504.59364301</v>
      </c>
      <c r="AA239" s="87">
        <v>432767064.63899201</v>
      </c>
      <c r="AB239" s="87">
        <v>432767064.63899201</v>
      </c>
      <c r="AC239" s="87">
        <v>577321567.07399499</v>
      </c>
      <c r="AD239" s="87">
        <v>453116012.29359502</v>
      </c>
      <c r="AE239" s="87">
        <v>438490339.67860401</v>
      </c>
      <c r="AF239" s="87">
        <v>447646888.36962801</v>
      </c>
      <c r="AG239" s="87">
        <v>521748951.69928402</v>
      </c>
      <c r="AH239" s="87">
        <v>564505990.55779696</v>
      </c>
      <c r="AI239" s="87">
        <v>569821090.18412697</v>
      </c>
      <c r="AJ239" s="87">
        <v>648209003.42184806</v>
      </c>
      <c r="AK239" s="87">
        <v>557795805.77611303</v>
      </c>
      <c r="AL239" s="87">
        <v>457901653.23947698</v>
      </c>
      <c r="AM239" s="87">
        <v>432109545.45328403</v>
      </c>
      <c r="AN239" s="87">
        <v>438959381.27058601</v>
      </c>
      <c r="AO239" s="87">
        <v>438959381.27058601</v>
      </c>
      <c r="AP239" s="87">
        <v>582936792.72289097</v>
      </c>
      <c r="AQ239" s="87">
        <v>459224608.66739601</v>
      </c>
      <c r="AR239" s="87">
        <v>443913802.52093101</v>
      </c>
      <c r="AS239" s="87">
        <v>452948204.921336</v>
      </c>
      <c r="AT239" s="87">
        <v>527704686.57678902</v>
      </c>
      <c r="AU239" s="87">
        <v>571597495.66972601</v>
      </c>
      <c r="AV239" s="87">
        <v>577342244.67830896</v>
      </c>
      <c r="AW239" s="87">
        <v>655447915.243595</v>
      </c>
      <c r="AX239" s="87">
        <v>565907829.89001298</v>
      </c>
      <c r="AY239" s="87">
        <v>466182682.32853502</v>
      </c>
      <c r="AZ239" s="87">
        <v>440701729.07340401</v>
      </c>
      <c r="BA239" s="87">
        <v>447816162.70092499</v>
      </c>
      <c r="BB239" s="87">
        <v>447816162.70092499</v>
      </c>
    </row>
    <row r="240" spans="1:54">
      <c r="A240" s="86" t="s">
        <v>357</v>
      </c>
      <c r="B240" s="87">
        <v>0</v>
      </c>
      <c r="C240" s="87">
        <v>0</v>
      </c>
      <c r="D240" s="87">
        <v>0</v>
      </c>
      <c r="E240" s="87">
        <v>0</v>
      </c>
      <c r="F240" s="87">
        <v>0</v>
      </c>
      <c r="G240" s="87">
        <v>0</v>
      </c>
      <c r="H240" s="87">
        <v>0</v>
      </c>
      <c r="I240" s="87">
        <v>0</v>
      </c>
      <c r="J240" s="87">
        <v>0</v>
      </c>
      <c r="K240" s="87">
        <v>0</v>
      </c>
      <c r="L240" s="87">
        <v>0</v>
      </c>
      <c r="M240" s="87">
        <v>0</v>
      </c>
      <c r="N240" s="87">
        <v>0</v>
      </c>
      <c r="O240" s="87">
        <v>0</v>
      </c>
      <c r="P240" s="87">
        <v>0</v>
      </c>
      <c r="Q240" s="87">
        <v>0</v>
      </c>
      <c r="R240" s="87">
        <v>0</v>
      </c>
      <c r="S240" s="87">
        <v>0</v>
      </c>
      <c r="T240" s="87">
        <v>0</v>
      </c>
      <c r="U240" s="87">
        <v>0</v>
      </c>
      <c r="V240" s="87">
        <v>0</v>
      </c>
      <c r="W240" s="87">
        <v>0</v>
      </c>
      <c r="X240" s="87">
        <v>0</v>
      </c>
      <c r="Y240" s="87">
        <v>0</v>
      </c>
      <c r="Z240" s="87">
        <v>0</v>
      </c>
      <c r="AA240" s="87">
        <v>0</v>
      </c>
      <c r="AB240" s="87">
        <v>0</v>
      </c>
      <c r="AC240" s="87">
        <v>0</v>
      </c>
      <c r="AD240" s="87">
        <v>0</v>
      </c>
      <c r="AE240" s="87">
        <v>0</v>
      </c>
      <c r="AF240" s="87">
        <v>0</v>
      </c>
      <c r="AG240" s="87">
        <v>0</v>
      </c>
      <c r="AH240" s="87">
        <v>0</v>
      </c>
      <c r="AI240" s="87">
        <v>0</v>
      </c>
      <c r="AJ240" s="87">
        <v>0</v>
      </c>
      <c r="AK240" s="87">
        <v>0</v>
      </c>
      <c r="AL240" s="87">
        <v>0</v>
      </c>
      <c r="AM240" s="87">
        <v>0</v>
      </c>
      <c r="AN240" s="87">
        <v>0</v>
      </c>
      <c r="AO240" s="87">
        <v>0</v>
      </c>
      <c r="AP240" s="87">
        <v>0</v>
      </c>
      <c r="AQ240" s="87">
        <v>0</v>
      </c>
      <c r="AR240" s="87">
        <v>0</v>
      </c>
      <c r="AS240" s="87">
        <v>0</v>
      </c>
      <c r="AT240" s="87">
        <v>0</v>
      </c>
      <c r="AU240" s="87">
        <v>0</v>
      </c>
      <c r="AV240" s="87">
        <v>0</v>
      </c>
      <c r="AW240" s="87">
        <v>0</v>
      </c>
      <c r="AX240" s="87">
        <v>0</v>
      </c>
      <c r="AY240" s="87">
        <v>0</v>
      </c>
      <c r="AZ240" s="87">
        <v>0</v>
      </c>
      <c r="BA240" s="87">
        <v>0</v>
      </c>
      <c r="BB240" s="87">
        <v>0</v>
      </c>
    </row>
    <row r="241" spans="1:54">
      <c r="A241" s="86" t="s">
        <v>358</v>
      </c>
      <c r="B241" s="87">
        <v>7710492.0099999998</v>
      </c>
      <c r="C241" s="87">
        <v>7710492.0099999998</v>
      </c>
      <c r="D241" s="87">
        <v>7710492.0099999998</v>
      </c>
      <c r="E241" s="87">
        <v>7710492.0099999998</v>
      </c>
      <c r="F241" s="87">
        <v>7710492.0099999998</v>
      </c>
      <c r="G241" s="87">
        <v>7710492.0099999998</v>
      </c>
      <c r="H241" s="87">
        <v>7710492.0099999998</v>
      </c>
      <c r="I241" s="87">
        <v>7710492.0099999998</v>
      </c>
      <c r="J241" s="87">
        <v>7710492.0099999998</v>
      </c>
      <c r="K241" s="87">
        <v>7710492.0099999998</v>
      </c>
      <c r="L241" s="87">
        <v>7710492.0099999998</v>
      </c>
      <c r="M241" s="87">
        <v>7710492.0099999998</v>
      </c>
      <c r="N241" s="87">
        <v>7710492.0099999998</v>
      </c>
      <c r="O241" s="87">
        <v>7710492.0099999998</v>
      </c>
      <c r="P241" s="87">
        <v>7710492.0099999998</v>
      </c>
      <c r="Q241" s="87">
        <v>7710492.0099999998</v>
      </c>
      <c r="R241" s="87">
        <v>7710492.0099999998</v>
      </c>
      <c r="S241" s="87">
        <v>7710492.0099999998</v>
      </c>
      <c r="T241" s="87">
        <v>7710492.0099999998</v>
      </c>
      <c r="U241" s="87">
        <v>7710492.0099999998</v>
      </c>
      <c r="V241" s="87">
        <v>7710492.0099999998</v>
      </c>
      <c r="W241" s="87">
        <v>7710492.0099999998</v>
      </c>
      <c r="X241" s="87">
        <v>7710492.0099999998</v>
      </c>
      <c r="Y241" s="87">
        <v>7710492.0099999998</v>
      </c>
      <c r="Z241" s="87">
        <v>7710492.0099999998</v>
      </c>
      <c r="AA241" s="87">
        <v>7710492.0099999998</v>
      </c>
      <c r="AB241" s="87">
        <v>7710492.0099999998</v>
      </c>
      <c r="AC241" s="87">
        <v>7710492.0099999998</v>
      </c>
      <c r="AD241" s="87">
        <v>7710492.0099999998</v>
      </c>
      <c r="AE241" s="87">
        <v>7710492.0099999998</v>
      </c>
      <c r="AF241" s="87">
        <v>7710492.0099999998</v>
      </c>
      <c r="AG241" s="87">
        <v>7710492.0099999998</v>
      </c>
      <c r="AH241" s="87">
        <v>7710492.0099999998</v>
      </c>
      <c r="AI241" s="87">
        <v>7710492.0099999998</v>
      </c>
      <c r="AJ241" s="87">
        <v>7710492.0099999998</v>
      </c>
      <c r="AK241" s="87">
        <v>7710492.0099999998</v>
      </c>
      <c r="AL241" s="87">
        <v>7710492.0099999998</v>
      </c>
      <c r="AM241" s="87">
        <v>7710492.0099999998</v>
      </c>
      <c r="AN241" s="87">
        <v>7710492.0099999998</v>
      </c>
      <c r="AO241" s="87">
        <v>7710492.0099999998</v>
      </c>
      <c r="AP241" s="87">
        <v>7710492.0099999998</v>
      </c>
      <c r="AQ241" s="87">
        <v>7710492.0099999998</v>
      </c>
      <c r="AR241" s="87">
        <v>7710492.0099999998</v>
      </c>
      <c r="AS241" s="87">
        <v>7710492.0099999998</v>
      </c>
      <c r="AT241" s="87">
        <v>7710492.0099999998</v>
      </c>
      <c r="AU241" s="87">
        <v>7710492.0099999998</v>
      </c>
      <c r="AV241" s="87">
        <v>7710492.0099999998</v>
      </c>
      <c r="AW241" s="87">
        <v>7710492.0099999998</v>
      </c>
      <c r="AX241" s="87">
        <v>7710492.0099999998</v>
      </c>
      <c r="AY241" s="87">
        <v>7710492.0099999998</v>
      </c>
      <c r="AZ241" s="87">
        <v>7710492.0099999998</v>
      </c>
      <c r="BA241" s="87">
        <v>7710492.0099999998</v>
      </c>
      <c r="BB241" s="87">
        <v>7710492.0099999998</v>
      </c>
    </row>
    <row r="242" spans="1:54">
      <c r="A242" s="86" t="s">
        <v>359</v>
      </c>
      <c r="B242" s="87">
        <v>561369.27</v>
      </c>
      <c r="C242" s="87">
        <v>561369.27</v>
      </c>
      <c r="D242" s="87">
        <v>561369.27</v>
      </c>
      <c r="E242" s="87">
        <v>561369.27</v>
      </c>
      <c r="F242" s="87">
        <v>561369.27</v>
      </c>
      <c r="G242" s="87">
        <v>561369.27</v>
      </c>
      <c r="H242" s="87">
        <v>561369.27</v>
      </c>
      <c r="I242" s="87">
        <v>561369.27</v>
      </c>
      <c r="J242" s="87">
        <v>561369.27</v>
      </c>
      <c r="K242" s="87">
        <v>561369.27</v>
      </c>
      <c r="L242" s="87">
        <v>561369.27</v>
      </c>
      <c r="M242" s="87">
        <v>561369.27</v>
      </c>
      <c r="N242" s="87">
        <v>561369.27</v>
      </c>
      <c r="O242" s="87">
        <v>561369.27</v>
      </c>
      <c r="P242" s="87">
        <v>561369.27</v>
      </c>
      <c r="Q242" s="87">
        <v>561369.27</v>
      </c>
      <c r="R242" s="87">
        <v>561369.27</v>
      </c>
      <c r="S242" s="87">
        <v>561369.27</v>
      </c>
      <c r="T242" s="87">
        <v>561369.27</v>
      </c>
      <c r="U242" s="87">
        <v>561369.27</v>
      </c>
      <c r="V242" s="87">
        <v>561369.27</v>
      </c>
      <c r="W242" s="87">
        <v>561369.27</v>
      </c>
      <c r="X242" s="87">
        <v>561369.27</v>
      </c>
      <c r="Y242" s="87">
        <v>561369.27</v>
      </c>
      <c r="Z242" s="87">
        <v>561369.27</v>
      </c>
      <c r="AA242" s="87">
        <v>561369.27</v>
      </c>
      <c r="AB242" s="87">
        <v>561369.27</v>
      </c>
      <c r="AC242" s="87">
        <v>561369.27</v>
      </c>
      <c r="AD242" s="87">
        <v>561369.27</v>
      </c>
      <c r="AE242" s="87">
        <v>561369.27</v>
      </c>
      <c r="AF242" s="87">
        <v>561369.27</v>
      </c>
      <c r="AG242" s="87">
        <v>561369.27</v>
      </c>
      <c r="AH242" s="87">
        <v>561369.27</v>
      </c>
      <c r="AI242" s="87">
        <v>561369.27</v>
      </c>
      <c r="AJ242" s="87">
        <v>561369.27</v>
      </c>
      <c r="AK242" s="87">
        <v>561369.27</v>
      </c>
      <c r="AL242" s="87">
        <v>561369.27</v>
      </c>
      <c r="AM242" s="87">
        <v>561369.27</v>
      </c>
      <c r="AN242" s="87">
        <v>561369.27</v>
      </c>
      <c r="AO242" s="87">
        <v>561369.27</v>
      </c>
      <c r="AP242" s="87">
        <v>561369.27</v>
      </c>
      <c r="AQ242" s="87">
        <v>561369.27</v>
      </c>
      <c r="AR242" s="87">
        <v>561369.27</v>
      </c>
      <c r="AS242" s="87">
        <v>561369.27</v>
      </c>
      <c r="AT242" s="87">
        <v>561369.27</v>
      </c>
      <c r="AU242" s="87">
        <v>561369.27</v>
      </c>
      <c r="AV242" s="87">
        <v>561369.27</v>
      </c>
      <c r="AW242" s="87">
        <v>561369.27</v>
      </c>
      <c r="AX242" s="87">
        <v>561369.27</v>
      </c>
      <c r="AY242" s="87">
        <v>561369.27</v>
      </c>
      <c r="AZ242" s="87">
        <v>561369.27</v>
      </c>
      <c r="BA242" s="87">
        <v>561369.27</v>
      </c>
      <c r="BB242" s="87">
        <v>561369.27</v>
      </c>
    </row>
    <row r="243" spans="1:54">
      <c r="A243" s="86" t="s">
        <v>360</v>
      </c>
      <c r="B243" s="87">
        <v>24260720.539999999</v>
      </c>
      <c r="C243" s="87">
        <v>24260720.539999999</v>
      </c>
      <c r="D243" s="87">
        <v>24260720.539999999</v>
      </c>
      <c r="E243" s="87">
        <v>24260720.539999999</v>
      </c>
      <c r="F243" s="87">
        <v>24260720.539999999</v>
      </c>
      <c r="G243" s="87">
        <v>24260720.539999999</v>
      </c>
      <c r="H243" s="87">
        <v>24260720.539999999</v>
      </c>
      <c r="I243" s="87">
        <v>24260720.539999999</v>
      </c>
      <c r="J243" s="87">
        <v>24260720.539999999</v>
      </c>
      <c r="K243" s="87">
        <v>24260720.539999999</v>
      </c>
      <c r="L243" s="87">
        <v>24260720.539999999</v>
      </c>
      <c r="M243" s="87">
        <v>24260720.539999999</v>
      </c>
      <c r="N243" s="87">
        <v>24260720.539999999</v>
      </c>
      <c r="O243" s="87">
        <v>24260720.539999999</v>
      </c>
      <c r="P243" s="87">
        <v>24260720.539999999</v>
      </c>
      <c r="Q243" s="87">
        <v>24260720.539999999</v>
      </c>
      <c r="R243" s="87">
        <v>24260720.539999999</v>
      </c>
      <c r="S243" s="87">
        <v>24260720.539999999</v>
      </c>
      <c r="T243" s="87">
        <v>24260720.539999999</v>
      </c>
      <c r="U243" s="87">
        <v>24260720.539999999</v>
      </c>
      <c r="V243" s="87">
        <v>24260720.539999999</v>
      </c>
      <c r="W243" s="87">
        <v>24260720.539999999</v>
      </c>
      <c r="X243" s="87">
        <v>24260720.539999999</v>
      </c>
      <c r="Y243" s="87">
        <v>24260720.539999999</v>
      </c>
      <c r="Z243" s="87">
        <v>24260720.539999999</v>
      </c>
      <c r="AA243" s="87">
        <v>24260720.539999999</v>
      </c>
      <c r="AB243" s="87">
        <v>24260720.539999999</v>
      </c>
      <c r="AC243" s="87">
        <v>24260720.539999999</v>
      </c>
      <c r="AD243" s="87">
        <v>24260720.539999999</v>
      </c>
      <c r="AE243" s="87">
        <v>24260720.539999999</v>
      </c>
      <c r="AF243" s="87">
        <v>24260720.539999999</v>
      </c>
      <c r="AG243" s="87">
        <v>24260720.539999999</v>
      </c>
      <c r="AH243" s="87">
        <v>24260720.539999999</v>
      </c>
      <c r="AI243" s="87">
        <v>24260720.539999999</v>
      </c>
      <c r="AJ243" s="87">
        <v>24260720.539999999</v>
      </c>
      <c r="AK243" s="87">
        <v>24260720.539999999</v>
      </c>
      <c r="AL243" s="87">
        <v>24260720.539999999</v>
      </c>
      <c r="AM243" s="87">
        <v>24260720.539999999</v>
      </c>
      <c r="AN243" s="87">
        <v>24260720.539999999</v>
      </c>
      <c r="AO243" s="87">
        <v>24260720.539999999</v>
      </c>
      <c r="AP243" s="87">
        <v>24260720.539999999</v>
      </c>
      <c r="AQ243" s="87">
        <v>24260720.539999999</v>
      </c>
      <c r="AR243" s="87">
        <v>24260720.539999999</v>
      </c>
      <c r="AS243" s="87">
        <v>24260720.539999999</v>
      </c>
      <c r="AT243" s="87">
        <v>24260720.539999999</v>
      </c>
      <c r="AU243" s="87">
        <v>24260720.539999999</v>
      </c>
      <c r="AV243" s="87">
        <v>24260720.539999999</v>
      </c>
      <c r="AW243" s="87">
        <v>24260720.539999999</v>
      </c>
      <c r="AX243" s="87">
        <v>24260720.539999999</v>
      </c>
      <c r="AY243" s="87">
        <v>24260720.539999999</v>
      </c>
      <c r="AZ243" s="87">
        <v>24260720.539999999</v>
      </c>
      <c r="BA243" s="87">
        <v>24260720.539999999</v>
      </c>
      <c r="BB243" s="87">
        <v>24260720.539999999</v>
      </c>
    </row>
    <row r="244" spans="1:54">
      <c r="A244" s="86" t="s">
        <v>361</v>
      </c>
      <c r="B244" s="87">
        <v>4593194.51</v>
      </c>
      <c r="C244" s="87">
        <v>4593194.51</v>
      </c>
      <c r="D244" s="87">
        <v>4593194.51</v>
      </c>
      <c r="E244" s="87">
        <v>4593194.51</v>
      </c>
      <c r="F244" s="87">
        <v>4593194.51</v>
      </c>
      <c r="G244" s="87">
        <v>4593194.51</v>
      </c>
      <c r="H244" s="87">
        <v>4593194.51</v>
      </c>
      <c r="I244" s="87">
        <v>4593194.51</v>
      </c>
      <c r="J244" s="87">
        <v>4593194.51</v>
      </c>
      <c r="K244" s="87">
        <v>4593194.51</v>
      </c>
      <c r="L244" s="87">
        <v>4593194.51</v>
      </c>
      <c r="M244" s="87">
        <v>4593194.51</v>
      </c>
      <c r="N244" s="87">
        <v>4593194.51</v>
      </c>
      <c r="O244" s="87">
        <v>4593194.51</v>
      </c>
      <c r="P244" s="87">
        <v>4593194.51</v>
      </c>
      <c r="Q244" s="87">
        <v>4593194.51</v>
      </c>
      <c r="R244" s="87">
        <v>4593194.51</v>
      </c>
      <c r="S244" s="87">
        <v>4593194.51</v>
      </c>
      <c r="T244" s="87">
        <v>4593194.51</v>
      </c>
      <c r="U244" s="87">
        <v>4593194.51</v>
      </c>
      <c r="V244" s="87">
        <v>4593194.51</v>
      </c>
      <c r="W244" s="87">
        <v>4593194.51</v>
      </c>
      <c r="X244" s="87">
        <v>4593194.51</v>
      </c>
      <c r="Y244" s="87">
        <v>4593194.51</v>
      </c>
      <c r="Z244" s="87">
        <v>4593194.51</v>
      </c>
      <c r="AA244" s="87">
        <v>4593194.51</v>
      </c>
      <c r="AB244" s="87">
        <v>4593194.51</v>
      </c>
      <c r="AC244" s="87">
        <v>4593194.51</v>
      </c>
      <c r="AD244" s="87">
        <v>4593194.51</v>
      </c>
      <c r="AE244" s="87">
        <v>4593194.51</v>
      </c>
      <c r="AF244" s="87">
        <v>4593194.51</v>
      </c>
      <c r="AG244" s="87">
        <v>4593194.51</v>
      </c>
      <c r="AH244" s="87">
        <v>4593194.51</v>
      </c>
      <c r="AI244" s="87">
        <v>4593194.51</v>
      </c>
      <c r="AJ244" s="87">
        <v>4593194.51</v>
      </c>
      <c r="AK244" s="87">
        <v>4593194.51</v>
      </c>
      <c r="AL244" s="87">
        <v>4593194.51</v>
      </c>
      <c r="AM244" s="87">
        <v>4593194.51</v>
      </c>
      <c r="AN244" s="87">
        <v>4593194.51</v>
      </c>
      <c r="AO244" s="87">
        <v>4593194.51</v>
      </c>
      <c r="AP244" s="87">
        <v>4593194.51</v>
      </c>
      <c r="AQ244" s="87">
        <v>4593194.51</v>
      </c>
      <c r="AR244" s="87">
        <v>4593194.51</v>
      </c>
      <c r="AS244" s="87">
        <v>4593194.51</v>
      </c>
      <c r="AT244" s="87">
        <v>4593194.51</v>
      </c>
      <c r="AU244" s="87">
        <v>4593194.51</v>
      </c>
      <c r="AV244" s="87">
        <v>4593194.51</v>
      </c>
      <c r="AW244" s="87">
        <v>4593194.51</v>
      </c>
      <c r="AX244" s="87">
        <v>4593194.51</v>
      </c>
      <c r="AY244" s="87">
        <v>4593194.51</v>
      </c>
      <c r="AZ244" s="87">
        <v>4593194.51</v>
      </c>
      <c r="BA244" s="87">
        <v>4593194.51</v>
      </c>
      <c r="BB244" s="87">
        <v>4593194.51</v>
      </c>
    </row>
    <row r="245" spans="1:54">
      <c r="A245" s="86" t="s">
        <v>362</v>
      </c>
      <c r="B245" s="87">
        <v>31948246.449999999</v>
      </c>
      <c r="C245" s="87">
        <v>31948246.449999999</v>
      </c>
      <c r="D245" s="87">
        <v>31948246.449999999</v>
      </c>
      <c r="E245" s="87">
        <v>31948246.449999999</v>
      </c>
      <c r="F245" s="87">
        <v>31948246.449999999</v>
      </c>
      <c r="G245" s="87">
        <v>31948246.449999999</v>
      </c>
      <c r="H245" s="87">
        <v>31948246.449999999</v>
      </c>
      <c r="I245" s="87">
        <v>31948246.449999999</v>
      </c>
      <c r="J245" s="87">
        <v>31948246.449999999</v>
      </c>
      <c r="K245" s="87">
        <v>31948246.449999999</v>
      </c>
      <c r="L245" s="87">
        <v>31948246.449999999</v>
      </c>
      <c r="M245" s="87">
        <v>31948246.449999999</v>
      </c>
      <c r="N245" s="87">
        <v>31948246.449999999</v>
      </c>
      <c r="O245" s="87">
        <v>31948246.449999999</v>
      </c>
      <c r="P245" s="87">
        <v>31948246.449999999</v>
      </c>
      <c r="Q245" s="87">
        <v>31948246.449999999</v>
      </c>
      <c r="R245" s="87">
        <v>31948246.449999999</v>
      </c>
      <c r="S245" s="87">
        <v>31948246.449999999</v>
      </c>
      <c r="T245" s="87">
        <v>31948246.449999999</v>
      </c>
      <c r="U245" s="87">
        <v>31948246.449999999</v>
      </c>
      <c r="V245" s="87">
        <v>31948246.449999999</v>
      </c>
      <c r="W245" s="87">
        <v>31948246.449999999</v>
      </c>
      <c r="X245" s="87">
        <v>31948246.449999999</v>
      </c>
      <c r="Y245" s="87">
        <v>31948246.449999999</v>
      </c>
      <c r="Z245" s="87">
        <v>31948246.449999999</v>
      </c>
      <c r="AA245" s="87">
        <v>31948246.449999999</v>
      </c>
      <c r="AB245" s="87">
        <v>31948246.449999999</v>
      </c>
      <c r="AC245" s="87">
        <v>31948246.449999999</v>
      </c>
      <c r="AD245" s="87">
        <v>31948246.449999999</v>
      </c>
      <c r="AE245" s="87">
        <v>31948246.449999999</v>
      </c>
      <c r="AF245" s="87">
        <v>31948246.449999999</v>
      </c>
      <c r="AG245" s="87">
        <v>31948246.449999999</v>
      </c>
      <c r="AH245" s="87">
        <v>31948246.449999999</v>
      </c>
      <c r="AI245" s="87">
        <v>31948246.449999999</v>
      </c>
      <c r="AJ245" s="87">
        <v>31948246.449999999</v>
      </c>
      <c r="AK245" s="87">
        <v>31948246.449999999</v>
      </c>
      <c r="AL245" s="87">
        <v>31948246.449999999</v>
      </c>
      <c r="AM245" s="87">
        <v>31948246.449999999</v>
      </c>
      <c r="AN245" s="87">
        <v>31948246.449999999</v>
      </c>
      <c r="AO245" s="87">
        <v>31948246.449999999</v>
      </c>
      <c r="AP245" s="87">
        <v>31948246.449999999</v>
      </c>
      <c r="AQ245" s="87">
        <v>31948246.449999999</v>
      </c>
      <c r="AR245" s="87">
        <v>31948246.449999999</v>
      </c>
      <c r="AS245" s="87">
        <v>31948246.449999999</v>
      </c>
      <c r="AT245" s="87">
        <v>31948246.449999999</v>
      </c>
      <c r="AU245" s="87">
        <v>31948246.449999999</v>
      </c>
      <c r="AV245" s="87">
        <v>31948246.449999999</v>
      </c>
      <c r="AW245" s="87">
        <v>31948246.449999999</v>
      </c>
      <c r="AX245" s="87">
        <v>31948246.449999999</v>
      </c>
      <c r="AY245" s="87">
        <v>31948246.449999999</v>
      </c>
      <c r="AZ245" s="87">
        <v>31948246.449999999</v>
      </c>
      <c r="BA245" s="87">
        <v>31948246.449999999</v>
      </c>
      <c r="BB245" s="87">
        <v>31948246.449999999</v>
      </c>
    </row>
    <row r="246" spans="1:54">
      <c r="A246" s="86" t="s">
        <v>363</v>
      </c>
      <c r="B246" s="87">
        <v>177432.93999999901</v>
      </c>
      <c r="C246" s="87">
        <v>177432.93999999901</v>
      </c>
      <c r="D246" s="87">
        <v>177432.93999999901</v>
      </c>
      <c r="E246" s="87">
        <v>177432.93999999901</v>
      </c>
      <c r="F246" s="87">
        <v>177432.93999999901</v>
      </c>
      <c r="G246" s="87">
        <v>177432.93999999901</v>
      </c>
      <c r="H246" s="87">
        <v>177432.93999999901</v>
      </c>
      <c r="I246" s="87">
        <v>177432.93999999901</v>
      </c>
      <c r="J246" s="87">
        <v>177432.93999999901</v>
      </c>
      <c r="K246" s="87">
        <v>177432.93999999901</v>
      </c>
      <c r="L246" s="87">
        <v>177432.93999999901</v>
      </c>
      <c r="M246" s="87">
        <v>177432.93999999901</v>
      </c>
      <c r="N246" s="87">
        <v>177432.93999999901</v>
      </c>
      <c r="O246" s="87">
        <v>177432.93999999901</v>
      </c>
      <c r="P246" s="87">
        <v>177432.93999999901</v>
      </c>
      <c r="Q246" s="87">
        <v>177432.93999999901</v>
      </c>
      <c r="R246" s="87">
        <v>177432.93999999901</v>
      </c>
      <c r="S246" s="87">
        <v>177432.93999999901</v>
      </c>
      <c r="T246" s="87">
        <v>177432.93999999901</v>
      </c>
      <c r="U246" s="87">
        <v>177432.93999999901</v>
      </c>
      <c r="V246" s="87">
        <v>177432.93999999901</v>
      </c>
      <c r="W246" s="87">
        <v>177432.93999999901</v>
      </c>
      <c r="X246" s="87">
        <v>177432.93999999901</v>
      </c>
      <c r="Y246" s="87">
        <v>177432.93999999901</v>
      </c>
      <c r="Z246" s="87">
        <v>177432.93999999901</v>
      </c>
      <c r="AA246" s="87">
        <v>177432.93999999901</v>
      </c>
      <c r="AB246" s="87">
        <v>177432.93999999901</v>
      </c>
      <c r="AC246" s="87">
        <v>177432.93999999901</v>
      </c>
      <c r="AD246" s="87">
        <v>177432.93999999901</v>
      </c>
      <c r="AE246" s="87">
        <v>177432.93999999901</v>
      </c>
      <c r="AF246" s="87">
        <v>177432.93999999901</v>
      </c>
      <c r="AG246" s="87">
        <v>177432.93999999901</v>
      </c>
      <c r="AH246" s="87">
        <v>177432.93999999901</v>
      </c>
      <c r="AI246" s="87">
        <v>177432.93999999901</v>
      </c>
      <c r="AJ246" s="87">
        <v>177432.93999999901</v>
      </c>
      <c r="AK246" s="87">
        <v>177432.93999999901</v>
      </c>
      <c r="AL246" s="87">
        <v>177432.93999999901</v>
      </c>
      <c r="AM246" s="87">
        <v>177432.93999999901</v>
      </c>
      <c r="AN246" s="87">
        <v>177432.93999999901</v>
      </c>
      <c r="AO246" s="87">
        <v>177432.93999999901</v>
      </c>
      <c r="AP246" s="87">
        <v>177432.93999999901</v>
      </c>
      <c r="AQ246" s="87">
        <v>177432.93999999901</v>
      </c>
      <c r="AR246" s="87">
        <v>177432.93999999901</v>
      </c>
      <c r="AS246" s="87">
        <v>177432.93999999901</v>
      </c>
      <c r="AT246" s="87">
        <v>177432.93999999901</v>
      </c>
      <c r="AU246" s="87">
        <v>177432.93999999901</v>
      </c>
      <c r="AV246" s="87">
        <v>177432.93999999901</v>
      </c>
      <c r="AW246" s="87">
        <v>177432.93999999901</v>
      </c>
      <c r="AX246" s="87">
        <v>177432.93999999901</v>
      </c>
      <c r="AY246" s="87">
        <v>177432.93999999901</v>
      </c>
      <c r="AZ246" s="87">
        <v>177432.93999999901</v>
      </c>
      <c r="BA246" s="87">
        <v>177432.93999999901</v>
      </c>
      <c r="BB246" s="87">
        <v>177432.93999999901</v>
      </c>
    </row>
    <row r="247" spans="1:54">
      <c r="A247" s="86" t="s">
        <v>364</v>
      </c>
      <c r="B247" s="87">
        <v>5203569.6499999901</v>
      </c>
      <c r="C247" s="87">
        <v>5203569.6499999901</v>
      </c>
      <c r="D247" s="87">
        <v>5203569.6499999901</v>
      </c>
      <c r="E247" s="87">
        <v>5203569.6499999901</v>
      </c>
      <c r="F247" s="87">
        <v>5203569.6499999901</v>
      </c>
      <c r="G247" s="87">
        <v>5203569.6499999901</v>
      </c>
      <c r="H247" s="87">
        <v>5203569.6499999901</v>
      </c>
      <c r="I247" s="87">
        <v>5203569.6499999901</v>
      </c>
      <c r="J247" s="87">
        <v>5203569.6499999901</v>
      </c>
      <c r="K247" s="87">
        <v>5203569.6499999901</v>
      </c>
      <c r="L247" s="87">
        <v>5203569.6499999901</v>
      </c>
      <c r="M247" s="87">
        <v>5203569.6499999901</v>
      </c>
      <c r="N247" s="87">
        <v>5203569.6499999901</v>
      </c>
      <c r="O247" s="87">
        <v>5203569.6499999901</v>
      </c>
      <c r="P247" s="87">
        <v>5203569.6499999901</v>
      </c>
      <c r="Q247" s="87">
        <v>5203569.6499999901</v>
      </c>
      <c r="R247" s="87">
        <v>5203569.6499999901</v>
      </c>
      <c r="S247" s="87">
        <v>5203569.6499999901</v>
      </c>
      <c r="T247" s="87">
        <v>5203569.6499999901</v>
      </c>
      <c r="U247" s="87">
        <v>5203569.6499999901</v>
      </c>
      <c r="V247" s="87">
        <v>5203569.6499999901</v>
      </c>
      <c r="W247" s="87">
        <v>5203569.6499999901</v>
      </c>
      <c r="X247" s="87">
        <v>5203569.6499999901</v>
      </c>
      <c r="Y247" s="87">
        <v>5203569.6499999901</v>
      </c>
      <c r="Z247" s="87">
        <v>5203569.6499999901</v>
      </c>
      <c r="AA247" s="87">
        <v>5203569.6499999901</v>
      </c>
      <c r="AB247" s="87">
        <v>5203569.6499999901</v>
      </c>
      <c r="AC247" s="87">
        <v>5203569.6499999901</v>
      </c>
      <c r="AD247" s="87">
        <v>5203569.6499999901</v>
      </c>
      <c r="AE247" s="87">
        <v>5203569.6499999901</v>
      </c>
      <c r="AF247" s="87">
        <v>5203569.6499999901</v>
      </c>
      <c r="AG247" s="87">
        <v>5203569.6499999901</v>
      </c>
      <c r="AH247" s="87">
        <v>5203569.6499999901</v>
      </c>
      <c r="AI247" s="87">
        <v>5203569.6499999901</v>
      </c>
      <c r="AJ247" s="87">
        <v>5203569.6499999901</v>
      </c>
      <c r="AK247" s="87">
        <v>5203569.6499999901</v>
      </c>
      <c r="AL247" s="87">
        <v>5203569.6499999901</v>
      </c>
      <c r="AM247" s="87">
        <v>5203569.6499999901</v>
      </c>
      <c r="AN247" s="87">
        <v>5203569.6499999901</v>
      </c>
      <c r="AO247" s="87">
        <v>5203569.6499999901</v>
      </c>
      <c r="AP247" s="87">
        <v>5203569.6499999901</v>
      </c>
      <c r="AQ247" s="87">
        <v>5203569.6499999901</v>
      </c>
      <c r="AR247" s="87">
        <v>5203569.6499999901</v>
      </c>
      <c r="AS247" s="87">
        <v>5203569.6499999901</v>
      </c>
      <c r="AT247" s="87">
        <v>5203569.6499999901</v>
      </c>
      <c r="AU247" s="87">
        <v>5203569.6499999901</v>
      </c>
      <c r="AV247" s="87">
        <v>5203569.6499999901</v>
      </c>
      <c r="AW247" s="87">
        <v>5203569.6499999901</v>
      </c>
      <c r="AX247" s="87">
        <v>5203569.6499999901</v>
      </c>
      <c r="AY247" s="87">
        <v>5203569.6499999901</v>
      </c>
      <c r="AZ247" s="87">
        <v>5203569.6499999901</v>
      </c>
      <c r="BA247" s="87">
        <v>5203569.6499999901</v>
      </c>
      <c r="BB247" s="87">
        <v>5203569.6499999901</v>
      </c>
    </row>
    <row r="248" spans="1:54">
      <c r="A248" s="86" t="s">
        <v>365</v>
      </c>
      <c r="B248" s="87">
        <v>0</v>
      </c>
      <c r="C248" s="87">
        <v>0</v>
      </c>
      <c r="D248" s="87">
        <v>0</v>
      </c>
      <c r="E248" s="87">
        <v>0</v>
      </c>
      <c r="F248" s="87">
        <v>0</v>
      </c>
      <c r="G248" s="87">
        <v>0</v>
      </c>
      <c r="H248" s="87">
        <v>0</v>
      </c>
      <c r="I248" s="87">
        <v>0</v>
      </c>
      <c r="J248" s="87">
        <v>0</v>
      </c>
      <c r="K248" s="87">
        <v>0</v>
      </c>
      <c r="L248" s="87">
        <v>0</v>
      </c>
      <c r="M248" s="87">
        <v>0</v>
      </c>
      <c r="N248" s="87">
        <v>0</v>
      </c>
      <c r="O248" s="87">
        <v>0</v>
      </c>
      <c r="P248" s="87">
        <v>0</v>
      </c>
      <c r="Q248" s="87">
        <v>0</v>
      </c>
      <c r="R248" s="87">
        <v>0</v>
      </c>
      <c r="S248" s="87">
        <v>0</v>
      </c>
      <c r="T248" s="87">
        <v>0</v>
      </c>
      <c r="U248" s="87">
        <v>0</v>
      </c>
      <c r="V248" s="87">
        <v>0</v>
      </c>
      <c r="W248" s="87">
        <v>0</v>
      </c>
      <c r="X248" s="87">
        <v>0</v>
      </c>
      <c r="Y248" s="87">
        <v>0</v>
      </c>
      <c r="Z248" s="87">
        <v>0</v>
      </c>
      <c r="AA248" s="87">
        <v>0</v>
      </c>
      <c r="AB248" s="87">
        <v>0</v>
      </c>
      <c r="AC248" s="87">
        <v>0</v>
      </c>
      <c r="AD248" s="87">
        <v>0</v>
      </c>
      <c r="AE248" s="87">
        <v>0</v>
      </c>
      <c r="AF248" s="87">
        <v>0</v>
      </c>
      <c r="AG248" s="87">
        <v>0</v>
      </c>
      <c r="AH248" s="87">
        <v>0</v>
      </c>
      <c r="AI248" s="87">
        <v>0</v>
      </c>
      <c r="AJ248" s="87">
        <v>0</v>
      </c>
      <c r="AK248" s="87">
        <v>0</v>
      </c>
      <c r="AL248" s="87">
        <v>0</v>
      </c>
      <c r="AM248" s="87">
        <v>0</v>
      </c>
      <c r="AN248" s="87">
        <v>0</v>
      </c>
      <c r="AO248" s="87">
        <v>0</v>
      </c>
      <c r="AP248" s="87">
        <v>0</v>
      </c>
      <c r="AQ248" s="87">
        <v>0</v>
      </c>
      <c r="AR248" s="87">
        <v>0</v>
      </c>
      <c r="AS248" s="87">
        <v>0</v>
      </c>
      <c r="AT248" s="87">
        <v>0</v>
      </c>
      <c r="AU248" s="87">
        <v>0</v>
      </c>
      <c r="AV248" s="87">
        <v>0</v>
      </c>
      <c r="AW248" s="87">
        <v>0</v>
      </c>
      <c r="AX248" s="87">
        <v>0</v>
      </c>
      <c r="AY248" s="87">
        <v>0</v>
      </c>
      <c r="AZ248" s="87">
        <v>0</v>
      </c>
      <c r="BA248" s="87">
        <v>0</v>
      </c>
      <c r="BB248" s="87">
        <v>0</v>
      </c>
    </row>
    <row r="249" spans="1:54">
      <c r="A249" s="86" t="s">
        <v>366</v>
      </c>
      <c r="B249" s="87">
        <v>0</v>
      </c>
      <c r="C249" s="87">
        <v>0</v>
      </c>
      <c r="D249" s="87">
        <v>0</v>
      </c>
      <c r="E249" s="87">
        <v>0</v>
      </c>
      <c r="F249" s="87">
        <v>0</v>
      </c>
      <c r="G249" s="87">
        <v>0</v>
      </c>
      <c r="H249" s="87">
        <v>0</v>
      </c>
      <c r="I249" s="87">
        <v>0</v>
      </c>
      <c r="J249" s="87">
        <v>0</v>
      </c>
      <c r="K249" s="87">
        <v>0</v>
      </c>
      <c r="L249" s="87">
        <v>0</v>
      </c>
      <c r="M249" s="87">
        <v>0</v>
      </c>
      <c r="N249" s="87">
        <v>0</v>
      </c>
      <c r="O249" s="87">
        <v>0</v>
      </c>
      <c r="P249" s="87">
        <v>0</v>
      </c>
      <c r="Q249" s="87">
        <v>0</v>
      </c>
      <c r="R249" s="87">
        <v>0</v>
      </c>
      <c r="S249" s="87">
        <v>0</v>
      </c>
      <c r="T249" s="87">
        <v>0</v>
      </c>
      <c r="U249" s="87">
        <v>0</v>
      </c>
      <c r="V249" s="87">
        <v>0</v>
      </c>
      <c r="W249" s="87">
        <v>0</v>
      </c>
      <c r="X249" s="87">
        <v>0</v>
      </c>
      <c r="Y249" s="87">
        <v>0</v>
      </c>
      <c r="Z249" s="87">
        <v>0</v>
      </c>
      <c r="AA249" s="87">
        <v>0</v>
      </c>
      <c r="AB249" s="87">
        <v>0</v>
      </c>
      <c r="AC249" s="87">
        <v>0</v>
      </c>
      <c r="AD249" s="87">
        <v>0</v>
      </c>
      <c r="AE249" s="87">
        <v>0</v>
      </c>
      <c r="AF249" s="87">
        <v>0</v>
      </c>
      <c r="AG249" s="87">
        <v>0</v>
      </c>
      <c r="AH249" s="87">
        <v>0</v>
      </c>
      <c r="AI249" s="87">
        <v>0</v>
      </c>
      <c r="AJ249" s="87">
        <v>0</v>
      </c>
      <c r="AK249" s="87">
        <v>0</v>
      </c>
      <c r="AL249" s="87">
        <v>0</v>
      </c>
      <c r="AM249" s="87">
        <v>0</v>
      </c>
      <c r="AN249" s="87">
        <v>0</v>
      </c>
      <c r="AO249" s="87">
        <v>0</v>
      </c>
      <c r="AP249" s="87">
        <v>0</v>
      </c>
      <c r="AQ249" s="87">
        <v>0</v>
      </c>
      <c r="AR249" s="87">
        <v>0</v>
      </c>
      <c r="AS249" s="87">
        <v>0</v>
      </c>
      <c r="AT249" s="87">
        <v>0</v>
      </c>
      <c r="AU249" s="87">
        <v>0</v>
      </c>
      <c r="AV249" s="87">
        <v>0</v>
      </c>
      <c r="AW249" s="87">
        <v>0</v>
      </c>
      <c r="AX249" s="87">
        <v>0</v>
      </c>
      <c r="AY249" s="87">
        <v>0</v>
      </c>
      <c r="AZ249" s="87">
        <v>0</v>
      </c>
      <c r="BA249" s="87">
        <v>0</v>
      </c>
      <c r="BB249" s="87">
        <v>0</v>
      </c>
    </row>
    <row r="250" spans="1:54">
      <c r="A250" s="86" t="s">
        <v>367</v>
      </c>
      <c r="B250" s="87">
        <v>277680.05</v>
      </c>
      <c r="C250" s="87">
        <v>277680.05</v>
      </c>
      <c r="D250" s="87">
        <v>277680.05</v>
      </c>
      <c r="E250" s="87">
        <v>277680.05</v>
      </c>
      <c r="F250" s="87">
        <v>277680.05</v>
      </c>
      <c r="G250" s="87">
        <v>277680.05</v>
      </c>
      <c r="H250" s="87">
        <v>277680.05</v>
      </c>
      <c r="I250" s="87">
        <v>277680.05</v>
      </c>
      <c r="J250" s="87">
        <v>277680.05</v>
      </c>
      <c r="K250" s="87">
        <v>277680.05</v>
      </c>
      <c r="L250" s="87">
        <v>277680.05</v>
      </c>
      <c r="M250" s="87">
        <v>277680.05</v>
      </c>
      <c r="N250" s="87">
        <v>277680.05</v>
      </c>
      <c r="O250" s="87">
        <v>277680.05</v>
      </c>
      <c r="P250" s="87">
        <v>277680.05</v>
      </c>
      <c r="Q250" s="87">
        <v>277680.05</v>
      </c>
      <c r="R250" s="87">
        <v>277680.05</v>
      </c>
      <c r="S250" s="87">
        <v>277680.05</v>
      </c>
      <c r="T250" s="87">
        <v>277680.05</v>
      </c>
      <c r="U250" s="87">
        <v>277680.05</v>
      </c>
      <c r="V250" s="87">
        <v>277680.05</v>
      </c>
      <c r="W250" s="87">
        <v>277680.05</v>
      </c>
      <c r="X250" s="87">
        <v>277680.05</v>
      </c>
      <c r="Y250" s="87">
        <v>277680.05</v>
      </c>
      <c r="Z250" s="87">
        <v>277680.05</v>
      </c>
      <c r="AA250" s="87">
        <v>277680.05</v>
      </c>
      <c r="AB250" s="87">
        <v>277680.05</v>
      </c>
      <c r="AC250" s="87">
        <v>277680.05</v>
      </c>
      <c r="AD250" s="87">
        <v>277680.05</v>
      </c>
      <c r="AE250" s="87">
        <v>277680.05</v>
      </c>
      <c r="AF250" s="87">
        <v>277680.05</v>
      </c>
      <c r="AG250" s="87">
        <v>277680.05</v>
      </c>
      <c r="AH250" s="87">
        <v>277680.05</v>
      </c>
      <c r="AI250" s="87">
        <v>277680.05</v>
      </c>
      <c r="AJ250" s="87">
        <v>277680.05</v>
      </c>
      <c r="AK250" s="87">
        <v>277680.05</v>
      </c>
      <c r="AL250" s="87">
        <v>277680.05</v>
      </c>
      <c r="AM250" s="87">
        <v>277680.05</v>
      </c>
      <c r="AN250" s="87">
        <v>277680.05</v>
      </c>
      <c r="AO250" s="87">
        <v>277680.05</v>
      </c>
      <c r="AP250" s="87">
        <v>277680.05</v>
      </c>
      <c r="AQ250" s="87">
        <v>277680.05</v>
      </c>
      <c r="AR250" s="87">
        <v>277680.05</v>
      </c>
      <c r="AS250" s="87">
        <v>277680.05</v>
      </c>
      <c r="AT250" s="87">
        <v>277680.05</v>
      </c>
      <c r="AU250" s="87">
        <v>277680.05</v>
      </c>
      <c r="AV250" s="87">
        <v>277680.05</v>
      </c>
      <c r="AW250" s="87">
        <v>277680.05</v>
      </c>
      <c r="AX250" s="87">
        <v>277680.05</v>
      </c>
      <c r="AY250" s="87">
        <v>277680.05</v>
      </c>
      <c r="AZ250" s="87">
        <v>277680.05</v>
      </c>
      <c r="BA250" s="87">
        <v>277680.05</v>
      </c>
      <c r="BB250" s="87">
        <v>277680.05</v>
      </c>
    </row>
    <row r="251" spans="1:54">
      <c r="A251" s="267" t="s">
        <v>368</v>
      </c>
      <c r="B251" s="109">
        <v>616086194.59476805</v>
      </c>
      <c r="C251" s="109">
        <v>776847195.55106103</v>
      </c>
      <c r="D251" s="109">
        <v>637873472.45149803</v>
      </c>
      <c r="E251" s="109">
        <v>617829943.36337805</v>
      </c>
      <c r="F251" s="109">
        <v>600333090.46895504</v>
      </c>
      <c r="G251" s="109">
        <v>682937065.437379</v>
      </c>
      <c r="H251" s="109">
        <v>730319744.11270106</v>
      </c>
      <c r="I251" s="109">
        <v>735394855.50918901</v>
      </c>
      <c r="J251" s="109">
        <v>828980834.49248099</v>
      </c>
      <c r="K251" s="109">
        <v>720232167.01650095</v>
      </c>
      <c r="L251" s="109">
        <v>603962221.72476196</v>
      </c>
      <c r="M251" s="109">
        <v>573433806.80398703</v>
      </c>
      <c r="N251" s="109">
        <v>579665484.952402</v>
      </c>
      <c r="O251" s="109">
        <v>579665484.952402</v>
      </c>
      <c r="P251" s="109">
        <v>680034676.88461399</v>
      </c>
      <c r="Q251" s="109">
        <v>548320290.57375896</v>
      </c>
      <c r="R251" s="109">
        <v>532850444.11049098</v>
      </c>
      <c r="S251" s="109">
        <v>542304181.37629402</v>
      </c>
      <c r="T251" s="109">
        <v>616874312.48924601</v>
      </c>
      <c r="U251" s="109">
        <v>657972591.32648897</v>
      </c>
      <c r="V251" s="109">
        <v>663160502.52659202</v>
      </c>
      <c r="W251" s="109">
        <v>742382952.46907496</v>
      </c>
      <c r="X251" s="109">
        <v>650940627.21281898</v>
      </c>
      <c r="Y251" s="109">
        <v>549661892.77529204</v>
      </c>
      <c r="Z251" s="109">
        <v>525069976.03364301</v>
      </c>
      <c r="AA251" s="109">
        <v>531335536.07899201</v>
      </c>
      <c r="AB251" s="109">
        <v>531335536.07899201</v>
      </c>
      <c r="AC251" s="109">
        <v>675890038.51399505</v>
      </c>
      <c r="AD251" s="109">
        <v>551684483.73359501</v>
      </c>
      <c r="AE251" s="109">
        <v>537058811.11860394</v>
      </c>
      <c r="AF251" s="109">
        <v>546215359.80962801</v>
      </c>
      <c r="AG251" s="109">
        <v>620317423.13928401</v>
      </c>
      <c r="AH251" s="109">
        <v>663074461.99779701</v>
      </c>
      <c r="AI251" s="109">
        <v>668389561.62412596</v>
      </c>
      <c r="AJ251" s="109">
        <v>746777474.861848</v>
      </c>
      <c r="AK251" s="109">
        <v>656364277.21611297</v>
      </c>
      <c r="AL251" s="109">
        <v>556470124.67947698</v>
      </c>
      <c r="AM251" s="109">
        <v>530678016.89328402</v>
      </c>
      <c r="AN251" s="109">
        <v>537527852.71058595</v>
      </c>
      <c r="AO251" s="109">
        <v>537527852.71058595</v>
      </c>
      <c r="AP251" s="109">
        <v>681505264.16289103</v>
      </c>
      <c r="AQ251" s="109">
        <v>557793080.10739601</v>
      </c>
      <c r="AR251" s="109">
        <v>542482273.96093094</v>
      </c>
      <c r="AS251" s="109">
        <v>551516676.36133599</v>
      </c>
      <c r="AT251" s="109">
        <v>626273158.01678896</v>
      </c>
      <c r="AU251" s="109">
        <v>670165967.10972595</v>
      </c>
      <c r="AV251" s="109">
        <v>675910716.11830795</v>
      </c>
      <c r="AW251" s="109">
        <v>754016386.68359494</v>
      </c>
      <c r="AX251" s="109">
        <v>664476301.33001196</v>
      </c>
      <c r="AY251" s="109">
        <v>564751153.76853502</v>
      </c>
      <c r="AZ251" s="109">
        <v>539270200.51340401</v>
      </c>
      <c r="BA251" s="109">
        <v>546384634.14092505</v>
      </c>
      <c r="BB251" s="109">
        <v>546384634.14092505</v>
      </c>
    </row>
    <row r="252" spans="1:54">
      <c r="A252" s="86" t="s">
        <v>369</v>
      </c>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c r="AS252" s="87"/>
      <c r="AT252" s="87"/>
      <c r="AU252" s="87"/>
      <c r="AV252" s="87"/>
      <c r="AW252" s="87"/>
      <c r="AX252" s="87"/>
      <c r="AY252" s="87"/>
      <c r="AZ252" s="87"/>
      <c r="BA252" s="87"/>
      <c r="BB252" s="87"/>
    </row>
    <row r="253" spans="1:54">
      <c r="A253" s="89" t="s">
        <v>370</v>
      </c>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c r="AK253" s="87"/>
      <c r="AL253" s="87"/>
      <c r="AM253" s="87"/>
      <c r="AN253" s="87"/>
      <c r="AO253" s="87"/>
      <c r="AP253" s="87"/>
      <c r="AQ253" s="87"/>
      <c r="AR253" s="87"/>
      <c r="AS253" s="87"/>
      <c r="AT253" s="87"/>
      <c r="AU253" s="87"/>
      <c r="AV253" s="87"/>
      <c r="AW253" s="87"/>
      <c r="AX253" s="87"/>
      <c r="AY253" s="87"/>
      <c r="AZ253" s="87"/>
      <c r="BA253" s="87"/>
      <c r="BB253" s="87"/>
    </row>
    <row r="254" spans="1:54">
      <c r="A254" s="86" t="s">
        <v>371</v>
      </c>
      <c r="B254" s="87">
        <v>0</v>
      </c>
      <c r="C254" s="87">
        <v>0</v>
      </c>
      <c r="D254" s="87">
        <v>0</v>
      </c>
      <c r="E254" s="87">
        <v>0</v>
      </c>
      <c r="F254" s="87">
        <v>0</v>
      </c>
      <c r="G254" s="87">
        <v>0</v>
      </c>
      <c r="H254" s="87">
        <v>0</v>
      </c>
      <c r="I254" s="87">
        <v>0</v>
      </c>
      <c r="J254" s="87">
        <v>0</v>
      </c>
      <c r="K254" s="87">
        <v>0</v>
      </c>
      <c r="L254" s="87">
        <v>0</v>
      </c>
      <c r="M254" s="87">
        <v>0</v>
      </c>
      <c r="N254" s="87">
        <v>0</v>
      </c>
      <c r="O254" s="87">
        <v>0</v>
      </c>
      <c r="P254" s="87">
        <v>0</v>
      </c>
      <c r="Q254" s="87">
        <v>0</v>
      </c>
      <c r="R254" s="87">
        <v>0</v>
      </c>
      <c r="S254" s="87">
        <v>0</v>
      </c>
      <c r="T254" s="87">
        <v>0</v>
      </c>
      <c r="U254" s="87">
        <v>0</v>
      </c>
      <c r="V254" s="87">
        <v>0</v>
      </c>
      <c r="W254" s="87">
        <v>0</v>
      </c>
      <c r="X254" s="87">
        <v>0</v>
      </c>
      <c r="Y254" s="87">
        <v>0</v>
      </c>
      <c r="Z254" s="87">
        <v>0</v>
      </c>
      <c r="AA254" s="87">
        <v>0</v>
      </c>
      <c r="AB254" s="87">
        <v>0</v>
      </c>
      <c r="AC254" s="87">
        <v>0</v>
      </c>
      <c r="AD254" s="87">
        <v>0</v>
      </c>
      <c r="AE254" s="87">
        <v>0</v>
      </c>
      <c r="AF254" s="87">
        <v>0</v>
      </c>
      <c r="AG254" s="87">
        <v>0</v>
      </c>
      <c r="AH254" s="87">
        <v>0</v>
      </c>
      <c r="AI254" s="87">
        <v>0</v>
      </c>
      <c r="AJ254" s="87">
        <v>0</v>
      </c>
      <c r="AK254" s="87">
        <v>0</v>
      </c>
      <c r="AL254" s="87">
        <v>0</v>
      </c>
      <c r="AM254" s="87">
        <v>0</v>
      </c>
      <c r="AN254" s="87">
        <v>0</v>
      </c>
      <c r="AO254" s="87">
        <v>0</v>
      </c>
      <c r="AP254" s="87">
        <v>0</v>
      </c>
      <c r="AQ254" s="87">
        <v>0</v>
      </c>
      <c r="AR254" s="87">
        <v>0</v>
      </c>
      <c r="AS254" s="87">
        <v>0</v>
      </c>
      <c r="AT254" s="87">
        <v>0</v>
      </c>
      <c r="AU254" s="87">
        <v>0</v>
      </c>
      <c r="AV254" s="87">
        <v>0</v>
      </c>
      <c r="AW254" s="87">
        <v>0</v>
      </c>
      <c r="AX254" s="87">
        <v>0</v>
      </c>
      <c r="AY254" s="87">
        <v>0</v>
      </c>
      <c r="AZ254" s="87">
        <v>0</v>
      </c>
      <c r="BA254" s="87">
        <v>0</v>
      </c>
      <c r="BB254" s="87">
        <v>0</v>
      </c>
    </row>
    <row r="255" spans="1:54">
      <c r="A255" s="86" t="s">
        <v>372</v>
      </c>
      <c r="B255" s="87">
        <v>0</v>
      </c>
      <c r="C255" s="87">
        <v>0</v>
      </c>
      <c r="D255" s="87">
        <v>0</v>
      </c>
      <c r="E255" s="87">
        <v>0</v>
      </c>
      <c r="F255" s="87">
        <v>0</v>
      </c>
      <c r="G255" s="87">
        <v>0</v>
      </c>
      <c r="H255" s="87">
        <v>0</v>
      </c>
      <c r="I255" s="87">
        <v>0</v>
      </c>
      <c r="J255" s="87">
        <v>0</v>
      </c>
      <c r="K255" s="87">
        <v>0</v>
      </c>
      <c r="L255" s="87">
        <v>0</v>
      </c>
      <c r="M255" s="87">
        <v>0</v>
      </c>
      <c r="N255" s="87">
        <v>0</v>
      </c>
      <c r="O255" s="87">
        <v>0</v>
      </c>
      <c r="P255" s="87">
        <v>0</v>
      </c>
      <c r="Q255" s="87">
        <v>0</v>
      </c>
      <c r="R255" s="87">
        <v>0</v>
      </c>
      <c r="S255" s="87">
        <v>0</v>
      </c>
      <c r="T255" s="87">
        <v>0</v>
      </c>
      <c r="U255" s="87">
        <v>0</v>
      </c>
      <c r="V255" s="87">
        <v>0</v>
      </c>
      <c r="W255" s="87">
        <v>0</v>
      </c>
      <c r="X255" s="87">
        <v>0</v>
      </c>
      <c r="Y255" s="87">
        <v>0</v>
      </c>
      <c r="Z255" s="87">
        <v>0</v>
      </c>
      <c r="AA255" s="87">
        <v>0</v>
      </c>
      <c r="AB255" s="87">
        <v>0</v>
      </c>
      <c r="AC255" s="87">
        <v>0</v>
      </c>
      <c r="AD255" s="87">
        <v>0</v>
      </c>
      <c r="AE255" s="87">
        <v>0</v>
      </c>
      <c r="AF255" s="87">
        <v>0</v>
      </c>
      <c r="AG255" s="87">
        <v>0</v>
      </c>
      <c r="AH255" s="87">
        <v>0</v>
      </c>
      <c r="AI255" s="87">
        <v>0</v>
      </c>
      <c r="AJ255" s="87">
        <v>0</v>
      </c>
      <c r="AK255" s="87">
        <v>0</v>
      </c>
      <c r="AL255" s="87">
        <v>0</v>
      </c>
      <c r="AM255" s="87">
        <v>0</v>
      </c>
      <c r="AN255" s="87">
        <v>0</v>
      </c>
      <c r="AO255" s="87">
        <v>0</v>
      </c>
      <c r="AP255" s="87">
        <v>0</v>
      </c>
      <c r="AQ255" s="87">
        <v>0</v>
      </c>
      <c r="AR255" s="87">
        <v>0</v>
      </c>
      <c r="AS255" s="87">
        <v>0</v>
      </c>
      <c r="AT255" s="87">
        <v>0</v>
      </c>
      <c r="AU255" s="87">
        <v>0</v>
      </c>
      <c r="AV255" s="87">
        <v>0</v>
      </c>
      <c r="AW255" s="87">
        <v>0</v>
      </c>
      <c r="AX255" s="87">
        <v>0</v>
      </c>
      <c r="AY255" s="87">
        <v>0</v>
      </c>
      <c r="AZ255" s="87">
        <v>0</v>
      </c>
      <c r="BA255" s="87">
        <v>0</v>
      </c>
      <c r="BB255" s="87">
        <v>0</v>
      </c>
    </row>
    <row r="256" spans="1:54">
      <c r="A256" s="86" t="s">
        <v>373</v>
      </c>
      <c r="B256" s="87">
        <v>2493495.56</v>
      </c>
      <c r="C256" s="87">
        <v>2493495.56</v>
      </c>
      <c r="D256" s="87">
        <v>2493495.56</v>
      </c>
      <c r="E256" s="87">
        <v>2493495.56</v>
      </c>
      <c r="F256" s="87">
        <v>2493495.56</v>
      </c>
      <c r="G256" s="87">
        <v>2493495.56</v>
      </c>
      <c r="H256" s="87">
        <v>2493495.56</v>
      </c>
      <c r="I256" s="87">
        <v>2493495.56</v>
      </c>
      <c r="J256" s="87">
        <v>2493495.56</v>
      </c>
      <c r="K256" s="87">
        <v>2493495.56</v>
      </c>
      <c r="L256" s="87">
        <v>2493495.56</v>
      </c>
      <c r="M256" s="87">
        <v>2493495.56</v>
      </c>
      <c r="N256" s="87">
        <v>2493495.56</v>
      </c>
      <c r="O256" s="87">
        <v>2493495.56</v>
      </c>
      <c r="P256" s="87">
        <v>2493495.56</v>
      </c>
      <c r="Q256" s="87">
        <v>2493495.56</v>
      </c>
      <c r="R256" s="87">
        <v>2493495.56</v>
      </c>
      <c r="S256" s="87">
        <v>2493495.56</v>
      </c>
      <c r="T256" s="87">
        <v>2493495.56</v>
      </c>
      <c r="U256" s="87">
        <v>2493495.56</v>
      </c>
      <c r="V256" s="87">
        <v>2493495.56</v>
      </c>
      <c r="W256" s="87">
        <v>2493495.56</v>
      </c>
      <c r="X256" s="87">
        <v>2493495.56</v>
      </c>
      <c r="Y256" s="87">
        <v>2493495.56</v>
      </c>
      <c r="Z256" s="87">
        <v>2493495.56</v>
      </c>
      <c r="AA256" s="87">
        <v>2493495.56</v>
      </c>
      <c r="AB256" s="87">
        <v>2493495.56</v>
      </c>
      <c r="AC256" s="87">
        <v>2493495.56</v>
      </c>
      <c r="AD256" s="87">
        <v>2493495.56</v>
      </c>
      <c r="AE256" s="87">
        <v>2493495.56</v>
      </c>
      <c r="AF256" s="87">
        <v>2493495.56</v>
      </c>
      <c r="AG256" s="87">
        <v>2493495.56</v>
      </c>
      <c r="AH256" s="87">
        <v>2493495.56</v>
      </c>
      <c r="AI256" s="87">
        <v>2493495.56</v>
      </c>
      <c r="AJ256" s="87">
        <v>2493495.56</v>
      </c>
      <c r="AK256" s="87">
        <v>2493495.56</v>
      </c>
      <c r="AL256" s="87">
        <v>2493495.56</v>
      </c>
      <c r="AM256" s="87">
        <v>2493495.56</v>
      </c>
      <c r="AN256" s="87">
        <v>2493495.56</v>
      </c>
      <c r="AO256" s="87">
        <v>2493495.56</v>
      </c>
      <c r="AP256" s="87">
        <v>2493495.56</v>
      </c>
      <c r="AQ256" s="87">
        <v>2493495.56</v>
      </c>
      <c r="AR256" s="87">
        <v>2493495.56</v>
      </c>
      <c r="AS256" s="87">
        <v>2493495.56</v>
      </c>
      <c r="AT256" s="87">
        <v>2493495.56</v>
      </c>
      <c r="AU256" s="87">
        <v>2493495.56</v>
      </c>
      <c r="AV256" s="87">
        <v>2493495.56</v>
      </c>
      <c r="AW256" s="87">
        <v>2493495.56</v>
      </c>
      <c r="AX256" s="87">
        <v>2493495.56</v>
      </c>
      <c r="AY256" s="87">
        <v>2493495.56</v>
      </c>
      <c r="AZ256" s="87">
        <v>2493495.56</v>
      </c>
      <c r="BA256" s="87">
        <v>2493495.56</v>
      </c>
      <c r="BB256" s="87">
        <v>2493495.56</v>
      </c>
    </row>
    <row r="257" spans="1:54">
      <c r="A257" s="86" t="s">
        <v>374</v>
      </c>
      <c r="B257" s="87">
        <v>0</v>
      </c>
      <c r="C257" s="87">
        <v>0</v>
      </c>
      <c r="D257" s="87">
        <v>0</v>
      </c>
      <c r="E257" s="87">
        <v>0</v>
      </c>
      <c r="F257" s="87">
        <v>0</v>
      </c>
      <c r="G257" s="87">
        <v>0</v>
      </c>
      <c r="H257" s="87">
        <v>0</v>
      </c>
      <c r="I257" s="87">
        <v>0</v>
      </c>
      <c r="J257" s="87">
        <v>0</v>
      </c>
      <c r="K257" s="87">
        <v>0</v>
      </c>
      <c r="L257" s="87">
        <v>0</v>
      </c>
      <c r="M257" s="87">
        <v>0</v>
      </c>
      <c r="N257" s="87">
        <v>0</v>
      </c>
      <c r="O257" s="87">
        <v>0</v>
      </c>
      <c r="P257" s="87">
        <v>0</v>
      </c>
      <c r="Q257" s="87">
        <v>0</v>
      </c>
      <c r="R257" s="87">
        <v>0</v>
      </c>
      <c r="S257" s="87">
        <v>0</v>
      </c>
      <c r="T257" s="87">
        <v>0</v>
      </c>
      <c r="U257" s="87">
        <v>0</v>
      </c>
      <c r="V257" s="87">
        <v>0</v>
      </c>
      <c r="W257" s="87">
        <v>0</v>
      </c>
      <c r="X257" s="87">
        <v>0</v>
      </c>
      <c r="Y257" s="87">
        <v>0</v>
      </c>
      <c r="Z257" s="87">
        <v>0</v>
      </c>
      <c r="AA257" s="87">
        <v>0</v>
      </c>
      <c r="AB257" s="87">
        <v>0</v>
      </c>
      <c r="AC257" s="87">
        <v>0</v>
      </c>
      <c r="AD257" s="87">
        <v>0</v>
      </c>
      <c r="AE257" s="87">
        <v>0</v>
      </c>
      <c r="AF257" s="87">
        <v>0</v>
      </c>
      <c r="AG257" s="87">
        <v>0</v>
      </c>
      <c r="AH257" s="87">
        <v>0</v>
      </c>
      <c r="AI257" s="87">
        <v>0</v>
      </c>
      <c r="AJ257" s="87">
        <v>0</v>
      </c>
      <c r="AK257" s="87">
        <v>0</v>
      </c>
      <c r="AL257" s="87">
        <v>0</v>
      </c>
      <c r="AM257" s="87">
        <v>0</v>
      </c>
      <c r="AN257" s="87">
        <v>0</v>
      </c>
      <c r="AO257" s="87">
        <v>0</v>
      </c>
      <c r="AP257" s="87">
        <v>0</v>
      </c>
      <c r="AQ257" s="87">
        <v>0</v>
      </c>
      <c r="AR257" s="87">
        <v>0</v>
      </c>
      <c r="AS257" s="87">
        <v>0</v>
      </c>
      <c r="AT257" s="87">
        <v>0</v>
      </c>
      <c r="AU257" s="87">
        <v>0</v>
      </c>
      <c r="AV257" s="87">
        <v>0</v>
      </c>
      <c r="AW257" s="87">
        <v>0</v>
      </c>
      <c r="AX257" s="87">
        <v>0</v>
      </c>
      <c r="AY257" s="87">
        <v>0</v>
      </c>
      <c r="AZ257" s="87">
        <v>0</v>
      </c>
      <c r="BA257" s="87">
        <v>0</v>
      </c>
      <c r="BB257" s="87">
        <v>0</v>
      </c>
    </row>
    <row r="258" spans="1:54">
      <c r="A258" s="86" t="s">
        <v>375</v>
      </c>
      <c r="B258" s="87">
        <v>0</v>
      </c>
      <c r="C258" s="87">
        <v>0</v>
      </c>
      <c r="D258" s="87">
        <v>0</v>
      </c>
      <c r="E258" s="87">
        <v>0</v>
      </c>
      <c r="F258" s="87">
        <v>0</v>
      </c>
      <c r="G258" s="87">
        <v>0</v>
      </c>
      <c r="H258" s="87">
        <v>0</v>
      </c>
      <c r="I258" s="87">
        <v>0</v>
      </c>
      <c r="J258" s="87">
        <v>0</v>
      </c>
      <c r="K258" s="87">
        <v>0</v>
      </c>
      <c r="L258" s="87">
        <v>0</v>
      </c>
      <c r="M258" s="87">
        <v>0</v>
      </c>
      <c r="N258" s="87">
        <v>0</v>
      </c>
      <c r="O258" s="87">
        <v>0</v>
      </c>
      <c r="P258" s="87">
        <v>0</v>
      </c>
      <c r="Q258" s="87">
        <v>0</v>
      </c>
      <c r="R258" s="87">
        <v>0</v>
      </c>
      <c r="S258" s="87">
        <v>0</v>
      </c>
      <c r="T258" s="87">
        <v>0</v>
      </c>
      <c r="U258" s="87">
        <v>0</v>
      </c>
      <c r="V258" s="87">
        <v>0</v>
      </c>
      <c r="W258" s="87">
        <v>0</v>
      </c>
      <c r="X258" s="87">
        <v>0</v>
      </c>
      <c r="Y258" s="87">
        <v>0</v>
      </c>
      <c r="Z258" s="87">
        <v>0</v>
      </c>
      <c r="AA258" s="87">
        <v>0</v>
      </c>
      <c r="AB258" s="87">
        <v>0</v>
      </c>
      <c r="AC258" s="87">
        <v>0</v>
      </c>
      <c r="AD258" s="87">
        <v>0</v>
      </c>
      <c r="AE258" s="87">
        <v>0</v>
      </c>
      <c r="AF258" s="87">
        <v>0</v>
      </c>
      <c r="AG258" s="87">
        <v>0</v>
      </c>
      <c r="AH258" s="87">
        <v>0</v>
      </c>
      <c r="AI258" s="87">
        <v>0</v>
      </c>
      <c r="AJ258" s="87">
        <v>0</v>
      </c>
      <c r="AK258" s="87">
        <v>0</v>
      </c>
      <c r="AL258" s="87">
        <v>0</v>
      </c>
      <c r="AM258" s="87">
        <v>0</v>
      </c>
      <c r="AN258" s="87">
        <v>0</v>
      </c>
      <c r="AO258" s="87">
        <v>0</v>
      </c>
      <c r="AP258" s="87">
        <v>0</v>
      </c>
      <c r="AQ258" s="87">
        <v>0</v>
      </c>
      <c r="AR258" s="87">
        <v>0</v>
      </c>
      <c r="AS258" s="87">
        <v>0</v>
      </c>
      <c r="AT258" s="87">
        <v>0</v>
      </c>
      <c r="AU258" s="87">
        <v>0</v>
      </c>
      <c r="AV258" s="87">
        <v>0</v>
      </c>
      <c r="AW258" s="87">
        <v>0</v>
      </c>
      <c r="AX258" s="87">
        <v>0</v>
      </c>
      <c r="AY258" s="87">
        <v>0</v>
      </c>
      <c r="AZ258" s="87">
        <v>0</v>
      </c>
      <c r="BA258" s="87">
        <v>0</v>
      </c>
      <c r="BB258" s="87">
        <v>0</v>
      </c>
    </row>
    <row r="259" spans="1:54">
      <c r="A259" s="86" t="s">
        <v>376</v>
      </c>
      <c r="B259" s="87">
        <v>0</v>
      </c>
      <c r="C259" s="87">
        <v>0</v>
      </c>
      <c r="D259" s="87">
        <v>0</v>
      </c>
      <c r="E259" s="87">
        <v>0</v>
      </c>
      <c r="F259" s="87">
        <v>0</v>
      </c>
      <c r="G259" s="87">
        <v>0</v>
      </c>
      <c r="H259" s="87">
        <v>0</v>
      </c>
      <c r="I259" s="87">
        <v>0</v>
      </c>
      <c r="J259" s="87">
        <v>0</v>
      </c>
      <c r="K259" s="87">
        <v>0</v>
      </c>
      <c r="L259" s="87">
        <v>0</v>
      </c>
      <c r="M259" s="87">
        <v>0</v>
      </c>
      <c r="N259" s="87">
        <v>0</v>
      </c>
      <c r="O259" s="87">
        <v>0</v>
      </c>
      <c r="P259" s="87">
        <v>0</v>
      </c>
      <c r="Q259" s="87">
        <v>0</v>
      </c>
      <c r="R259" s="87">
        <v>0</v>
      </c>
      <c r="S259" s="87">
        <v>0</v>
      </c>
      <c r="T259" s="87">
        <v>0</v>
      </c>
      <c r="U259" s="87">
        <v>0</v>
      </c>
      <c r="V259" s="87">
        <v>0</v>
      </c>
      <c r="W259" s="87">
        <v>0</v>
      </c>
      <c r="X259" s="87">
        <v>0</v>
      </c>
      <c r="Y259" s="87">
        <v>0</v>
      </c>
      <c r="Z259" s="87">
        <v>0</v>
      </c>
      <c r="AA259" s="87">
        <v>0</v>
      </c>
      <c r="AB259" s="87">
        <v>0</v>
      </c>
      <c r="AC259" s="87">
        <v>0</v>
      </c>
      <c r="AD259" s="87">
        <v>0</v>
      </c>
      <c r="AE259" s="87">
        <v>0</v>
      </c>
      <c r="AF259" s="87">
        <v>0</v>
      </c>
      <c r="AG259" s="87">
        <v>0</v>
      </c>
      <c r="AH259" s="87">
        <v>0</v>
      </c>
      <c r="AI259" s="87">
        <v>0</v>
      </c>
      <c r="AJ259" s="87">
        <v>0</v>
      </c>
      <c r="AK259" s="87">
        <v>0</v>
      </c>
      <c r="AL259" s="87">
        <v>0</v>
      </c>
      <c r="AM259" s="87">
        <v>0</v>
      </c>
      <c r="AN259" s="87">
        <v>0</v>
      </c>
      <c r="AO259" s="87">
        <v>0</v>
      </c>
      <c r="AP259" s="87">
        <v>0</v>
      </c>
      <c r="AQ259" s="87">
        <v>0</v>
      </c>
      <c r="AR259" s="87">
        <v>0</v>
      </c>
      <c r="AS259" s="87">
        <v>0</v>
      </c>
      <c r="AT259" s="87">
        <v>0</v>
      </c>
      <c r="AU259" s="87">
        <v>0</v>
      </c>
      <c r="AV259" s="87">
        <v>0</v>
      </c>
      <c r="AW259" s="87">
        <v>0</v>
      </c>
      <c r="AX259" s="87">
        <v>0</v>
      </c>
      <c r="AY259" s="87">
        <v>0</v>
      </c>
      <c r="AZ259" s="87">
        <v>0</v>
      </c>
      <c r="BA259" s="87">
        <v>0</v>
      </c>
      <c r="BB259" s="87">
        <v>0</v>
      </c>
    </row>
    <row r="260" spans="1:54">
      <c r="A260" s="86" t="s">
        <v>377</v>
      </c>
      <c r="B260" s="87">
        <v>217492.83</v>
      </c>
      <c r="C260" s="87">
        <v>217492.83</v>
      </c>
      <c r="D260" s="87">
        <v>217492.83</v>
      </c>
      <c r="E260" s="87">
        <v>217492.83</v>
      </c>
      <c r="F260" s="87">
        <v>217492.83</v>
      </c>
      <c r="G260" s="87">
        <v>217492.83</v>
      </c>
      <c r="H260" s="87">
        <v>217492.83</v>
      </c>
      <c r="I260" s="87">
        <v>217492.83</v>
      </c>
      <c r="J260" s="87">
        <v>217492.83</v>
      </c>
      <c r="K260" s="87">
        <v>217492.83</v>
      </c>
      <c r="L260" s="87">
        <v>217492.83</v>
      </c>
      <c r="M260" s="87">
        <v>217492.83</v>
      </c>
      <c r="N260" s="87">
        <v>217492.83</v>
      </c>
      <c r="O260" s="87">
        <v>217492.83</v>
      </c>
      <c r="P260" s="87">
        <v>217492.83</v>
      </c>
      <c r="Q260" s="87">
        <v>217492.83</v>
      </c>
      <c r="R260" s="87">
        <v>217492.83</v>
      </c>
      <c r="S260" s="87">
        <v>217492.83</v>
      </c>
      <c r="T260" s="87">
        <v>217492.83</v>
      </c>
      <c r="U260" s="87">
        <v>217492.83</v>
      </c>
      <c r="V260" s="87">
        <v>217492.83</v>
      </c>
      <c r="W260" s="87">
        <v>217492.83</v>
      </c>
      <c r="X260" s="87">
        <v>217492.83</v>
      </c>
      <c r="Y260" s="87">
        <v>217492.83</v>
      </c>
      <c r="Z260" s="87">
        <v>217492.83</v>
      </c>
      <c r="AA260" s="87">
        <v>217492.83</v>
      </c>
      <c r="AB260" s="87">
        <v>217492.83</v>
      </c>
      <c r="AC260" s="87">
        <v>217492.83</v>
      </c>
      <c r="AD260" s="87">
        <v>217492.83</v>
      </c>
      <c r="AE260" s="87">
        <v>217492.83</v>
      </c>
      <c r="AF260" s="87">
        <v>217492.83</v>
      </c>
      <c r="AG260" s="87">
        <v>217492.83</v>
      </c>
      <c r="AH260" s="87">
        <v>217492.83</v>
      </c>
      <c r="AI260" s="87">
        <v>217492.83</v>
      </c>
      <c r="AJ260" s="87">
        <v>217492.83</v>
      </c>
      <c r="AK260" s="87">
        <v>217492.83</v>
      </c>
      <c r="AL260" s="87">
        <v>217492.83</v>
      </c>
      <c r="AM260" s="87">
        <v>217492.83</v>
      </c>
      <c r="AN260" s="87">
        <v>217492.83</v>
      </c>
      <c r="AO260" s="87">
        <v>217492.83</v>
      </c>
      <c r="AP260" s="87">
        <v>217492.83</v>
      </c>
      <c r="AQ260" s="87">
        <v>217492.83</v>
      </c>
      <c r="AR260" s="87">
        <v>217492.83</v>
      </c>
      <c r="AS260" s="87">
        <v>217492.83</v>
      </c>
      <c r="AT260" s="87">
        <v>217492.83</v>
      </c>
      <c r="AU260" s="87">
        <v>217492.83</v>
      </c>
      <c r="AV260" s="87">
        <v>217492.83</v>
      </c>
      <c r="AW260" s="87">
        <v>217492.83</v>
      </c>
      <c r="AX260" s="87">
        <v>217492.83</v>
      </c>
      <c r="AY260" s="87">
        <v>217492.83</v>
      </c>
      <c r="AZ260" s="87">
        <v>217492.83</v>
      </c>
      <c r="BA260" s="87">
        <v>217492.83</v>
      </c>
      <c r="BB260" s="87">
        <v>217492.83</v>
      </c>
    </row>
    <row r="261" spans="1:54">
      <c r="A261" s="86" t="s">
        <v>378</v>
      </c>
      <c r="B261" s="87">
        <v>0</v>
      </c>
      <c r="C261" s="87">
        <v>0</v>
      </c>
      <c r="D261" s="87">
        <v>0</v>
      </c>
      <c r="E261" s="87">
        <v>0</v>
      </c>
      <c r="F261" s="87">
        <v>0</v>
      </c>
      <c r="G261" s="87">
        <v>0</v>
      </c>
      <c r="H261" s="87">
        <v>0</v>
      </c>
      <c r="I261" s="87">
        <v>0</v>
      </c>
      <c r="J261" s="87">
        <v>0</v>
      </c>
      <c r="K261" s="87">
        <v>0</v>
      </c>
      <c r="L261" s="87">
        <v>0</v>
      </c>
      <c r="M261" s="87">
        <v>0</v>
      </c>
      <c r="N261" s="87">
        <v>0</v>
      </c>
      <c r="O261" s="87">
        <v>0</v>
      </c>
      <c r="P261" s="87">
        <v>0</v>
      </c>
      <c r="Q261" s="87">
        <v>0</v>
      </c>
      <c r="R261" s="87">
        <v>0</v>
      </c>
      <c r="S261" s="87">
        <v>0</v>
      </c>
      <c r="T261" s="87">
        <v>0</v>
      </c>
      <c r="U261" s="87">
        <v>0</v>
      </c>
      <c r="V261" s="87">
        <v>0</v>
      </c>
      <c r="W261" s="87">
        <v>0</v>
      </c>
      <c r="X261" s="87">
        <v>0</v>
      </c>
      <c r="Y261" s="87">
        <v>0</v>
      </c>
      <c r="Z261" s="87">
        <v>0</v>
      </c>
      <c r="AA261" s="87">
        <v>0</v>
      </c>
      <c r="AB261" s="87">
        <v>0</v>
      </c>
      <c r="AC261" s="87">
        <v>0</v>
      </c>
      <c r="AD261" s="87">
        <v>0</v>
      </c>
      <c r="AE261" s="87">
        <v>0</v>
      </c>
      <c r="AF261" s="87">
        <v>0</v>
      </c>
      <c r="AG261" s="87">
        <v>0</v>
      </c>
      <c r="AH261" s="87">
        <v>0</v>
      </c>
      <c r="AI261" s="87">
        <v>0</v>
      </c>
      <c r="AJ261" s="87">
        <v>0</v>
      </c>
      <c r="AK261" s="87">
        <v>0</v>
      </c>
      <c r="AL261" s="87">
        <v>0</v>
      </c>
      <c r="AM261" s="87">
        <v>0</v>
      </c>
      <c r="AN261" s="87">
        <v>0</v>
      </c>
      <c r="AO261" s="87">
        <v>0</v>
      </c>
      <c r="AP261" s="87">
        <v>0</v>
      </c>
      <c r="AQ261" s="87">
        <v>0</v>
      </c>
      <c r="AR261" s="87">
        <v>0</v>
      </c>
      <c r="AS261" s="87">
        <v>0</v>
      </c>
      <c r="AT261" s="87">
        <v>0</v>
      </c>
      <c r="AU261" s="87">
        <v>0</v>
      </c>
      <c r="AV261" s="87">
        <v>0</v>
      </c>
      <c r="AW261" s="87">
        <v>0</v>
      </c>
      <c r="AX261" s="87">
        <v>0</v>
      </c>
      <c r="AY261" s="87">
        <v>0</v>
      </c>
      <c r="AZ261" s="87">
        <v>0</v>
      </c>
      <c r="BA261" s="87">
        <v>0</v>
      </c>
      <c r="BB261" s="87">
        <v>0</v>
      </c>
    </row>
    <row r="262" spans="1:54">
      <c r="A262" s="86" t="s">
        <v>379</v>
      </c>
      <c r="B262" s="87">
        <v>16483793.32</v>
      </c>
      <c r="C262" s="87">
        <v>16483793.32</v>
      </c>
      <c r="D262" s="87">
        <v>16483793.32</v>
      </c>
      <c r="E262" s="87">
        <v>16483793.32</v>
      </c>
      <c r="F262" s="87">
        <v>16483793.32</v>
      </c>
      <c r="G262" s="87">
        <v>16483793.32</v>
      </c>
      <c r="H262" s="87">
        <v>16483793.32</v>
      </c>
      <c r="I262" s="87">
        <v>16483793.32</v>
      </c>
      <c r="J262" s="87">
        <v>16483793.32</v>
      </c>
      <c r="K262" s="87">
        <v>16483793.32</v>
      </c>
      <c r="L262" s="87">
        <v>16483793.32</v>
      </c>
      <c r="M262" s="87">
        <v>16483793.32</v>
      </c>
      <c r="N262" s="87">
        <v>16483793.32</v>
      </c>
      <c r="O262" s="87">
        <v>16483793.32</v>
      </c>
      <c r="P262" s="87">
        <v>16483793.32</v>
      </c>
      <c r="Q262" s="87">
        <v>16483793.32</v>
      </c>
      <c r="R262" s="87">
        <v>16483793.32</v>
      </c>
      <c r="S262" s="87">
        <v>16483793.32</v>
      </c>
      <c r="T262" s="87">
        <v>16483793.32</v>
      </c>
      <c r="U262" s="87">
        <v>16483793.32</v>
      </c>
      <c r="V262" s="87">
        <v>16483793.32</v>
      </c>
      <c r="W262" s="87">
        <v>16483793.32</v>
      </c>
      <c r="X262" s="87">
        <v>16483793.32</v>
      </c>
      <c r="Y262" s="87">
        <v>16483793.32</v>
      </c>
      <c r="Z262" s="87">
        <v>16483793.32</v>
      </c>
      <c r="AA262" s="87">
        <v>16483793.32</v>
      </c>
      <c r="AB262" s="87">
        <v>16483793.32</v>
      </c>
      <c r="AC262" s="87">
        <v>16483793.32</v>
      </c>
      <c r="AD262" s="87">
        <v>16483793.32</v>
      </c>
      <c r="AE262" s="87">
        <v>16483793.32</v>
      </c>
      <c r="AF262" s="87">
        <v>16483793.32</v>
      </c>
      <c r="AG262" s="87">
        <v>16483793.32</v>
      </c>
      <c r="AH262" s="87">
        <v>16483793.32</v>
      </c>
      <c r="AI262" s="87">
        <v>16483793.32</v>
      </c>
      <c r="AJ262" s="87">
        <v>16483793.32</v>
      </c>
      <c r="AK262" s="87">
        <v>16483793.32</v>
      </c>
      <c r="AL262" s="87">
        <v>16483793.32</v>
      </c>
      <c r="AM262" s="87">
        <v>16483793.32</v>
      </c>
      <c r="AN262" s="87">
        <v>16483793.32</v>
      </c>
      <c r="AO262" s="87">
        <v>16483793.32</v>
      </c>
      <c r="AP262" s="87">
        <v>16483793.32</v>
      </c>
      <c r="AQ262" s="87">
        <v>16483793.32</v>
      </c>
      <c r="AR262" s="87">
        <v>16483793.32</v>
      </c>
      <c r="AS262" s="87">
        <v>16483793.32</v>
      </c>
      <c r="AT262" s="87">
        <v>16483793.32</v>
      </c>
      <c r="AU262" s="87">
        <v>16483793.32</v>
      </c>
      <c r="AV262" s="87">
        <v>16483793.32</v>
      </c>
      <c r="AW262" s="87">
        <v>16483793.32</v>
      </c>
      <c r="AX262" s="87">
        <v>16483793.32</v>
      </c>
      <c r="AY262" s="87">
        <v>16483793.32</v>
      </c>
      <c r="AZ262" s="87">
        <v>16483793.32</v>
      </c>
      <c r="BA262" s="87">
        <v>16483793.32</v>
      </c>
      <c r="BB262" s="87">
        <v>16483793.32</v>
      </c>
    </row>
    <row r="263" spans="1:54">
      <c r="A263" s="86" t="s">
        <v>380</v>
      </c>
      <c r="B263" s="87">
        <v>0</v>
      </c>
      <c r="C263" s="87">
        <v>0</v>
      </c>
      <c r="D263" s="87">
        <v>0</v>
      </c>
      <c r="E263" s="87">
        <v>0</v>
      </c>
      <c r="F263" s="87">
        <v>0</v>
      </c>
      <c r="G263" s="87">
        <v>0</v>
      </c>
      <c r="H263" s="87">
        <v>0</v>
      </c>
      <c r="I263" s="87">
        <v>0</v>
      </c>
      <c r="J263" s="87">
        <v>0</v>
      </c>
      <c r="K263" s="87">
        <v>0</v>
      </c>
      <c r="L263" s="87">
        <v>0</v>
      </c>
      <c r="M263" s="87">
        <v>0</v>
      </c>
      <c r="N263" s="87">
        <v>0</v>
      </c>
      <c r="O263" s="87">
        <v>0</v>
      </c>
      <c r="P263" s="87">
        <v>0</v>
      </c>
      <c r="Q263" s="87">
        <v>0</v>
      </c>
      <c r="R263" s="87">
        <v>0</v>
      </c>
      <c r="S263" s="87">
        <v>0</v>
      </c>
      <c r="T263" s="87">
        <v>0</v>
      </c>
      <c r="U263" s="87">
        <v>0</v>
      </c>
      <c r="V263" s="87">
        <v>0</v>
      </c>
      <c r="W263" s="87">
        <v>0</v>
      </c>
      <c r="X263" s="87">
        <v>0</v>
      </c>
      <c r="Y263" s="87">
        <v>0</v>
      </c>
      <c r="Z263" s="87">
        <v>0</v>
      </c>
      <c r="AA263" s="87">
        <v>0</v>
      </c>
      <c r="AB263" s="87">
        <v>0</v>
      </c>
      <c r="AC263" s="87">
        <v>0</v>
      </c>
      <c r="AD263" s="87">
        <v>0</v>
      </c>
      <c r="AE263" s="87">
        <v>0</v>
      </c>
      <c r="AF263" s="87">
        <v>0</v>
      </c>
      <c r="AG263" s="87">
        <v>0</v>
      </c>
      <c r="AH263" s="87">
        <v>0</v>
      </c>
      <c r="AI263" s="87">
        <v>0</v>
      </c>
      <c r="AJ263" s="87">
        <v>0</v>
      </c>
      <c r="AK263" s="87">
        <v>0</v>
      </c>
      <c r="AL263" s="87">
        <v>0</v>
      </c>
      <c r="AM263" s="87">
        <v>0</v>
      </c>
      <c r="AN263" s="87">
        <v>0</v>
      </c>
      <c r="AO263" s="87">
        <v>0</v>
      </c>
      <c r="AP263" s="87">
        <v>0</v>
      </c>
      <c r="AQ263" s="87">
        <v>0</v>
      </c>
      <c r="AR263" s="87">
        <v>0</v>
      </c>
      <c r="AS263" s="87">
        <v>0</v>
      </c>
      <c r="AT263" s="87">
        <v>0</v>
      </c>
      <c r="AU263" s="87">
        <v>0</v>
      </c>
      <c r="AV263" s="87">
        <v>0</v>
      </c>
      <c r="AW263" s="87">
        <v>0</v>
      </c>
      <c r="AX263" s="87">
        <v>0</v>
      </c>
      <c r="AY263" s="87">
        <v>0</v>
      </c>
      <c r="AZ263" s="87">
        <v>0</v>
      </c>
      <c r="BA263" s="87">
        <v>0</v>
      </c>
      <c r="BB263" s="87">
        <v>0</v>
      </c>
    </row>
    <row r="264" spans="1:54">
      <c r="A264" s="86" t="s">
        <v>381</v>
      </c>
      <c r="B264" s="87">
        <v>0</v>
      </c>
      <c r="C264" s="87">
        <v>0</v>
      </c>
      <c r="D264" s="87">
        <v>0</v>
      </c>
      <c r="E264" s="87">
        <v>0</v>
      </c>
      <c r="F264" s="87">
        <v>0</v>
      </c>
      <c r="G264" s="87">
        <v>0</v>
      </c>
      <c r="H264" s="87">
        <v>0</v>
      </c>
      <c r="I264" s="87">
        <v>0</v>
      </c>
      <c r="J264" s="87">
        <v>0</v>
      </c>
      <c r="K264" s="87">
        <v>0</v>
      </c>
      <c r="L264" s="87">
        <v>0</v>
      </c>
      <c r="M264" s="87">
        <v>0</v>
      </c>
      <c r="N264" s="87">
        <v>0</v>
      </c>
      <c r="O264" s="87">
        <v>0</v>
      </c>
      <c r="P264" s="87">
        <v>0</v>
      </c>
      <c r="Q264" s="87">
        <v>0</v>
      </c>
      <c r="R264" s="87">
        <v>0</v>
      </c>
      <c r="S264" s="87">
        <v>0</v>
      </c>
      <c r="T264" s="87">
        <v>0</v>
      </c>
      <c r="U264" s="87">
        <v>0</v>
      </c>
      <c r="V264" s="87">
        <v>0</v>
      </c>
      <c r="W264" s="87">
        <v>0</v>
      </c>
      <c r="X264" s="87">
        <v>0</v>
      </c>
      <c r="Y264" s="87">
        <v>0</v>
      </c>
      <c r="Z264" s="87">
        <v>0</v>
      </c>
      <c r="AA264" s="87">
        <v>0</v>
      </c>
      <c r="AB264" s="87">
        <v>0</v>
      </c>
      <c r="AC264" s="87">
        <v>0</v>
      </c>
      <c r="AD264" s="87">
        <v>0</v>
      </c>
      <c r="AE264" s="87">
        <v>0</v>
      </c>
      <c r="AF264" s="87">
        <v>0</v>
      </c>
      <c r="AG264" s="87">
        <v>0</v>
      </c>
      <c r="AH264" s="87">
        <v>0</v>
      </c>
      <c r="AI264" s="87">
        <v>0</v>
      </c>
      <c r="AJ264" s="87">
        <v>0</v>
      </c>
      <c r="AK264" s="87">
        <v>0</v>
      </c>
      <c r="AL264" s="87">
        <v>0</v>
      </c>
      <c r="AM264" s="87">
        <v>0</v>
      </c>
      <c r="AN264" s="87">
        <v>0</v>
      </c>
      <c r="AO264" s="87">
        <v>0</v>
      </c>
      <c r="AP264" s="87">
        <v>0</v>
      </c>
      <c r="AQ264" s="87">
        <v>0</v>
      </c>
      <c r="AR264" s="87">
        <v>0</v>
      </c>
      <c r="AS264" s="87">
        <v>0</v>
      </c>
      <c r="AT264" s="87">
        <v>0</v>
      </c>
      <c r="AU264" s="87">
        <v>0</v>
      </c>
      <c r="AV264" s="87">
        <v>0</v>
      </c>
      <c r="AW264" s="87">
        <v>0</v>
      </c>
      <c r="AX264" s="87">
        <v>0</v>
      </c>
      <c r="AY264" s="87">
        <v>0</v>
      </c>
      <c r="AZ264" s="87">
        <v>0</v>
      </c>
      <c r="BA264" s="87">
        <v>0</v>
      </c>
      <c r="BB264" s="87">
        <v>0</v>
      </c>
    </row>
    <row r="265" spans="1:54">
      <c r="A265" s="86" t="s">
        <v>382</v>
      </c>
      <c r="B265" s="87">
        <v>1409129</v>
      </c>
      <c r="C265" s="87">
        <v>1409129</v>
      </c>
      <c r="D265" s="87">
        <v>1409129</v>
      </c>
      <c r="E265" s="87">
        <v>1409129</v>
      </c>
      <c r="F265" s="87">
        <v>1409129</v>
      </c>
      <c r="G265" s="87">
        <v>1409129</v>
      </c>
      <c r="H265" s="87">
        <v>1409129</v>
      </c>
      <c r="I265" s="87">
        <v>1409129</v>
      </c>
      <c r="J265" s="87">
        <v>1409129</v>
      </c>
      <c r="K265" s="87">
        <v>1409129</v>
      </c>
      <c r="L265" s="87">
        <v>1409129</v>
      </c>
      <c r="M265" s="87">
        <v>1409129</v>
      </c>
      <c r="N265" s="87">
        <v>1409129</v>
      </c>
      <c r="O265" s="87">
        <v>1409129</v>
      </c>
      <c r="P265" s="87">
        <v>1409129</v>
      </c>
      <c r="Q265" s="87">
        <v>1409129</v>
      </c>
      <c r="R265" s="87">
        <v>1409129</v>
      </c>
      <c r="S265" s="87">
        <v>1409129</v>
      </c>
      <c r="T265" s="87">
        <v>1409129</v>
      </c>
      <c r="U265" s="87">
        <v>1409129</v>
      </c>
      <c r="V265" s="87">
        <v>1409129</v>
      </c>
      <c r="W265" s="87">
        <v>1409129</v>
      </c>
      <c r="X265" s="87">
        <v>1409129</v>
      </c>
      <c r="Y265" s="87">
        <v>1409129</v>
      </c>
      <c r="Z265" s="87">
        <v>1409129</v>
      </c>
      <c r="AA265" s="87">
        <v>1409129</v>
      </c>
      <c r="AB265" s="87">
        <v>1409129</v>
      </c>
      <c r="AC265" s="87">
        <v>1409129</v>
      </c>
      <c r="AD265" s="87">
        <v>1409129</v>
      </c>
      <c r="AE265" s="87">
        <v>1409129</v>
      </c>
      <c r="AF265" s="87">
        <v>1409129</v>
      </c>
      <c r="AG265" s="87">
        <v>1409129</v>
      </c>
      <c r="AH265" s="87">
        <v>1409129</v>
      </c>
      <c r="AI265" s="87">
        <v>1409129</v>
      </c>
      <c r="AJ265" s="87">
        <v>1409129</v>
      </c>
      <c r="AK265" s="87">
        <v>1409129</v>
      </c>
      <c r="AL265" s="87">
        <v>1409129</v>
      </c>
      <c r="AM265" s="87">
        <v>1409129</v>
      </c>
      <c r="AN265" s="87">
        <v>1409129</v>
      </c>
      <c r="AO265" s="87">
        <v>1409129</v>
      </c>
      <c r="AP265" s="87">
        <v>1409129</v>
      </c>
      <c r="AQ265" s="87">
        <v>1409129</v>
      </c>
      <c r="AR265" s="87">
        <v>1409129</v>
      </c>
      <c r="AS265" s="87">
        <v>1409129</v>
      </c>
      <c r="AT265" s="87">
        <v>1409129</v>
      </c>
      <c r="AU265" s="87">
        <v>1409129</v>
      </c>
      <c r="AV265" s="87">
        <v>1409129</v>
      </c>
      <c r="AW265" s="87">
        <v>1409129</v>
      </c>
      <c r="AX265" s="87">
        <v>1409129</v>
      </c>
      <c r="AY265" s="87">
        <v>1409129</v>
      </c>
      <c r="AZ265" s="87">
        <v>1409129</v>
      </c>
      <c r="BA265" s="87">
        <v>1409129</v>
      </c>
      <c r="BB265" s="87">
        <v>1409129</v>
      </c>
    </row>
    <row r="266" spans="1:54">
      <c r="A266" s="86" t="s">
        <v>383</v>
      </c>
      <c r="B266" s="87">
        <v>20490578.75</v>
      </c>
      <c r="C266" s="87">
        <v>20490578.75</v>
      </c>
      <c r="D266" s="87">
        <v>20490578.75</v>
      </c>
      <c r="E266" s="87">
        <v>20490578.75</v>
      </c>
      <c r="F266" s="87">
        <v>20490578.75</v>
      </c>
      <c r="G266" s="87">
        <v>20490578.75</v>
      </c>
      <c r="H266" s="87">
        <v>20490578.75</v>
      </c>
      <c r="I266" s="87">
        <v>20490578.75</v>
      </c>
      <c r="J266" s="87">
        <v>20490578.75</v>
      </c>
      <c r="K266" s="87">
        <v>20490578.75</v>
      </c>
      <c r="L266" s="87">
        <v>20490578.75</v>
      </c>
      <c r="M266" s="87">
        <v>20490578.75</v>
      </c>
      <c r="N266" s="87">
        <v>20490578.75</v>
      </c>
      <c r="O266" s="87">
        <v>20490578.75</v>
      </c>
      <c r="P266" s="87">
        <v>20490578.75</v>
      </c>
      <c r="Q266" s="87">
        <v>20490578.75</v>
      </c>
      <c r="R266" s="87">
        <v>20490578.75</v>
      </c>
      <c r="S266" s="87">
        <v>20490578.75</v>
      </c>
      <c r="T266" s="87">
        <v>20490578.75</v>
      </c>
      <c r="U266" s="87">
        <v>20490578.75</v>
      </c>
      <c r="V266" s="87">
        <v>20490578.75</v>
      </c>
      <c r="W266" s="87">
        <v>20490578.75</v>
      </c>
      <c r="X266" s="87">
        <v>20490578.75</v>
      </c>
      <c r="Y266" s="87">
        <v>20490578.75</v>
      </c>
      <c r="Z266" s="87">
        <v>20490578.75</v>
      </c>
      <c r="AA266" s="87">
        <v>20490578.75</v>
      </c>
      <c r="AB266" s="87">
        <v>20490578.75</v>
      </c>
      <c r="AC266" s="87">
        <v>20490578.75</v>
      </c>
      <c r="AD266" s="87">
        <v>20490578.75</v>
      </c>
      <c r="AE266" s="87">
        <v>20490578.75</v>
      </c>
      <c r="AF266" s="87">
        <v>20490578.75</v>
      </c>
      <c r="AG266" s="87">
        <v>20490578.75</v>
      </c>
      <c r="AH266" s="87">
        <v>20490578.75</v>
      </c>
      <c r="AI266" s="87">
        <v>20490578.75</v>
      </c>
      <c r="AJ266" s="87">
        <v>20490578.75</v>
      </c>
      <c r="AK266" s="87">
        <v>20490578.75</v>
      </c>
      <c r="AL266" s="87">
        <v>20490578.75</v>
      </c>
      <c r="AM266" s="87">
        <v>20490578.75</v>
      </c>
      <c r="AN266" s="87">
        <v>20490578.75</v>
      </c>
      <c r="AO266" s="87">
        <v>20490578.75</v>
      </c>
      <c r="AP266" s="87">
        <v>20490578.75</v>
      </c>
      <c r="AQ266" s="87">
        <v>20490578.75</v>
      </c>
      <c r="AR266" s="87">
        <v>20490578.75</v>
      </c>
      <c r="AS266" s="87">
        <v>20490578.75</v>
      </c>
      <c r="AT266" s="87">
        <v>20490578.75</v>
      </c>
      <c r="AU266" s="87">
        <v>20490578.75</v>
      </c>
      <c r="AV266" s="87">
        <v>20490578.75</v>
      </c>
      <c r="AW266" s="87">
        <v>20490578.75</v>
      </c>
      <c r="AX266" s="87">
        <v>20490578.75</v>
      </c>
      <c r="AY266" s="87">
        <v>20490578.75</v>
      </c>
      <c r="AZ266" s="87">
        <v>20490578.75</v>
      </c>
      <c r="BA266" s="87">
        <v>20490578.75</v>
      </c>
      <c r="BB266" s="87">
        <v>20490578.75</v>
      </c>
    </row>
    <row r="267" spans="1:54">
      <c r="A267" s="86" t="s">
        <v>384</v>
      </c>
      <c r="B267" s="87">
        <v>0</v>
      </c>
      <c r="C267" s="87">
        <v>0</v>
      </c>
      <c r="D267" s="87">
        <v>0</v>
      </c>
      <c r="E267" s="87">
        <v>0</v>
      </c>
      <c r="F267" s="87">
        <v>0</v>
      </c>
      <c r="G267" s="87">
        <v>0</v>
      </c>
      <c r="H267" s="87">
        <v>0</v>
      </c>
      <c r="I267" s="87">
        <v>0</v>
      </c>
      <c r="J267" s="87">
        <v>0</v>
      </c>
      <c r="K267" s="87">
        <v>0</v>
      </c>
      <c r="L267" s="87">
        <v>0</v>
      </c>
      <c r="M267" s="87">
        <v>0</v>
      </c>
      <c r="N267" s="87">
        <v>0</v>
      </c>
      <c r="O267" s="87">
        <v>0</v>
      </c>
      <c r="P267" s="87">
        <v>0</v>
      </c>
      <c r="Q267" s="87">
        <v>0</v>
      </c>
      <c r="R267" s="87">
        <v>0</v>
      </c>
      <c r="S267" s="87">
        <v>0</v>
      </c>
      <c r="T267" s="87">
        <v>0</v>
      </c>
      <c r="U267" s="87">
        <v>0</v>
      </c>
      <c r="V267" s="87">
        <v>0</v>
      </c>
      <c r="W267" s="87">
        <v>0</v>
      </c>
      <c r="X267" s="87">
        <v>0</v>
      </c>
      <c r="Y267" s="87">
        <v>0</v>
      </c>
      <c r="Z267" s="87">
        <v>0</v>
      </c>
      <c r="AA267" s="87">
        <v>0</v>
      </c>
      <c r="AB267" s="87">
        <v>0</v>
      </c>
      <c r="AC267" s="87">
        <v>0</v>
      </c>
      <c r="AD267" s="87">
        <v>0</v>
      </c>
      <c r="AE267" s="87">
        <v>0</v>
      </c>
      <c r="AF267" s="87">
        <v>0</v>
      </c>
      <c r="AG267" s="87">
        <v>0</v>
      </c>
      <c r="AH267" s="87">
        <v>0</v>
      </c>
      <c r="AI267" s="87">
        <v>0</v>
      </c>
      <c r="AJ267" s="87">
        <v>0</v>
      </c>
      <c r="AK267" s="87">
        <v>0</v>
      </c>
      <c r="AL267" s="87">
        <v>0</v>
      </c>
      <c r="AM267" s="87">
        <v>0</v>
      </c>
      <c r="AN267" s="87">
        <v>0</v>
      </c>
      <c r="AO267" s="87">
        <v>0</v>
      </c>
      <c r="AP267" s="87">
        <v>0</v>
      </c>
      <c r="AQ267" s="87">
        <v>0</v>
      </c>
      <c r="AR267" s="87">
        <v>0</v>
      </c>
      <c r="AS267" s="87">
        <v>0</v>
      </c>
      <c r="AT267" s="87">
        <v>0</v>
      </c>
      <c r="AU267" s="87">
        <v>0</v>
      </c>
      <c r="AV267" s="87">
        <v>0</v>
      </c>
      <c r="AW267" s="87">
        <v>0</v>
      </c>
      <c r="AX267" s="87">
        <v>0</v>
      </c>
      <c r="AY267" s="87">
        <v>0</v>
      </c>
      <c r="AZ267" s="87">
        <v>0</v>
      </c>
      <c r="BA267" s="87">
        <v>0</v>
      </c>
      <c r="BB267" s="87">
        <v>0</v>
      </c>
    </row>
    <row r="268" spans="1:54">
      <c r="A268" s="86" t="s">
        <v>385</v>
      </c>
      <c r="B268" s="87">
        <v>11883449.220000001</v>
      </c>
      <c r="C268" s="87">
        <v>11883449.220000001</v>
      </c>
      <c r="D268" s="87">
        <v>11883449.220000001</v>
      </c>
      <c r="E268" s="87">
        <v>11883449.220000001</v>
      </c>
      <c r="F268" s="87">
        <v>11883449.220000001</v>
      </c>
      <c r="G268" s="87">
        <v>11883449.220000001</v>
      </c>
      <c r="H268" s="87">
        <v>11883449.220000001</v>
      </c>
      <c r="I268" s="87">
        <v>11883449.220000001</v>
      </c>
      <c r="J268" s="87">
        <v>11883449.220000001</v>
      </c>
      <c r="K268" s="87">
        <v>11883449.220000001</v>
      </c>
      <c r="L268" s="87">
        <v>11883449.220000001</v>
      </c>
      <c r="M268" s="87">
        <v>11883449.220000001</v>
      </c>
      <c r="N268" s="87">
        <v>11883449.220000001</v>
      </c>
      <c r="O268" s="87">
        <v>11883449.220000001</v>
      </c>
      <c r="P268" s="87">
        <v>11883449.220000001</v>
      </c>
      <c r="Q268" s="87">
        <v>11883449.220000001</v>
      </c>
      <c r="R268" s="87">
        <v>11883449.220000001</v>
      </c>
      <c r="S268" s="87">
        <v>11883449.220000001</v>
      </c>
      <c r="T268" s="87">
        <v>11883449.220000001</v>
      </c>
      <c r="U268" s="87">
        <v>11883449.220000001</v>
      </c>
      <c r="V268" s="87">
        <v>11883449.220000001</v>
      </c>
      <c r="W268" s="87">
        <v>11883449.220000001</v>
      </c>
      <c r="X268" s="87">
        <v>11883449.220000001</v>
      </c>
      <c r="Y268" s="87">
        <v>11883449.220000001</v>
      </c>
      <c r="Z268" s="87">
        <v>11883449.220000001</v>
      </c>
      <c r="AA268" s="87">
        <v>11883449.220000001</v>
      </c>
      <c r="AB268" s="87">
        <v>11883449.220000001</v>
      </c>
      <c r="AC268" s="87">
        <v>11883449.220000001</v>
      </c>
      <c r="AD268" s="87">
        <v>11883449.220000001</v>
      </c>
      <c r="AE268" s="87">
        <v>11883449.220000001</v>
      </c>
      <c r="AF268" s="87">
        <v>11883449.220000001</v>
      </c>
      <c r="AG268" s="87">
        <v>11883449.220000001</v>
      </c>
      <c r="AH268" s="87">
        <v>11883449.220000001</v>
      </c>
      <c r="AI268" s="87">
        <v>11883449.220000001</v>
      </c>
      <c r="AJ268" s="87">
        <v>11883449.220000001</v>
      </c>
      <c r="AK268" s="87">
        <v>11883449.220000001</v>
      </c>
      <c r="AL268" s="87">
        <v>11883449.220000001</v>
      </c>
      <c r="AM268" s="87">
        <v>11883449.220000001</v>
      </c>
      <c r="AN268" s="87">
        <v>11883449.220000001</v>
      </c>
      <c r="AO268" s="87">
        <v>11883449.220000001</v>
      </c>
      <c r="AP268" s="87">
        <v>11883449.220000001</v>
      </c>
      <c r="AQ268" s="87">
        <v>11883449.220000001</v>
      </c>
      <c r="AR268" s="87">
        <v>11883449.220000001</v>
      </c>
      <c r="AS268" s="87">
        <v>11883449.220000001</v>
      </c>
      <c r="AT268" s="87">
        <v>11883449.220000001</v>
      </c>
      <c r="AU268" s="87">
        <v>11883449.220000001</v>
      </c>
      <c r="AV268" s="87">
        <v>11883449.220000001</v>
      </c>
      <c r="AW268" s="87">
        <v>11883449.220000001</v>
      </c>
      <c r="AX268" s="87">
        <v>11883449.220000001</v>
      </c>
      <c r="AY268" s="87">
        <v>11883449.220000001</v>
      </c>
      <c r="AZ268" s="87">
        <v>11883449.220000001</v>
      </c>
      <c r="BA268" s="87">
        <v>11883449.220000001</v>
      </c>
      <c r="BB268" s="87">
        <v>11883449.220000001</v>
      </c>
    </row>
    <row r="269" spans="1:54">
      <c r="A269" s="86" t="s">
        <v>386</v>
      </c>
      <c r="B269" s="87">
        <v>14549.86</v>
      </c>
      <c r="C269" s="87">
        <v>14549.86</v>
      </c>
      <c r="D269" s="87">
        <v>14549.86</v>
      </c>
      <c r="E269" s="87">
        <v>14549.86</v>
      </c>
      <c r="F269" s="87">
        <v>14549.86</v>
      </c>
      <c r="G269" s="87">
        <v>14549.86</v>
      </c>
      <c r="H269" s="87">
        <v>14549.86</v>
      </c>
      <c r="I269" s="87">
        <v>14549.86</v>
      </c>
      <c r="J269" s="87">
        <v>14549.86</v>
      </c>
      <c r="K269" s="87">
        <v>14549.86</v>
      </c>
      <c r="L269" s="87">
        <v>14549.86</v>
      </c>
      <c r="M269" s="87">
        <v>14549.86</v>
      </c>
      <c r="N269" s="87">
        <v>14549.86</v>
      </c>
      <c r="O269" s="87">
        <v>14549.86</v>
      </c>
      <c r="P269" s="87">
        <v>14549.86</v>
      </c>
      <c r="Q269" s="87">
        <v>14549.86</v>
      </c>
      <c r="R269" s="87">
        <v>14549.86</v>
      </c>
      <c r="S269" s="87">
        <v>14549.86</v>
      </c>
      <c r="T269" s="87">
        <v>14549.86</v>
      </c>
      <c r="U269" s="87">
        <v>14549.86</v>
      </c>
      <c r="V269" s="87">
        <v>14549.86</v>
      </c>
      <c r="W269" s="87">
        <v>14549.86</v>
      </c>
      <c r="X269" s="87">
        <v>14549.86</v>
      </c>
      <c r="Y269" s="87">
        <v>14549.86</v>
      </c>
      <c r="Z269" s="87">
        <v>14549.86</v>
      </c>
      <c r="AA269" s="87">
        <v>14549.86</v>
      </c>
      <c r="AB269" s="87">
        <v>14549.86</v>
      </c>
      <c r="AC269" s="87">
        <v>14549.86</v>
      </c>
      <c r="AD269" s="87">
        <v>14549.86</v>
      </c>
      <c r="AE269" s="87">
        <v>14549.86</v>
      </c>
      <c r="AF269" s="87">
        <v>14549.86</v>
      </c>
      <c r="AG269" s="87">
        <v>14549.86</v>
      </c>
      <c r="AH269" s="87">
        <v>14549.86</v>
      </c>
      <c r="AI269" s="87">
        <v>14549.86</v>
      </c>
      <c r="AJ269" s="87">
        <v>14549.86</v>
      </c>
      <c r="AK269" s="87">
        <v>14549.86</v>
      </c>
      <c r="AL269" s="87">
        <v>14549.86</v>
      </c>
      <c r="AM269" s="87">
        <v>14549.86</v>
      </c>
      <c r="AN269" s="87">
        <v>14549.86</v>
      </c>
      <c r="AO269" s="87">
        <v>14549.86</v>
      </c>
      <c r="AP269" s="87">
        <v>14549.86</v>
      </c>
      <c r="AQ269" s="87">
        <v>14549.86</v>
      </c>
      <c r="AR269" s="87">
        <v>14549.86</v>
      </c>
      <c r="AS269" s="87">
        <v>14549.86</v>
      </c>
      <c r="AT269" s="87">
        <v>14549.86</v>
      </c>
      <c r="AU269" s="87">
        <v>14549.86</v>
      </c>
      <c r="AV269" s="87">
        <v>14549.86</v>
      </c>
      <c r="AW269" s="87">
        <v>14549.86</v>
      </c>
      <c r="AX269" s="87">
        <v>14549.86</v>
      </c>
      <c r="AY269" s="87">
        <v>14549.86</v>
      </c>
      <c r="AZ269" s="87">
        <v>14549.86</v>
      </c>
      <c r="BA269" s="87">
        <v>14549.86</v>
      </c>
      <c r="BB269" s="87">
        <v>14549.86</v>
      </c>
    </row>
    <row r="270" spans="1:54">
      <c r="A270" s="86" t="s">
        <v>387</v>
      </c>
      <c r="B270" s="87">
        <v>0</v>
      </c>
      <c r="C270" s="87">
        <v>0</v>
      </c>
      <c r="D270" s="87">
        <v>0</v>
      </c>
      <c r="E270" s="87">
        <v>0</v>
      </c>
      <c r="F270" s="87">
        <v>0</v>
      </c>
      <c r="G270" s="87">
        <v>0</v>
      </c>
      <c r="H270" s="87">
        <v>0</v>
      </c>
      <c r="I270" s="87">
        <v>0</v>
      </c>
      <c r="J270" s="87">
        <v>0</v>
      </c>
      <c r="K270" s="87">
        <v>0</v>
      </c>
      <c r="L270" s="87">
        <v>0</v>
      </c>
      <c r="M270" s="87">
        <v>0</v>
      </c>
      <c r="N270" s="87">
        <v>0</v>
      </c>
      <c r="O270" s="87">
        <v>0</v>
      </c>
      <c r="P270" s="87">
        <v>0</v>
      </c>
      <c r="Q270" s="87">
        <v>0</v>
      </c>
      <c r="R270" s="87">
        <v>0</v>
      </c>
      <c r="S270" s="87">
        <v>0</v>
      </c>
      <c r="T270" s="87">
        <v>0</v>
      </c>
      <c r="U270" s="87">
        <v>0</v>
      </c>
      <c r="V270" s="87">
        <v>0</v>
      </c>
      <c r="W270" s="87">
        <v>0</v>
      </c>
      <c r="X270" s="87">
        <v>0</v>
      </c>
      <c r="Y270" s="87">
        <v>0</v>
      </c>
      <c r="Z270" s="87">
        <v>0</v>
      </c>
      <c r="AA270" s="87">
        <v>0</v>
      </c>
      <c r="AB270" s="87">
        <v>0</v>
      </c>
      <c r="AC270" s="87">
        <v>0</v>
      </c>
      <c r="AD270" s="87">
        <v>0</v>
      </c>
      <c r="AE270" s="87">
        <v>0</v>
      </c>
      <c r="AF270" s="87">
        <v>0</v>
      </c>
      <c r="AG270" s="87">
        <v>0</v>
      </c>
      <c r="AH270" s="87">
        <v>0</v>
      </c>
      <c r="AI270" s="87">
        <v>0</v>
      </c>
      <c r="AJ270" s="87">
        <v>0</v>
      </c>
      <c r="AK270" s="87">
        <v>0</v>
      </c>
      <c r="AL270" s="87">
        <v>0</v>
      </c>
      <c r="AM270" s="87">
        <v>0</v>
      </c>
      <c r="AN270" s="87">
        <v>0</v>
      </c>
      <c r="AO270" s="87">
        <v>0</v>
      </c>
      <c r="AP270" s="87">
        <v>0</v>
      </c>
      <c r="AQ270" s="87">
        <v>0</v>
      </c>
      <c r="AR270" s="87">
        <v>0</v>
      </c>
      <c r="AS270" s="87">
        <v>0</v>
      </c>
      <c r="AT270" s="87">
        <v>0</v>
      </c>
      <c r="AU270" s="87">
        <v>0</v>
      </c>
      <c r="AV270" s="87">
        <v>0</v>
      </c>
      <c r="AW270" s="87">
        <v>0</v>
      </c>
      <c r="AX270" s="87">
        <v>0</v>
      </c>
      <c r="AY270" s="87">
        <v>0</v>
      </c>
      <c r="AZ270" s="87">
        <v>0</v>
      </c>
      <c r="BA270" s="87">
        <v>0</v>
      </c>
      <c r="BB270" s="87">
        <v>0</v>
      </c>
    </row>
    <row r="271" spans="1:54">
      <c r="A271" s="86" t="s">
        <v>388</v>
      </c>
      <c r="B271" s="87">
        <v>0</v>
      </c>
      <c r="C271" s="87">
        <v>0</v>
      </c>
      <c r="D271" s="87">
        <v>0</v>
      </c>
      <c r="E271" s="87">
        <v>0</v>
      </c>
      <c r="F271" s="87">
        <v>0</v>
      </c>
      <c r="G271" s="87">
        <v>0</v>
      </c>
      <c r="H271" s="87">
        <v>0</v>
      </c>
      <c r="I271" s="87">
        <v>0</v>
      </c>
      <c r="J271" s="87">
        <v>0</v>
      </c>
      <c r="K271" s="87">
        <v>0</v>
      </c>
      <c r="L271" s="87">
        <v>0</v>
      </c>
      <c r="M271" s="87">
        <v>0</v>
      </c>
      <c r="N271" s="87">
        <v>0</v>
      </c>
      <c r="O271" s="87">
        <v>0</v>
      </c>
      <c r="P271" s="87">
        <v>0</v>
      </c>
      <c r="Q271" s="87">
        <v>0</v>
      </c>
      <c r="R271" s="87">
        <v>0</v>
      </c>
      <c r="S271" s="87">
        <v>0</v>
      </c>
      <c r="T271" s="87">
        <v>0</v>
      </c>
      <c r="U271" s="87">
        <v>0</v>
      </c>
      <c r="V271" s="87">
        <v>0</v>
      </c>
      <c r="W271" s="87">
        <v>0</v>
      </c>
      <c r="X271" s="87">
        <v>0</v>
      </c>
      <c r="Y271" s="87">
        <v>0</v>
      </c>
      <c r="Z271" s="87">
        <v>0</v>
      </c>
      <c r="AA271" s="87">
        <v>0</v>
      </c>
      <c r="AB271" s="87">
        <v>0</v>
      </c>
      <c r="AC271" s="87">
        <v>0</v>
      </c>
      <c r="AD271" s="87">
        <v>0</v>
      </c>
      <c r="AE271" s="87">
        <v>0</v>
      </c>
      <c r="AF271" s="87">
        <v>0</v>
      </c>
      <c r="AG271" s="87">
        <v>0</v>
      </c>
      <c r="AH271" s="87">
        <v>0</v>
      </c>
      <c r="AI271" s="87">
        <v>0</v>
      </c>
      <c r="AJ271" s="87">
        <v>0</v>
      </c>
      <c r="AK271" s="87">
        <v>0</v>
      </c>
      <c r="AL271" s="87">
        <v>0</v>
      </c>
      <c r="AM271" s="87">
        <v>0</v>
      </c>
      <c r="AN271" s="87">
        <v>0</v>
      </c>
      <c r="AO271" s="87">
        <v>0</v>
      </c>
      <c r="AP271" s="87">
        <v>0</v>
      </c>
      <c r="AQ271" s="87">
        <v>0</v>
      </c>
      <c r="AR271" s="87">
        <v>0</v>
      </c>
      <c r="AS271" s="87">
        <v>0</v>
      </c>
      <c r="AT271" s="87">
        <v>0</v>
      </c>
      <c r="AU271" s="87">
        <v>0</v>
      </c>
      <c r="AV271" s="87">
        <v>0</v>
      </c>
      <c r="AW271" s="87">
        <v>0</v>
      </c>
      <c r="AX271" s="87">
        <v>0</v>
      </c>
      <c r="AY271" s="87">
        <v>0</v>
      </c>
      <c r="AZ271" s="87">
        <v>0</v>
      </c>
      <c r="BA271" s="87">
        <v>0</v>
      </c>
      <c r="BB271" s="87">
        <v>0</v>
      </c>
    </row>
    <row r="272" spans="1:54">
      <c r="A272" s="86" t="s">
        <v>389</v>
      </c>
      <c r="B272" s="87">
        <v>19800</v>
      </c>
      <c r="C272" s="87">
        <v>19800</v>
      </c>
      <c r="D272" s="87">
        <v>19800</v>
      </c>
      <c r="E272" s="87">
        <v>19800</v>
      </c>
      <c r="F272" s="87">
        <v>19800</v>
      </c>
      <c r="G272" s="87">
        <v>19800</v>
      </c>
      <c r="H272" s="87">
        <v>19800</v>
      </c>
      <c r="I272" s="87">
        <v>19800</v>
      </c>
      <c r="J272" s="87">
        <v>19800</v>
      </c>
      <c r="K272" s="87">
        <v>19800</v>
      </c>
      <c r="L272" s="87">
        <v>19800</v>
      </c>
      <c r="M272" s="87">
        <v>19800</v>
      </c>
      <c r="N272" s="87">
        <v>19800</v>
      </c>
      <c r="O272" s="87">
        <v>19800</v>
      </c>
      <c r="P272" s="87">
        <v>19800</v>
      </c>
      <c r="Q272" s="87">
        <v>19800</v>
      </c>
      <c r="R272" s="87">
        <v>19800</v>
      </c>
      <c r="S272" s="87">
        <v>19800</v>
      </c>
      <c r="T272" s="87">
        <v>19800</v>
      </c>
      <c r="U272" s="87">
        <v>19800</v>
      </c>
      <c r="V272" s="87">
        <v>19800</v>
      </c>
      <c r="W272" s="87">
        <v>19800</v>
      </c>
      <c r="X272" s="87">
        <v>19800</v>
      </c>
      <c r="Y272" s="87">
        <v>19800</v>
      </c>
      <c r="Z272" s="87">
        <v>19800</v>
      </c>
      <c r="AA272" s="87">
        <v>19800</v>
      </c>
      <c r="AB272" s="87">
        <v>19800</v>
      </c>
      <c r="AC272" s="87">
        <v>19800</v>
      </c>
      <c r="AD272" s="87">
        <v>19800</v>
      </c>
      <c r="AE272" s="87">
        <v>19800</v>
      </c>
      <c r="AF272" s="87">
        <v>19800</v>
      </c>
      <c r="AG272" s="87">
        <v>19800</v>
      </c>
      <c r="AH272" s="87">
        <v>19800</v>
      </c>
      <c r="AI272" s="87">
        <v>19800</v>
      </c>
      <c r="AJ272" s="87">
        <v>19800</v>
      </c>
      <c r="AK272" s="87">
        <v>19800</v>
      </c>
      <c r="AL272" s="87">
        <v>19800</v>
      </c>
      <c r="AM272" s="87">
        <v>19800</v>
      </c>
      <c r="AN272" s="87">
        <v>19800</v>
      </c>
      <c r="AO272" s="87">
        <v>19800</v>
      </c>
      <c r="AP272" s="87">
        <v>19800</v>
      </c>
      <c r="AQ272" s="87">
        <v>19800</v>
      </c>
      <c r="AR272" s="87">
        <v>19800</v>
      </c>
      <c r="AS272" s="87">
        <v>19800</v>
      </c>
      <c r="AT272" s="87">
        <v>19800</v>
      </c>
      <c r="AU272" s="87">
        <v>19800</v>
      </c>
      <c r="AV272" s="87">
        <v>19800</v>
      </c>
      <c r="AW272" s="87">
        <v>19800</v>
      </c>
      <c r="AX272" s="87">
        <v>19800</v>
      </c>
      <c r="AY272" s="87">
        <v>19800</v>
      </c>
      <c r="AZ272" s="87">
        <v>19800</v>
      </c>
      <c r="BA272" s="87">
        <v>19800</v>
      </c>
      <c r="BB272" s="87">
        <v>19800</v>
      </c>
    </row>
    <row r="273" spans="1:54">
      <c r="A273" s="86" t="s">
        <v>390</v>
      </c>
      <c r="B273" s="87">
        <v>0</v>
      </c>
      <c r="C273" s="87">
        <v>0</v>
      </c>
      <c r="D273" s="87">
        <v>0</v>
      </c>
      <c r="E273" s="87">
        <v>0</v>
      </c>
      <c r="F273" s="87">
        <v>0</v>
      </c>
      <c r="G273" s="87">
        <v>0</v>
      </c>
      <c r="H273" s="87">
        <v>0</v>
      </c>
      <c r="I273" s="87">
        <v>0</v>
      </c>
      <c r="J273" s="87">
        <v>0</v>
      </c>
      <c r="K273" s="87">
        <v>0</v>
      </c>
      <c r="L273" s="87">
        <v>0</v>
      </c>
      <c r="M273" s="87">
        <v>0</v>
      </c>
      <c r="N273" s="87">
        <v>0</v>
      </c>
      <c r="O273" s="87">
        <v>0</v>
      </c>
      <c r="P273" s="87">
        <v>0</v>
      </c>
      <c r="Q273" s="87">
        <v>0</v>
      </c>
      <c r="R273" s="87">
        <v>0</v>
      </c>
      <c r="S273" s="87">
        <v>0</v>
      </c>
      <c r="T273" s="87">
        <v>0</v>
      </c>
      <c r="U273" s="87">
        <v>0</v>
      </c>
      <c r="V273" s="87">
        <v>0</v>
      </c>
      <c r="W273" s="87">
        <v>0</v>
      </c>
      <c r="X273" s="87">
        <v>0</v>
      </c>
      <c r="Y273" s="87">
        <v>0</v>
      </c>
      <c r="Z273" s="87">
        <v>0</v>
      </c>
      <c r="AA273" s="87">
        <v>0</v>
      </c>
      <c r="AB273" s="87">
        <v>0</v>
      </c>
      <c r="AC273" s="87">
        <v>0</v>
      </c>
      <c r="AD273" s="87">
        <v>0</v>
      </c>
      <c r="AE273" s="87">
        <v>0</v>
      </c>
      <c r="AF273" s="87">
        <v>0</v>
      </c>
      <c r="AG273" s="87">
        <v>0</v>
      </c>
      <c r="AH273" s="87">
        <v>0</v>
      </c>
      <c r="AI273" s="87">
        <v>0</v>
      </c>
      <c r="AJ273" s="87">
        <v>0</v>
      </c>
      <c r="AK273" s="87">
        <v>0</v>
      </c>
      <c r="AL273" s="87">
        <v>0</v>
      </c>
      <c r="AM273" s="87">
        <v>0</v>
      </c>
      <c r="AN273" s="87">
        <v>0</v>
      </c>
      <c r="AO273" s="87">
        <v>0</v>
      </c>
      <c r="AP273" s="87">
        <v>0</v>
      </c>
      <c r="AQ273" s="87">
        <v>0</v>
      </c>
      <c r="AR273" s="87">
        <v>0</v>
      </c>
      <c r="AS273" s="87">
        <v>0</v>
      </c>
      <c r="AT273" s="87">
        <v>0</v>
      </c>
      <c r="AU273" s="87">
        <v>0</v>
      </c>
      <c r="AV273" s="87">
        <v>0</v>
      </c>
      <c r="AW273" s="87">
        <v>0</v>
      </c>
      <c r="AX273" s="87">
        <v>0</v>
      </c>
      <c r="AY273" s="87">
        <v>0</v>
      </c>
      <c r="AZ273" s="87">
        <v>0</v>
      </c>
      <c r="BA273" s="87">
        <v>0</v>
      </c>
      <c r="BB273" s="87">
        <v>0</v>
      </c>
    </row>
    <row r="274" spans="1:54">
      <c r="A274" s="86" t="s">
        <v>391</v>
      </c>
      <c r="B274" s="87">
        <v>0</v>
      </c>
      <c r="C274" s="87">
        <v>0</v>
      </c>
      <c r="D274" s="87">
        <v>0</v>
      </c>
      <c r="E274" s="87">
        <v>0</v>
      </c>
      <c r="F274" s="87">
        <v>0</v>
      </c>
      <c r="G274" s="87">
        <v>0</v>
      </c>
      <c r="H274" s="87">
        <v>0</v>
      </c>
      <c r="I274" s="87">
        <v>0</v>
      </c>
      <c r="J274" s="87">
        <v>0</v>
      </c>
      <c r="K274" s="87">
        <v>0</v>
      </c>
      <c r="L274" s="87">
        <v>0</v>
      </c>
      <c r="M274" s="87">
        <v>0</v>
      </c>
      <c r="N274" s="87">
        <v>0</v>
      </c>
      <c r="O274" s="87">
        <v>0</v>
      </c>
      <c r="P274" s="87">
        <v>0</v>
      </c>
      <c r="Q274" s="87">
        <v>0</v>
      </c>
      <c r="R274" s="87">
        <v>0</v>
      </c>
      <c r="S274" s="87">
        <v>0</v>
      </c>
      <c r="T274" s="87">
        <v>0</v>
      </c>
      <c r="U274" s="87">
        <v>0</v>
      </c>
      <c r="V274" s="87">
        <v>0</v>
      </c>
      <c r="W274" s="87">
        <v>0</v>
      </c>
      <c r="X274" s="87">
        <v>0</v>
      </c>
      <c r="Y274" s="87">
        <v>0</v>
      </c>
      <c r="Z274" s="87">
        <v>0</v>
      </c>
      <c r="AA274" s="87">
        <v>0</v>
      </c>
      <c r="AB274" s="87">
        <v>0</v>
      </c>
      <c r="AC274" s="87">
        <v>0</v>
      </c>
      <c r="AD274" s="87">
        <v>0</v>
      </c>
      <c r="AE274" s="87">
        <v>0</v>
      </c>
      <c r="AF274" s="87">
        <v>0</v>
      </c>
      <c r="AG274" s="87">
        <v>0</v>
      </c>
      <c r="AH274" s="87">
        <v>0</v>
      </c>
      <c r="AI274" s="87">
        <v>0</v>
      </c>
      <c r="AJ274" s="87">
        <v>0</v>
      </c>
      <c r="AK274" s="87">
        <v>0</v>
      </c>
      <c r="AL274" s="87">
        <v>0</v>
      </c>
      <c r="AM274" s="87">
        <v>0</v>
      </c>
      <c r="AN274" s="87">
        <v>0</v>
      </c>
      <c r="AO274" s="87">
        <v>0</v>
      </c>
      <c r="AP274" s="87">
        <v>0</v>
      </c>
      <c r="AQ274" s="87">
        <v>0</v>
      </c>
      <c r="AR274" s="87">
        <v>0</v>
      </c>
      <c r="AS274" s="87">
        <v>0</v>
      </c>
      <c r="AT274" s="87">
        <v>0</v>
      </c>
      <c r="AU274" s="87">
        <v>0</v>
      </c>
      <c r="AV274" s="87">
        <v>0</v>
      </c>
      <c r="AW274" s="87">
        <v>0</v>
      </c>
      <c r="AX274" s="87">
        <v>0</v>
      </c>
      <c r="AY274" s="87">
        <v>0</v>
      </c>
      <c r="AZ274" s="87">
        <v>0</v>
      </c>
      <c r="BA274" s="87">
        <v>0</v>
      </c>
      <c r="BB274" s="87">
        <v>0</v>
      </c>
    </row>
    <row r="275" spans="1:54">
      <c r="A275" s="86" t="s">
        <v>392</v>
      </c>
      <c r="B275" s="87">
        <v>-3343981.05</v>
      </c>
      <c r="C275" s="87">
        <v>-3343981.05</v>
      </c>
      <c r="D275" s="87">
        <v>-3343981.05</v>
      </c>
      <c r="E275" s="87">
        <v>-3343981.05</v>
      </c>
      <c r="F275" s="87">
        <v>-3343981.05</v>
      </c>
      <c r="G275" s="87">
        <v>-3343981.05</v>
      </c>
      <c r="H275" s="87">
        <v>-3343981.05</v>
      </c>
      <c r="I275" s="87">
        <v>-3343981.05</v>
      </c>
      <c r="J275" s="87">
        <v>-3343981.05</v>
      </c>
      <c r="K275" s="87">
        <v>-3343981.05</v>
      </c>
      <c r="L275" s="87">
        <v>-3343981.05</v>
      </c>
      <c r="M275" s="87">
        <v>-3343981.05</v>
      </c>
      <c r="N275" s="87">
        <v>-3343981.05</v>
      </c>
      <c r="O275" s="87">
        <v>-3343981.05</v>
      </c>
      <c r="P275" s="87">
        <v>-3343981.05</v>
      </c>
      <c r="Q275" s="87">
        <v>-3343981.05</v>
      </c>
      <c r="R275" s="87">
        <v>-3343981.05</v>
      </c>
      <c r="S275" s="87">
        <v>-3343981.05</v>
      </c>
      <c r="T275" s="87">
        <v>-3343981.05</v>
      </c>
      <c r="U275" s="87">
        <v>-3343981.05</v>
      </c>
      <c r="V275" s="87">
        <v>-3343981.05</v>
      </c>
      <c r="W275" s="87">
        <v>-3343981.05</v>
      </c>
      <c r="X275" s="87">
        <v>-3343981.05</v>
      </c>
      <c r="Y275" s="87">
        <v>-3343981.05</v>
      </c>
      <c r="Z275" s="87">
        <v>-3343981.05</v>
      </c>
      <c r="AA275" s="87">
        <v>-3343981.05</v>
      </c>
      <c r="AB275" s="87">
        <v>-3343981.05</v>
      </c>
      <c r="AC275" s="87">
        <v>-3343981.05</v>
      </c>
      <c r="AD275" s="87">
        <v>-3343981.05</v>
      </c>
      <c r="AE275" s="87">
        <v>-3343981.05</v>
      </c>
      <c r="AF275" s="87">
        <v>-3343981.05</v>
      </c>
      <c r="AG275" s="87">
        <v>-3343981.05</v>
      </c>
      <c r="AH275" s="87">
        <v>-3343981.05</v>
      </c>
      <c r="AI275" s="87">
        <v>-3343981.05</v>
      </c>
      <c r="AJ275" s="87">
        <v>-3343981.05</v>
      </c>
      <c r="AK275" s="87">
        <v>-3343981.05</v>
      </c>
      <c r="AL275" s="87">
        <v>-3343981.05</v>
      </c>
      <c r="AM275" s="87">
        <v>-3343981.05</v>
      </c>
      <c r="AN275" s="87">
        <v>-3343981.05</v>
      </c>
      <c r="AO275" s="87">
        <v>-3343981.05</v>
      </c>
      <c r="AP275" s="87">
        <v>-3343981.05</v>
      </c>
      <c r="AQ275" s="87">
        <v>-3343981.05</v>
      </c>
      <c r="AR275" s="87">
        <v>-3343981.05</v>
      </c>
      <c r="AS275" s="87">
        <v>-3343981.05</v>
      </c>
      <c r="AT275" s="87">
        <v>-3343981.05</v>
      </c>
      <c r="AU275" s="87">
        <v>-3343981.05</v>
      </c>
      <c r="AV275" s="87">
        <v>-3343981.05</v>
      </c>
      <c r="AW275" s="87">
        <v>-3343981.05</v>
      </c>
      <c r="AX275" s="87">
        <v>-3343981.05</v>
      </c>
      <c r="AY275" s="87">
        <v>-3343981.05</v>
      </c>
      <c r="AZ275" s="87">
        <v>-3343981.05</v>
      </c>
      <c r="BA275" s="87">
        <v>-3343981.05</v>
      </c>
      <c r="BB275" s="87">
        <v>-3343981.05</v>
      </c>
    </row>
    <row r="276" spans="1:54">
      <c r="A276" s="86" t="s">
        <v>393</v>
      </c>
      <c r="B276" s="87">
        <v>0</v>
      </c>
      <c r="C276" s="87">
        <v>0</v>
      </c>
      <c r="D276" s="87">
        <v>0</v>
      </c>
      <c r="E276" s="87">
        <v>0</v>
      </c>
      <c r="F276" s="87">
        <v>0</v>
      </c>
      <c r="G276" s="87">
        <v>0</v>
      </c>
      <c r="H276" s="87">
        <v>0</v>
      </c>
      <c r="I276" s="87">
        <v>0</v>
      </c>
      <c r="J276" s="87">
        <v>0</v>
      </c>
      <c r="K276" s="87">
        <v>0</v>
      </c>
      <c r="L276" s="87">
        <v>0</v>
      </c>
      <c r="M276" s="87">
        <v>0</v>
      </c>
      <c r="N276" s="87">
        <v>0</v>
      </c>
      <c r="O276" s="87">
        <v>0</v>
      </c>
      <c r="P276" s="87">
        <v>0</v>
      </c>
      <c r="Q276" s="87">
        <v>0</v>
      </c>
      <c r="R276" s="87">
        <v>0</v>
      </c>
      <c r="S276" s="87">
        <v>0</v>
      </c>
      <c r="T276" s="87">
        <v>0</v>
      </c>
      <c r="U276" s="87">
        <v>0</v>
      </c>
      <c r="V276" s="87">
        <v>0</v>
      </c>
      <c r="W276" s="87">
        <v>0</v>
      </c>
      <c r="X276" s="87">
        <v>0</v>
      </c>
      <c r="Y276" s="87">
        <v>0</v>
      </c>
      <c r="Z276" s="87">
        <v>0</v>
      </c>
      <c r="AA276" s="87">
        <v>0</v>
      </c>
      <c r="AB276" s="87">
        <v>0</v>
      </c>
      <c r="AC276" s="87">
        <v>0</v>
      </c>
      <c r="AD276" s="87">
        <v>0</v>
      </c>
      <c r="AE276" s="87">
        <v>0</v>
      </c>
      <c r="AF276" s="87">
        <v>0</v>
      </c>
      <c r="AG276" s="87">
        <v>0</v>
      </c>
      <c r="AH276" s="87">
        <v>0</v>
      </c>
      <c r="AI276" s="87">
        <v>0</v>
      </c>
      <c r="AJ276" s="87">
        <v>0</v>
      </c>
      <c r="AK276" s="87">
        <v>0</v>
      </c>
      <c r="AL276" s="87">
        <v>0</v>
      </c>
      <c r="AM276" s="87">
        <v>0</v>
      </c>
      <c r="AN276" s="87">
        <v>0</v>
      </c>
      <c r="AO276" s="87">
        <v>0</v>
      </c>
      <c r="AP276" s="87">
        <v>0</v>
      </c>
      <c r="AQ276" s="87">
        <v>0</v>
      </c>
      <c r="AR276" s="87">
        <v>0</v>
      </c>
      <c r="AS276" s="87">
        <v>0</v>
      </c>
      <c r="AT276" s="87">
        <v>0</v>
      </c>
      <c r="AU276" s="87">
        <v>0</v>
      </c>
      <c r="AV276" s="87">
        <v>0</v>
      </c>
      <c r="AW276" s="87">
        <v>0</v>
      </c>
      <c r="AX276" s="87">
        <v>0</v>
      </c>
      <c r="AY276" s="87">
        <v>0</v>
      </c>
      <c r="AZ276" s="87">
        <v>0</v>
      </c>
      <c r="BA276" s="87">
        <v>0</v>
      </c>
      <c r="BB276" s="87">
        <v>0</v>
      </c>
    </row>
    <row r="277" spans="1:54">
      <c r="A277" s="86" t="s">
        <v>394</v>
      </c>
      <c r="B277" s="87">
        <v>0</v>
      </c>
      <c r="C277" s="87">
        <v>0</v>
      </c>
      <c r="D277" s="87">
        <v>0</v>
      </c>
      <c r="E277" s="87">
        <v>0</v>
      </c>
      <c r="F277" s="87">
        <v>0</v>
      </c>
      <c r="G277" s="87">
        <v>0</v>
      </c>
      <c r="H277" s="87">
        <v>0</v>
      </c>
      <c r="I277" s="87">
        <v>0</v>
      </c>
      <c r="J277" s="87">
        <v>0</v>
      </c>
      <c r="K277" s="87">
        <v>0</v>
      </c>
      <c r="L277" s="87">
        <v>0</v>
      </c>
      <c r="M277" s="87">
        <v>0</v>
      </c>
      <c r="N277" s="87">
        <v>0</v>
      </c>
      <c r="O277" s="87">
        <v>0</v>
      </c>
      <c r="P277" s="87">
        <v>0</v>
      </c>
      <c r="Q277" s="87">
        <v>0</v>
      </c>
      <c r="R277" s="87">
        <v>0</v>
      </c>
      <c r="S277" s="87">
        <v>0</v>
      </c>
      <c r="T277" s="87">
        <v>0</v>
      </c>
      <c r="U277" s="87">
        <v>0</v>
      </c>
      <c r="V277" s="87">
        <v>0</v>
      </c>
      <c r="W277" s="87">
        <v>0</v>
      </c>
      <c r="X277" s="87">
        <v>0</v>
      </c>
      <c r="Y277" s="87">
        <v>0</v>
      </c>
      <c r="Z277" s="87">
        <v>0</v>
      </c>
      <c r="AA277" s="87">
        <v>0</v>
      </c>
      <c r="AB277" s="87">
        <v>0</v>
      </c>
      <c r="AC277" s="87">
        <v>0</v>
      </c>
      <c r="AD277" s="87">
        <v>0</v>
      </c>
      <c r="AE277" s="87">
        <v>0</v>
      </c>
      <c r="AF277" s="87">
        <v>0</v>
      </c>
      <c r="AG277" s="87">
        <v>0</v>
      </c>
      <c r="AH277" s="87">
        <v>0</v>
      </c>
      <c r="AI277" s="87">
        <v>0</v>
      </c>
      <c r="AJ277" s="87">
        <v>0</v>
      </c>
      <c r="AK277" s="87">
        <v>0</v>
      </c>
      <c r="AL277" s="87">
        <v>0</v>
      </c>
      <c r="AM277" s="87">
        <v>0</v>
      </c>
      <c r="AN277" s="87">
        <v>0</v>
      </c>
      <c r="AO277" s="87">
        <v>0</v>
      </c>
      <c r="AP277" s="87">
        <v>0</v>
      </c>
      <c r="AQ277" s="87">
        <v>0</v>
      </c>
      <c r="AR277" s="87">
        <v>0</v>
      </c>
      <c r="AS277" s="87">
        <v>0</v>
      </c>
      <c r="AT277" s="87">
        <v>0</v>
      </c>
      <c r="AU277" s="87">
        <v>0</v>
      </c>
      <c r="AV277" s="87">
        <v>0</v>
      </c>
      <c r="AW277" s="87">
        <v>0</v>
      </c>
      <c r="AX277" s="87">
        <v>0</v>
      </c>
      <c r="AY277" s="87">
        <v>0</v>
      </c>
      <c r="AZ277" s="87">
        <v>0</v>
      </c>
      <c r="BA277" s="87">
        <v>0</v>
      </c>
      <c r="BB277" s="87">
        <v>0</v>
      </c>
    </row>
    <row r="278" spans="1:54">
      <c r="A278" s="86" t="s">
        <v>395</v>
      </c>
      <c r="B278" s="87">
        <v>0</v>
      </c>
      <c r="C278" s="87">
        <v>0</v>
      </c>
      <c r="D278" s="87">
        <v>0</v>
      </c>
      <c r="E278" s="87">
        <v>0</v>
      </c>
      <c r="F278" s="87">
        <v>0</v>
      </c>
      <c r="G278" s="87">
        <v>0</v>
      </c>
      <c r="H278" s="87">
        <v>0</v>
      </c>
      <c r="I278" s="87">
        <v>0</v>
      </c>
      <c r="J278" s="87">
        <v>0</v>
      </c>
      <c r="K278" s="87">
        <v>0</v>
      </c>
      <c r="L278" s="87">
        <v>0</v>
      </c>
      <c r="M278" s="87">
        <v>0</v>
      </c>
      <c r="N278" s="87">
        <v>0</v>
      </c>
      <c r="O278" s="87">
        <v>0</v>
      </c>
      <c r="P278" s="87">
        <v>0</v>
      </c>
      <c r="Q278" s="87">
        <v>0</v>
      </c>
      <c r="R278" s="87">
        <v>0</v>
      </c>
      <c r="S278" s="87">
        <v>0</v>
      </c>
      <c r="T278" s="87">
        <v>0</v>
      </c>
      <c r="U278" s="87">
        <v>0</v>
      </c>
      <c r="V278" s="87">
        <v>0</v>
      </c>
      <c r="W278" s="87">
        <v>0</v>
      </c>
      <c r="X278" s="87">
        <v>0</v>
      </c>
      <c r="Y278" s="87">
        <v>0</v>
      </c>
      <c r="Z278" s="87">
        <v>0</v>
      </c>
      <c r="AA278" s="87">
        <v>0</v>
      </c>
      <c r="AB278" s="87">
        <v>0</v>
      </c>
      <c r="AC278" s="87">
        <v>0</v>
      </c>
      <c r="AD278" s="87">
        <v>0</v>
      </c>
      <c r="AE278" s="87">
        <v>0</v>
      </c>
      <c r="AF278" s="87">
        <v>0</v>
      </c>
      <c r="AG278" s="87">
        <v>0</v>
      </c>
      <c r="AH278" s="87">
        <v>0</v>
      </c>
      <c r="AI278" s="87">
        <v>0</v>
      </c>
      <c r="AJ278" s="87">
        <v>0</v>
      </c>
      <c r="AK278" s="87">
        <v>0</v>
      </c>
      <c r="AL278" s="87">
        <v>0</v>
      </c>
      <c r="AM278" s="87">
        <v>0</v>
      </c>
      <c r="AN278" s="87">
        <v>0</v>
      </c>
      <c r="AO278" s="87">
        <v>0</v>
      </c>
      <c r="AP278" s="87">
        <v>0</v>
      </c>
      <c r="AQ278" s="87">
        <v>0</v>
      </c>
      <c r="AR278" s="87">
        <v>0</v>
      </c>
      <c r="AS278" s="87">
        <v>0</v>
      </c>
      <c r="AT278" s="87">
        <v>0</v>
      </c>
      <c r="AU278" s="87">
        <v>0</v>
      </c>
      <c r="AV278" s="87">
        <v>0</v>
      </c>
      <c r="AW278" s="87">
        <v>0</v>
      </c>
      <c r="AX278" s="87">
        <v>0</v>
      </c>
      <c r="AY278" s="87">
        <v>0</v>
      </c>
      <c r="AZ278" s="87">
        <v>0</v>
      </c>
      <c r="BA278" s="87">
        <v>0</v>
      </c>
      <c r="BB278" s="87">
        <v>0</v>
      </c>
    </row>
    <row r="279" spans="1:54">
      <c r="A279" s="86" t="s">
        <v>396</v>
      </c>
      <c r="B279" s="87">
        <v>0</v>
      </c>
      <c r="C279" s="87">
        <v>0</v>
      </c>
      <c r="D279" s="87">
        <v>0</v>
      </c>
      <c r="E279" s="87">
        <v>0</v>
      </c>
      <c r="F279" s="87">
        <v>0</v>
      </c>
      <c r="G279" s="87">
        <v>0</v>
      </c>
      <c r="H279" s="87">
        <v>0</v>
      </c>
      <c r="I279" s="87">
        <v>0</v>
      </c>
      <c r="J279" s="87">
        <v>0</v>
      </c>
      <c r="K279" s="87">
        <v>0</v>
      </c>
      <c r="L279" s="87">
        <v>0</v>
      </c>
      <c r="M279" s="87">
        <v>0</v>
      </c>
      <c r="N279" s="87">
        <v>0</v>
      </c>
      <c r="O279" s="87">
        <v>0</v>
      </c>
      <c r="P279" s="87">
        <v>0</v>
      </c>
      <c r="Q279" s="87">
        <v>0</v>
      </c>
      <c r="R279" s="87">
        <v>0</v>
      </c>
      <c r="S279" s="87">
        <v>0</v>
      </c>
      <c r="T279" s="87">
        <v>0</v>
      </c>
      <c r="U279" s="87">
        <v>0</v>
      </c>
      <c r="V279" s="87">
        <v>0</v>
      </c>
      <c r="W279" s="87">
        <v>0</v>
      </c>
      <c r="X279" s="87">
        <v>0</v>
      </c>
      <c r="Y279" s="87">
        <v>0</v>
      </c>
      <c r="Z279" s="87">
        <v>0</v>
      </c>
      <c r="AA279" s="87">
        <v>0</v>
      </c>
      <c r="AB279" s="87">
        <v>0</v>
      </c>
      <c r="AC279" s="87">
        <v>0</v>
      </c>
      <c r="AD279" s="87">
        <v>0</v>
      </c>
      <c r="AE279" s="87">
        <v>0</v>
      </c>
      <c r="AF279" s="87">
        <v>0</v>
      </c>
      <c r="AG279" s="87">
        <v>0</v>
      </c>
      <c r="AH279" s="87">
        <v>0</v>
      </c>
      <c r="AI279" s="87">
        <v>0</v>
      </c>
      <c r="AJ279" s="87">
        <v>0</v>
      </c>
      <c r="AK279" s="87">
        <v>0</v>
      </c>
      <c r="AL279" s="87">
        <v>0</v>
      </c>
      <c r="AM279" s="87">
        <v>0</v>
      </c>
      <c r="AN279" s="87">
        <v>0</v>
      </c>
      <c r="AO279" s="87">
        <v>0</v>
      </c>
      <c r="AP279" s="87">
        <v>0</v>
      </c>
      <c r="AQ279" s="87">
        <v>0</v>
      </c>
      <c r="AR279" s="87">
        <v>0</v>
      </c>
      <c r="AS279" s="87">
        <v>0</v>
      </c>
      <c r="AT279" s="87">
        <v>0</v>
      </c>
      <c r="AU279" s="87">
        <v>0</v>
      </c>
      <c r="AV279" s="87">
        <v>0</v>
      </c>
      <c r="AW279" s="87">
        <v>0</v>
      </c>
      <c r="AX279" s="87">
        <v>0</v>
      </c>
      <c r="AY279" s="87">
        <v>0</v>
      </c>
      <c r="AZ279" s="87">
        <v>0</v>
      </c>
      <c r="BA279" s="87">
        <v>0</v>
      </c>
      <c r="BB279" s="87">
        <v>0</v>
      </c>
    </row>
    <row r="280" spans="1:54">
      <c r="A280" s="86" t="s">
        <v>397</v>
      </c>
      <c r="B280" s="87">
        <v>0</v>
      </c>
      <c r="C280" s="87">
        <v>0</v>
      </c>
      <c r="D280" s="87">
        <v>0</v>
      </c>
      <c r="E280" s="87">
        <v>0</v>
      </c>
      <c r="F280" s="87">
        <v>0</v>
      </c>
      <c r="G280" s="87">
        <v>0</v>
      </c>
      <c r="H280" s="87">
        <v>0</v>
      </c>
      <c r="I280" s="87">
        <v>0</v>
      </c>
      <c r="J280" s="87">
        <v>0</v>
      </c>
      <c r="K280" s="87">
        <v>0</v>
      </c>
      <c r="L280" s="87">
        <v>0</v>
      </c>
      <c r="M280" s="87">
        <v>0</v>
      </c>
      <c r="N280" s="87">
        <v>0</v>
      </c>
      <c r="O280" s="87">
        <v>0</v>
      </c>
      <c r="P280" s="87">
        <v>0</v>
      </c>
      <c r="Q280" s="87">
        <v>0</v>
      </c>
      <c r="R280" s="87">
        <v>0</v>
      </c>
      <c r="S280" s="87">
        <v>0</v>
      </c>
      <c r="T280" s="87">
        <v>0</v>
      </c>
      <c r="U280" s="87">
        <v>0</v>
      </c>
      <c r="V280" s="87">
        <v>0</v>
      </c>
      <c r="W280" s="87">
        <v>0</v>
      </c>
      <c r="X280" s="87">
        <v>0</v>
      </c>
      <c r="Y280" s="87">
        <v>0</v>
      </c>
      <c r="Z280" s="87">
        <v>0</v>
      </c>
      <c r="AA280" s="87">
        <v>0</v>
      </c>
      <c r="AB280" s="87">
        <v>0</v>
      </c>
      <c r="AC280" s="87">
        <v>0</v>
      </c>
      <c r="AD280" s="87">
        <v>0</v>
      </c>
      <c r="AE280" s="87">
        <v>0</v>
      </c>
      <c r="AF280" s="87">
        <v>0</v>
      </c>
      <c r="AG280" s="87">
        <v>0</v>
      </c>
      <c r="AH280" s="87">
        <v>0</v>
      </c>
      <c r="AI280" s="87">
        <v>0</v>
      </c>
      <c r="AJ280" s="87">
        <v>0</v>
      </c>
      <c r="AK280" s="87">
        <v>0</v>
      </c>
      <c r="AL280" s="87">
        <v>0</v>
      </c>
      <c r="AM280" s="87">
        <v>0</v>
      </c>
      <c r="AN280" s="87">
        <v>0</v>
      </c>
      <c r="AO280" s="87">
        <v>0</v>
      </c>
      <c r="AP280" s="87">
        <v>0</v>
      </c>
      <c r="AQ280" s="87">
        <v>0</v>
      </c>
      <c r="AR280" s="87">
        <v>0</v>
      </c>
      <c r="AS280" s="87">
        <v>0</v>
      </c>
      <c r="AT280" s="87">
        <v>0</v>
      </c>
      <c r="AU280" s="87">
        <v>0</v>
      </c>
      <c r="AV280" s="87">
        <v>0</v>
      </c>
      <c r="AW280" s="87">
        <v>0</v>
      </c>
      <c r="AX280" s="87">
        <v>0</v>
      </c>
      <c r="AY280" s="87">
        <v>0</v>
      </c>
      <c r="AZ280" s="87">
        <v>0</v>
      </c>
      <c r="BA280" s="87">
        <v>0</v>
      </c>
      <c r="BB280" s="87">
        <v>0</v>
      </c>
    </row>
    <row r="281" spans="1:54">
      <c r="A281" s="267" t="s">
        <v>398</v>
      </c>
      <c r="B281" s="109">
        <v>49668307.490000002</v>
      </c>
      <c r="C281" s="109">
        <v>49668307.490000002</v>
      </c>
      <c r="D281" s="109">
        <v>49668307.490000002</v>
      </c>
      <c r="E281" s="109">
        <v>49668307.490000002</v>
      </c>
      <c r="F281" s="109">
        <v>49668307.490000002</v>
      </c>
      <c r="G281" s="109">
        <v>49668307.490000002</v>
      </c>
      <c r="H281" s="109">
        <v>49668307.490000002</v>
      </c>
      <c r="I281" s="109">
        <v>49668307.490000002</v>
      </c>
      <c r="J281" s="109">
        <v>49668307.490000002</v>
      </c>
      <c r="K281" s="109">
        <v>49668307.490000002</v>
      </c>
      <c r="L281" s="109">
        <v>49668307.490000002</v>
      </c>
      <c r="M281" s="109">
        <v>49668307.490000002</v>
      </c>
      <c r="N281" s="109">
        <v>49668307.490000002</v>
      </c>
      <c r="O281" s="109">
        <v>49668307.490000002</v>
      </c>
      <c r="P281" s="109">
        <v>49668307.490000002</v>
      </c>
      <c r="Q281" s="109">
        <v>49668307.490000002</v>
      </c>
      <c r="R281" s="109">
        <v>49668307.490000002</v>
      </c>
      <c r="S281" s="109">
        <v>49668307.490000002</v>
      </c>
      <c r="T281" s="109">
        <v>49668307.490000002</v>
      </c>
      <c r="U281" s="109">
        <v>49668307.490000002</v>
      </c>
      <c r="V281" s="109">
        <v>49668307.490000002</v>
      </c>
      <c r="W281" s="109">
        <v>49668307.490000002</v>
      </c>
      <c r="X281" s="109">
        <v>49668307.490000002</v>
      </c>
      <c r="Y281" s="109">
        <v>49668307.490000002</v>
      </c>
      <c r="Z281" s="109">
        <v>49668307.490000002</v>
      </c>
      <c r="AA281" s="109">
        <v>49668307.490000002</v>
      </c>
      <c r="AB281" s="109">
        <v>49668307.490000002</v>
      </c>
      <c r="AC281" s="109">
        <v>49668307.490000002</v>
      </c>
      <c r="AD281" s="109">
        <v>49668307.490000002</v>
      </c>
      <c r="AE281" s="109">
        <v>49668307.490000002</v>
      </c>
      <c r="AF281" s="109">
        <v>49668307.490000002</v>
      </c>
      <c r="AG281" s="109">
        <v>49668307.490000002</v>
      </c>
      <c r="AH281" s="109">
        <v>49668307.490000002</v>
      </c>
      <c r="AI281" s="109">
        <v>49668307.490000002</v>
      </c>
      <c r="AJ281" s="109">
        <v>49668307.490000002</v>
      </c>
      <c r="AK281" s="109">
        <v>49668307.490000002</v>
      </c>
      <c r="AL281" s="109">
        <v>49668307.490000002</v>
      </c>
      <c r="AM281" s="109">
        <v>49668307.490000002</v>
      </c>
      <c r="AN281" s="109">
        <v>49668307.490000002</v>
      </c>
      <c r="AO281" s="109">
        <v>49668307.490000002</v>
      </c>
      <c r="AP281" s="109">
        <v>49668307.490000002</v>
      </c>
      <c r="AQ281" s="109">
        <v>49668307.490000002</v>
      </c>
      <c r="AR281" s="109">
        <v>49668307.490000002</v>
      </c>
      <c r="AS281" s="109">
        <v>49668307.490000002</v>
      </c>
      <c r="AT281" s="109">
        <v>49668307.490000002</v>
      </c>
      <c r="AU281" s="109">
        <v>49668307.490000002</v>
      </c>
      <c r="AV281" s="109">
        <v>49668307.490000002</v>
      </c>
      <c r="AW281" s="109">
        <v>49668307.490000002</v>
      </c>
      <c r="AX281" s="109">
        <v>49668307.490000002</v>
      </c>
      <c r="AY281" s="109">
        <v>49668307.490000002</v>
      </c>
      <c r="AZ281" s="109">
        <v>49668307.490000002</v>
      </c>
      <c r="BA281" s="109">
        <v>49668307.490000002</v>
      </c>
      <c r="BB281" s="109">
        <v>49668307.490000002</v>
      </c>
    </row>
    <row r="282" spans="1:54">
      <c r="A282" s="86" t="s">
        <v>399</v>
      </c>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row>
    <row r="283" spans="1:54">
      <c r="A283" s="89" t="s">
        <v>400</v>
      </c>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c r="AK283" s="87"/>
      <c r="AL283" s="87"/>
      <c r="AM283" s="87"/>
      <c r="AN283" s="87"/>
      <c r="AO283" s="87"/>
      <c r="AP283" s="87"/>
      <c r="AQ283" s="87"/>
      <c r="AR283" s="87"/>
      <c r="AS283" s="87"/>
      <c r="AT283" s="87"/>
      <c r="AU283" s="87"/>
      <c r="AV283" s="87"/>
      <c r="AW283" s="87"/>
      <c r="AX283" s="87"/>
      <c r="AY283" s="87"/>
      <c r="AZ283" s="87"/>
      <c r="BA283" s="87"/>
      <c r="BB283" s="87"/>
    </row>
    <row r="284" spans="1:54">
      <c r="A284" s="86" t="s">
        <v>401</v>
      </c>
      <c r="B284" s="87">
        <v>0</v>
      </c>
      <c r="C284" s="87">
        <v>0</v>
      </c>
      <c r="D284" s="87">
        <v>0</v>
      </c>
      <c r="E284" s="87">
        <v>0</v>
      </c>
      <c r="F284" s="87">
        <v>0</v>
      </c>
      <c r="G284" s="87">
        <v>0</v>
      </c>
      <c r="H284" s="87">
        <v>0</v>
      </c>
      <c r="I284" s="87">
        <v>0</v>
      </c>
      <c r="J284" s="87">
        <v>0</v>
      </c>
      <c r="K284" s="87">
        <v>0</v>
      </c>
      <c r="L284" s="87">
        <v>0</v>
      </c>
      <c r="M284" s="87">
        <v>0</v>
      </c>
      <c r="N284" s="87">
        <v>0</v>
      </c>
      <c r="O284" s="87">
        <v>0</v>
      </c>
      <c r="P284" s="87">
        <v>0</v>
      </c>
      <c r="Q284" s="87">
        <v>0</v>
      </c>
      <c r="R284" s="87">
        <v>0</v>
      </c>
      <c r="S284" s="87">
        <v>0</v>
      </c>
      <c r="T284" s="87">
        <v>0</v>
      </c>
      <c r="U284" s="87">
        <v>0</v>
      </c>
      <c r="V284" s="87">
        <v>0</v>
      </c>
      <c r="W284" s="87">
        <v>0</v>
      </c>
      <c r="X284" s="87">
        <v>0</v>
      </c>
      <c r="Y284" s="87">
        <v>0</v>
      </c>
      <c r="Z284" s="87">
        <v>0</v>
      </c>
      <c r="AA284" s="87">
        <v>0</v>
      </c>
      <c r="AB284" s="87">
        <v>0</v>
      </c>
      <c r="AC284" s="87">
        <v>0</v>
      </c>
      <c r="AD284" s="87">
        <v>0</v>
      </c>
      <c r="AE284" s="87">
        <v>0</v>
      </c>
      <c r="AF284" s="87">
        <v>0</v>
      </c>
      <c r="AG284" s="87">
        <v>0</v>
      </c>
      <c r="AH284" s="87">
        <v>0</v>
      </c>
      <c r="AI284" s="87">
        <v>0</v>
      </c>
      <c r="AJ284" s="87">
        <v>0</v>
      </c>
      <c r="AK284" s="87">
        <v>0</v>
      </c>
      <c r="AL284" s="87">
        <v>0</v>
      </c>
      <c r="AM284" s="87">
        <v>0</v>
      </c>
      <c r="AN284" s="87">
        <v>0</v>
      </c>
      <c r="AO284" s="87">
        <v>0</v>
      </c>
      <c r="AP284" s="87">
        <v>0</v>
      </c>
      <c r="AQ284" s="87">
        <v>0</v>
      </c>
      <c r="AR284" s="87">
        <v>0</v>
      </c>
      <c r="AS284" s="87">
        <v>0</v>
      </c>
      <c r="AT284" s="87">
        <v>0</v>
      </c>
      <c r="AU284" s="87">
        <v>0</v>
      </c>
      <c r="AV284" s="87">
        <v>0</v>
      </c>
      <c r="AW284" s="87">
        <v>0</v>
      </c>
      <c r="AX284" s="87">
        <v>0</v>
      </c>
      <c r="AY284" s="87">
        <v>0</v>
      </c>
      <c r="AZ284" s="87">
        <v>0</v>
      </c>
      <c r="BA284" s="87">
        <v>0</v>
      </c>
      <c r="BB284" s="87">
        <v>0</v>
      </c>
    </row>
    <row r="285" spans="1:54">
      <c r="A285" s="86" t="s">
        <v>402</v>
      </c>
      <c r="B285" s="87">
        <v>-26802409</v>
      </c>
      <c r="C285" s="87">
        <v>-26802409</v>
      </c>
      <c r="D285" s="87">
        <v>-26802409</v>
      </c>
      <c r="E285" s="87">
        <v>-26802409</v>
      </c>
      <c r="F285" s="87">
        <v>-26802409</v>
      </c>
      <c r="G285" s="87">
        <v>-26802409</v>
      </c>
      <c r="H285" s="87">
        <v>-26802409</v>
      </c>
      <c r="I285" s="87">
        <v>-26802409</v>
      </c>
      <c r="J285" s="87">
        <v>-26802409</v>
      </c>
      <c r="K285" s="87">
        <v>-26802409</v>
      </c>
      <c r="L285" s="87">
        <v>-26802409</v>
      </c>
      <c r="M285" s="87">
        <v>-26802409</v>
      </c>
      <c r="N285" s="87">
        <v>-26802409</v>
      </c>
      <c r="O285" s="87">
        <v>-26802409</v>
      </c>
      <c r="P285" s="87">
        <v>-26802409</v>
      </c>
      <c r="Q285" s="87">
        <v>-26802409</v>
      </c>
      <c r="R285" s="87">
        <v>-26802409</v>
      </c>
      <c r="S285" s="87">
        <v>-26802409</v>
      </c>
      <c r="T285" s="87">
        <v>-26802409</v>
      </c>
      <c r="U285" s="87">
        <v>-26802409</v>
      </c>
      <c r="V285" s="87">
        <v>-26802409</v>
      </c>
      <c r="W285" s="87">
        <v>-26802409</v>
      </c>
      <c r="X285" s="87">
        <v>-26802409</v>
      </c>
      <c r="Y285" s="87">
        <v>-26802409</v>
      </c>
      <c r="Z285" s="87">
        <v>-26802409</v>
      </c>
      <c r="AA285" s="87">
        <v>-26802409</v>
      </c>
      <c r="AB285" s="87">
        <v>-26802409</v>
      </c>
      <c r="AC285" s="87">
        <v>-26802409</v>
      </c>
      <c r="AD285" s="87">
        <v>-26802409</v>
      </c>
      <c r="AE285" s="87">
        <v>-26802409</v>
      </c>
      <c r="AF285" s="87">
        <v>-26802409</v>
      </c>
      <c r="AG285" s="87">
        <v>-26802409</v>
      </c>
      <c r="AH285" s="87">
        <v>-26802409</v>
      </c>
      <c r="AI285" s="87">
        <v>-26802409</v>
      </c>
      <c r="AJ285" s="87">
        <v>-26802409</v>
      </c>
      <c r="AK285" s="87">
        <v>-26802409</v>
      </c>
      <c r="AL285" s="87">
        <v>-26802409</v>
      </c>
      <c r="AM285" s="87">
        <v>-26802409</v>
      </c>
      <c r="AN285" s="87">
        <v>-26802409</v>
      </c>
      <c r="AO285" s="87">
        <v>-26802409</v>
      </c>
      <c r="AP285" s="87">
        <v>-26802409</v>
      </c>
      <c r="AQ285" s="87">
        <v>-26802409</v>
      </c>
      <c r="AR285" s="87">
        <v>-26802409</v>
      </c>
      <c r="AS285" s="87">
        <v>-26802409</v>
      </c>
      <c r="AT285" s="87">
        <v>-26802409</v>
      </c>
      <c r="AU285" s="87">
        <v>-26802409</v>
      </c>
      <c r="AV285" s="87">
        <v>-26802409</v>
      </c>
      <c r="AW285" s="87">
        <v>-26802409</v>
      </c>
      <c r="AX285" s="87">
        <v>-26802409</v>
      </c>
      <c r="AY285" s="87">
        <v>-26802409</v>
      </c>
      <c r="AZ285" s="87">
        <v>-26802409</v>
      </c>
      <c r="BA285" s="87">
        <v>-26802409</v>
      </c>
      <c r="BB285" s="87">
        <v>-26802409</v>
      </c>
    </row>
    <row r="286" spans="1:54">
      <c r="A286" s="86" t="s">
        <v>403</v>
      </c>
      <c r="B286" s="87">
        <v>-736991</v>
      </c>
      <c r="C286" s="87">
        <v>-736991</v>
      </c>
      <c r="D286" s="87">
        <v>-736991</v>
      </c>
      <c r="E286" s="87">
        <v>-736991</v>
      </c>
      <c r="F286" s="87">
        <v>-736991</v>
      </c>
      <c r="G286" s="87">
        <v>-736991</v>
      </c>
      <c r="H286" s="87">
        <v>-736991</v>
      </c>
      <c r="I286" s="87">
        <v>-736991</v>
      </c>
      <c r="J286" s="87">
        <v>-736991</v>
      </c>
      <c r="K286" s="87">
        <v>-736991</v>
      </c>
      <c r="L286" s="87">
        <v>-736991</v>
      </c>
      <c r="M286" s="87">
        <v>-736991</v>
      </c>
      <c r="N286" s="87">
        <v>-736991</v>
      </c>
      <c r="O286" s="87">
        <v>-736991</v>
      </c>
      <c r="P286" s="87">
        <v>-736991</v>
      </c>
      <c r="Q286" s="87">
        <v>-736991</v>
      </c>
      <c r="R286" s="87">
        <v>-736991</v>
      </c>
      <c r="S286" s="87">
        <v>-736991</v>
      </c>
      <c r="T286" s="87">
        <v>-736991</v>
      </c>
      <c r="U286" s="87">
        <v>-736991</v>
      </c>
      <c r="V286" s="87">
        <v>-736991</v>
      </c>
      <c r="W286" s="87">
        <v>-736991</v>
      </c>
      <c r="X286" s="87">
        <v>-736991</v>
      </c>
      <c r="Y286" s="87">
        <v>-736991</v>
      </c>
      <c r="Z286" s="87">
        <v>-736991</v>
      </c>
      <c r="AA286" s="87">
        <v>-736991</v>
      </c>
      <c r="AB286" s="87">
        <v>-736991</v>
      </c>
      <c r="AC286" s="87">
        <v>-736991</v>
      </c>
      <c r="AD286" s="87">
        <v>-736991</v>
      </c>
      <c r="AE286" s="87">
        <v>-736991</v>
      </c>
      <c r="AF286" s="87">
        <v>-736991</v>
      </c>
      <c r="AG286" s="87">
        <v>-736991</v>
      </c>
      <c r="AH286" s="87">
        <v>-736991</v>
      </c>
      <c r="AI286" s="87">
        <v>-736991</v>
      </c>
      <c r="AJ286" s="87">
        <v>-736991</v>
      </c>
      <c r="AK286" s="87">
        <v>-736991</v>
      </c>
      <c r="AL286" s="87">
        <v>-736991</v>
      </c>
      <c r="AM286" s="87">
        <v>-736991</v>
      </c>
      <c r="AN286" s="87">
        <v>-736991</v>
      </c>
      <c r="AO286" s="87">
        <v>-736991</v>
      </c>
      <c r="AP286" s="87">
        <v>-736991</v>
      </c>
      <c r="AQ286" s="87">
        <v>-736991</v>
      </c>
      <c r="AR286" s="87">
        <v>-736991</v>
      </c>
      <c r="AS286" s="87">
        <v>-736991</v>
      </c>
      <c r="AT286" s="87">
        <v>-736991</v>
      </c>
      <c r="AU286" s="87">
        <v>-736991</v>
      </c>
      <c r="AV286" s="87">
        <v>-736991</v>
      </c>
      <c r="AW286" s="87">
        <v>-736991</v>
      </c>
      <c r="AX286" s="87">
        <v>-736991</v>
      </c>
      <c r="AY286" s="87">
        <v>-736991</v>
      </c>
      <c r="AZ286" s="87">
        <v>-736991</v>
      </c>
      <c r="BA286" s="87">
        <v>-736991</v>
      </c>
      <c r="BB286" s="87">
        <v>-736991</v>
      </c>
    </row>
    <row r="287" spans="1:54">
      <c r="A287" s="86" t="s">
        <v>404</v>
      </c>
      <c r="B287" s="87">
        <v>0</v>
      </c>
      <c r="C287" s="87">
        <v>0</v>
      </c>
      <c r="D287" s="87">
        <v>0</v>
      </c>
      <c r="E287" s="87">
        <v>0</v>
      </c>
      <c r="F287" s="87">
        <v>0</v>
      </c>
      <c r="G287" s="87">
        <v>0</v>
      </c>
      <c r="H287" s="87">
        <v>0</v>
      </c>
      <c r="I287" s="87">
        <v>0</v>
      </c>
      <c r="J287" s="87">
        <v>0</v>
      </c>
      <c r="K287" s="87">
        <v>0</v>
      </c>
      <c r="L287" s="87">
        <v>0</v>
      </c>
      <c r="M287" s="87">
        <v>0</v>
      </c>
      <c r="N287" s="87">
        <v>0</v>
      </c>
      <c r="O287" s="87">
        <v>0</v>
      </c>
      <c r="P287" s="87">
        <v>0</v>
      </c>
      <c r="Q287" s="87">
        <v>0</v>
      </c>
      <c r="R287" s="87">
        <v>0</v>
      </c>
      <c r="S287" s="87">
        <v>0</v>
      </c>
      <c r="T287" s="87">
        <v>0</v>
      </c>
      <c r="U287" s="87">
        <v>0</v>
      </c>
      <c r="V287" s="87">
        <v>0</v>
      </c>
      <c r="W287" s="87">
        <v>0</v>
      </c>
      <c r="X287" s="87">
        <v>0</v>
      </c>
      <c r="Y287" s="87">
        <v>0</v>
      </c>
      <c r="Z287" s="87">
        <v>0</v>
      </c>
      <c r="AA287" s="87">
        <v>0</v>
      </c>
      <c r="AB287" s="87">
        <v>0</v>
      </c>
      <c r="AC287" s="87">
        <v>0</v>
      </c>
      <c r="AD287" s="87">
        <v>0</v>
      </c>
      <c r="AE287" s="87">
        <v>0</v>
      </c>
      <c r="AF287" s="87">
        <v>0</v>
      </c>
      <c r="AG287" s="87">
        <v>0</v>
      </c>
      <c r="AH287" s="87">
        <v>0</v>
      </c>
      <c r="AI287" s="87">
        <v>0</v>
      </c>
      <c r="AJ287" s="87">
        <v>0</v>
      </c>
      <c r="AK287" s="87">
        <v>0</v>
      </c>
      <c r="AL287" s="87">
        <v>0</v>
      </c>
      <c r="AM287" s="87">
        <v>0</v>
      </c>
      <c r="AN287" s="87">
        <v>0</v>
      </c>
      <c r="AO287" s="87">
        <v>0</v>
      </c>
      <c r="AP287" s="87">
        <v>0</v>
      </c>
      <c r="AQ287" s="87">
        <v>0</v>
      </c>
      <c r="AR287" s="87">
        <v>0</v>
      </c>
      <c r="AS287" s="87">
        <v>0</v>
      </c>
      <c r="AT287" s="87">
        <v>0</v>
      </c>
      <c r="AU287" s="87">
        <v>0</v>
      </c>
      <c r="AV287" s="87">
        <v>0</v>
      </c>
      <c r="AW287" s="87">
        <v>0</v>
      </c>
      <c r="AX287" s="87">
        <v>0</v>
      </c>
      <c r="AY287" s="87">
        <v>0</v>
      </c>
      <c r="AZ287" s="87">
        <v>0</v>
      </c>
      <c r="BA287" s="87">
        <v>0</v>
      </c>
      <c r="BB287" s="87">
        <v>0</v>
      </c>
    </row>
    <row r="288" spans="1:54">
      <c r="A288" s="86" t="s">
        <v>405</v>
      </c>
      <c r="B288" s="87">
        <v>0</v>
      </c>
      <c r="C288" s="87">
        <v>0</v>
      </c>
      <c r="D288" s="87">
        <v>0</v>
      </c>
      <c r="E288" s="87">
        <v>0</v>
      </c>
      <c r="F288" s="87">
        <v>0</v>
      </c>
      <c r="G288" s="87">
        <v>0</v>
      </c>
      <c r="H288" s="87">
        <v>0</v>
      </c>
      <c r="I288" s="87">
        <v>0</v>
      </c>
      <c r="J288" s="87">
        <v>0</v>
      </c>
      <c r="K288" s="87">
        <v>0</v>
      </c>
      <c r="L288" s="87">
        <v>0</v>
      </c>
      <c r="M288" s="87">
        <v>0</v>
      </c>
      <c r="N288" s="87">
        <v>0</v>
      </c>
      <c r="O288" s="87">
        <v>0</v>
      </c>
      <c r="P288" s="87">
        <v>0</v>
      </c>
      <c r="Q288" s="87">
        <v>0</v>
      </c>
      <c r="R288" s="87">
        <v>0</v>
      </c>
      <c r="S288" s="87">
        <v>0</v>
      </c>
      <c r="T288" s="87">
        <v>0</v>
      </c>
      <c r="U288" s="87">
        <v>0</v>
      </c>
      <c r="V288" s="87">
        <v>0</v>
      </c>
      <c r="W288" s="87">
        <v>0</v>
      </c>
      <c r="X288" s="87">
        <v>0</v>
      </c>
      <c r="Y288" s="87">
        <v>0</v>
      </c>
      <c r="Z288" s="87">
        <v>0</v>
      </c>
      <c r="AA288" s="87">
        <v>0</v>
      </c>
      <c r="AB288" s="87">
        <v>0</v>
      </c>
      <c r="AC288" s="87">
        <v>0</v>
      </c>
      <c r="AD288" s="87">
        <v>0</v>
      </c>
      <c r="AE288" s="87">
        <v>0</v>
      </c>
      <c r="AF288" s="87">
        <v>0</v>
      </c>
      <c r="AG288" s="87">
        <v>0</v>
      </c>
      <c r="AH288" s="87">
        <v>0</v>
      </c>
      <c r="AI288" s="87">
        <v>0</v>
      </c>
      <c r="AJ288" s="87">
        <v>0</v>
      </c>
      <c r="AK288" s="87">
        <v>0</v>
      </c>
      <c r="AL288" s="87">
        <v>0</v>
      </c>
      <c r="AM288" s="87">
        <v>0</v>
      </c>
      <c r="AN288" s="87">
        <v>0</v>
      </c>
      <c r="AO288" s="87">
        <v>0</v>
      </c>
      <c r="AP288" s="87">
        <v>0</v>
      </c>
      <c r="AQ288" s="87">
        <v>0</v>
      </c>
      <c r="AR288" s="87">
        <v>0</v>
      </c>
      <c r="AS288" s="87">
        <v>0</v>
      </c>
      <c r="AT288" s="87">
        <v>0</v>
      </c>
      <c r="AU288" s="87">
        <v>0</v>
      </c>
      <c r="AV288" s="87">
        <v>0</v>
      </c>
      <c r="AW288" s="87">
        <v>0</v>
      </c>
      <c r="AX288" s="87">
        <v>0</v>
      </c>
      <c r="AY288" s="87">
        <v>0</v>
      </c>
      <c r="AZ288" s="87">
        <v>0</v>
      </c>
      <c r="BA288" s="87">
        <v>0</v>
      </c>
      <c r="BB288" s="87">
        <v>0</v>
      </c>
    </row>
    <row r="289" spans="1:54">
      <c r="A289" s="86" t="s">
        <v>406</v>
      </c>
      <c r="B289" s="87">
        <v>-179278.78999999899</v>
      </c>
      <c r="C289" s="87">
        <v>-179278.78999999899</v>
      </c>
      <c r="D289" s="87">
        <v>-179278.78999999899</v>
      </c>
      <c r="E289" s="87">
        <v>-179278.78999999899</v>
      </c>
      <c r="F289" s="87">
        <v>-179278.78999999899</v>
      </c>
      <c r="G289" s="87">
        <v>-179278.78999999899</v>
      </c>
      <c r="H289" s="87">
        <v>-179278.78999999899</v>
      </c>
      <c r="I289" s="87">
        <v>-179278.78999999899</v>
      </c>
      <c r="J289" s="87">
        <v>-179278.78999999899</v>
      </c>
      <c r="K289" s="87">
        <v>-179278.78999999899</v>
      </c>
      <c r="L289" s="87">
        <v>-179278.78999999899</v>
      </c>
      <c r="M289" s="87">
        <v>-179278.78999999899</v>
      </c>
      <c r="N289" s="87">
        <v>-179278.78999999899</v>
      </c>
      <c r="O289" s="87">
        <v>-179278.78999999899</v>
      </c>
      <c r="P289" s="87">
        <v>-179278.78999999899</v>
      </c>
      <c r="Q289" s="87">
        <v>-179278.78999999899</v>
      </c>
      <c r="R289" s="87">
        <v>-179278.78999999899</v>
      </c>
      <c r="S289" s="87">
        <v>-179278.78999999899</v>
      </c>
      <c r="T289" s="87">
        <v>-179278.78999999899</v>
      </c>
      <c r="U289" s="87">
        <v>-179278.78999999899</v>
      </c>
      <c r="V289" s="87">
        <v>-179278.78999999899</v>
      </c>
      <c r="W289" s="87">
        <v>-179278.78999999899</v>
      </c>
      <c r="X289" s="87">
        <v>-179278.78999999899</v>
      </c>
      <c r="Y289" s="87">
        <v>-179278.78999999899</v>
      </c>
      <c r="Z289" s="87">
        <v>-179278.78999999899</v>
      </c>
      <c r="AA289" s="87">
        <v>-179278.78999999899</v>
      </c>
      <c r="AB289" s="87">
        <v>-179278.78999999899</v>
      </c>
      <c r="AC289" s="87">
        <v>-179278.78999999899</v>
      </c>
      <c r="AD289" s="87">
        <v>-179278.78999999899</v>
      </c>
      <c r="AE289" s="87">
        <v>-179278.78999999899</v>
      </c>
      <c r="AF289" s="87">
        <v>-179278.78999999899</v>
      </c>
      <c r="AG289" s="87">
        <v>-179278.78999999899</v>
      </c>
      <c r="AH289" s="87">
        <v>-179278.78999999899</v>
      </c>
      <c r="AI289" s="87">
        <v>-179278.78999999899</v>
      </c>
      <c r="AJ289" s="87">
        <v>-179278.78999999899</v>
      </c>
      <c r="AK289" s="87">
        <v>-179278.78999999899</v>
      </c>
      <c r="AL289" s="87">
        <v>-179278.78999999899</v>
      </c>
      <c r="AM289" s="87">
        <v>-179278.78999999899</v>
      </c>
      <c r="AN289" s="87">
        <v>-179278.78999999899</v>
      </c>
      <c r="AO289" s="87">
        <v>-179278.78999999899</v>
      </c>
      <c r="AP289" s="87">
        <v>-179278.78999999899</v>
      </c>
      <c r="AQ289" s="87">
        <v>-179278.78999999899</v>
      </c>
      <c r="AR289" s="87">
        <v>-179278.78999999899</v>
      </c>
      <c r="AS289" s="87">
        <v>-179278.78999999899</v>
      </c>
      <c r="AT289" s="87">
        <v>-179278.78999999899</v>
      </c>
      <c r="AU289" s="87">
        <v>-179278.78999999899</v>
      </c>
      <c r="AV289" s="87">
        <v>-179278.78999999899</v>
      </c>
      <c r="AW289" s="87">
        <v>-179278.78999999899</v>
      </c>
      <c r="AX289" s="87">
        <v>-179278.78999999899</v>
      </c>
      <c r="AY289" s="87">
        <v>-179278.78999999899</v>
      </c>
      <c r="AZ289" s="87">
        <v>-179278.78999999899</v>
      </c>
      <c r="BA289" s="87">
        <v>-179278.78999999899</v>
      </c>
      <c r="BB289" s="87">
        <v>-179278.78999999899</v>
      </c>
    </row>
    <row r="290" spans="1:54">
      <c r="A290" s="86" t="s">
        <v>407</v>
      </c>
      <c r="B290" s="87">
        <v>-8401958.1899999995</v>
      </c>
      <c r="C290" s="87">
        <v>-8401958.1899999995</v>
      </c>
      <c r="D290" s="87">
        <v>-8401958.1899999995</v>
      </c>
      <c r="E290" s="87">
        <v>-8401958.1899999995</v>
      </c>
      <c r="F290" s="87">
        <v>-8401958.1899999995</v>
      </c>
      <c r="G290" s="87">
        <v>-8401958.1899999995</v>
      </c>
      <c r="H290" s="87">
        <v>-8401958.1899999995</v>
      </c>
      <c r="I290" s="87">
        <v>-8401958.1899999995</v>
      </c>
      <c r="J290" s="87">
        <v>-8401958.1899999995</v>
      </c>
      <c r="K290" s="87">
        <v>-8401958.1899999995</v>
      </c>
      <c r="L290" s="87">
        <v>-8401958.1899999995</v>
      </c>
      <c r="M290" s="87">
        <v>-8401958.1899999995</v>
      </c>
      <c r="N290" s="87">
        <v>-8401958.1899999995</v>
      </c>
      <c r="O290" s="87">
        <v>-8401958.1899999995</v>
      </c>
      <c r="P290" s="87">
        <v>-8401958.1899999995</v>
      </c>
      <c r="Q290" s="87">
        <v>-8401958.1899999995</v>
      </c>
      <c r="R290" s="87">
        <v>-8401958.1899999995</v>
      </c>
      <c r="S290" s="87">
        <v>-8401958.1899999995</v>
      </c>
      <c r="T290" s="87">
        <v>-8401958.1899999995</v>
      </c>
      <c r="U290" s="87">
        <v>-8401958.1899999995</v>
      </c>
      <c r="V290" s="87">
        <v>-8401958.1899999995</v>
      </c>
      <c r="W290" s="87">
        <v>-8401958.1899999995</v>
      </c>
      <c r="X290" s="87">
        <v>-8401958.1899999995</v>
      </c>
      <c r="Y290" s="87">
        <v>-8401958.1899999995</v>
      </c>
      <c r="Z290" s="87">
        <v>-8401958.1899999995</v>
      </c>
      <c r="AA290" s="87">
        <v>-8401958.1899999995</v>
      </c>
      <c r="AB290" s="87">
        <v>-8401958.1899999995</v>
      </c>
      <c r="AC290" s="87">
        <v>-8401958.1899999995</v>
      </c>
      <c r="AD290" s="87">
        <v>-8401958.1899999995</v>
      </c>
      <c r="AE290" s="87">
        <v>-8401958.1899999995</v>
      </c>
      <c r="AF290" s="87">
        <v>-8401958.1899999995</v>
      </c>
      <c r="AG290" s="87">
        <v>-8401958.1899999995</v>
      </c>
      <c r="AH290" s="87">
        <v>-8401958.1899999995</v>
      </c>
      <c r="AI290" s="87">
        <v>-8401958.1899999995</v>
      </c>
      <c r="AJ290" s="87">
        <v>-8401958.1899999995</v>
      </c>
      <c r="AK290" s="87">
        <v>-8401958.1899999995</v>
      </c>
      <c r="AL290" s="87">
        <v>-8401958.1899999995</v>
      </c>
      <c r="AM290" s="87">
        <v>-8401958.1899999995</v>
      </c>
      <c r="AN290" s="87">
        <v>-8401958.1899999995</v>
      </c>
      <c r="AO290" s="87">
        <v>-8401958.1899999995</v>
      </c>
      <c r="AP290" s="87">
        <v>-8401958.1899999995</v>
      </c>
      <c r="AQ290" s="87">
        <v>-8401958.1899999995</v>
      </c>
      <c r="AR290" s="87">
        <v>-8401958.1899999995</v>
      </c>
      <c r="AS290" s="87">
        <v>-8401958.1899999995</v>
      </c>
      <c r="AT290" s="87">
        <v>-8401958.1899999995</v>
      </c>
      <c r="AU290" s="87">
        <v>-8401958.1899999995</v>
      </c>
      <c r="AV290" s="87">
        <v>-8401958.1899999995</v>
      </c>
      <c r="AW290" s="87">
        <v>-8401958.1899999995</v>
      </c>
      <c r="AX290" s="87">
        <v>-8401958.1899999995</v>
      </c>
      <c r="AY290" s="87">
        <v>-8401958.1899999995</v>
      </c>
      <c r="AZ290" s="87">
        <v>-8401958.1899999995</v>
      </c>
      <c r="BA290" s="87">
        <v>-8401958.1899999995</v>
      </c>
      <c r="BB290" s="87">
        <v>-8401958.1899999995</v>
      </c>
    </row>
    <row r="291" spans="1:54">
      <c r="A291" s="267" t="s">
        <v>408</v>
      </c>
      <c r="B291" s="109">
        <v>-36120636.979999997</v>
      </c>
      <c r="C291" s="109">
        <v>-36120636.979999997</v>
      </c>
      <c r="D291" s="109">
        <v>-36120636.979999997</v>
      </c>
      <c r="E291" s="109">
        <v>-36120636.979999997</v>
      </c>
      <c r="F291" s="109">
        <v>-36120636.979999997</v>
      </c>
      <c r="G291" s="109">
        <v>-36120636.979999997</v>
      </c>
      <c r="H291" s="109">
        <v>-36120636.979999997</v>
      </c>
      <c r="I291" s="109">
        <v>-36120636.979999997</v>
      </c>
      <c r="J291" s="109">
        <v>-36120636.979999997</v>
      </c>
      <c r="K291" s="109">
        <v>-36120636.979999997</v>
      </c>
      <c r="L291" s="109">
        <v>-36120636.979999997</v>
      </c>
      <c r="M291" s="109">
        <v>-36120636.979999997</v>
      </c>
      <c r="N291" s="109">
        <v>-36120636.979999997</v>
      </c>
      <c r="O291" s="109">
        <v>-36120636.979999997</v>
      </c>
      <c r="P291" s="109">
        <v>-36120636.979999997</v>
      </c>
      <c r="Q291" s="109">
        <v>-36120636.979999997</v>
      </c>
      <c r="R291" s="109">
        <v>-36120636.979999997</v>
      </c>
      <c r="S291" s="109">
        <v>-36120636.979999997</v>
      </c>
      <c r="T291" s="109">
        <v>-36120636.979999997</v>
      </c>
      <c r="U291" s="109">
        <v>-36120636.979999997</v>
      </c>
      <c r="V291" s="109">
        <v>-36120636.979999997</v>
      </c>
      <c r="W291" s="109">
        <v>-36120636.979999997</v>
      </c>
      <c r="X291" s="109">
        <v>-36120636.979999997</v>
      </c>
      <c r="Y291" s="109">
        <v>-36120636.979999997</v>
      </c>
      <c r="Z291" s="109">
        <v>-36120636.979999997</v>
      </c>
      <c r="AA291" s="109">
        <v>-36120636.979999997</v>
      </c>
      <c r="AB291" s="109">
        <v>-36120636.979999997</v>
      </c>
      <c r="AC291" s="109">
        <v>-36120636.979999997</v>
      </c>
      <c r="AD291" s="109">
        <v>-36120636.979999997</v>
      </c>
      <c r="AE291" s="109">
        <v>-36120636.979999997</v>
      </c>
      <c r="AF291" s="109">
        <v>-36120636.979999997</v>
      </c>
      <c r="AG291" s="109">
        <v>-36120636.979999997</v>
      </c>
      <c r="AH291" s="109">
        <v>-36120636.979999997</v>
      </c>
      <c r="AI291" s="109">
        <v>-36120636.979999997</v>
      </c>
      <c r="AJ291" s="109">
        <v>-36120636.979999997</v>
      </c>
      <c r="AK291" s="109">
        <v>-36120636.979999997</v>
      </c>
      <c r="AL291" s="109">
        <v>-36120636.979999997</v>
      </c>
      <c r="AM291" s="109">
        <v>-36120636.979999997</v>
      </c>
      <c r="AN291" s="109">
        <v>-36120636.979999997</v>
      </c>
      <c r="AO291" s="109">
        <v>-36120636.979999997</v>
      </c>
      <c r="AP291" s="109">
        <v>-36120636.979999997</v>
      </c>
      <c r="AQ291" s="109">
        <v>-36120636.979999997</v>
      </c>
      <c r="AR291" s="109">
        <v>-36120636.979999997</v>
      </c>
      <c r="AS291" s="109">
        <v>-36120636.979999997</v>
      </c>
      <c r="AT291" s="109">
        <v>-36120636.979999997</v>
      </c>
      <c r="AU291" s="109">
        <v>-36120636.979999997</v>
      </c>
      <c r="AV291" s="109">
        <v>-36120636.979999997</v>
      </c>
      <c r="AW291" s="109">
        <v>-36120636.979999997</v>
      </c>
      <c r="AX291" s="109">
        <v>-36120636.979999997</v>
      </c>
      <c r="AY291" s="109">
        <v>-36120636.979999997</v>
      </c>
      <c r="AZ291" s="109">
        <v>-36120636.979999997</v>
      </c>
      <c r="BA291" s="109">
        <v>-36120636.979999997</v>
      </c>
      <c r="BB291" s="109">
        <v>-36120636.979999997</v>
      </c>
    </row>
    <row r="292" spans="1:54">
      <c r="A292" s="86" t="s">
        <v>409</v>
      </c>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row>
    <row r="293" spans="1:54">
      <c r="A293" s="89" t="s">
        <v>410</v>
      </c>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c r="AK293" s="87"/>
      <c r="AL293" s="87"/>
      <c r="AM293" s="87"/>
      <c r="AN293" s="87"/>
      <c r="AO293" s="87"/>
      <c r="AP293" s="87"/>
      <c r="AQ293" s="87"/>
      <c r="AR293" s="87"/>
      <c r="AS293" s="87"/>
      <c r="AT293" s="87"/>
      <c r="AU293" s="87"/>
      <c r="AV293" s="87"/>
      <c r="AW293" s="87"/>
      <c r="AX293" s="87"/>
      <c r="AY293" s="87"/>
      <c r="AZ293" s="87"/>
      <c r="BA293" s="87"/>
      <c r="BB293" s="87"/>
    </row>
    <row r="294" spans="1:54">
      <c r="A294" s="86" t="s">
        <v>411</v>
      </c>
      <c r="B294" s="87">
        <v>0</v>
      </c>
      <c r="C294" s="87">
        <v>0</v>
      </c>
      <c r="D294" s="87">
        <v>0</v>
      </c>
      <c r="E294" s="87">
        <v>0</v>
      </c>
      <c r="F294" s="87">
        <v>0</v>
      </c>
      <c r="G294" s="87">
        <v>0</v>
      </c>
      <c r="H294" s="87">
        <v>0</v>
      </c>
      <c r="I294" s="87">
        <v>0</v>
      </c>
      <c r="J294" s="87">
        <v>137442028.716232</v>
      </c>
      <c r="K294" s="87">
        <v>239377237.91134599</v>
      </c>
      <c r="L294" s="87">
        <v>393280992.26323497</v>
      </c>
      <c r="M294" s="87">
        <v>193048441.87334099</v>
      </c>
      <c r="N294" s="87">
        <v>0</v>
      </c>
      <c r="O294" s="87">
        <v>0</v>
      </c>
      <c r="P294" s="87">
        <v>0</v>
      </c>
      <c r="Q294" s="87">
        <v>0</v>
      </c>
      <c r="R294" s="87">
        <v>0</v>
      </c>
      <c r="S294" s="87">
        <v>0</v>
      </c>
      <c r="T294" s="87">
        <v>0</v>
      </c>
      <c r="U294" s="87">
        <v>233794140.86158001</v>
      </c>
      <c r="V294" s="87">
        <v>227643124.22132599</v>
      </c>
      <c r="W294" s="87">
        <v>280939309.93058503</v>
      </c>
      <c r="X294" s="87">
        <v>341934612.80359203</v>
      </c>
      <c r="Y294" s="87">
        <v>384555249.98042399</v>
      </c>
      <c r="Z294" s="87">
        <v>71955812.614500105</v>
      </c>
      <c r="AA294" s="87">
        <v>0</v>
      </c>
      <c r="AB294" s="87">
        <v>0</v>
      </c>
      <c r="AC294" s="87">
        <v>0</v>
      </c>
      <c r="AD294" s="87">
        <v>0</v>
      </c>
      <c r="AE294" s="87">
        <v>0</v>
      </c>
      <c r="AF294" s="87">
        <v>0</v>
      </c>
      <c r="AG294" s="87">
        <v>0</v>
      </c>
      <c r="AH294" s="87">
        <v>233559606.438665</v>
      </c>
      <c r="AI294" s="87">
        <v>256509907.93695101</v>
      </c>
      <c r="AJ294" s="87">
        <v>316266376.39893699</v>
      </c>
      <c r="AK294" s="87">
        <v>290456805.72593403</v>
      </c>
      <c r="AL294" s="87">
        <v>345374414.50259</v>
      </c>
      <c r="AM294" s="87">
        <v>25961727.997004099</v>
      </c>
      <c r="AN294" s="87">
        <v>0</v>
      </c>
      <c r="AO294" s="87">
        <v>0</v>
      </c>
      <c r="AP294" s="87">
        <v>0</v>
      </c>
      <c r="AQ294" s="87">
        <v>0</v>
      </c>
      <c r="AR294" s="87">
        <v>0</v>
      </c>
      <c r="AS294" s="87">
        <v>0</v>
      </c>
      <c r="AT294" s="87">
        <v>0</v>
      </c>
      <c r="AU294" s="87">
        <v>89413364.099600807</v>
      </c>
      <c r="AV294" s="87">
        <v>131321263.992834</v>
      </c>
      <c r="AW294" s="87">
        <v>209891225.351459</v>
      </c>
      <c r="AX294" s="87">
        <v>354915954.59222502</v>
      </c>
      <c r="AY294" s="87">
        <v>406748952.61554003</v>
      </c>
      <c r="AZ294" s="87">
        <v>76328665.770742998</v>
      </c>
      <c r="BA294" s="87">
        <v>0</v>
      </c>
      <c r="BB294" s="87">
        <v>0</v>
      </c>
    </row>
    <row r="295" spans="1:54">
      <c r="A295" s="267" t="s">
        <v>412</v>
      </c>
      <c r="B295" s="109">
        <v>0</v>
      </c>
      <c r="C295" s="109">
        <v>0</v>
      </c>
      <c r="D295" s="109">
        <v>0</v>
      </c>
      <c r="E295" s="109">
        <v>0</v>
      </c>
      <c r="F295" s="109">
        <v>0</v>
      </c>
      <c r="G295" s="109">
        <v>0</v>
      </c>
      <c r="H295" s="109">
        <v>0</v>
      </c>
      <c r="I295" s="109">
        <v>0</v>
      </c>
      <c r="J295" s="109">
        <v>137442028.716232</v>
      </c>
      <c r="K295" s="109">
        <v>239377237.91134599</v>
      </c>
      <c r="L295" s="109">
        <v>393280992.26323497</v>
      </c>
      <c r="M295" s="109">
        <v>193048441.87334099</v>
      </c>
      <c r="N295" s="109">
        <v>0</v>
      </c>
      <c r="O295" s="109">
        <v>0</v>
      </c>
      <c r="P295" s="109">
        <v>0</v>
      </c>
      <c r="Q295" s="109">
        <v>0</v>
      </c>
      <c r="R295" s="109">
        <v>0</v>
      </c>
      <c r="S295" s="109">
        <v>0</v>
      </c>
      <c r="T295" s="109">
        <v>0</v>
      </c>
      <c r="U295" s="109">
        <v>233794140.86158001</v>
      </c>
      <c r="V295" s="109">
        <v>227643124.22132599</v>
      </c>
      <c r="W295" s="109">
        <v>280939309.93058503</v>
      </c>
      <c r="X295" s="109">
        <v>341934612.80359203</v>
      </c>
      <c r="Y295" s="109">
        <v>384555249.98042399</v>
      </c>
      <c r="Z295" s="109">
        <v>71955812.614500105</v>
      </c>
      <c r="AA295" s="109">
        <v>0</v>
      </c>
      <c r="AB295" s="109">
        <v>0</v>
      </c>
      <c r="AC295" s="109">
        <v>0</v>
      </c>
      <c r="AD295" s="109">
        <v>0</v>
      </c>
      <c r="AE295" s="109">
        <v>0</v>
      </c>
      <c r="AF295" s="109">
        <v>0</v>
      </c>
      <c r="AG295" s="109">
        <v>0</v>
      </c>
      <c r="AH295" s="109">
        <v>233559606.438665</v>
      </c>
      <c r="AI295" s="109">
        <v>256509907.93695101</v>
      </c>
      <c r="AJ295" s="109">
        <v>316266376.39893699</v>
      </c>
      <c r="AK295" s="109">
        <v>290456805.72593403</v>
      </c>
      <c r="AL295" s="109">
        <v>345374414.50259</v>
      </c>
      <c r="AM295" s="109">
        <v>25961727.997004099</v>
      </c>
      <c r="AN295" s="109">
        <v>0</v>
      </c>
      <c r="AO295" s="109">
        <v>0</v>
      </c>
      <c r="AP295" s="109">
        <v>0</v>
      </c>
      <c r="AQ295" s="109">
        <v>0</v>
      </c>
      <c r="AR295" s="109">
        <v>0</v>
      </c>
      <c r="AS295" s="109">
        <v>0</v>
      </c>
      <c r="AT295" s="109">
        <v>0</v>
      </c>
      <c r="AU295" s="109">
        <v>89413364.099600807</v>
      </c>
      <c r="AV295" s="109">
        <v>131321263.992834</v>
      </c>
      <c r="AW295" s="109">
        <v>209891225.351459</v>
      </c>
      <c r="AX295" s="109">
        <v>354915954.59222502</v>
      </c>
      <c r="AY295" s="109">
        <v>406748952.61554003</v>
      </c>
      <c r="AZ295" s="109">
        <v>76328665.770742998</v>
      </c>
      <c r="BA295" s="109">
        <v>0</v>
      </c>
      <c r="BB295" s="109">
        <v>0</v>
      </c>
    </row>
    <row r="296" spans="1:54">
      <c r="A296" s="86" t="s">
        <v>413</v>
      </c>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c r="AH296" s="87"/>
      <c r="AI296" s="87"/>
      <c r="AJ296" s="87"/>
      <c r="AK296" s="87"/>
      <c r="AL296" s="87"/>
      <c r="AM296" s="87"/>
      <c r="AN296" s="87"/>
      <c r="AO296" s="87"/>
      <c r="AP296" s="87"/>
      <c r="AQ296" s="87"/>
      <c r="AR296" s="87"/>
      <c r="AS296" s="87"/>
      <c r="AT296" s="87"/>
      <c r="AU296" s="87"/>
      <c r="AV296" s="87"/>
      <c r="AW296" s="87"/>
      <c r="AX296" s="87"/>
      <c r="AY296" s="87"/>
      <c r="AZ296" s="87"/>
      <c r="BA296" s="87"/>
      <c r="BB296" s="87"/>
    </row>
    <row r="297" spans="1:54">
      <c r="A297" s="89" t="s">
        <v>414</v>
      </c>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c r="AK297" s="87"/>
      <c r="AL297" s="87"/>
      <c r="AM297" s="87"/>
      <c r="AN297" s="87"/>
      <c r="AO297" s="87"/>
      <c r="AP297" s="87"/>
      <c r="AQ297" s="87"/>
      <c r="AR297" s="87"/>
      <c r="AS297" s="87"/>
      <c r="AT297" s="87"/>
      <c r="AU297" s="87"/>
      <c r="AV297" s="87"/>
      <c r="AW297" s="87"/>
      <c r="AX297" s="87"/>
      <c r="AY297" s="87"/>
      <c r="AZ297" s="87"/>
      <c r="BA297" s="87"/>
      <c r="BB297" s="87"/>
    </row>
    <row r="298" spans="1:54">
      <c r="A298" s="86" t="s">
        <v>415</v>
      </c>
      <c r="B298" s="87">
        <v>-47032078.6199999</v>
      </c>
      <c r="C298" s="87">
        <v>-47032078.6199999</v>
      </c>
      <c r="D298" s="87">
        <v>-47032078.6199999</v>
      </c>
      <c r="E298" s="87">
        <v>-47032078.6199999</v>
      </c>
      <c r="F298" s="87">
        <v>-47032078.6199999</v>
      </c>
      <c r="G298" s="87">
        <v>-47032078.6199999</v>
      </c>
      <c r="H298" s="87">
        <v>-47032078.6199999</v>
      </c>
      <c r="I298" s="87">
        <v>-47032078.6199999</v>
      </c>
      <c r="J298" s="87">
        <v>-47032078.6199999</v>
      </c>
      <c r="K298" s="87">
        <v>-47032078.6199999</v>
      </c>
      <c r="L298" s="87">
        <v>-47032078.6199999</v>
      </c>
      <c r="M298" s="87">
        <v>-47032078.6199999</v>
      </c>
      <c r="N298" s="87">
        <v>-47032078.6199999</v>
      </c>
      <c r="O298" s="87">
        <v>-47032078.6199999</v>
      </c>
      <c r="P298" s="87">
        <v>-47032078.6199999</v>
      </c>
      <c r="Q298" s="87">
        <v>-47032078.6199999</v>
      </c>
      <c r="R298" s="87">
        <v>-47032078.6199999</v>
      </c>
      <c r="S298" s="87">
        <v>-47032078.6199999</v>
      </c>
      <c r="T298" s="87">
        <v>-47032078.6199999</v>
      </c>
      <c r="U298" s="87">
        <v>-47032078.6199999</v>
      </c>
      <c r="V298" s="87">
        <v>-47032078.6199999</v>
      </c>
      <c r="W298" s="87">
        <v>-47032078.6199999</v>
      </c>
      <c r="X298" s="87">
        <v>-47032078.6199999</v>
      </c>
      <c r="Y298" s="87">
        <v>-47032078.6199999</v>
      </c>
      <c r="Z298" s="87">
        <v>-47032078.6199999</v>
      </c>
      <c r="AA298" s="87">
        <v>-47032078.6199999</v>
      </c>
      <c r="AB298" s="87">
        <v>-47032078.6199999</v>
      </c>
      <c r="AC298" s="87">
        <v>-47032078.6199999</v>
      </c>
      <c r="AD298" s="87">
        <v>-47032078.6199999</v>
      </c>
      <c r="AE298" s="87">
        <v>-47032078.6199999</v>
      </c>
      <c r="AF298" s="87">
        <v>-47032078.6199999</v>
      </c>
      <c r="AG298" s="87">
        <v>-47032078.6199999</v>
      </c>
      <c r="AH298" s="87">
        <v>-47032078.6199999</v>
      </c>
      <c r="AI298" s="87">
        <v>-47032078.6199999</v>
      </c>
      <c r="AJ298" s="87">
        <v>-47032078.6199999</v>
      </c>
      <c r="AK298" s="87">
        <v>-47032078.6199999</v>
      </c>
      <c r="AL298" s="87">
        <v>-47032078.6199999</v>
      </c>
      <c r="AM298" s="87">
        <v>-47032078.6199999</v>
      </c>
      <c r="AN298" s="87">
        <v>-47032078.6199999</v>
      </c>
      <c r="AO298" s="87">
        <v>-47032078.6199999</v>
      </c>
      <c r="AP298" s="87">
        <v>-47032078.6199999</v>
      </c>
      <c r="AQ298" s="87">
        <v>-47032078.6199999</v>
      </c>
      <c r="AR298" s="87">
        <v>-47032078.6199999</v>
      </c>
      <c r="AS298" s="87">
        <v>-47032078.6199999</v>
      </c>
      <c r="AT298" s="87">
        <v>-47032078.6199999</v>
      </c>
      <c r="AU298" s="87">
        <v>-47032078.6199999</v>
      </c>
      <c r="AV298" s="87">
        <v>-47032078.6199999</v>
      </c>
      <c r="AW298" s="87">
        <v>-47032078.6199999</v>
      </c>
      <c r="AX298" s="87">
        <v>-47032078.6199999</v>
      </c>
      <c r="AY298" s="87">
        <v>-47032078.6199999</v>
      </c>
      <c r="AZ298" s="87">
        <v>-47032078.6199999</v>
      </c>
      <c r="BA298" s="87">
        <v>-47032078.6199999</v>
      </c>
      <c r="BB298" s="87">
        <v>-47032078.6199999</v>
      </c>
    </row>
    <row r="299" spans="1:54">
      <c r="A299" s="86" t="s">
        <v>416</v>
      </c>
      <c r="B299" s="87">
        <v>0</v>
      </c>
      <c r="C299" s="87">
        <v>0</v>
      </c>
      <c r="D299" s="87">
        <v>0</v>
      </c>
      <c r="E299" s="87">
        <v>0</v>
      </c>
      <c r="F299" s="87">
        <v>0</v>
      </c>
      <c r="G299" s="87">
        <v>0</v>
      </c>
      <c r="H299" s="87">
        <v>0</v>
      </c>
      <c r="I299" s="87">
        <v>0</v>
      </c>
      <c r="J299" s="87">
        <v>0</v>
      </c>
      <c r="K299" s="87">
        <v>0</v>
      </c>
      <c r="L299" s="87">
        <v>0</v>
      </c>
      <c r="M299" s="87">
        <v>0</v>
      </c>
      <c r="N299" s="87">
        <v>0</v>
      </c>
      <c r="O299" s="87">
        <v>0</v>
      </c>
      <c r="P299" s="87">
        <v>0</v>
      </c>
      <c r="Q299" s="87">
        <v>0</v>
      </c>
      <c r="R299" s="87">
        <v>0</v>
      </c>
      <c r="S299" s="87">
        <v>0</v>
      </c>
      <c r="T299" s="87">
        <v>0</v>
      </c>
      <c r="U299" s="87">
        <v>0</v>
      </c>
      <c r="V299" s="87">
        <v>0</v>
      </c>
      <c r="W299" s="87">
        <v>0</v>
      </c>
      <c r="X299" s="87">
        <v>0</v>
      </c>
      <c r="Y299" s="87">
        <v>0</v>
      </c>
      <c r="Z299" s="87">
        <v>0</v>
      </c>
      <c r="AA299" s="87">
        <v>0</v>
      </c>
      <c r="AB299" s="87">
        <v>0</v>
      </c>
      <c r="AC299" s="87">
        <v>0</v>
      </c>
      <c r="AD299" s="87">
        <v>0</v>
      </c>
      <c r="AE299" s="87">
        <v>0</v>
      </c>
      <c r="AF299" s="87">
        <v>0</v>
      </c>
      <c r="AG299" s="87">
        <v>0</v>
      </c>
      <c r="AH299" s="87">
        <v>0</v>
      </c>
      <c r="AI299" s="87">
        <v>0</v>
      </c>
      <c r="AJ299" s="87">
        <v>0</v>
      </c>
      <c r="AK299" s="87">
        <v>0</v>
      </c>
      <c r="AL299" s="87">
        <v>0</v>
      </c>
      <c r="AM299" s="87">
        <v>0</v>
      </c>
      <c r="AN299" s="87">
        <v>0</v>
      </c>
      <c r="AO299" s="87">
        <v>0</v>
      </c>
      <c r="AP299" s="87">
        <v>0</v>
      </c>
      <c r="AQ299" s="87">
        <v>0</v>
      </c>
      <c r="AR299" s="87">
        <v>0</v>
      </c>
      <c r="AS299" s="87">
        <v>0</v>
      </c>
      <c r="AT299" s="87">
        <v>0</v>
      </c>
      <c r="AU299" s="87">
        <v>0</v>
      </c>
      <c r="AV299" s="87">
        <v>0</v>
      </c>
      <c r="AW299" s="87">
        <v>0</v>
      </c>
      <c r="AX299" s="87">
        <v>0</v>
      </c>
      <c r="AY299" s="87">
        <v>0</v>
      </c>
      <c r="AZ299" s="87">
        <v>0</v>
      </c>
      <c r="BA299" s="87">
        <v>0</v>
      </c>
      <c r="BB299" s="87">
        <v>0</v>
      </c>
    </row>
    <row r="300" spans="1:54">
      <c r="A300" s="86" t="s">
        <v>417</v>
      </c>
      <c r="B300" s="87">
        <v>-109722743.3</v>
      </c>
      <c r="C300" s="87">
        <v>-109722743.3</v>
      </c>
      <c r="D300" s="87">
        <v>-109722743.3</v>
      </c>
      <c r="E300" s="87">
        <v>-109722743.3</v>
      </c>
      <c r="F300" s="87">
        <v>-109722743.3</v>
      </c>
      <c r="G300" s="87">
        <v>-109722743.3</v>
      </c>
      <c r="H300" s="87">
        <v>-109722743.3</v>
      </c>
      <c r="I300" s="87">
        <v>-109722743.3</v>
      </c>
      <c r="J300" s="87">
        <v>-109722743.3</v>
      </c>
      <c r="K300" s="87">
        <v>-109722743.3</v>
      </c>
      <c r="L300" s="87">
        <v>-109722743.3</v>
      </c>
      <c r="M300" s="87">
        <v>-109722743.3</v>
      </c>
      <c r="N300" s="87">
        <v>-109722743.3</v>
      </c>
      <c r="O300" s="87">
        <v>-109722743.3</v>
      </c>
      <c r="P300" s="87">
        <v>-109722743.3</v>
      </c>
      <c r="Q300" s="87">
        <v>-109722743.3</v>
      </c>
      <c r="R300" s="87">
        <v>-109722743.3</v>
      </c>
      <c r="S300" s="87">
        <v>-109722743.3</v>
      </c>
      <c r="T300" s="87">
        <v>-109722743.3</v>
      </c>
      <c r="U300" s="87">
        <v>-109722743.3</v>
      </c>
      <c r="V300" s="87">
        <v>-109722743.3</v>
      </c>
      <c r="W300" s="87">
        <v>-109722743.3</v>
      </c>
      <c r="X300" s="87">
        <v>-109722743.3</v>
      </c>
      <c r="Y300" s="87">
        <v>-109722743.3</v>
      </c>
      <c r="Z300" s="87">
        <v>-109722743.3</v>
      </c>
      <c r="AA300" s="87">
        <v>-109722743.3</v>
      </c>
      <c r="AB300" s="87">
        <v>-109722743.3</v>
      </c>
      <c r="AC300" s="87">
        <v>-109722743.3</v>
      </c>
      <c r="AD300" s="87">
        <v>-109722743.3</v>
      </c>
      <c r="AE300" s="87">
        <v>-109722743.3</v>
      </c>
      <c r="AF300" s="87">
        <v>-109722743.3</v>
      </c>
      <c r="AG300" s="87">
        <v>-109722743.3</v>
      </c>
      <c r="AH300" s="87">
        <v>-109722743.3</v>
      </c>
      <c r="AI300" s="87">
        <v>-109722743.3</v>
      </c>
      <c r="AJ300" s="87">
        <v>-109722743.3</v>
      </c>
      <c r="AK300" s="87">
        <v>-109722743.3</v>
      </c>
      <c r="AL300" s="87">
        <v>-109722743.3</v>
      </c>
      <c r="AM300" s="87">
        <v>-109722743.3</v>
      </c>
      <c r="AN300" s="87">
        <v>-109722743.3</v>
      </c>
      <c r="AO300" s="87">
        <v>-109722743.3</v>
      </c>
      <c r="AP300" s="87">
        <v>-109722743.3</v>
      </c>
      <c r="AQ300" s="87">
        <v>-109722743.3</v>
      </c>
      <c r="AR300" s="87">
        <v>-109722743.3</v>
      </c>
      <c r="AS300" s="87">
        <v>-109722743.3</v>
      </c>
      <c r="AT300" s="87">
        <v>-109722743.3</v>
      </c>
      <c r="AU300" s="87">
        <v>-109722743.3</v>
      </c>
      <c r="AV300" s="87">
        <v>-109722743.3</v>
      </c>
      <c r="AW300" s="87">
        <v>-109722743.3</v>
      </c>
      <c r="AX300" s="87">
        <v>-109722743.3</v>
      </c>
      <c r="AY300" s="87">
        <v>-109722743.3</v>
      </c>
      <c r="AZ300" s="87">
        <v>-109722743.3</v>
      </c>
      <c r="BA300" s="87">
        <v>-109722743.3</v>
      </c>
      <c r="BB300" s="87">
        <v>-109722743.3</v>
      </c>
    </row>
    <row r="301" spans="1:54">
      <c r="A301" s="86" t="s">
        <v>418</v>
      </c>
      <c r="B301" s="87">
        <v>0</v>
      </c>
      <c r="C301" s="87">
        <v>0</v>
      </c>
      <c r="D301" s="87">
        <v>0</v>
      </c>
      <c r="E301" s="87">
        <v>0</v>
      </c>
      <c r="F301" s="87">
        <v>0</v>
      </c>
      <c r="G301" s="87">
        <v>0</v>
      </c>
      <c r="H301" s="87">
        <v>0</v>
      </c>
      <c r="I301" s="87">
        <v>0</v>
      </c>
      <c r="J301" s="87">
        <v>0</v>
      </c>
      <c r="K301" s="87">
        <v>0</v>
      </c>
      <c r="L301" s="87">
        <v>0</v>
      </c>
      <c r="M301" s="87">
        <v>0</v>
      </c>
      <c r="N301" s="87">
        <v>0</v>
      </c>
      <c r="O301" s="87">
        <v>0</v>
      </c>
      <c r="P301" s="87">
        <v>0</v>
      </c>
      <c r="Q301" s="87">
        <v>0</v>
      </c>
      <c r="R301" s="87">
        <v>0</v>
      </c>
      <c r="S301" s="87">
        <v>0</v>
      </c>
      <c r="T301" s="87">
        <v>0</v>
      </c>
      <c r="U301" s="87">
        <v>0</v>
      </c>
      <c r="V301" s="87">
        <v>0</v>
      </c>
      <c r="W301" s="87">
        <v>0</v>
      </c>
      <c r="X301" s="87">
        <v>0</v>
      </c>
      <c r="Y301" s="87">
        <v>0</v>
      </c>
      <c r="Z301" s="87">
        <v>0</v>
      </c>
      <c r="AA301" s="87">
        <v>0</v>
      </c>
      <c r="AB301" s="87">
        <v>0</v>
      </c>
      <c r="AC301" s="87">
        <v>0</v>
      </c>
      <c r="AD301" s="87">
        <v>0</v>
      </c>
      <c r="AE301" s="87">
        <v>0</v>
      </c>
      <c r="AF301" s="87">
        <v>0</v>
      </c>
      <c r="AG301" s="87">
        <v>0</v>
      </c>
      <c r="AH301" s="87">
        <v>0</v>
      </c>
      <c r="AI301" s="87">
        <v>0</v>
      </c>
      <c r="AJ301" s="87">
        <v>0</v>
      </c>
      <c r="AK301" s="87">
        <v>0</v>
      </c>
      <c r="AL301" s="87">
        <v>0</v>
      </c>
      <c r="AM301" s="87">
        <v>0</v>
      </c>
      <c r="AN301" s="87">
        <v>0</v>
      </c>
      <c r="AO301" s="87">
        <v>0</v>
      </c>
      <c r="AP301" s="87">
        <v>0</v>
      </c>
      <c r="AQ301" s="87">
        <v>0</v>
      </c>
      <c r="AR301" s="87">
        <v>0</v>
      </c>
      <c r="AS301" s="87">
        <v>0</v>
      </c>
      <c r="AT301" s="87">
        <v>0</v>
      </c>
      <c r="AU301" s="87">
        <v>0</v>
      </c>
      <c r="AV301" s="87">
        <v>0</v>
      </c>
      <c r="AW301" s="87">
        <v>0</v>
      </c>
      <c r="AX301" s="87">
        <v>0</v>
      </c>
      <c r="AY301" s="87">
        <v>0</v>
      </c>
      <c r="AZ301" s="87">
        <v>0</v>
      </c>
      <c r="BA301" s="87">
        <v>0</v>
      </c>
      <c r="BB301" s="87">
        <v>0</v>
      </c>
    </row>
    <row r="302" spans="1:54">
      <c r="A302" s="86" t="s">
        <v>419</v>
      </c>
      <c r="B302" s="87">
        <v>0</v>
      </c>
      <c r="C302" s="87">
        <v>0</v>
      </c>
      <c r="D302" s="87">
        <v>0</v>
      </c>
      <c r="E302" s="87">
        <v>0</v>
      </c>
      <c r="F302" s="87">
        <v>0</v>
      </c>
      <c r="G302" s="87">
        <v>0</v>
      </c>
      <c r="H302" s="87">
        <v>0</v>
      </c>
      <c r="I302" s="87">
        <v>0</v>
      </c>
      <c r="J302" s="87">
        <v>0</v>
      </c>
      <c r="K302" s="87">
        <v>0</v>
      </c>
      <c r="L302" s="87">
        <v>0</v>
      </c>
      <c r="M302" s="87">
        <v>0</v>
      </c>
      <c r="N302" s="87">
        <v>0</v>
      </c>
      <c r="O302" s="87">
        <v>0</v>
      </c>
      <c r="P302" s="87">
        <v>0</v>
      </c>
      <c r="Q302" s="87">
        <v>0</v>
      </c>
      <c r="R302" s="87">
        <v>0</v>
      </c>
      <c r="S302" s="87">
        <v>0</v>
      </c>
      <c r="T302" s="87">
        <v>0</v>
      </c>
      <c r="U302" s="87">
        <v>0</v>
      </c>
      <c r="V302" s="87">
        <v>0</v>
      </c>
      <c r="W302" s="87">
        <v>0</v>
      </c>
      <c r="X302" s="87">
        <v>0</v>
      </c>
      <c r="Y302" s="87">
        <v>0</v>
      </c>
      <c r="Z302" s="87">
        <v>0</v>
      </c>
      <c r="AA302" s="87">
        <v>0</v>
      </c>
      <c r="AB302" s="87">
        <v>0</v>
      </c>
      <c r="AC302" s="87">
        <v>0</v>
      </c>
      <c r="AD302" s="87">
        <v>0</v>
      </c>
      <c r="AE302" s="87">
        <v>0</v>
      </c>
      <c r="AF302" s="87">
        <v>0</v>
      </c>
      <c r="AG302" s="87">
        <v>0</v>
      </c>
      <c r="AH302" s="87">
        <v>0</v>
      </c>
      <c r="AI302" s="87">
        <v>0</v>
      </c>
      <c r="AJ302" s="87">
        <v>0</v>
      </c>
      <c r="AK302" s="87">
        <v>0</v>
      </c>
      <c r="AL302" s="87">
        <v>0</v>
      </c>
      <c r="AM302" s="87">
        <v>0</v>
      </c>
      <c r="AN302" s="87">
        <v>0</v>
      </c>
      <c r="AO302" s="87">
        <v>0</v>
      </c>
      <c r="AP302" s="87">
        <v>0</v>
      </c>
      <c r="AQ302" s="87">
        <v>0</v>
      </c>
      <c r="AR302" s="87">
        <v>0</v>
      </c>
      <c r="AS302" s="87">
        <v>0</v>
      </c>
      <c r="AT302" s="87">
        <v>0</v>
      </c>
      <c r="AU302" s="87">
        <v>0</v>
      </c>
      <c r="AV302" s="87">
        <v>0</v>
      </c>
      <c r="AW302" s="87">
        <v>0</v>
      </c>
      <c r="AX302" s="87">
        <v>0</v>
      </c>
      <c r="AY302" s="87">
        <v>0</v>
      </c>
      <c r="AZ302" s="87">
        <v>0</v>
      </c>
      <c r="BA302" s="87">
        <v>0</v>
      </c>
      <c r="BB302" s="87">
        <v>0</v>
      </c>
    </row>
    <row r="303" spans="1:54">
      <c r="A303" s="86" t="s">
        <v>420</v>
      </c>
      <c r="B303" s="87">
        <v>168140589.03999999</v>
      </c>
      <c r="C303" s="87">
        <v>168140589.03999999</v>
      </c>
      <c r="D303" s="87">
        <v>168140589.03999999</v>
      </c>
      <c r="E303" s="87">
        <v>168140589.03999999</v>
      </c>
      <c r="F303" s="87">
        <v>168140589.03999999</v>
      </c>
      <c r="G303" s="87">
        <v>168140589.03999999</v>
      </c>
      <c r="H303" s="87">
        <v>168140589.03999999</v>
      </c>
      <c r="I303" s="87">
        <v>168140589.03999999</v>
      </c>
      <c r="J303" s="87">
        <v>168140589.03999999</v>
      </c>
      <c r="K303" s="87">
        <v>168140589.03999999</v>
      </c>
      <c r="L303" s="87">
        <v>168140589.03999999</v>
      </c>
      <c r="M303" s="87">
        <v>168140589.03999999</v>
      </c>
      <c r="N303" s="87">
        <v>168140589.03999999</v>
      </c>
      <c r="O303" s="87">
        <v>168140589.03999999</v>
      </c>
      <c r="P303" s="87">
        <v>168140589.03999999</v>
      </c>
      <c r="Q303" s="87">
        <v>168140589.03999999</v>
      </c>
      <c r="R303" s="87">
        <v>168140589.03999999</v>
      </c>
      <c r="S303" s="87">
        <v>168140589.03999999</v>
      </c>
      <c r="T303" s="87">
        <v>168140589.03999999</v>
      </c>
      <c r="U303" s="87">
        <v>168140589.03999999</v>
      </c>
      <c r="V303" s="87">
        <v>168140589.03999999</v>
      </c>
      <c r="W303" s="87">
        <v>168140589.03999999</v>
      </c>
      <c r="X303" s="87">
        <v>168140589.03999999</v>
      </c>
      <c r="Y303" s="87">
        <v>168140589.03999999</v>
      </c>
      <c r="Z303" s="87">
        <v>168140589.03999999</v>
      </c>
      <c r="AA303" s="87">
        <v>168140589.03999999</v>
      </c>
      <c r="AB303" s="87">
        <v>168140589.03999999</v>
      </c>
      <c r="AC303" s="87">
        <v>168140589.03999999</v>
      </c>
      <c r="AD303" s="87">
        <v>168140589.03999999</v>
      </c>
      <c r="AE303" s="87">
        <v>168140589.03999999</v>
      </c>
      <c r="AF303" s="87">
        <v>168140589.03999999</v>
      </c>
      <c r="AG303" s="87">
        <v>168140589.03999999</v>
      </c>
      <c r="AH303" s="87">
        <v>168140589.03999999</v>
      </c>
      <c r="AI303" s="87">
        <v>168140589.03999999</v>
      </c>
      <c r="AJ303" s="87">
        <v>168140589.03999999</v>
      </c>
      <c r="AK303" s="87">
        <v>168140589.03999999</v>
      </c>
      <c r="AL303" s="87">
        <v>168140589.03999999</v>
      </c>
      <c r="AM303" s="87">
        <v>168140589.03999999</v>
      </c>
      <c r="AN303" s="87">
        <v>168140589.03999999</v>
      </c>
      <c r="AO303" s="87">
        <v>168140589.03999999</v>
      </c>
      <c r="AP303" s="87">
        <v>168140589.03999999</v>
      </c>
      <c r="AQ303" s="87">
        <v>168140589.03999999</v>
      </c>
      <c r="AR303" s="87">
        <v>168140589.03999999</v>
      </c>
      <c r="AS303" s="87">
        <v>168140589.03999999</v>
      </c>
      <c r="AT303" s="87">
        <v>168140589.03999999</v>
      </c>
      <c r="AU303" s="87">
        <v>168140589.03999999</v>
      </c>
      <c r="AV303" s="87">
        <v>168140589.03999999</v>
      </c>
      <c r="AW303" s="87">
        <v>168140589.03999999</v>
      </c>
      <c r="AX303" s="87">
        <v>168140589.03999999</v>
      </c>
      <c r="AY303" s="87">
        <v>168140589.03999999</v>
      </c>
      <c r="AZ303" s="87">
        <v>168140589.03999999</v>
      </c>
      <c r="BA303" s="87">
        <v>168140589.03999999</v>
      </c>
      <c r="BB303" s="87">
        <v>168140589.03999999</v>
      </c>
    </row>
    <row r="304" spans="1:54">
      <c r="A304" s="86" t="s">
        <v>421</v>
      </c>
      <c r="B304" s="87">
        <v>299512.38</v>
      </c>
      <c r="C304" s="87">
        <v>299512.38</v>
      </c>
      <c r="D304" s="87">
        <v>299512.38</v>
      </c>
      <c r="E304" s="87">
        <v>299512.38</v>
      </c>
      <c r="F304" s="87">
        <v>299512.38</v>
      </c>
      <c r="G304" s="87">
        <v>299512.38</v>
      </c>
      <c r="H304" s="87">
        <v>299512.38</v>
      </c>
      <c r="I304" s="87">
        <v>299512.38</v>
      </c>
      <c r="J304" s="87">
        <v>299512.38</v>
      </c>
      <c r="K304" s="87">
        <v>299512.38</v>
      </c>
      <c r="L304" s="87">
        <v>299512.38</v>
      </c>
      <c r="M304" s="87">
        <v>299512.38</v>
      </c>
      <c r="N304" s="87">
        <v>299512.38</v>
      </c>
      <c r="O304" s="87">
        <v>299512.38</v>
      </c>
      <c r="P304" s="87">
        <v>299512.38</v>
      </c>
      <c r="Q304" s="87">
        <v>299512.38</v>
      </c>
      <c r="R304" s="87">
        <v>299512.38</v>
      </c>
      <c r="S304" s="87">
        <v>299512.38</v>
      </c>
      <c r="T304" s="87">
        <v>299512.38</v>
      </c>
      <c r="U304" s="87">
        <v>299512.38</v>
      </c>
      <c r="V304" s="87">
        <v>299512.38</v>
      </c>
      <c r="W304" s="87">
        <v>299512.38</v>
      </c>
      <c r="X304" s="87">
        <v>299512.38</v>
      </c>
      <c r="Y304" s="87">
        <v>299512.38</v>
      </c>
      <c r="Z304" s="87">
        <v>299512.38</v>
      </c>
      <c r="AA304" s="87">
        <v>299512.38</v>
      </c>
      <c r="AB304" s="87">
        <v>299512.38</v>
      </c>
      <c r="AC304" s="87">
        <v>299512.38</v>
      </c>
      <c r="AD304" s="87">
        <v>299512.38</v>
      </c>
      <c r="AE304" s="87">
        <v>299512.38</v>
      </c>
      <c r="AF304" s="87">
        <v>299512.38</v>
      </c>
      <c r="AG304" s="87">
        <v>299512.38</v>
      </c>
      <c r="AH304" s="87">
        <v>299512.38</v>
      </c>
      <c r="AI304" s="87">
        <v>299512.38</v>
      </c>
      <c r="AJ304" s="87">
        <v>299512.38</v>
      </c>
      <c r="AK304" s="87">
        <v>299512.38</v>
      </c>
      <c r="AL304" s="87">
        <v>299512.38</v>
      </c>
      <c r="AM304" s="87">
        <v>299512.38</v>
      </c>
      <c r="AN304" s="87">
        <v>299512.38</v>
      </c>
      <c r="AO304" s="87">
        <v>299512.38</v>
      </c>
      <c r="AP304" s="87">
        <v>299512.38</v>
      </c>
      <c r="AQ304" s="87">
        <v>299512.38</v>
      </c>
      <c r="AR304" s="87">
        <v>299512.38</v>
      </c>
      <c r="AS304" s="87">
        <v>299512.38</v>
      </c>
      <c r="AT304" s="87">
        <v>299512.38</v>
      </c>
      <c r="AU304" s="87">
        <v>299512.38</v>
      </c>
      <c r="AV304" s="87">
        <v>299512.38</v>
      </c>
      <c r="AW304" s="87">
        <v>299512.38</v>
      </c>
      <c r="AX304" s="87">
        <v>299512.38</v>
      </c>
      <c r="AY304" s="87">
        <v>299512.38</v>
      </c>
      <c r="AZ304" s="87">
        <v>299512.38</v>
      </c>
      <c r="BA304" s="87">
        <v>299512.38</v>
      </c>
      <c r="BB304" s="87">
        <v>299512.38</v>
      </c>
    </row>
    <row r="305" spans="1:54">
      <c r="A305" s="86" t="s">
        <v>422</v>
      </c>
      <c r="B305" s="87">
        <v>0</v>
      </c>
      <c r="C305" s="87">
        <v>0</v>
      </c>
      <c r="D305" s="87">
        <v>0</v>
      </c>
      <c r="E305" s="87">
        <v>0</v>
      </c>
      <c r="F305" s="87">
        <v>0</v>
      </c>
      <c r="G305" s="87">
        <v>0</v>
      </c>
      <c r="H305" s="87">
        <v>0</v>
      </c>
      <c r="I305" s="87">
        <v>0</v>
      </c>
      <c r="J305" s="87">
        <v>0</v>
      </c>
      <c r="K305" s="87">
        <v>0</v>
      </c>
      <c r="L305" s="87">
        <v>0</v>
      </c>
      <c r="M305" s="87">
        <v>0</v>
      </c>
      <c r="N305" s="87">
        <v>0</v>
      </c>
      <c r="O305" s="87">
        <v>0</v>
      </c>
      <c r="P305" s="87">
        <v>0</v>
      </c>
      <c r="Q305" s="87">
        <v>0</v>
      </c>
      <c r="R305" s="87">
        <v>0</v>
      </c>
      <c r="S305" s="87">
        <v>0</v>
      </c>
      <c r="T305" s="87">
        <v>0</v>
      </c>
      <c r="U305" s="87">
        <v>0</v>
      </c>
      <c r="V305" s="87">
        <v>0</v>
      </c>
      <c r="W305" s="87">
        <v>0</v>
      </c>
      <c r="X305" s="87">
        <v>0</v>
      </c>
      <c r="Y305" s="87">
        <v>0</v>
      </c>
      <c r="Z305" s="87">
        <v>0</v>
      </c>
      <c r="AA305" s="87">
        <v>0</v>
      </c>
      <c r="AB305" s="87">
        <v>0</v>
      </c>
      <c r="AC305" s="87">
        <v>0</v>
      </c>
      <c r="AD305" s="87">
        <v>0</v>
      </c>
      <c r="AE305" s="87">
        <v>0</v>
      </c>
      <c r="AF305" s="87">
        <v>0</v>
      </c>
      <c r="AG305" s="87">
        <v>0</v>
      </c>
      <c r="AH305" s="87">
        <v>0</v>
      </c>
      <c r="AI305" s="87">
        <v>0</v>
      </c>
      <c r="AJ305" s="87">
        <v>0</v>
      </c>
      <c r="AK305" s="87">
        <v>0</v>
      </c>
      <c r="AL305" s="87">
        <v>0</v>
      </c>
      <c r="AM305" s="87">
        <v>0</v>
      </c>
      <c r="AN305" s="87">
        <v>0</v>
      </c>
      <c r="AO305" s="87">
        <v>0</v>
      </c>
      <c r="AP305" s="87">
        <v>0</v>
      </c>
      <c r="AQ305" s="87">
        <v>0</v>
      </c>
      <c r="AR305" s="87">
        <v>0</v>
      </c>
      <c r="AS305" s="87">
        <v>0</v>
      </c>
      <c r="AT305" s="87">
        <v>0</v>
      </c>
      <c r="AU305" s="87">
        <v>0</v>
      </c>
      <c r="AV305" s="87">
        <v>0</v>
      </c>
      <c r="AW305" s="87">
        <v>0</v>
      </c>
      <c r="AX305" s="87">
        <v>0</v>
      </c>
      <c r="AY305" s="87">
        <v>0</v>
      </c>
      <c r="AZ305" s="87">
        <v>0</v>
      </c>
      <c r="BA305" s="87">
        <v>0</v>
      </c>
      <c r="BB305" s="87">
        <v>0</v>
      </c>
    </row>
    <row r="306" spans="1:54">
      <c r="A306" s="86" t="s">
        <v>423</v>
      </c>
      <c r="B306" s="87">
        <v>31868.85</v>
      </c>
      <c r="C306" s="87">
        <v>31868.85</v>
      </c>
      <c r="D306" s="87">
        <v>31868.85</v>
      </c>
      <c r="E306" s="87">
        <v>31868.85</v>
      </c>
      <c r="F306" s="87">
        <v>31868.85</v>
      </c>
      <c r="G306" s="87">
        <v>31868.85</v>
      </c>
      <c r="H306" s="87">
        <v>31868.85</v>
      </c>
      <c r="I306" s="87">
        <v>31868.85</v>
      </c>
      <c r="J306" s="87">
        <v>31868.85</v>
      </c>
      <c r="K306" s="87">
        <v>31868.85</v>
      </c>
      <c r="L306" s="87">
        <v>31868.85</v>
      </c>
      <c r="M306" s="87">
        <v>31868.85</v>
      </c>
      <c r="N306" s="87">
        <v>31868.85</v>
      </c>
      <c r="O306" s="87">
        <v>31868.85</v>
      </c>
      <c r="P306" s="87">
        <v>31868.85</v>
      </c>
      <c r="Q306" s="87">
        <v>31868.85</v>
      </c>
      <c r="R306" s="87">
        <v>31868.85</v>
      </c>
      <c r="S306" s="87">
        <v>31868.85</v>
      </c>
      <c r="T306" s="87">
        <v>31868.85</v>
      </c>
      <c r="U306" s="87">
        <v>31868.85</v>
      </c>
      <c r="V306" s="87">
        <v>31868.85</v>
      </c>
      <c r="W306" s="87">
        <v>31868.85</v>
      </c>
      <c r="X306" s="87">
        <v>31868.85</v>
      </c>
      <c r="Y306" s="87">
        <v>31868.85</v>
      </c>
      <c r="Z306" s="87">
        <v>31868.85</v>
      </c>
      <c r="AA306" s="87">
        <v>31868.85</v>
      </c>
      <c r="AB306" s="87">
        <v>31868.85</v>
      </c>
      <c r="AC306" s="87">
        <v>31868.85</v>
      </c>
      <c r="AD306" s="87">
        <v>31868.85</v>
      </c>
      <c r="AE306" s="87">
        <v>31868.85</v>
      </c>
      <c r="AF306" s="87">
        <v>31868.85</v>
      </c>
      <c r="AG306" s="87">
        <v>31868.85</v>
      </c>
      <c r="AH306" s="87">
        <v>31868.85</v>
      </c>
      <c r="AI306" s="87">
        <v>31868.85</v>
      </c>
      <c r="AJ306" s="87">
        <v>31868.85</v>
      </c>
      <c r="AK306" s="87">
        <v>31868.85</v>
      </c>
      <c r="AL306" s="87">
        <v>31868.85</v>
      </c>
      <c r="AM306" s="87">
        <v>31868.85</v>
      </c>
      <c r="AN306" s="87">
        <v>31868.85</v>
      </c>
      <c r="AO306" s="87">
        <v>31868.85</v>
      </c>
      <c r="AP306" s="87">
        <v>31868.85</v>
      </c>
      <c r="AQ306" s="87">
        <v>31868.85</v>
      </c>
      <c r="AR306" s="87">
        <v>31868.85</v>
      </c>
      <c r="AS306" s="87">
        <v>31868.85</v>
      </c>
      <c r="AT306" s="87">
        <v>31868.85</v>
      </c>
      <c r="AU306" s="87">
        <v>31868.85</v>
      </c>
      <c r="AV306" s="87">
        <v>31868.85</v>
      </c>
      <c r="AW306" s="87">
        <v>31868.85</v>
      </c>
      <c r="AX306" s="87">
        <v>31868.85</v>
      </c>
      <c r="AY306" s="87">
        <v>31868.85</v>
      </c>
      <c r="AZ306" s="87">
        <v>31868.85</v>
      </c>
      <c r="BA306" s="87">
        <v>31868.85</v>
      </c>
      <c r="BB306" s="87">
        <v>31868.85</v>
      </c>
    </row>
    <row r="307" spans="1:54">
      <c r="A307" s="86" t="s">
        <v>424</v>
      </c>
      <c r="B307" s="87">
        <v>0</v>
      </c>
      <c r="C307" s="87">
        <v>0</v>
      </c>
      <c r="D307" s="87">
        <v>0</v>
      </c>
      <c r="E307" s="87">
        <v>0</v>
      </c>
      <c r="F307" s="87">
        <v>0</v>
      </c>
      <c r="G307" s="87">
        <v>0</v>
      </c>
      <c r="H307" s="87">
        <v>0</v>
      </c>
      <c r="I307" s="87">
        <v>0</v>
      </c>
      <c r="J307" s="87">
        <v>0</v>
      </c>
      <c r="K307" s="87">
        <v>0</v>
      </c>
      <c r="L307" s="87">
        <v>0</v>
      </c>
      <c r="M307" s="87">
        <v>0</v>
      </c>
      <c r="N307" s="87">
        <v>0</v>
      </c>
      <c r="O307" s="87">
        <v>0</v>
      </c>
      <c r="P307" s="87">
        <v>0</v>
      </c>
      <c r="Q307" s="87">
        <v>0</v>
      </c>
      <c r="R307" s="87">
        <v>0</v>
      </c>
      <c r="S307" s="87">
        <v>0</v>
      </c>
      <c r="T307" s="87">
        <v>0</v>
      </c>
      <c r="U307" s="87">
        <v>0</v>
      </c>
      <c r="V307" s="87">
        <v>0</v>
      </c>
      <c r="W307" s="87">
        <v>0</v>
      </c>
      <c r="X307" s="87">
        <v>0</v>
      </c>
      <c r="Y307" s="87">
        <v>0</v>
      </c>
      <c r="Z307" s="87">
        <v>0</v>
      </c>
      <c r="AA307" s="87">
        <v>0</v>
      </c>
      <c r="AB307" s="87">
        <v>0</v>
      </c>
      <c r="AC307" s="87">
        <v>0</v>
      </c>
      <c r="AD307" s="87">
        <v>0</v>
      </c>
      <c r="AE307" s="87">
        <v>0</v>
      </c>
      <c r="AF307" s="87">
        <v>0</v>
      </c>
      <c r="AG307" s="87">
        <v>0</v>
      </c>
      <c r="AH307" s="87">
        <v>0</v>
      </c>
      <c r="AI307" s="87">
        <v>0</v>
      </c>
      <c r="AJ307" s="87">
        <v>0</v>
      </c>
      <c r="AK307" s="87">
        <v>0</v>
      </c>
      <c r="AL307" s="87">
        <v>0</v>
      </c>
      <c r="AM307" s="87">
        <v>0</v>
      </c>
      <c r="AN307" s="87">
        <v>0</v>
      </c>
      <c r="AO307" s="87">
        <v>0</v>
      </c>
      <c r="AP307" s="87">
        <v>0</v>
      </c>
      <c r="AQ307" s="87">
        <v>0</v>
      </c>
      <c r="AR307" s="87">
        <v>0</v>
      </c>
      <c r="AS307" s="87">
        <v>0</v>
      </c>
      <c r="AT307" s="87">
        <v>0</v>
      </c>
      <c r="AU307" s="87">
        <v>0</v>
      </c>
      <c r="AV307" s="87">
        <v>0</v>
      </c>
      <c r="AW307" s="87">
        <v>0</v>
      </c>
      <c r="AX307" s="87">
        <v>0</v>
      </c>
      <c r="AY307" s="87">
        <v>0</v>
      </c>
      <c r="AZ307" s="87">
        <v>0</v>
      </c>
      <c r="BA307" s="87">
        <v>0</v>
      </c>
      <c r="BB307" s="87">
        <v>0</v>
      </c>
    </row>
    <row r="308" spans="1:54">
      <c r="A308" s="86" t="s">
        <v>425</v>
      </c>
      <c r="B308" s="87">
        <v>0</v>
      </c>
      <c r="C308" s="87">
        <v>0</v>
      </c>
      <c r="D308" s="87">
        <v>0</v>
      </c>
      <c r="E308" s="87">
        <v>0</v>
      </c>
      <c r="F308" s="87">
        <v>0</v>
      </c>
      <c r="G308" s="87">
        <v>0</v>
      </c>
      <c r="H308" s="87">
        <v>0</v>
      </c>
      <c r="I308" s="87">
        <v>0</v>
      </c>
      <c r="J308" s="87">
        <v>0</v>
      </c>
      <c r="K308" s="87">
        <v>0</v>
      </c>
      <c r="L308" s="87">
        <v>0</v>
      </c>
      <c r="M308" s="87">
        <v>0</v>
      </c>
      <c r="N308" s="87">
        <v>0</v>
      </c>
      <c r="O308" s="87">
        <v>0</v>
      </c>
      <c r="P308" s="87">
        <v>0</v>
      </c>
      <c r="Q308" s="87">
        <v>0</v>
      </c>
      <c r="R308" s="87">
        <v>0</v>
      </c>
      <c r="S308" s="87">
        <v>0</v>
      </c>
      <c r="T308" s="87">
        <v>0</v>
      </c>
      <c r="U308" s="87">
        <v>0</v>
      </c>
      <c r="V308" s="87">
        <v>0</v>
      </c>
      <c r="W308" s="87">
        <v>0</v>
      </c>
      <c r="X308" s="87">
        <v>0</v>
      </c>
      <c r="Y308" s="87">
        <v>0</v>
      </c>
      <c r="Z308" s="87">
        <v>0</v>
      </c>
      <c r="AA308" s="87">
        <v>0</v>
      </c>
      <c r="AB308" s="87">
        <v>0</v>
      </c>
      <c r="AC308" s="87">
        <v>0</v>
      </c>
      <c r="AD308" s="87">
        <v>0</v>
      </c>
      <c r="AE308" s="87">
        <v>0</v>
      </c>
      <c r="AF308" s="87">
        <v>0</v>
      </c>
      <c r="AG308" s="87">
        <v>0</v>
      </c>
      <c r="AH308" s="87">
        <v>0</v>
      </c>
      <c r="AI308" s="87">
        <v>0</v>
      </c>
      <c r="AJ308" s="87">
        <v>0</v>
      </c>
      <c r="AK308" s="87">
        <v>0</v>
      </c>
      <c r="AL308" s="87">
        <v>0</v>
      </c>
      <c r="AM308" s="87">
        <v>0</v>
      </c>
      <c r="AN308" s="87">
        <v>0</v>
      </c>
      <c r="AO308" s="87">
        <v>0</v>
      </c>
      <c r="AP308" s="87">
        <v>0</v>
      </c>
      <c r="AQ308" s="87">
        <v>0</v>
      </c>
      <c r="AR308" s="87">
        <v>0</v>
      </c>
      <c r="AS308" s="87">
        <v>0</v>
      </c>
      <c r="AT308" s="87">
        <v>0</v>
      </c>
      <c r="AU308" s="87">
        <v>0</v>
      </c>
      <c r="AV308" s="87">
        <v>0</v>
      </c>
      <c r="AW308" s="87">
        <v>0</v>
      </c>
      <c r="AX308" s="87">
        <v>0</v>
      </c>
      <c r="AY308" s="87">
        <v>0</v>
      </c>
      <c r="AZ308" s="87">
        <v>0</v>
      </c>
      <c r="BA308" s="87">
        <v>0</v>
      </c>
      <c r="BB308" s="87">
        <v>0</v>
      </c>
    </row>
    <row r="309" spans="1:54">
      <c r="A309" s="267" t="s">
        <v>426</v>
      </c>
      <c r="B309" s="109">
        <v>11717148.35</v>
      </c>
      <c r="C309" s="109">
        <v>11717148.35</v>
      </c>
      <c r="D309" s="109">
        <v>11717148.35</v>
      </c>
      <c r="E309" s="109">
        <v>11717148.35</v>
      </c>
      <c r="F309" s="109">
        <v>11717148.35</v>
      </c>
      <c r="G309" s="109">
        <v>11717148.35</v>
      </c>
      <c r="H309" s="109">
        <v>11717148.35</v>
      </c>
      <c r="I309" s="109">
        <v>11717148.35</v>
      </c>
      <c r="J309" s="109">
        <v>11717148.35</v>
      </c>
      <c r="K309" s="109">
        <v>11717148.35</v>
      </c>
      <c r="L309" s="109">
        <v>11717148.35</v>
      </c>
      <c r="M309" s="109">
        <v>11717148.35</v>
      </c>
      <c r="N309" s="109">
        <v>11717148.35</v>
      </c>
      <c r="O309" s="109">
        <v>11717148.35</v>
      </c>
      <c r="P309" s="109">
        <v>11717148.35</v>
      </c>
      <c r="Q309" s="109">
        <v>11717148.35</v>
      </c>
      <c r="R309" s="109">
        <v>11717148.35</v>
      </c>
      <c r="S309" s="109">
        <v>11717148.35</v>
      </c>
      <c r="T309" s="109">
        <v>11717148.35</v>
      </c>
      <c r="U309" s="109">
        <v>11717148.35</v>
      </c>
      <c r="V309" s="109">
        <v>11717148.35</v>
      </c>
      <c r="W309" s="109">
        <v>11717148.35</v>
      </c>
      <c r="X309" s="109">
        <v>11717148.35</v>
      </c>
      <c r="Y309" s="109">
        <v>11717148.35</v>
      </c>
      <c r="Z309" s="109">
        <v>11717148.35</v>
      </c>
      <c r="AA309" s="109">
        <v>11717148.35</v>
      </c>
      <c r="AB309" s="109">
        <v>11717148.35</v>
      </c>
      <c r="AC309" s="109">
        <v>11717148.35</v>
      </c>
      <c r="AD309" s="109">
        <v>11717148.35</v>
      </c>
      <c r="AE309" s="109">
        <v>11717148.35</v>
      </c>
      <c r="AF309" s="109">
        <v>11717148.35</v>
      </c>
      <c r="AG309" s="109">
        <v>11717148.35</v>
      </c>
      <c r="AH309" s="109">
        <v>11717148.35</v>
      </c>
      <c r="AI309" s="109">
        <v>11717148.35</v>
      </c>
      <c r="AJ309" s="109">
        <v>11717148.35</v>
      </c>
      <c r="AK309" s="109">
        <v>11717148.35</v>
      </c>
      <c r="AL309" s="109">
        <v>11717148.35</v>
      </c>
      <c r="AM309" s="109">
        <v>11717148.35</v>
      </c>
      <c r="AN309" s="109">
        <v>11717148.35</v>
      </c>
      <c r="AO309" s="109">
        <v>11717148.35</v>
      </c>
      <c r="AP309" s="109">
        <v>11717148.35</v>
      </c>
      <c r="AQ309" s="109">
        <v>11717148.35</v>
      </c>
      <c r="AR309" s="109">
        <v>11717148.35</v>
      </c>
      <c r="AS309" s="109">
        <v>11717148.35</v>
      </c>
      <c r="AT309" s="109">
        <v>11717148.35</v>
      </c>
      <c r="AU309" s="109">
        <v>11717148.35</v>
      </c>
      <c r="AV309" s="109">
        <v>11717148.35</v>
      </c>
      <c r="AW309" s="109">
        <v>11717148.35</v>
      </c>
      <c r="AX309" s="109">
        <v>11717148.35</v>
      </c>
      <c r="AY309" s="109">
        <v>11717148.35</v>
      </c>
      <c r="AZ309" s="109">
        <v>11717148.35</v>
      </c>
      <c r="BA309" s="109">
        <v>11717148.35</v>
      </c>
      <c r="BB309" s="109">
        <v>11717148.35</v>
      </c>
    </row>
    <row r="310" spans="1:54">
      <c r="A310" s="86" t="s">
        <v>427</v>
      </c>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row>
    <row r="311" spans="1:54">
      <c r="A311" s="89" t="s">
        <v>428</v>
      </c>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row>
    <row r="312" spans="1:54">
      <c r="A312" s="86" t="s">
        <v>429</v>
      </c>
      <c r="B312" s="87">
        <v>0</v>
      </c>
      <c r="C312" s="87">
        <v>0</v>
      </c>
      <c r="D312" s="87">
        <v>0</v>
      </c>
      <c r="E312" s="87">
        <v>0</v>
      </c>
      <c r="F312" s="87">
        <v>0</v>
      </c>
      <c r="G312" s="87">
        <v>0</v>
      </c>
      <c r="H312" s="87">
        <v>0</v>
      </c>
      <c r="I312" s="87">
        <v>0</v>
      </c>
      <c r="J312" s="87">
        <v>0</v>
      </c>
      <c r="K312" s="87">
        <v>0</v>
      </c>
      <c r="L312" s="87">
        <v>0</v>
      </c>
      <c r="M312" s="87">
        <v>0</v>
      </c>
      <c r="N312" s="87">
        <v>0</v>
      </c>
      <c r="O312" s="87">
        <v>0</v>
      </c>
      <c r="P312" s="87">
        <v>0</v>
      </c>
      <c r="Q312" s="87">
        <v>0</v>
      </c>
      <c r="R312" s="87">
        <v>0</v>
      </c>
      <c r="S312" s="87">
        <v>0</v>
      </c>
      <c r="T312" s="87">
        <v>0</v>
      </c>
      <c r="U312" s="87">
        <v>0</v>
      </c>
      <c r="V312" s="87">
        <v>0</v>
      </c>
      <c r="W312" s="87">
        <v>0</v>
      </c>
      <c r="X312" s="87">
        <v>0</v>
      </c>
      <c r="Y312" s="87">
        <v>0</v>
      </c>
      <c r="Z312" s="87">
        <v>0</v>
      </c>
      <c r="AA312" s="87">
        <v>0</v>
      </c>
      <c r="AB312" s="87">
        <v>0</v>
      </c>
      <c r="AC312" s="87">
        <v>0</v>
      </c>
      <c r="AD312" s="87">
        <v>0</v>
      </c>
      <c r="AE312" s="87">
        <v>0</v>
      </c>
      <c r="AF312" s="87">
        <v>0</v>
      </c>
      <c r="AG312" s="87">
        <v>0</v>
      </c>
      <c r="AH312" s="87">
        <v>0</v>
      </c>
      <c r="AI312" s="87">
        <v>0</v>
      </c>
      <c r="AJ312" s="87">
        <v>0</v>
      </c>
      <c r="AK312" s="87">
        <v>0</v>
      </c>
      <c r="AL312" s="87">
        <v>0</v>
      </c>
      <c r="AM312" s="87">
        <v>0</v>
      </c>
      <c r="AN312" s="87">
        <v>0</v>
      </c>
      <c r="AO312" s="87">
        <v>0</v>
      </c>
      <c r="AP312" s="87">
        <v>0</v>
      </c>
      <c r="AQ312" s="87">
        <v>0</v>
      </c>
      <c r="AR312" s="87">
        <v>0</v>
      </c>
      <c r="AS312" s="87">
        <v>0</v>
      </c>
      <c r="AT312" s="87">
        <v>0</v>
      </c>
      <c r="AU312" s="87">
        <v>0</v>
      </c>
      <c r="AV312" s="87">
        <v>0</v>
      </c>
      <c r="AW312" s="87">
        <v>0</v>
      </c>
      <c r="AX312" s="87">
        <v>0</v>
      </c>
      <c r="AY312" s="87">
        <v>0</v>
      </c>
      <c r="AZ312" s="87">
        <v>0</v>
      </c>
      <c r="BA312" s="87">
        <v>0</v>
      </c>
      <c r="BB312" s="87">
        <v>0</v>
      </c>
    </row>
    <row r="313" spans="1:54">
      <c r="A313" s="86" t="s">
        <v>430</v>
      </c>
      <c r="B313" s="87">
        <v>74673596.615732595</v>
      </c>
      <c r="C313" s="87">
        <v>74514199.632214099</v>
      </c>
      <c r="D313" s="87">
        <v>74506543.791529894</v>
      </c>
      <c r="E313" s="87">
        <v>74506543.791529894</v>
      </c>
      <c r="F313" s="87">
        <v>74409288.4999654</v>
      </c>
      <c r="G313" s="87">
        <v>73632371.137334898</v>
      </c>
      <c r="H313" s="87">
        <v>72894182.579901293</v>
      </c>
      <c r="I313" s="87">
        <v>72186179.453482002</v>
      </c>
      <c r="J313" s="87">
        <v>71373473.844371095</v>
      </c>
      <c r="K313" s="87">
        <v>70966733.015211195</v>
      </c>
      <c r="L313" s="87">
        <v>70783559.038099393</v>
      </c>
      <c r="M313" s="87">
        <v>70516093.341706201</v>
      </c>
      <c r="N313" s="87">
        <v>70516093.341706201</v>
      </c>
      <c r="O313" s="87">
        <v>70516093.341706201</v>
      </c>
      <c r="P313" s="87">
        <v>70484178.878879204</v>
      </c>
      <c r="Q313" s="87">
        <v>70475554.939857498</v>
      </c>
      <c r="R313" s="87">
        <v>70153846.182382599</v>
      </c>
      <c r="S313" s="87">
        <v>70004067.799474105</v>
      </c>
      <c r="T313" s="87">
        <v>69663173.275025293</v>
      </c>
      <c r="U313" s="87">
        <v>69311621.6574938</v>
      </c>
      <c r="V313" s="87">
        <v>68981405.497565493</v>
      </c>
      <c r="W313" s="87">
        <v>68749981.3993738</v>
      </c>
      <c r="X313" s="87">
        <v>68532919.036726996</v>
      </c>
      <c r="Y313" s="87">
        <v>68418134.020885199</v>
      </c>
      <c r="Z313" s="87">
        <v>68418134.020885199</v>
      </c>
      <c r="AA313" s="87">
        <v>68418134.020885199</v>
      </c>
      <c r="AB313" s="87">
        <v>68418134.020885199</v>
      </c>
      <c r="AC313" s="87">
        <v>68363298.665471703</v>
      </c>
      <c r="AD313" s="87">
        <v>68357298.763791203</v>
      </c>
      <c r="AE313" s="87">
        <v>68357298.763791203</v>
      </c>
      <c r="AF313" s="87">
        <v>68353764.102371201</v>
      </c>
      <c r="AG313" s="87">
        <v>67907577.402752995</v>
      </c>
      <c r="AH313" s="87">
        <v>67449970.939081505</v>
      </c>
      <c r="AI313" s="87">
        <v>67010890.044400796</v>
      </c>
      <c r="AJ313" s="87">
        <v>66609807.392315701</v>
      </c>
      <c r="AK313" s="87">
        <v>66267552.636892997</v>
      </c>
      <c r="AL313" s="87">
        <v>65889790.3910897</v>
      </c>
      <c r="AM313" s="87">
        <v>65781782.927725397</v>
      </c>
      <c r="AN313" s="87">
        <v>65781782.927725397</v>
      </c>
      <c r="AO313" s="87">
        <v>65781782.927725397</v>
      </c>
      <c r="AP313" s="87">
        <v>65738970.976865098</v>
      </c>
      <c r="AQ313" s="87">
        <v>65717463.813638501</v>
      </c>
      <c r="AR313" s="87">
        <v>65516210.0032354</v>
      </c>
      <c r="AS313" s="87">
        <v>65513468.662502699</v>
      </c>
      <c r="AT313" s="87">
        <v>65224465.004735701</v>
      </c>
      <c r="AU313" s="87">
        <v>64938784.3352663</v>
      </c>
      <c r="AV313" s="87">
        <v>64650749.5213461</v>
      </c>
      <c r="AW313" s="87">
        <v>64398972.644131102</v>
      </c>
      <c r="AX313" s="87">
        <v>64173860.702872798</v>
      </c>
      <c r="AY313" s="87">
        <v>64005946.246505603</v>
      </c>
      <c r="AZ313" s="87">
        <v>64005946.246505603</v>
      </c>
      <c r="BA313" s="87">
        <v>64001675.482535399</v>
      </c>
      <c r="BB313" s="87">
        <v>64001675.482535399</v>
      </c>
    </row>
    <row r="314" spans="1:54">
      <c r="A314" s="86" t="s">
        <v>431</v>
      </c>
      <c r="B314" s="87">
        <v>26881687.760000002</v>
      </c>
      <c r="C314" s="87">
        <v>26881687.760000002</v>
      </c>
      <c r="D314" s="87">
        <v>26881687.760000002</v>
      </c>
      <c r="E314" s="87">
        <v>26881687.760000002</v>
      </c>
      <c r="F314" s="87">
        <v>26881687.760000002</v>
      </c>
      <c r="G314" s="87">
        <v>26881687.760000002</v>
      </c>
      <c r="H314" s="87">
        <v>26881687.760000002</v>
      </c>
      <c r="I314" s="87">
        <v>26881687.760000002</v>
      </c>
      <c r="J314" s="87">
        <v>26881687.760000002</v>
      </c>
      <c r="K314" s="87">
        <v>26881687.760000002</v>
      </c>
      <c r="L314" s="87">
        <v>26881687.760000002</v>
      </c>
      <c r="M314" s="87">
        <v>26881687.760000002</v>
      </c>
      <c r="N314" s="87">
        <v>26881687.760000002</v>
      </c>
      <c r="O314" s="87">
        <v>26881687.760000002</v>
      </c>
      <c r="P314" s="87">
        <v>26881687.760000002</v>
      </c>
      <c r="Q314" s="87">
        <v>26881687.760000002</v>
      </c>
      <c r="R314" s="87">
        <v>26881687.760000002</v>
      </c>
      <c r="S314" s="87">
        <v>26881687.760000002</v>
      </c>
      <c r="T314" s="87">
        <v>26881687.760000002</v>
      </c>
      <c r="U314" s="87">
        <v>26881687.760000002</v>
      </c>
      <c r="V314" s="87">
        <v>26881687.760000002</v>
      </c>
      <c r="W314" s="87">
        <v>26881687.760000002</v>
      </c>
      <c r="X314" s="87">
        <v>26881687.760000002</v>
      </c>
      <c r="Y314" s="87">
        <v>26881687.760000002</v>
      </c>
      <c r="Z314" s="87">
        <v>26881687.760000002</v>
      </c>
      <c r="AA314" s="87">
        <v>26881687.760000002</v>
      </c>
      <c r="AB314" s="87">
        <v>26881687.760000002</v>
      </c>
      <c r="AC314" s="87">
        <v>26881687.760000002</v>
      </c>
      <c r="AD314" s="87">
        <v>26881687.760000002</v>
      </c>
      <c r="AE314" s="87">
        <v>26881687.760000002</v>
      </c>
      <c r="AF314" s="87">
        <v>26881687.760000002</v>
      </c>
      <c r="AG314" s="87">
        <v>26881687.760000002</v>
      </c>
      <c r="AH314" s="87">
        <v>26881687.760000002</v>
      </c>
      <c r="AI314" s="87">
        <v>26881687.760000002</v>
      </c>
      <c r="AJ314" s="87">
        <v>26881687.760000002</v>
      </c>
      <c r="AK314" s="87">
        <v>26881687.760000002</v>
      </c>
      <c r="AL314" s="87">
        <v>26881687.760000002</v>
      </c>
      <c r="AM314" s="87">
        <v>26881687.760000002</v>
      </c>
      <c r="AN314" s="87">
        <v>26881687.760000002</v>
      </c>
      <c r="AO314" s="87">
        <v>26881687.760000002</v>
      </c>
      <c r="AP314" s="87">
        <v>26881687.760000002</v>
      </c>
      <c r="AQ314" s="87">
        <v>26881687.760000002</v>
      </c>
      <c r="AR314" s="87">
        <v>26881687.760000002</v>
      </c>
      <c r="AS314" s="87">
        <v>26881687.760000002</v>
      </c>
      <c r="AT314" s="87">
        <v>26881687.760000002</v>
      </c>
      <c r="AU314" s="87">
        <v>26881687.760000002</v>
      </c>
      <c r="AV314" s="87">
        <v>26881687.760000002</v>
      </c>
      <c r="AW314" s="87">
        <v>26881687.760000002</v>
      </c>
      <c r="AX314" s="87">
        <v>26881687.760000002</v>
      </c>
      <c r="AY314" s="87">
        <v>26881687.760000002</v>
      </c>
      <c r="AZ314" s="87">
        <v>26881687.760000002</v>
      </c>
      <c r="BA314" s="87">
        <v>26881687.760000002</v>
      </c>
      <c r="BB314" s="87">
        <v>26881687.760000002</v>
      </c>
    </row>
    <row r="315" spans="1:54">
      <c r="A315" s="86" t="s">
        <v>432</v>
      </c>
      <c r="B315" s="87">
        <v>3196902.45</v>
      </c>
      <c r="C315" s="87">
        <v>3196902.45</v>
      </c>
      <c r="D315" s="87">
        <v>3196902.45</v>
      </c>
      <c r="E315" s="87">
        <v>3196902.45</v>
      </c>
      <c r="F315" s="87">
        <v>3196902.45</v>
      </c>
      <c r="G315" s="87">
        <v>3196902.45</v>
      </c>
      <c r="H315" s="87">
        <v>3196902.45</v>
      </c>
      <c r="I315" s="87">
        <v>3196902.45</v>
      </c>
      <c r="J315" s="87">
        <v>3196902.45</v>
      </c>
      <c r="K315" s="87">
        <v>3196902.45</v>
      </c>
      <c r="L315" s="87">
        <v>3196902.45</v>
      </c>
      <c r="M315" s="87">
        <v>3196902.45</v>
      </c>
      <c r="N315" s="87">
        <v>3196902.45</v>
      </c>
      <c r="O315" s="87">
        <v>3196902.45</v>
      </c>
      <c r="P315" s="87">
        <v>3196902.45</v>
      </c>
      <c r="Q315" s="87">
        <v>3196902.45</v>
      </c>
      <c r="R315" s="87">
        <v>3196902.45</v>
      </c>
      <c r="S315" s="87">
        <v>3196902.45</v>
      </c>
      <c r="T315" s="87">
        <v>3196902.45</v>
      </c>
      <c r="U315" s="87">
        <v>3196902.45</v>
      </c>
      <c r="V315" s="87">
        <v>3196902.45</v>
      </c>
      <c r="W315" s="87">
        <v>3196902.45</v>
      </c>
      <c r="X315" s="87">
        <v>3196902.45</v>
      </c>
      <c r="Y315" s="87">
        <v>3196902.45</v>
      </c>
      <c r="Z315" s="87">
        <v>3196902.45</v>
      </c>
      <c r="AA315" s="87">
        <v>3196902.45</v>
      </c>
      <c r="AB315" s="87">
        <v>3196902.45</v>
      </c>
      <c r="AC315" s="87">
        <v>3196902.45</v>
      </c>
      <c r="AD315" s="87">
        <v>3196902.45</v>
      </c>
      <c r="AE315" s="87">
        <v>3196902.45</v>
      </c>
      <c r="AF315" s="87">
        <v>3196902.45</v>
      </c>
      <c r="AG315" s="87">
        <v>3196902.45</v>
      </c>
      <c r="AH315" s="87">
        <v>3196902.45</v>
      </c>
      <c r="AI315" s="87">
        <v>3196902.45</v>
      </c>
      <c r="AJ315" s="87">
        <v>3196902.45</v>
      </c>
      <c r="AK315" s="87">
        <v>3196902.45</v>
      </c>
      <c r="AL315" s="87">
        <v>3196902.45</v>
      </c>
      <c r="AM315" s="87">
        <v>3196902.45</v>
      </c>
      <c r="AN315" s="87">
        <v>3196902.45</v>
      </c>
      <c r="AO315" s="87">
        <v>3196902.45</v>
      </c>
      <c r="AP315" s="87">
        <v>3196902.45</v>
      </c>
      <c r="AQ315" s="87">
        <v>3196902.45</v>
      </c>
      <c r="AR315" s="87">
        <v>3196902.45</v>
      </c>
      <c r="AS315" s="87">
        <v>3196902.45</v>
      </c>
      <c r="AT315" s="87">
        <v>3196902.45</v>
      </c>
      <c r="AU315" s="87">
        <v>3196902.45</v>
      </c>
      <c r="AV315" s="87">
        <v>3196902.45</v>
      </c>
      <c r="AW315" s="87">
        <v>3196902.45</v>
      </c>
      <c r="AX315" s="87">
        <v>3196902.45</v>
      </c>
      <c r="AY315" s="87">
        <v>3196902.45</v>
      </c>
      <c r="AZ315" s="87">
        <v>3196902.45</v>
      </c>
      <c r="BA315" s="87">
        <v>3196902.45</v>
      </c>
      <c r="BB315" s="87">
        <v>3196902.45</v>
      </c>
    </row>
    <row r="316" spans="1:54">
      <c r="A316" s="86" t="s">
        <v>433</v>
      </c>
      <c r="B316" s="87">
        <v>0</v>
      </c>
      <c r="C316" s="87">
        <v>0</v>
      </c>
      <c r="D316" s="87">
        <v>0</v>
      </c>
      <c r="E316" s="87">
        <v>0</v>
      </c>
      <c r="F316" s="87">
        <v>0</v>
      </c>
      <c r="G316" s="87">
        <v>0</v>
      </c>
      <c r="H316" s="87">
        <v>0</v>
      </c>
      <c r="I316" s="87">
        <v>0</v>
      </c>
      <c r="J316" s="87">
        <v>0</v>
      </c>
      <c r="K316" s="87">
        <v>0</v>
      </c>
      <c r="L316" s="87">
        <v>0</v>
      </c>
      <c r="M316" s="87">
        <v>0</v>
      </c>
      <c r="N316" s="87">
        <v>0</v>
      </c>
      <c r="O316" s="87">
        <v>0</v>
      </c>
      <c r="P316" s="87">
        <v>0</v>
      </c>
      <c r="Q316" s="87">
        <v>0</v>
      </c>
      <c r="R316" s="87">
        <v>0</v>
      </c>
      <c r="S316" s="87">
        <v>0</v>
      </c>
      <c r="T316" s="87">
        <v>0</v>
      </c>
      <c r="U316" s="87">
        <v>0</v>
      </c>
      <c r="V316" s="87">
        <v>0</v>
      </c>
      <c r="W316" s="87">
        <v>0</v>
      </c>
      <c r="X316" s="87">
        <v>0</v>
      </c>
      <c r="Y316" s="87">
        <v>0</v>
      </c>
      <c r="Z316" s="87">
        <v>0</v>
      </c>
      <c r="AA316" s="87">
        <v>0</v>
      </c>
      <c r="AB316" s="87">
        <v>0</v>
      </c>
      <c r="AC316" s="87">
        <v>0</v>
      </c>
      <c r="AD316" s="87">
        <v>0</v>
      </c>
      <c r="AE316" s="87">
        <v>0</v>
      </c>
      <c r="AF316" s="87">
        <v>0</v>
      </c>
      <c r="AG316" s="87">
        <v>0</v>
      </c>
      <c r="AH316" s="87">
        <v>0</v>
      </c>
      <c r="AI316" s="87">
        <v>0</v>
      </c>
      <c r="AJ316" s="87">
        <v>0</v>
      </c>
      <c r="AK316" s="87">
        <v>0</v>
      </c>
      <c r="AL316" s="87">
        <v>0</v>
      </c>
      <c r="AM316" s="87">
        <v>0</v>
      </c>
      <c r="AN316" s="87">
        <v>0</v>
      </c>
      <c r="AO316" s="87">
        <v>0</v>
      </c>
      <c r="AP316" s="87">
        <v>0</v>
      </c>
      <c r="AQ316" s="87">
        <v>0</v>
      </c>
      <c r="AR316" s="87">
        <v>0</v>
      </c>
      <c r="AS316" s="87">
        <v>0</v>
      </c>
      <c r="AT316" s="87">
        <v>0</v>
      </c>
      <c r="AU316" s="87">
        <v>0</v>
      </c>
      <c r="AV316" s="87">
        <v>0</v>
      </c>
      <c r="AW316" s="87">
        <v>0</v>
      </c>
      <c r="AX316" s="87">
        <v>0</v>
      </c>
      <c r="AY316" s="87">
        <v>0</v>
      </c>
      <c r="AZ316" s="87">
        <v>0</v>
      </c>
      <c r="BA316" s="87">
        <v>0</v>
      </c>
      <c r="BB316" s="87">
        <v>0</v>
      </c>
    </row>
    <row r="317" spans="1:54">
      <c r="A317" s="86" t="s">
        <v>434</v>
      </c>
      <c r="B317" s="87">
        <v>96792081.806966007</v>
      </c>
      <c r="C317" s="87">
        <v>96811648.256792799</v>
      </c>
      <c r="D317" s="87">
        <v>96845351.521611005</v>
      </c>
      <c r="E317" s="87">
        <v>96809783.933739394</v>
      </c>
      <c r="F317" s="87">
        <v>96815426.194475904</v>
      </c>
      <c r="G317" s="87">
        <v>96754525.357133001</v>
      </c>
      <c r="H317" s="87">
        <v>96680778.671966106</v>
      </c>
      <c r="I317" s="87">
        <v>96653894.373626202</v>
      </c>
      <c r="J317" s="87">
        <v>96730926.276531905</v>
      </c>
      <c r="K317" s="87">
        <v>96775634.981557801</v>
      </c>
      <c r="L317" s="87">
        <v>96829444.995319098</v>
      </c>
      <c r="M317" s="87">
        <v>96824433.326480702</v>
      </c>
      <c r="N317" s="87">
        <v>96801876.778462097</v>
      </c>
      <c r="O317" s="87">
        <v>96801876.778462097</v>
      </c>
      <c r="P317" s="87">
        <v>96785284.141897097</v>
      </c>
      <c r="Q317" s="87">
        <v>96760880.634518594</v>
      </c>
      <c r="R317" s="87">
        <v>96676128.171490297</v>
      </c>
      <c r="S317" s="87">
        <v>96631863.234677002</v>
      </c>
      <c r="T317" s="87">
        <v>96537394.605338901</v>
      </c>
      <c r="U317" s="87">
        <v>96433685.250092506</v>
      </c>
      <c r="V317" s="87">
        <v>96377404.954862103</v>
      </c>
      <c r="W317" s="87">
        <v>96448301.147885606</v>
      </c>
      <c r="X317" s="87">
        <v>96491571.953985095</v>
      </c>
      <c r="Y317" s="87">
        <v>96504679.537332997</v>
      </c>
      <c r="Z317" s="87">
        <v>96486416.711639807</v>
      </c>
      <c r="AA317" s="87">
        <v>96466329.7073358</v>
      </c>
      <c r="AB317" s="87">
        <v>96466329.7073358</v>
      </c>
      <c r="AC317" s="87">
        <v>96450499.947910205</v>
      </c>
      <c r="AD317" s="87">
        <v>96430046.184952304</v>
      </c>
      <c r="AE317" s="87">
        <v>96371138.237096503</v>
      </c>
      <c r="AF317" s="87">
        <v>96338822.551488906</v>
      </c>
      <c r="AG317" s="87">
        <v>96259086.195792496</v>
      </c>
      <c r="AH317" s="87">
        <v>96182866.985179707</v>
      </c>
      <c r="AI317" s="87">
        <v>96138625.367597699</v>
      </c>
      <c r="AJ317" s="87">
        <v>96232219.552016705</v>
      </c>
      <c r="AK317" s="87">
        <v>96315030.0473959</v>
      </c>
      <c r="AL317" s="87">
        <v>96365012.682282001</v>
      </c>
      <c r="AM317" s="87">
        <v>96388821.288153097</v>
      </c>
      <c r="AN317" s="87">
        <v>96410129.983534202</v>
      </c>
      <c r="AO317" s="87">
        <v>96410129.983534202</v>
      </c>
      <c r="AP317" s="87">
        <v>96420553.226297095</v>
      </c>
      <c r="AQ317" s="87">
        <v>96421150.577861398</v>
      </c>
      <c r="AR317" s="87">
        <v>96397831.610020503</v>
      </c>
      <c r="AS317" s="87">
        <v>96382674.536494493</v>
      </c>
      <c r="AT317" s="87">
        <v>96332785.361803606</v>
      </c>
      <c r="AU317" s="87">
        <v>96291377.099859193</v>
      </c>
      <c r="AV317" s="87">
        <v>96258753.648097306</v>
      </c>
      <c r="AW317" s="87">
        <v>96372786.044194698</v>
      </c>
      <c r="AX317" s="87">
        <v>96475015.087697104</v>
      </c>
      <c r="AY317" s="87">
        <v>96541740.408868402</v>
      </c>
      <c r="AZ317" s="87">
        <v>96589182.304682001</v>
      </c>
      <c r="BA317" s="87">
        <v>96634740.301649302</v>
      </c>
      <c r="BB317" s="87">
        <v>96634740.301649302</v>
      </c>
    </row>
    <row r="318" spans="1:54">
      <c r="A318" s="86" t="s">
        <v>435</v>
      </c>
      <c r="B318" s="87">
        <v>0</v>
      </c>
      <c r="C318" s="87">
        <v>0</v>
      </c>
      <c r="D318" s="87">
        <v>0</v>
      </c>
      <c r="E318" s="87">
        <v>0</v>
      </c>
      <c r="F318" s="87">
        <v>0</v>
      </c>
      <c r="G318" s="87">
        <v>0</v>
      </c>
      <c r="H318" s="87">
        <v>0</v>
      </c>
      <c r="I318" s="87">
        <v>0</v>
      </c>
      <c r="J318" s="87">
        <v>0</v>
      </c>
      <c r="K318" s="87">
        <v>0</v>
      </c>
      <c r="L318" s="87">
        <v>0</v>
      </c>
      <c r="M318" s="87">
        <v>0</v>
      </c>
      <c r="N318" s="87">
        <v>0</v>
      </c>
      <c r="O318" s="87">
        <v>0</v>
      </c>
      <c r="P318" s="87">
        <v>0</v>
      </c>
      <c r="Q318" s="87">
        <v>0</v>
      </c>
      <c r="R318" s="87">
        <v>0</v>
      </c>
      <c r="S318" s="87">
        <v>0</v>
      </c>
      <c r="T318" s="87">
        <v>0</v>
      </c>
      <c r="U318" s="87">
        <v>0</v>
      </c>
      <c r="V318" s="87">
        <v>0</v>
      </c>
      <c r="W318" s="87">
        <v>0</v>
      </c>
      <c r="X318" s="87">
        <v>0</v>
      </c>
      <c r="Y318" s="87">
        <v>0</v>
      </c>
      <c r="Z318" s="87">
        <v>0</v>
      </c>
      <c r="AA318" s="87">
        <v>0</v>
      </c>
      <c r="AB318" s="87">
        <v>0</v>
      </c>
      <c r="AC318" s="87">
        <v>0</v>
      </c>
      <c r="AD318" s="87">
        <v>0</v>
      </c>
      <c r="AE318" s="87">
        <v>0</v>
      </c>
      <c r="AF318" s="87">
        <v>0</v>
      </c>
      <c r="AG318" s="87">
        <v>0</v>
      </c>
      <c r="AH318" s="87">
        <v>0</v>
      </c>
      <c r="AI318" s="87">
        <v>0</v>
      </c>
      <c r="AJ318" s="87">
        <v>0</v>
      </c>
      <c r="AK318" s="87">
        <v>0</v>
      </c>
      <c r="AL318" s="87">
        <v>0</v>
      </c>
      <c r="AM318" s="87">
        <v>0</v>
      </c>
      <c r="AN318" s="87">
        <v>0</v>
      </c>
      <c r="AO318" s="87">
        <v>0</v>
      </c>
      <c r="AP318" s="87">
        <v>0</v>
      </c>
      <c r="AQ318" s="87">
        <v>0</v>
      </c>
      <c r="AR318" s="87">
        <v>0</v>
      </c>
      <c r="AS318" s="87">
        <v>0</v>
      </c>
      <c r="AT318" s="87">
        <v>0</v>
      </c>
      <c r="AU318" s="87">
        <v>0</v>
      </c>
      <c r="AV318" s="87">
        <v>0</v>
      </c>
      <c r="AW318" s="87">
        <v>0</v>
      </c>
      <c r="AX318" s="87">
        <v>0</v>
      </c>
      <c r="AY318" s="87">
        <v>0</v>
      </c>
      <c r="AZ318" s="87">
        <v>0</v>
      </c>
      <c r="BA318" s="87">
        <v>0</v>
      </c>
      <c r="BB318" s="87">
        <v>0</v>
      </c>
    </row>
    <row r="319" spans="1:54">
      <c r="A319" s="86" t="s">
        <v>436</v>
      </c>
      <c r="B319" s="87">
        <v>13011993.83</v>
      </c>
      <c r="C319" s="87">
        <v>13011993.83</v>
      </c>
      <c r="D319" s="87">
        <v>13011993.83</v>
      </c>
      <c r="E319" s="87">
        <v>13011993.83</v>
      </c>
      <c r="F319" s="87">
        <v>13011993.83</v>
      </c>
      <c r="G319" s="87">
        <v>13011993.83</v>
      </c>
      <c r="H319" s="87">
        <v>13011993.83</v>
      </c>
      <c r="I319" s="87">
        <v>13011993.83</v>
      </c>
      <c r="J319" s="87">
        <v>13011993.83</v>
      </c>
      <c r="K319" s="87">
        <v>13011993.83</v>
      </c>
      <c r="L319" s="87">
        <v>13011993.83</v>
      </c>
      <c r="M319" s="87">
        <v>13011993.83</v>
      </c>
      <c r="N319" s="87">
        <v>13011993.83</v>
      </c>
      <c r="O319" s="87">
        <v>13011993.83</v>
      </c>
      <c r="P319" s="87">
        <v>13011993.83</v>
      </c>
      <c r="Q319" s="87">
        <v>13011993.83</v>
      </c>
      <c r="R319" s="87">
        <v>13011993.83</v>
      </c>
      <c r="S319" s="87">
        <v>13011993.83</v>
      </c>
      <c r="T319" s="87">
        <v>13011993.83</v>
      </c>
      <c r="U319" s="87">
        <v>13011993.83</v>
      </c>
      <c r="V319" s="87">
        <v>13011993.83</v>
      </c>
      <c r="W319" s="87">
        <v>13011993.83</v>
      </c>
      <c r="X319" s="87">
        <v>13011993.83</v>
      </c>
      <c r="Y319" s="87">
        <v>13011993.83</v>
      </c>
      <c r="Z319" s="87">
        <v>13011993.83</v>
      </c>
      <c r="AA319" s="87">
        <v>13011993.83</v>
      </c>
      <c r="AB319" s="87">
        <v>13011993.83</v>
      </c>
      <c r="AC319" s="87">
        <v>13011993.83</v>
      </c>
      <c r="AD319" s="87">
        <v>13011993.83</v>
      </c>
      <c r="AE319" s="87">
        <v>13011993.83</v>
      </c>
      <c r="AF319" s="87">
        <v>13011993.83</v>
      </c>
      <c r="AG319" s="87">
        <v>13011993.83</v>
      </c>
      <c r="AH319" s="87">
        <v>13011993.83</v>
      </c>
      <c r="AI319" s="87">
        <v>13011993.83</v>
      </c>
      <c r="AJ319" s="87">
        <v>13011993.83</v>
      </c>
      <c r="AK319" s="87">
        <v>13011993.83</v>
      </c>
      <c r="AL319" s="87">
        <v>13011993.83</v>
      </c>
      <c r="AM319" s="87">
        <v>13011993.83</v>
      </c>
      <c r="AN319" s="87">
        <v>13011993.83</v>
      </c>
      <c r="AO319" s="87">
        <v>13011993.83</v>
      </c>
      <c r="AP319" s="87">
        <v>13011993.83</v>
      </c>
      <c r="AQ319" s="87">
        <v>13011993.83</v>
      </c>
      <c r="AR319" s="87">
        <v>13011993.83</v>
      </c>
      <c r="AS319" s="87">
        <v>13011993.83</v>
      </c>
      <c r="AT319" s="87">
        <v>13011993.83</v>
      </c>
      <c r="AU319" s="87">
        <v>13011993.83</v>
      </c>
      <c r="AV319" s="87">
        <v>13011993.83</v>
      </c>
      <c r="AW319" s="87">
        <v>13011993.83</v>
      </c>
      <c r="AX319" s="87">
        <v>13011993.83</v>
      </c>
      <c r="AY319" s="87">
        <v>13011993.83</v>
      </c>
      <c r="AZ319" s="87">
        <v>13011993.83</v>
      </c>
      <c r="BA319" s="87">
        <v>13011993.83</v>
      </c>
      <c r="BB319" s="87">
        <v>13011993.83</v>
      </c>
    </row>
    <row r="320" spans="1:54">
      <c r="A320" s="267" t="s">
        <v>437</v>
      </c>
      <c r="B320" s="109">
        <v>214556262.46269801</v>
      </c>
      <c r="C320" s="109">
        <v>214416431.92900699</v>
      </c>
      <c r="D320" s="109">
        <v>214442479.35314</v>
      </c>
      <c r="E320" s="109">
        <v>214406911.76526901</v>
      </c>
      <c r="F320" s="109">
        <v>214315298.73444101</v>
      </c>
      <c r="G320" s="109">
        <v>213477480.53446701</v>
      </c>
      <c r="H320" s="109">
        <v>212665545.29186699</v>
      </c>
      <c r="I320" s="109">
        <v>211930657.86710799</v>
      </c>
      <c r="J320" s="109">
        <v>211194984.16090301</v>
      </c>
      <c r="K320" s="109">
        <v>210832952.036769</v>
      </c>
      <c r="L320" s="109">
        <v>210703588.07341799</v>
      </c>
      <c r="M320" s="109">
        <v>210431110.708186</v>
      </c>
      <c r="N320" s="109">
        <v>210408554.16016799</v>
      </c>
      <c r="O320" s="109">
        <v>210408554.16016799</v>
      </c>
      <c r="P320" s="109">
        <v>210360047.060776</v>
      </c>
      <c r="Q320" s="109">
        <v>210327019.61437601</v>
      </c>
      <c r="R320" s="109">
        <v>209920558.39387199</v>
      </c>
      <c r="S320" s="109">
        <v>209726515.07415101</v>
      </c>
      <c r="T320" s="109">
        <v>209291151.92036399</v>
      </c>
      <c r="U320" s="109">
        <v>208835890.947586</v>
      </c>
      <c r="V320" s="109">
        <v>208449394.49242699</v>
      </c>
      <c r="W320" s="109">
        <v>208288866.58725899</v>
      </c>
      <c r="X320" s="109">
        <v>208115075.03071201</v>
      </c>
      <c r="Y320" s="109">
        <v>208013397.59821799</v>
      </c>
      <c r="Z320" s="109">
        <v>207995134.772524</v>
      </c>
      <c r="AA320" s="109">
        <v>207975047.76822099</v>
      </c>
      <c r="AB320" s="109">
        <v>207975047.76822099</v>
      </c>
      <c r="AC320" s="109">
        <v>207904382.653382</v>
      </c>
      <c r="AD320" s="109">
        <v>207877928.98874301</v>
      </c>
      <c r="AE320" s="109">
        <v>207819021.040887</v>
      </c>
      <c r="AF320" s="109">
        <v>207783170.69385999</v>
      </c>
      <c r="AG320" s="109">
        <v>207257247.63854501</v>
      </c>
      <c r="AH320" s="109">
        <v>206723421.964261</v>
      </c>
      <c r="AI320" s="109">
        <v>206240099.451998</v>
      </c>
      <c r="AJ320" s="109">
        <v>205932610.984332</v>
      </c>
      <c r="AK320" s="109">
        <v>205673166.724289</v>
      </c>
      <c r="AL320" s="109">
        <v>205345387.11337101</v>
      </c>
      <c r="AM320" s="109">
        <v>205261188.255878</v>
      </c>
      <c r="AN320" s="109">
        <v>205282496.95125899</v>
      </c>
      <c r="AO320" s="109">
        <v>205282496.95125899</v>
      </c>
      <c r="AP320" s="109">
        <v>205250108.24316201</v>
      </c>
      <c r="AQ320" s="109">
        <v>205229198.431499</v>
      </c>
      <c r="AR320" s="109">
        <v>205004625.65325499</v>
      </c>
      <c r="AS320" s="109">
        <v>204986727.23899701</v>
      </c>
      <c r="AT320" s="109">
        <v>204647834.40653899</v>
      </c>
      <c r="AU320" s="109">
        <v>204320745.47512501</v>
      </c>
      <c r="AV320" s="109">
        <v>204000087.209443</v>
      </c>
      <c r="AW320" s="109">
        <v>203862342.72832501</v>
      </c>
      <c r="AX320" s="109">
        <v>203739459.830569</v>
      </c>
      <c r="AY320" s="109">
        <v>203638270.69537401</v>
      </c>
      <c r="AZ320" s="109">
        <v>203685712.591187</v>
      </c>
      <c r="BA320" s="109">
        <v>203726999.824184</v>
      </c>
      <c r="BB320" s="109">
        <v>203726999.824184</v>
      </c>
    </row>
    <row r="321" spans="1:54">
      <c r="A321" s="86" t="s">
        <v>438</v>
      </c>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row>
    <row r="322" spans="1:54">
      <c r="A322" s="89" t="s">
        <v>439</v>
      </c>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row>
    <row r="323" spans="1:54">
      <c r="A323" s="86" t="s">
        <v>440</v>
      </c>
      <c r="B323" s="87">
        <v>0</v>
      </c>
      <c r="C323" s="87">
        <v>0</v>
      </c>
      <c r="D323" s="87">
        <v>0</v>
      </c>
      <c r="E323" s="87">
        <v>0</v>
      </c>
      <c r="F323" s="87">
        <v>0</v>
      </c>
      <c r="G323" s="87">
        <v>0</v>
      </c>
      <c r="H323" s="87">
        <v>0</v>
      </c>
      <c r="I323" s="87">
        <v>0</v>
      </c>
      <c r="J323" s="87">
        <v>0</v>
      </c>
      <c r="K323" s="87">
        <v>0</v>
      </c>
      <c r="L323" s="87">
        <v>0</v>
      </c>
      <c r="M323" s="87">
        <v>0</v>
      </c>
      <c r="N323" s="87">
        <v>0</v>
      </c>
      <c r="O323" s="87">
        <v>0</v>
      </c>
      <c r="P323" s="87">
        <v>0</v>
      </c>
      <c r="Q323" s="87">
        <v>0</v>
      </c>
      <c r="R323" s="87">
        <v>0</v>
      </c>
      <c r="S323" s="87">
        <v>0</v>
      </c>
      <c r="T323" s="87">
        <v>0</v>
      </c>
      <c r="U323" s="87">
        <v>0</v>
      </c>
      <c r="V323" s="87">
        <v>0</v>
      </c>
      <c r="W323" s="87">
        <v>0</v>
      </c>
      <c r="X323" s="87">
        <v>0</v>
      </c>
      <c r="Y323" s="87">
        <v>0</v>
      </c>
      <c r="Z323" s="87">
        <v>0</v>
      </c>
      <c r="AA323" s="87">
        <v>0</v>
      </c>
      <c r="AB323" s="87">
        <v>0</v>
      </c>
      <c r="AC323" s="87">
        <v>0</v>
      </c>
      <c r="AD323" s="87">
        <v>0</v>
      </c>
      <c r="AE323" s="87">
        <v>0</v>
      </c>
      <c r="AF323" s="87">
        <v>0</v>
      </c>
      <c r="AG323" s="87">
        <v>0</v>
      </c>
      <c r="AH323" s="87">
        <v>0</v>
      </c>
      <c r="AI323" s="87">
        <v>0</v>
      </c>
      <c r="AJ323" s="87">
        <v>0</v>
      </c>
      <c r="AK323" s="87">
        <v>0</v>
      </c>
      <c r="AL323" s="87">
        <v>0</v>
      </c>
      <c r="AM323" s="87">
        <v>0</v>
      </c>
      <c r="AN323" s="87">
        <v>0</v>
      </c>
      <c r="AO323" s="87">
        <v>0</v>
      </c>
      <c r="AP323" s="87">
        <v>0</v>
      </c>
      <c r="AQ323" s="87">
        <v>0</v>
      </c>
      <c r="AR323" s="87">
        <v>0</v>
      </c>
      <c r="AS323" s="87">
        <v>0</v>
      </c>
      <c r="AT323" s="87">
        <v>0</v>
      </c>
      <c r="AU323" s="87">
        <v>0</v>
      </c>
      <c r="AV323" s="87">
        <v>0</v>
      </c>
      <c r="AW323" s="87">
        <v>0</v>
      </c>
      <c r="AX323" s="87">
        <v>0</v>
      </c>
      <c r="AY323" s="87">
        <v>0</v>
      </c>
      <c r="AZ323" s="87">
        <v>0</v>
      </c>
      <c r="BA323" s="87">
        <v>0</v>
      </c>
      <c r="BB323" s="87">
        <v>0</v>
      </c>
    </row>
    <row r="324" spans="1:54">
      <c r="A324" s="86" t="s">
        <v>441</v>
      </c>
      <c r="B324" s="87">
        <v>0</v>
      </c>
      <c r="C324" s="87">
        <v>0</v>
      </c>
      <c r="D324" s="87">
        <v>0</v>
      </c>
      <c r="E324" s="87">
        <v>0</v>
      </c>
      <c r="F324" s="87">
        <v>0</v>
      </c>
      <c r="G324" s="87">
        <v>0</v>
      </c>
      <c r="H324" s="87">
        <v>0</v>
      </c>
      <c r="I324" s="87">
        <v>0</v>
      </c>
      <c r="J324" s="87">
        <v>0</v>
      </c>
      <c r="K324" s="87">
        <v>0</v>
      </c>
      <c r="L324" s="87">
        <v>0</v>
      </c>
      <c r="M324" s="87">
        <v>0</v>
      </c>
      <c r="N324" s="87">
        <v>0</v>
      </c>
      <c r="O324" s="87">
        <v>0</v>
      </c>
      <c r="P324" s="87">
        <v>0</v>
      </c>
      <c r="Q324" s="87">
        <v>0</v>
      </c>
      <c r="R324" s="87">
        <v>0</v>
      </c>
      <c r="S324" s="87">
        <v>0</v>
      </c>
      <c r="T324" s="87">
        <v>0</v>
      </c>
      <c r="U324" s="87">
        <v>0</v>
      </c>
      <c r="V324" s="87">
        <v>0</v>
      </c>
      <c r="W324" s="87">
        <v>0</v>
      </c>
      <c r="X324" s="87">
        <v>0</v>
      </c>
      <c r="Y324" s="87">
        <v>0</v>
      </c>
      <c r="Z324" s="87">
        <v>0</v>
      </c>
      <c r="AA324" s="87">
        <v>0</v>
      </c>
      <c r="AB324" s="87">
        <v>0</v>
      </c>
      <c r="AC324" s="87">
        <v>0</v>
      </c>
      <c r="AD324" s="87">
        <v>0</v>
      </c>
      <c r="AE324" s="87">
        <v>0</v>
      </c>
      <c r="AF324" s="87">
        <v>0</v>
      </c>
      <c r="AG324" s="87">
        <v>0</v>
      </c>
      <c r="AH324" s="87">
        <v>0</v>
      </c>
      <c r="AI324" s="87">
        <v>0</v>
      </c>
      <c r="AJ324" s="87">
        <v>0</v>
      </c>
      <c r="AK324" s="87">
        <v>0</v>
      </c>
      <c r="AL324" s="87">
        <v>0</v>
      </c>
      <c r="AM324" s="87">
        <v>0</v>
      </c>
      <c r="AN324" s="87">
        <v>0</v>
      </c>
      <c r="AO324" s="87">
        <v>0</v>
      </c>
      <c r="AP324" s="87">
        <v>0</v>
      </c>
      <c r="AQ324" s="87">
        <v>0</v>
      </c>
      <c r="AR324" s="87">
        <v>0</v>
      </c>
      <c r="AS324" s="87">
        <v>0</v>
      </c>
      <c r="AT324" s="87">
        <v>0</v>
      </c>
      <c r="AU324" s="87">
        <v>0</v>
      </c>
      <c r="AV324" s="87">
        <v>0</v>
      </c>
      <c r="AW324" s="87">
        <v>0</v>
      </c>
      <c r="AX324" s="87">
        <v>0</v>
      </c>
      <c r="AY324" s="87">
        <v>0</v>
      </c>
      <c r="AZ324" s="87">
        <v>0</v>
      </c>
      <c r="BA324" s="87">
        <v>0</v>
      </c>
      <c r="BB324" s="87">
        <v>0</v>
      </c>
    </row>
    <row r="325" spans="1:54">
      <c r="A325" s="86" t="s">
        <v>442</v>
      </c>
      <c r="B325" s="87">
        <v>372912415.94</v>
      </c>
      <c r="C325" s="87">
        <v>372912415.94</v>
      </c>
      <c r="D325" s="87">
        <v>372912415.94</v>
      </c>
      <c r="E325" s="87">
        <v>372912415.94</v>
      </c>
      <c r="F325" s="87">
        <v>372912415.94</v>
      </c>
      <c r="G325" s="87">
        <v>372912415.94</v>
      </c>
      <c r="H325" s="87">
        <v>372912415.94</v>
      </c>
      <c r="I325" s="87">
        <v>372912415.94</v>
      </c>
      <c r="J325" s="87">
        <v>372912415.94</v>
      </c>
      <c r="K325" s="87">
        <v>372912415.94</v>
      </c>
      <c r="L325" s="87">
        <v>372912415.94</v>
      </c>
      <c r="M325" s="87">
        <v>372912415.94</v>
      </c>
      <c r="N325" s="87">
        <v>372912415.94</v>
      </c>
      <c r="O325" s="87">
        <v>372912415.94</v>
      </c>
      <c r="P325" s="87">
        <v>372912415.94</v>
      </c>
      <c r="Q325" s="87">
        <v>372912415.94</v>
      </c>
      <c r="R325" s="87">
        <v>372912415.94</v>
      </c>
      <c r="S325" s="87">
        <v>372912415.94</v>
      </c>
      <c r="T325" s="87">
        <v>372912415.94</v>
      </c>
      <c r="U325" s="87">
        <v>372912415.94</v>
      </c>
      <c r="V325" s="87">
        <v>372912415.94</v>
      </c>
      <c r="W325" s="87">
        <v>372912415.94</v>
      </c>
      <c r="X325" s="87">
        <v>372912415.94</v>
      </c>
      <c r="Y325" s="87">
        <v>372912415.94</v>
      </c>
      <c r="Z325" s="87">
        <v>372912415.94</v>
      </c>
      <c r="AA325" s="87">
        <v>372912415.94</v>
      </c>
      <c r="AB325" s="87">
        <v>372912415.94</v>
      </c>
      <c r="AC325" s="87">
        <v>372912415.94</v>
      </c>
      <c r="AD325" s="87">
        <v>372912415.94</v>
      </c>
      <c r="AE325" s="87">
        <v>372912415.94</v>
      </c>
      <c r="AF325" s="87">
        <v>372912415.94</v>
      </c>
      <c r="AG325" s="87">
        <v>372912415.94</v>
      </c>
      <c r="AH325" s="87">
        <v>372912415.94</v>
      </c>
      <c r="AI325" s="87">
        <v>372912415.94</v>
      </c>
      <c r="AJ325" s="87">
        <v>372912415.94</v>
      </c>
      <c r="AK325" s="87">
        <v>372912415.94</v>
      </c>
      <c r="AL325" s="87">
        <v>372912415.94</v>
      </c>
      <c r="AM325" s="87">
        <v>372912415.94</v>
      </c>
      <c r="AN325" s="87">
        <v>372912415.94</v>
      </c>
      <c r="AO325" s="87">
        <v>372912415.94</v>
      </c>
      <c r="AP325" s="87">
        <v>372912415.94</v>
      </c>
      <c r="AQ325" s="87">
        <v>372912415.94</v>
      </c>
      <c r="AR325" s="87">
        <v>372912415.94</v>
      </c>
      <c r="AS325" s="87">
        <v>372912415.94</v>
      </c>
      <c r="AT325" s="87">
        <v>372912415.94</v>
      </c>
      <c r="AU325" s="87">
        <v>372912415.94</v>
      </c>
      <c r="AV325" s="87">
        <v>372912415.94</v>
      </c>
      <c r="AW325" s="87">
        <v>372912415.94</v>
      </c>
      <c r="AX325" s="87">
        <v>372912415.94</v>
      </c>
      <c r="AY325" s="87">
        <v>372912415.94</v>
      </c>
      <c r="AZ325" s="87">
        <v>372912415.94</v>
      </c>
      <c r="BA325" s="87">
        <v>372912415.94</v>
      </c>
      <c r="BB325" s="87">
        <v>372912415.94</v>
      </c>
    </row>
    <row r="326" spans="1:54">
      <c r="A326" s="86" t="s">
        <v>443</v>
      </c>
      <c r="B326" s="87">
        <v>0</v>
      </c>
      <c r="C326" s="87">
        <v>0</v>
      </c>
      <c r="D326" s="87">
        <v>0</v>
      </c>
      <c r="E326" s="87">
        <v>0</v>
      </c>
      <c r="F326" s="87">
        <v>0</v>
      </c>
      <c r="G326" s="87">
        <v>0</v>
      </c>
      <c r="H326" s="87">
        <v>0</v>
      </c>
      <c r="I326" s="87">
        <v>0</v>
      </c>
      <c r="J326" s="87">
        <v>0</v>
      </c>
      <c r="K326" s="87">
        <v>0</v>
      </c>
      <c r="L326" s="87">
        <v>0</v>
      </c>
      <c r="M326" s="87">
        <v>0</v>
      </c>
      <c r="N326" s="87">
        <v>0</v>
      </c>
      <c r="O326" s="87">
        <v>0</v>
      </c>
      <c r="P326" s="87">
        <v>0</v>
      </c>
      <c r="Q326" s="87">
        <v>0</v>
      </c>
      <c r="R326" s="87">
        <v>0</v>
      </c>
      <c r="S326" s="87">
        <v>0</v>
      </c>
      <c r="T326" s="87">
        <v>0</v>
      </c>
      <c r="U326" s="87">
        <v>0</v>
      </c>
      <c r="V326" s="87">
        <v>0</v>
      </c>
      <c r="W326" s="87">
        <v>0</v>
      </c>
      <c r="X326" s="87">
        <v>0</v>
      </c>
      <c r="Y326" s="87">
        <v>0</v>
      </c>
      <c r="Z326" s="87">
        <v>0</v>
      </c>
      <c r="AA326" s="87">
        <v>0</v>
      </c>
      <c r="AB326" s="87">
        <v>0</v>
      </c>
      <c r="AC326" s="87">
        <v>0</v>
      </c>
      <c r="AD326" s="87">
        <v>0</v>
      </c>
      <c r="AE326" s="87">
        <v>0</v>
      </c>
      <c r="AF326" s="87">
        <v>0</v>
      </c>
      <c r="AG326" s="87">
        <v>0</v>
      </c>
      <c r="AH326" s="87">
        <v>0</v>
      </c>
      <c r="AI326" s="87">
        <v>0</v>
      </c>
      <c r="AJ326" s="87">
        <v>0</v>
      </c>
      <c r="AK326" s="87">
        <v>0</v>
      </c>
      <c r="AL326" s="87">
        <v>0</v>
      </c>
      <c r="AM326" s="87">
        <v>0</v>
      </c>
      <c r="AN326" s="87">
        <v>0</v>
      </c>
      <c r="AO326" s="87">
        <v>0</v>
      </c>
      <c r="AP326" s="87">
        <v>0</v>
      </c>
      <c r="AQ326" s="87">
        <v>0</v>
      </c>
      <c r="AR326" s="87">
        <v>0</v>
      </c>
      <c r="AS326" s="87">
        <v>0</v>
      </c>
      <c r="AT326" s="87">
        <v>0</v>
      </c>
      <c r="AU326" s="87">
        <v>0</v>
      </c>
      <c r="AV326" s="87">
        <v>0</v>
      </c>
      <c r="AW326" s="87">
        <v>0</v>
      </c>
      <c r="AX326" s="87">
        <v>0</v>
      </c>
      <c r="AY326" s="87">
        <v>0</v>
      </c>
      <c r="AZ326" s="87">
        <v>0</v>
      </c>
      <c r="BA326" s="87">
        <v>0</v>
      </c>
      <c r="BB326" s="87">
        <v>0</v>
      </c>
    </row>
    <row r="327" spans="1:54">
      <c r="A327" s="86" t="s">
        <v>444</v>
      </c>
      <c r="B327" s="87">
        <v>0</v>
      </c>
      <c r="C327" s="87">
        <v>0</v>
      </c>
      <c r="D327" s="87">
        <v>0</v>
      </c>
      <c r="E327" s="87">
        <v>0</v>
      </c>
      <c r="F327" s="87">
        <v>0</v>
      </c>
      <c r="G327" s="87">
        <v>0</v>
      </c>
      <c r="H327" s="87">
        <v>0</v>
      </c>
      <c r="I327" s="87">
        <v>0</v>
      </c>
      <c r="J327" s="87">
        <v>0</v>
      </c>
      <c r="K327" s="87">
        <v>0</v>
      </c>
      <c r="L327" s="87">
        <v>0</v>
      </c>
      <c r="M327" s="87">
        <v>0</v>
      </c>
      <c r="N327" s="87">
        <v>0</v>
      </c>
      <c r="O327" s="87">
        <v>0</v>
      </c>
      <c r="P327" s="87">
        <v>0</v>
      </c>
      <c r="Q327" s="87">
        <v>0</v>
      </c>
      <c r="R327" s="87">
        <v>0</v>
      </c>
      <c r="S327" s="87">
        <v>0</v>
      </c>
      <c r="T327" s="87">
        <v>0</v>
      </c>
      <c r="U327" s="87">
        <v>0</v>
      </c>
      <c r="V327" s="87">
        <v>0</v>
      </c>
      <c r="W327" s="87">
        <v>0</v>
      </c>
      <c r="X327" s="87">
        <v>0</v>
      </c>
      <c r="Y327" s="87">
        <v>0</v>
      </c>
      <c r="Z327" s="87">
        <v>0</v>
      </c>
      <c r="AA327" s="87">
        <v>0</v>
      </c>
      <c r="AB327" s="87">
        <v>0</v>
      </c>
      <c r="AC327" s="87">
        <v>0</v>
      </c>
      <c r="AD327" s="87">
        <v>0</v>
      </c>
      <c r="AE327" s="87">
        <v>0</v>
      </c>
      <c r="AF327" s="87">
        <v>0</v>
      </c>
      <c r="AG327" s="87">
        <v>0</v>
      </c>
      <c r="AH327" s="87">
        <v>0</v>
      </c>
      <c r="AI327" s="87">
        <v>0</v>
      </c>
      <c r="AJ327" s="87">
        <v>0</v>
      </c>
      <c r="AK327" s="87">
        <v>0</v>
      </c>
      <c r="AL327" s="87">
        <v>0</v>
      </c>
      <c r="AM327" s="87">
        <v>0</v>
      </c>
      <c r="AN327" s="87">
        <v>0</v>
      </c>
      <c r="AO327" s="87">
        <v>0</v>
      </c>
      <c r="AP327" s="87">
        <v>0</v>
      </c>
      <c r="AQ327" s="87">
        <v>0</v>
      </c>
      <c r="AR327" s="87">
        <v>0</v>
      </c>
      <c r="AS327" s="87">
        <v>0</v>
      </c>
      <c r="AT327" s="87">
        <v>0</v>
      </c>
      <c r="AU327" s="87">
        <v>0</v>
      </c>
      <c r="AV327" s="87">
        <v>0</v>
      </c>
      <c r="AW327" s="87">
        <v>0</v>
      </c>
      <c r="AX327" s="87">
        <v>0</v>
      </c>
      <c r="AY327" s="87">
        <v>0</v>
      </c>
      <c r="AZ327" s="87">
        <v>0</v>
      </c>
      <c r="BA327" s="87">
        <v>0</v>
      </c>
      <c r="BB327" s="87">
        <v>0</v>
      </c>
    </row>
    <row r="328" spans="1:54">
      <c r="A328" s="86" t="s">
        <v>445</v>
      </c>
      <c r="B328" s="87">
        <v>0</v>
      </c>
      <c r="C328" s="87">
        <v>0</v>
      </c>
      <c r="D328" s="87">
        <v>0</v>
      </c>
      <c r="E328" s="87">
        <v>0</v>
      </c>
      <c r="F328" s="87">
        <v>0</v>
      </c>
      <c r="G328" s="87">
        <v>0</v>
      </c>
      <c r="H328" s="87">
        <v>0</v>
      </c>
      <c r="I328" s="87">
        <v>0</v>
      </c>
      <c r="J328" s="87">
        <v>0</v>
      </c>
      <c r="K328" s="87">
        <v>0</v>
      </c>
      <c r="L328" s="87">
        <v>0</v>
      </c>
      <c r="M328" s="87">
        <v>0</v>
      </c>
      <c r="N328" s="87">
        <v>0</v>
      </c>
      <c r="O328" s="87">
        <v>0</v>
      </c>
      <c r="P328" s="87">
        <v>0</v>
      </c>
      <c r="Q328" s="87">
        <v>0</v>
      </c>
      <c r="R328" s="87">
        <v>0</v>
      </c>
      <c r="S328" s="87">
        <v>0</v>
      </c>
      <c r="T328" s="87">
        <v>0</v>
      </c>
      <c r="U328" s="87">
        <v>0</v>
      </c>
      <c r="V328" s="87">
        <v>0</v>
      </c>
      <c r="W328" s="87">
        <v>0</v>
      </c>
      <c r="X328" s="87">
        <v>0</v>
      </c>
      <c r="Y328" s="87">
        <v>0</v>
      </c>
      <c r="Z328" s="87">
        <v>0</v>
      </c>
      <c r="AA328" s="87">
        <v>0</v>
      </c>
      <c r="AB328" s="87">
        <v>0</v>
      </c>
      <c r="AC328" s="87">
        <v>0</v>
      </c>
      <c r="AD328" s="87">
        <v>0</v>
      </c>
      <c r="AE328" s="87">
        <v>0</v>
      </c>
      <c r="AF328" s="87">
        <v>0</v>
      </c>
      <c r="AG328" s="87">
        <v>0</v>
      </c>
      <c r="AH328" s="87">
        <v>0</v>
      </c>
      <c r="AI328" s="87">
        <v>0</v>
      </c>
      <c r="AJ328" s="87">
        <v>0</v>
      </c>
      <c r="AK328" s="87">
        <v>0</v>
      </c>
      <c r="AL328" s="87">
        <v>0</v>
      </c>
      <c r="AM328" s="87">
        <v>0</v>
      </c>
      <c r="AN328" s="87">
        <v>0</v>
      </c>
      <c r="AO328" s="87">
        <v>0</v>
      </c>
      <c r="AP328" s="87">
        <v>0</v>
      </c>
      <c r="AQ328" s="87">
        <v>0</v>
      </c>
      <c r="AR328" s="87">
        <v>0</v>
      </c>
      <c r="AS328" s="87">
        <v>0</v>
      </c>
      <c r="AT328" s="87">
        <v>0</v>
      </c>
      <c r="AU328" s="87">
        <v>0</v>
      </c>
      <c r="AV328" s="87">
        <v>0</v>
      </c>
      <c r="AW328" s="87">
        <v>0</v>
      </c>
      <c r="AX328" s="87">
        <v>0</v>
      </c>
      <c r="AY328" s="87">
        <v>0</v>
      </c>
      <c r="AZ328" s="87">
        <v>0</v>
      </c>
      <c r="BA328" s="87">
        <v>0</v>
      </c>
      <c r="BB328" s="87">
        <v>0</v>
      </c>
    </row>
    <row r="329" spans="1:54">
      <c r="A329" s="86" t="s">
        <v>446</v>
      </c>
      <c r="B329" s="87">
        <v>3631123.98</v>
      </c>
      <c r="C329" s="87">
        <v>3631123.98</v>
      </c>
      <c r="D329" s="87">
        <v>3631123.98</v>
      </c>
      <c r="E329" s="87">
        <v>3631123.98</v>
      </c>
      <c r="F329" s="87">
        <v>3631123.98</v>
      </c>
      <c r="G329" s="87">
        <v>3631123.98</v>
      </c>
      <c r="H329" s="87">
        <v>3631123.98</v>
      </c>
      <c r="I329" s="87">
        <v>3631123.98</v>
      </c>
      <c r="J329" s="87">
        <v>3631123.98</v>
      </c>
      <c r="K329" s="87">
        <v>3631123.98</v>
      </c>
      <c r="L329" s="87">
        <v>3631123.98</v>
      </c>
      <c r="M329" s="87">
        <v>3631123.98</v>
      </c>
      <c r="N329" s="87">
        <v>3631123.98</v>
      </c>
      <c r="O329" s="87">
        <v>3631123.98</v>
      </c>
      <c r="P329" s="87">
        <v>3631123.98</v>
      </c>
      <c r="Q329" s="87">
        <v>3631123.98</v>
      </c>
      <c r="R329" s="87">
        <v>3631123.98</v>
      </c>
      <c r="S329" s="87">
        <v>3631123.98</v>
      </c>
      <c r="T329" s="87">
        <v>3631123.98</v>
      </c>
      <c r="U329" s="87">
        <v>3631123.98</v>
      </c>
      <c r="V329" s="87">
        <v>3631123.98</v>
      </c>
      <c r="W329" s="87">
        <v>3631123.98</v>
      </c>
      <c r="X329" s="87">
        <v>3631123.98</v>
      </c>
      <c r="Y329" s="87">
        <v>3631123.98</v>
      </c>
      <c r="Z329" s="87">
        <v>3631123.98</v>
      </c>
      <c r="AA329" s="87">
        <v>3631123.98</v>
      </c>
      <c r="AB329" s="87">
        <v>3631123.98</v>
      </c>
      <c r="AC329" s="87">
        <v>3631123.98</v>
      </c>
      <c r="AD329" s="87">
        <v>3631123.98</v>
      </c>
      <c r="AE329" s="87">
        <v>3631123.98</v>
      </c>
      <c r="AF329" s="87">
        <v>3631123.98</v>
      </c>
      <c r="AG329" s="87">
        <v>3631123.98</v>
      </c>
      <c r="AH329" s="87">
        <v>3631123.98</v>
      </c>
      <c r="AI329" s="87">
        <v>3631123.98</v>
      </c>
      <c r="AJ329" s="87">
        <v>3631123.98</v>
      </c>
      <c r="AK329" s="87">
        <v>3631123.98</v>
      </c>
      <c r="AL329" s="87">
        <v>3631123.98</v>
      </c>
      <c r="AM329" s="87">
        <v>3631123.98</v>
      </c>
      <c r="AN329" s="87">
        <v>3631123.98</v>
      </c>
      <c r="AO329" s="87">
        <v>3631123.98</v>
      </c>
      <c r="AP329" s="87">
        <v>3631123.98</v>
      </c>
      <c r="AQ329" s="87">
        <v>3631123.98</v>
      </c>
      <c r="AR329" s="87">
        <v>3631123.98</v>
      </c>
      <c r="AS329" s="87">
        <v>3631123.98</v>
      </c>
      <c r="AT329" s="87">
        <v>3631123.98</v>
      </c>
      <c r="AU329" s="87">
        <v>3631123.98</v>
      </c>
      <c r="AV329" s="87">
        <v>3631123.98</v>
      </c>
      <c r="AW329" s="87">
        <v>3631123.98</v>
      </c>
      <c r="AX329" s="87">
        <v>3631123.98</v>
      </c>
      <c r="AY329" s="87">
        <v>3631123.98</v>
      </c>
      <c r="AZ329" s="87">
        <v>3631123.98</v>
      </c>
      <c r="BA329" s="87">
        <v>3631123.98</v>
      </c>
      <c r="BB329" s="87">
        <v>3631123.98</v>
      </c>
    </row>
    <row r="330" spans="1:54">
      <c r="A330" s="86" t="s">
        <v>447</v>
      </c>
      <c r="B330" s="87">
        <v>0</v>
      </c>
      <c r="C330" s="87">
        <v>0</v>
      </c>
      <c r="D330" s="87">
        <v>0</v>
      </c>
      <c r="E330" s="87">
        <v>0</v>
      </c>
      <c r="F330" s="87">
        <v>0</v>
      </c>
      <c r="G330" s="87">
        <v>0</v>
      </c>
      <c r="H330" s="87">
        <v>0</v>
      </c>
      <c r="I330" s="87">
        <v>0</v>
      </c>
      <c r="J330" s="87">
        <v>0</v>
      </c>
      <c r="K330" s="87">
        <v>0</v>
      </c>
      <c r="L330" s="87">
        <v>0</v>
      </c>
      <c r="M330" s="87">
        <v>0</v>
      </c>
      <c r="N330" s="87">
        <v>0</v>
      </c>
      <c r="O330" s="87">
        <v>0</v>
      </c>
      <c r="P330" s="87">
        <v>0</v>
      </c>
      <c r="Q330" s="87">
        <v>0</v>
      </c>
      <c r="R330" s="87">
        <v>0</v>
      </c>
      <c r="S330" s="87">
        <v>0</v>
      </c>
      <c r="T330" s="87">
        <v>0</v>
      </c>
      <c r="U330" s="87">
        <v>0</v>
      </c>
      <c r="V330" s="87">
        <v>0</v>
      </c>
      <c r="W330" s="87">
        <v>0</v>
      </c>
      <c r="X330" s="87">
        <v>0</v>
      </c>
      <c r="Y330" s="87">
        <v>0</v>
      </c>
      <c r="Z330" s="87">
        <v>0</v>
      </c>
      <c r="AA330" s="87">
        <v>0</v>
      </c>
      <c r="AB330" s="87">
        <v>0</v>
      </c>
      <c r="AC330" s="87">
        <v>0</v>
      </c>
      <c r="AD330" s="87">
        <v>0</v>
      </c>
      <c r="AE330" s="87">
        <v>0</v>
      </c>
      <c r="AF330" s="87">
        <v>0</v>
      </c>
      <c r="AG330" s="87">
        <v>0</v>
      </c>
      <c r="AH330" s="87">
        <v>0</v>
      </c>
      <c r="AI330" s="87">
        <v>0</v>
      </c>
      <c r="AJ330" s="87">
        <v>0</v>
      </c>
      <c r="AK330" s="87">
        <v>0</v>
      </c>
      <c r="AL330" s="87">
        <v>0</v>
      </c>
      <c r="AM330" s="87">
        <v>0</v>
      </c>
      <c r="AN330" s="87">
        <v>0</v>
      </c>
      <c r="AO330" s="87">
        <v>0</v>
      </c>
      <c r="AP330" s="87">
        <v>0</v>
      </c>
      <c r="AQ330" s="87">
        <v>0</v>
      </c>
      <c r="AR330" s="87">
        <v>0</v>
      </c>
      <c r="AS330" s="87">
        <v>0</v>
      </c>
      <c r="AT330" s="87">
        <v>0</v>
      </c>
      <c r="AU330" s="87">
        <v>0</v>
      </c>
      <c r="AV330" s="87">
        <v>0</v>
      </c>
      <c r="AW330" s="87">
        <v>0</v>
      </c>
      <c r="AX330" s="87">
        <v>0</v>
      </c>
      <c r="AY330" s="87">
        <v>0</v>
      </c>
      <c r="AZ330" s="87">
        <v>0</v>
      </c>
      <c r="BA330" s="87">
        <v>0</v>
      </c>
      <c r="BB330" s="87">
        <v>0</v>
      </c>
    </row>
    <row r="331" spans="1:54">
      <c r="A331" s="86" t="s">
        <v>448</v>
      </c>
      <c r="B331" s="87">
        <v>1562606.61</v>
      </c>
      <c r="C331" s="87">
        <v>1562606.61</v>
      </c>
      <c r="D331" s="87">
        <v>1562606.61</v>
      </c>
      <c r="E331" s="87">
        <v>1562606.61</v>
      </c>
      <c r="F331" s="87">
        <v>1562606.61</v>
      </c>
      <c r="G331" s="87">
        <v>1562606.61</v>
      </c>
      <c r="H331" s="87">
        <v>1562606.61</v>
      </c>
      <c r="I331" s="87">
        <v>1562606.61</v>
      </c>
      <c r="J331" s="87">
        <v>1562606.61</v>
      </c>
      <c r="K331" s="87">
        <v>1562606.61</v>
      </c>
      <c r="L331" s="87">
        <v>1562606.61</v>
      </c>
      <c r="M331" s="87">
        <v>1562606.61</v>
      </c>
      <c r="N331" s="87">
        <v>1562606.61</v>
      </c>
      <c r="O331" s="87">
        <v>1562606.61</v>
      </c>
      <c r="P331" s="87">
        <v>1562606.61</v>
      </c>
      <c r="Q331" s="87">
        <v>1562606.61</v>
      </c>
      <c r="R331" s="87">
        <v>1562606.61</v>
      </c>
      <c r="S331" s="87">
        <v>1562606.61</v>
      </c>
      <c r="T331" s="87">
        <v>1562606.61</v>
      </c>
      <c r="U331" s="87">
        <v>1562606.61</v>
      </c>
      <c r="V331" s="87">
        <v>1562606.61</v>
      </c>
      <c r="W331" s="87">
        <v>1562606.61</v>
      </c>
      <c r="X331" s="87">
        <v>1562606.61</v>
      </c>
      <c r="Y331" s="87">
        <v>1562606.61</v>
      </c>
      <c r="Z331" s="87">
        <v>1562606.61</v>
      </c>
      <c r="AA331" s="87">
        <v>1562606.61</v>
      </c>
      <c r="AB331" s="87">
        <v>1562606.61</v>
      </c>
      <c r="AC331" s="87">
        <v>1562606.61</v>
      </c>
      <c r="AD331" s="87">
        <v>1562606.61</v>
      </c>
      <c r="AE331" s="87">
        <v>1562606.61</v>
      </c>
      <c r="AF331" s="87">
        <v>1562606.61</v>
      </c>
      <c r="AG331" s="87">
        <v>1562606.61</v>
      </c>
      <c r="AH331" s="87">
        <v>1562606.61</v>
      </c>
      <c r="AI331" s="87">
        <v>1562606.61</v>
      </c>
      <c r="AJ331" s="87">
        <v>1562606.61</v>
      </c>
      <c r="AK331" s="87">
        <v>1562606.61</v>
      </c>
      <c r="AL331" s="87">
        <v>1562606.61</v>
      </c>
      <c r="AM331" s="87">
        <v>1562606.61</v>
      </c>
      <c r="AN331" s="87">
        <v>1562606.61</v>
      </c>
      <c r="AO331" s="87">
        <v>1562606.61</v>
      </c>
      <c r="AP331" s="87">
        <v>1562606.61</v>
      </c>
      <c r="AQ331" s="87">
        <v>1562606.61</v>
      </c>
      <c r="AR331" s="87">
        <v>1562606.61</v>
      </c>
      <c r="AS331" s="87">
        <v>1562606.61</v>
      </c>
      <c r="AT331" s="87">
        <v>1562606.61</v>
      </c>
      <c r="AU331" s="87">
        <v>1562606.61</v>
      </c>
      <c r="AV331" s="87">
        <v>1562606.61</v>
      </c>
      <c r="AW331" s="87">
        <v>1562606.61</v>
      </c>
      <c r="AX331" s="87">
        <v>1562606.61</v>
      </c>
      <c r="AY331" s="87">
        <v>1562606.61</v>
      </c>
      <c r="AZ331" s="87">
        <v>1562606.61</v>
      </c>
      <c r="BA331" s="87">
        <v>1562606.61</v>
      </c>
      <c r="BB331" s="87">
        <v>1562606.61</v>
      </c>
    </row>
    <row r="332" spans="1:54">
      <c r="A332" s="86" t="s">
        <v>449</v>
      </c>
      <c r="B332" s="87">
        <v>4025385.02</v>
      </c>
      <c r="C332" s="87">
        <v>4025385.02</v>
      </c>
      <c r="D332" s="87">
        <v>4025385.02</v>
      </c>
      <c r="E332" s="87">
        <v>4025385.02</v>
      </c>
      <c r="F332" s="87">
        <v>4025385.02</v>
      </c>
      <c r="G332" s="87">
        <v>4025385.02</v>
      </c>
      <c r="H332" s="87">
        <v>4025385.02</v>
      </c>
      <c r="I332" s="87">
        <v>4025385.02</v>
      </c>
      <c r="J332" s="87">
        <v>4025385.02</v>
      </c>
      <c r="K332" s="87">
        <v>4025385.02</v>
      </c>
      <c r="L332" s="87">
        <v>4025385.02</v>
      </c>
      <c r="M332" s="87">
        <v>4025385.02</v>
      </c>
      <c r="N332" s="87">
        <v>4025385.02</v>
      </c>
      <c r="O332" s="87">
        <v>4025385.02</v>
      </c>
      <c r="P332" s="87">
        <v>4025385.02</v>
      </c>
      <c r="Q332" s="87">
        <v>4025385.02</v>
      </c>
      <c r="R332" s="87">
        <v>4025385.02</v>
      </c>
      <c r="S332" s="87">
        <v>4025385.02</v>
      </c>
      <c r="T332" s="87">
        <v>4025385.02</v>
      </c>
      <c r="U332" s="87">
        <v>4025385.02</v>
      </c>
      <c r="V332" s="87">
        <v>4025385.02</v>
      </c>
      <c r="W332" s="87">
        <v>4025385.02</v>
      </c>
      <c r="X332" s="87">
        <v>4025385.02</v>
      </c>
      <c r="Y332" s="87">
        <v>4025385.02</v>
      </c>
      <c r="Z332" s="87">
        <v>4025385.02</v>
      </c>
      <c r="AA332" s="87">
        <v>4025385.02</v>
      </c>
      <c r="AB332" s="87">
        <v>4025385.02</v>
      </c>
      <c r="AC332" s="87">
        <v>4025385.02</v>
      </c>
      <c r="AD332" s="87">
        <v>4025385.02</v>
      </c>
      <c r="AE332" s="87">
        <v>4025385.02</v>
      </c>
      <c r="AF332" s="87">
        <v>4025385.02</v>
      </c>
      <c r="AG332" s="87">
        <v>4025385.02</v>
      </c>
      <c r="AH332" s="87">
        <v>4025385.02</v>
      </c>
      <c r="AI332" s="87">
        <v>4025385.02</v>
      </c>
      <c r="AJ332" s="87">
        <v>4025385.02</v>
      </c>
      <c r="AK332" s="87">
        <v>4025385.02</v>
      </c>
      <c r="AL332" s="87">
        <v>4025385.02</v>
      </c>
      <c r="AM332" s="87">
        <v>4025385.02</v>
      </c>
      <c r="AN332" s="87">
        <v>4025385.02</v>
      </c>
      <c r="AO332" s="87">
        <v>4025385.02</v>
      </c>
      <c r="AP332" s="87">
        <v>4025385.02</v>
      </c>
      <c r="AQ332" s="87">
        <v>4025385.02</v>
      </c>
      <c r="AR332" s="87">
        <v>4025385.02</v>
      </c>
      <c r="AS332" s="87">
        <v>4025385.02</v>
      </c>
      <c r="AT332" s="87">
        <v>4025385.02</v>
      </c>
      <c r="AU332" s="87">
        <v>4025385.02</v>
      </c>
      <c r="AV332" s="87">
        <v>4025385.02</v>
      </c>
      <c r="AW332" s="87">
        <v>4025385.02</v>
      </c>
      <c r="AX332" s="87">
        <v>4025385.02</v>
      </c>
      <c r="AY332" s="87">
        <v>4025385.02</v>
      </c>
      <c r="AZ332" s="87">
        <v>4025385.02</v>
      </c>
      <c r="BA332" s="87">
        <v>4025385.02</v>
      </c>
      <c r="BB332" s="87">
        <v>4025385.02</v>
      </c>
    </row>
    <row r="333" spans="1:54">
      <c r="A333" s="86" t="s">
        <v>450</v>
      </c>
      <c r="B333" s="87">
        <v>0</v>
      </c>
      <c r="C333" s="87">
        <v>0</v>
      </c>
      <c r="D333" s="87">
        <v>0</v>
      </c>
      <c r="E333" s="87">
        <v>0</v>
      </c>
      <c r="F333" s="87">
        <v>0</v>
      </c>
      <c r="G333" s="87">
        <v>0</v>
      </c>
      <c r="H333" s="87">
        <v>0</v>
      </c>
      <c r="I333" s="87">
        <v>0</v>
      </c>
      <c r="J333" s="87">
        <v>0</v>
      </c>
      <c r="K333" s="87">
        <v>0</v>
      </c>
      <c r="L333" s="87">
        <v>0</v>
      </c>
      <c r="M333" s="87">
        <v>0</v>
      </c>
      <c r="N333" s="87">
        <v>0</v>
      </c>
      <c r="O333" s="87">
        <v>0</v>
      </c>
      <c r="P333" s="87">
        <v>0</v>
      </c>
      <c r="Q333" s="87">
        <v>0</v>
      </c>
      <c r="R333" s="87">
        <v>0</v>
      </c>
      <c r="S333" s="87">
        <v>0</v>
      </c>
      <c r="T333" s="87">
        <v>0</v>
      </c>
      <c r="U333" s="87">
        <v>0</v>
      </c>
      <c r="V333" s="87">
        <v>0</v>
      </c>
      <c r="W333" s="87">
        <v>0</v>
      </c>
      <c r="X333" s="87">
        <v>0</v>
      </c>
      <c r="Y333" s="87">
        <v>0</v>
      </c>
      <c r="Z333" s="87">
        <v>0</v>
      </c>
      <c r="AA333" s="87">
        <v>0</v>
      </c>
      <c r="AB333" s="87">
        <v>0</v>
      </c>
      <c r="AC333" s="87">
        <v>0</v>
      </c>
      <c r="AD333" s="87">
        <v>0</v>
      </c>
      <c r="AE333" s="87">
        <v>0</v>
      </c>
      <c r="AF333" s="87">
        <v>0</v>
      </c>
      <c r="AG333" s="87">
        <v>0</v>
      </c>
      <c r="AH333" s="87">
        <v>0</v>
      </c>
      <c r="AI333" s="87">
        <v>0</v>
      </c>
      <c r="AJ333" s="87">
        <v>0</v>
      </c>
      <c r="AK333" s="87">
        <v>0</v>
      </c>
      <c r="AL333" s="87">
        <v>0</v>
      </c>
      <c r="AM333" s="87">
        <v>0</v>
      </c>
      <c r="AN333" s="87">
        <v>0</v>
      </c>
      <c r="AO333" s="87">
        <v>0</v>
      </c>
      <c r="AP333" s="87">
        <v>0</v>
      </c>
      <c r="AQ333" s="87">
        <v>0</v>
      </c>
      <c r="AR333" s="87">
        <v>0</v>
      </c>
      <c r="AS333" s="87">
        <v>0</v>
      </c>
      <c r="AT333" s="87">
        <v>0</v>
      </c>
      <c r="AU333" s="87">
        <v>0</v>
      </c>
      <c r="AV333" s="87">
        <v>0</v>
      </c>
      <c r="AW333" s="87">
        <v>0</v>
      </c>
      <c r="AX333" s="87">
        <v>0</v>
      </c>
      <c r="AY333" s="87">
        <v>0</v>
      </c>
      <c r="AZ333" s="87">
        <v>0</v>
      </c>
      <c r="BA333" s="87">
        <v>0</v>
      </c>
      <c r="BB333" s="87">
        <v>0</v>
      </c>
    </row>
    <row r="334" spans="1:54">
      <c r="A334" s="86" t="s">
        <v>451</v>
      </c>
      <c r="B334" s="87">
        <v>0</v>
      </c>
      <c r="C334" s="87">
        <v>0</v>
      </c>
      <c r="D334" s="87">
        <v>0</v>
      </c>
      <c r="E334" s="87">
        <v>0</v>
      </c>
      <c r="F334" s="87">
        <v>0</v>
      </c>
      <c r="G334" s="87">
        <v>0</v>
      </c>
      <c r="H334" s="87">
        <v>0</v>
      </c>
      <c r="I334" s="87">
        <v>0</v>
      </c>
      <c r="J334" s="87">
        <v>0</v>
      </c>
      <c r="K334" s="87">
        <v>0</v>
      </c>
      <c r="L334" s="87">
        <v>0</v>
      </c>
      <c r="M334" s="87">
        <v>0</v>
      </c>
      <c r="N334" s="87">
        <v>0</v>
      </c>
      <c r="O334" s="87">
        <v>0</v>
      </c>
      <c r="P334" s="87">
        <v>0</v>
      </c>
      <c r="Q334" s="87">
        <v>0</v>
      </c>
      <c r="R334" s="87">
        <v>0</v>
      </c>
      <c r="S334" s="87">
        <v>0</v>
      </c>
      <c r="T334" s="87">
        <v>0</v>
      </c>
      <c r="U334" s="87">
        <v>0</v>
      </c>
      <c r="V334" s="87">
        <v>0</v>
      </c>
      <c r="W334" s="87">
        <v>0</v>
      </c>
      <c r="X334" s="87">
        <v>0</v>
      </c>
      <c r="Y334" s="87">
        <v>0</v>
      </c>
      <c r="Z334" s="87">
        <v>0</v>
      </c>
      <c r="AA334" s="87">
        <v>0</v>
      </c>
      <c r="AB334" s="87">
        <v>0</v>
      </c>
      <c r="AC334" s="87">
        <v>0</v>
      </c>
      <c r="AD334" s="87">
        <v>0</v>
      </c>
      <c r="AE334" s="87">
        <v>0</v>
      </c>
      <c r="AF334" s="87">
        <v>0</v>
      </c>
      <c r="AG334" s="87">
        <v>0</v>
      </c>
      <c r="AH334" s="87">
        <v>0</v>
      </c>
      <c r="AI334" s="87">
        <v>0</v>
      </c>
      <c r="AJ334" s="87">
        <v>0</v>
      </c>
      <c r="AK334" s="87">
        <v>0</v>
      </c>
      <c r="AL334" s="87">
        <v>0</v>
      </c>
      <c r="AM334" s="87">
        <v>0</v>
      </c>
      <c r="AN334" s="87">
        <v>0</v>
      </c>
      <c r="AO334" s="87">
        <v>0</v>
      </c>
      <c r="AP334" s="87">
        <v>0</v>
      </c>
      <c r="AQ334" s="87">
        <v>0</v>
      </c>
      <c r="AR334" s="87">
        <v>0</v>
      </c>
      <c r="AS334" s="87">
        <v>0</v>
      </c>
      <c r="AT334" s="87">
        <v>0</v>
      </c>
      <c r="AU334" s="87">
        <v>0</v>
      </c>
      <c r="AV334" s="87">
        <v>0</v>
      </c>
      <c r="AW334" s="87">
        <v>0</v>
      </c>
      <c r="AX334" s="87">
        <v>0</v>
      </c>
      <c r="AY334" s="87">
        <v>0</v>
      </c>
      <c r="AZ334" s="87">
        <v>0</v>
      </c>
      <c r="BA334" s="87">
        <v>0</v>
      </c>
      <c r="BB334" s="87">
        <v>0</v>
      </c>
    </row>
    <row r="335" spans="1:54">
      <c r="A335" s="86" t="s">
        <v>452</v>
      </c>
      <c r="B335" s="87">
        <v>-789803.09</v>
      </c>
      <c r="C335" s="87">
        <v>-789803.09</v>
      </c>
      <c r="D335" s="87">
        <v>-789803.09</v>
      </c>
      <c r="E335" s="87">
        <v>-789803.09</v>
      </c>
      <c r="F335" s="87">
        <v>-789803.09</v>
      </c>
      <c r="G335" s="87">
        <v>-789803.09</v>
      </c>
      <c r="H335" s="87">
        <v>-789803.09</v>
      </c>
      <c r="I335" s="87">
        <v>-789803.09</v>
      </c>
      <c r="J335" s="87">
        <v>-789803.09</v>
      </c>
      <c r="K335" s="87">
        <v>-789803.09</v>
      </c>
      <c r="L335" s="87">
        <v>-789803.09</v>
      </c>
      <c r="M335" s="87">
        <v>-789803.09</v>
      </c>
      <c r="N335" s="87">
        <v>-789803.09</v>
      </c>
      <c r="O335" s="87">
        <v>-789803.09</v>
      </c>
      <c r="P335" s="87">
        <v>-789803.09</v>
      </c>
      <c r="Q335" s="87">
        <v>-789803.09</v>
      </c>
      <c r="R335" s="87">
        <v>-789803.09</v>
      </c>
      <c r="S335" s="87">
        <v>-789803.09</v>
      </c>
      <c r="T335" s="87">
        <v>-789803.09</v>
      </c>
      <c r="U335" s="87">
        <v>-789803.09</v>
      </c>
      <c r="V335" s="87">
        <v>-789803.09</v>
      </c>
      <c r="W335" s="87">
        <v>-789803.09</v>
      </c>
      <c r="X335" s="87">
        <v>-789803.09</v>
      </c>
      <c r="Y335" s="87">
        <v>-789803.09</v>
      </c>
      <c r="Z335" s="87">
        <v>-789803.09</v>
      </c>
      <c r="AA335" s="87">
        <v>-789803.09</v>
      </c>
      <c r="AB335" s="87">
        <v>-789803.09</v>
      </c>
      <c r="AC335" s="87">
        <v>-789803.09</v>
      </c>
      <c r="AD335" s="87">
        <v>-789803.09</v>
      </c>
      <c r="AE335" s="87">
        <v>-789803.09</v>
      </c>
      <c r="AF335" s="87">
        <v>-789803.09</v>
      </c>
      <c r="AG335" s="87">
        <v>-789803.09</v>
      </c>
      <c r="AH335" s="87">
        <v>-789803.09</v>
      </c>
      <c r="AI335" s="87">
        <v>-789803.09</v>
      </c>
      <c r="AJ335" s="87">
        <v>-789803.09</v>
      </c>
      <c r="AK335" s="87">
        <v>-789803.09</v>
      </c>
      <c r="AL335" s="87">
        <v>-789803.09</v>
      </c>
      <c r="AM335" s="87">
        <v>-789803.09</v>
      </c>
      <c r="AN335" s="87">
        <v>-789803.09</v>
      </c>
      <c r="AO335" s="87">
        <v>-789803.09</v>
      </c>
      <c r="AP335" s="87">
        <v>-789803.09</v>
      </c>
      <c r="AQ335" s="87">
        <v>-789803.09</v>
      </c>
      <c r="AR335" s="87">
        <v>-789803.09</v>
      </c>
      <c r="AS335" s="87">
        <v>-789803.09</v>
      </c>
      <c r="AT335" s="87">
        <v>-789803.09</v>
      </c>
      <c r="AU335" s="87">
        <v>-789803.09</v>
      </c>
      <c r="AV335" s="87">
        <v>-789803.09</v>
      </c>
      <c r="AW335" s="87">
        <v>-789803.09</v>
      </c>
      <c r="AX335" s="87">
        <v>-789803.09</v>
      </c>
      <c r="AY335" s="87">
        <v>-789803.09</v>
      </c>
      <c r="AZ335" s="87">
        <v>-789803.09</v>
      </c>
      <c r="BA335" s="87">
        <v>-789803.09</v>
      </c>
      <c r="BB335" s="87">
        <v>-789803.09</v>
      </c>
    </row>
    <row r="336" spans="1:54">
      <c r="A336" s="86" t="s">
        <v>453</v>
      </c>
      <c r="B336" s="87">
        <v>0</v>
      </c>
      <c r="C336" s="87">
        <v>0</v>
      </c>
      <c r="D336" s="87">
        <v>0</v>
      </c>
      <c r="E336" s="87">
        <v>0</v>
      </c>
      <c r="F336" s="87">
        <v>0</v>
      </c>
      <c r="G336" s="87">
        <v>0</v>
      </c>
      <c r="H336" s="87">
        <v>0</v>
      </c>
      <c r="I336" s="87">
        <v>0</v>
      </c>
      <c r="J336" s="87">
        <v>0</v>
      </c>
      <c r="K336" s="87">
        <v>0</v>
      </c>
      <c r="L336" s="87">
        <v>0</v>
      </c>
      <c r="M336" s="87">
        <v>0</v>
      </c>
      <c r="N336" s="87">
        <v>0</v>
      </c>
      <c r="O336" s="87">
        <v>0</v>
      </c>
      <c r="P336" s="87">
        <v>0</v>
      </c>
      <c r="Q336" s="87">
        <v>0</v>
      </c>
      <c r="R336" s="87">
        <v>0</v>
      </c>
      <c r="S336" s="87">
        <v>0</v>
      </c>
      <c r="T336" s="87">
        <v>0</v>
      </c>
      <c r="U336" s="87">
        <v>0</v>
      </c>
      <c r="V336" s="87">
        <v>0</v>
      </c>
      <c r="W336" s="87">
        <v>0</v>
      </c>
      <c r="X336" s="87">
        <v>0</v>
      </c>
      <c r="Y336" s="87">
        <v>0</v>
      </c>
      <c r="Z336" s="87">
        <v>0</v>
      </c>
      <c r="AA336" s="87">
        <v>0</v>
      </c>
      <c r="AB336" s="87">
        <v>0</v>
      </c>
      <c r="AC336" s="87">
        <v>0</v>
      </c>
      <c r="AD336" s="87">
        <v>0</v>
      </c>
      <c r="AE336" s="87">
        <v>0</v>
      </c>
      <c r="AF336" s="87">
        <v>0</v>
      </c>
      <c r="AG336" s="87">
        <v>0</v>
      </c>
      <c r="AH336" s="87">
        <v>0</v>
      </c>
      <c r="AI336" s="87">
        <v>0</v>
      </c>
      <c r="AJ336" s="87">
        <v>0</v>
      </c>
      <c r="AK336" s="87">
        <v>0</v>
      </c>
      <c r="AL336" s="87">
        <v>0</v>
      </c>
      <c r="AM336" s="87">
        <v>0</v>
      </c>
      <c r="AN336" s="87">
        <v>0</v>
      </c>
      <c r="AO336" s="87">
        <v>0</v>
      </c>
      <c r="AP336" s="87">
        <v>0</v>
      </c>
      <c r="AQ336" s="87">
        <v>0</v>
      </c>
      <c r="AR336" s="87">
        <v>0</v>
      </c>
      <c r="AS336" s="87">
        <v>0</v>
      </c>
      <c r="AT336" s="87">
        <v>0</v>
      </c>
      <c r="AU336" s="87">
        <v>0</v>
      </c>
      <c r="AV336" s="87">
        <v>0</v>
      </c>
      <c r="AW336" s="87">
        <v>0</v>
      </c>
      <c r="AX336" s="87">
        <v>0</v>
      </c>
      <c r="AY336" s="87">
        <v>0</v>
      </c>
      <c r="AZ336" s="87">
        <v>0</v>
      </c>
      <c r="BA336" s="87">
        <v>0</v>
      </c>
      <c r="BB336" s="87">
        <v>0</v>
      </c>
    </row>
    <row r="337" spans="1:54">
      <c r="A337" s="267" t="s">
        <v>454</v>
      </c>
      <c r="B337" s="109">
        <v>381341728.45999998</v>
      </c>
      <c r="C337" s="109">
        <v>381341728.45999998</v>
      </c>
      <c r="D337" s="109">
        <v>381341728.45999998</v>
      </c>
      <c r="E337" s="109">
        <v>381341728.45999998</v>
      </c>
      <c r="F337" s="109">
        <v>381341728.45999998</v>
      </c>
      <c r="G337" s="109">
        <v>381341728.45999998</v>
      </c>
      <c r="H337" s="109">
        <v>381341728.45999998</v>
      </c>
      <c r="I337" s="109">
        <v>381341728.45999998</v>
      </c>
      <c r="J337" s="109">
        <v>381341728.45999998</v>
      </c>
      <c r="K337" s="109">
        <v>381341728.45999998</v>
      </c>
      <c r="L337" s="109">
        <v>381341728.45999998</v>
      </c>
      <c r="M337" s="109">
        <v>381341728.45999998</v>
      </c>
      <c r="N337" s="109">
        <v>381341728.45999998</v>
      </c>
      <c r="O337" s="109">
        <v>381341728.45999998</v>
      </c>
      <c r="P337" s="109">
        <v>381341728.45999998</v>
      </c>
      <c r="Q337" s="109">
        <v>381341728.45999998</v>
      </c>
      <c r="R337" s="109">
        <v>381341728.45999998</v>
      </c>
      <c r="S337" s="109">
        <v>381341728.45999998</v>
      </c>
      <c r="T337" s="109">
        <v>381341728.45999998</v>
      </c>
      <c r="U337" s="109">
        <v>381341728.45999998</v>
      </c>
      <c r="V337" s="109">
        <v>381341728.45999998</v>
      </c>
      <c r="W337" s="109">
        <v>381341728.45999998</v>
      </c>
      <c r="X337" s="109">
        <v>381341728.45999998</v>
      </c>
      <c r="Y337" s="109">
        <v>381341728.45999998</v>
      </c>
      <c r="Z337" s="109">
        <v>381341728.45999998</v>
      </c>
      <c r="AA337" s="109">
        <v>381341728.45999998</v>
      </c>
      <c r="AB337" s="109">
        <v>381341728.45999998</v>
      </c>
      <c r="AC337" s="109">
        <v>381341728.45999998</v>
      </c>
      <c r="AD337" s="109">
        <v>381341728.45999998</v>
      </c>
      <c r="AE337" s="109">
        <v>381341728.45999998</v>
      </c>
      <c r="AF337" s="109">
        <v>381341728.45999998</v>
      </c>
      <c r="AG337" s="109">
        <v>381341728.45999998</v>
      </c>
      <c r="AH337" s="109">
        <v>381341728.45999998</v>
      </c>
      <c r="AI337" s="109">
        <v>381341728.45999998</v>
      </c>
      <c r="AJ337" s="109">
        <v>381341728.45999998</v>
      </c>
      <c r="AK337" s="109">
        <v>381341728.45999998</v>
      </c>
      <c r="AL337" s="109">
        <v>381341728.45999998</v>
      </c>
      <c r="AM337" s="109">
        <v>381341728.45999998</v>
      </c>
      <c r="AN337" s="109">
        <v>381341728.45999998</v>
      </c>
      <c r="AO337" s="109">
        <v>381341728.45999998</v>
      </c>
      <c r="AP337" s="109">
        <v>381341728.45999998</v>
      </c>
      <c r="AQ337" s="109">
        <v>381341728.45999998</v>
      </c>
      <c r="AR337" s="109">
        <v>381341728.45999998</v>
      </c>
      <c r="AS337" s="109">
        <v>381341728.45999998</v>
      </c>
      <c r="AT337" s="109">
        <v>381341728.45999998</v>
      </c>
      <c r="AU337" s="109">
        <v>381341728.45999998</v>
      </c>
      <c r="AV337" s="109">
        <v>381341728.45999998</v>
      </c>
      <c r="AW337" s="109">
        <v>381341728.45999998</v>
      </c>
      <c r="AX337" s="109">
        <v>381341728.45999998</v>
      </c>
      <c r="AY337" s="109">
        <v>381341728.45999998</v>
      </c>
      <c r="AZ337" s="109">
        <v>381341728.45999998</v>
      </c>
      <c r="BA337" s="109">
        <v>381341728.45999998</v>
      </c>
      <c r="BB337" s="109">
        <v>381341728.45999998</v>
      </c>
    </row>
    <row r="338" spans="1:54">
      <c r="A338" s="86" t="s">
        <v>455</v>
      </c>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row>
    <row r="339" spans="1:54">
      <c r="A339" s="89" t="s">
        <v>456</v>
      </c>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row>
    <row r="340" spans="1:54">
      <c r="A340" s="86" t="s">
        <v>457</v>
      </c>
      <c r="B340" s="87">
        <v>-71643.820000000007</v>
      </c>
      <c r="C340" s="87">
        <v>-71643.820000000007</v>
      </c>
      <c r="D340" s="87">
        <v>-71643.820000000007</v>
      </c>
      <c r="E340" s="87">
        <v>-71643.820000000007</v>
      </c>
      <c r="F340" s="87">
        <v>-71643.820000000007</v>
      </c>
      <c r="G340" s="87">
        <v>-71643.820000000007</v>
      </c>
      <c r="H340" s="87">
        <v>-71643.820000000007</v>
      </c>
      <c r="I340" s="87">
        <v>-71643.820000000007</v>
      </c>
      <c r="J340" s="87">
        <v>-71643.820000000007</v>
      </c>
      <c r="K340" s="87">
        <v>-71643.820000000007</v>
      </c>
      <c r="L340" s="87">
        <v>-71643.820000000007</v>
      </c>
      <c r="M340" s="87">
        <v>-71643.820000000007</v>
      </c>
      <c r="N340" s="87">
        <v>-71643.820000000007</v>
      </c>
      <c r="O340" s="87">
        <v>-71643.820000000007</v>
      </c>
      <c r="P340" s="87">
        <v>-71643.820000000007</v>
      </c>
      <c r="Q340" s="87">
        <v>-71643.820000000007</v>
      </c>
      <c r="R340" s="87">
        <v>-71643.820000000007</v>
      </c>
      <c r="S340" s="87">
        <v>-71643.820000000007</v>
      </c>
      <c r="T340" s="87">
        <v>-71643.820000000007</v>
      </c>
      <c r="U340" s="87">
        <v>-71643.820000000007</v>
      </c>
      <c r="V340" s="87">
        <v>-71643.820000000007</v>
      </c>
      <c r="W340" s="87">
        <v>-71643.820000000007</v>
      </c>
      <c r="X340" s="87">
        <v>-71643.820000000007</v>
      </c>
      <c r="Y340" s="87">
        <v>-71643.820000000007</v>
      </c>
      <c r="Z340" s="87">
        <v>-71643.820000000007</v>
      </c>
      <c r="AA340" s="87">
        <v>-71643.820000000007</v>
      </c>
      <c r="AB340" s="87">
        <v>-71643.820000000007</v>
      </c>
      <c r="AC340" s="87">
        <v>-71643.820000000007</v>
      </c>
      <c r="AD340" s="87">
        <v>-71643.820000000007</v>
      </c>
      <c r="AE340" s="87">
        <v>-71643.820000000007</v>
      </c>
      <c r="AF340" s="87">
        <v>-71643.820000000007</v>
      </c>
      <c r="AG340" s="87">
        <v>-71643.820000000007</v>
      </c>
      <c r="AH340" s="87">
        <v>-71643.820000000007</v>
      </c>
      <c r="AI340" s="87">
        <v>-71643.820000000007</v>
      </c>
      <c r="AJ340" s="87">
        <v>-71643.820000000007</v>
      </c>
      <c r="AK340" s="87">
        <v>-71643.820000000007</v>
      </c>
      <c r="AL340" s="87">
        <v>-71643.820000000007</v>
      </c>
      <c r="AM340" s="87">
        <v>-71643.820000000007</v>
      </c>
      <c r="AN340" s="87">
        <v>-71643.820000000007</v>
      </c>
      <c r="AO340" s="87">
        <v>-71643.820000000007</v>
      </c>
      <c r="AP340" s="87">
        <v>-71643.820000000007</v>
      </c>
      <c r="AQ340" s="87">
        <v>-71643.820000000007</v>
      </c>
      <c r="AR340" s="87">
        <v>-71643.820000000007</v>
      </c>
      <c r="AS340" s="87">
        <v>-71643.820000000007</v>
      </c>
      <c r="AT340" s="87">
        <v>-71643.820000000007</v>
      </c>
      <c r="AU340" s="87">
        <v>-71643.820000000007</v>
      </c>
      <c r="AV340" s="87">
        <v>-71643.820000000007</v>
      </c>
      <c r="AW340" s="87">
        <v>-71643.820000000007</v>
      </c>
      <c r="AX340" s="87">
        <v>-71643.820000000007</v>
      </c>
      <c r="AY340" s="87">
        <v>-71643.820000000007</v>
      </c>
      <c r="AZ340" s="87">
        <v>-71643.820000000007</v>
      </c>
      <c r="BA340" s="87">
        <v>-71643.820000000007</v>
      </c>
      <c r="BB340" s="87">
        <v>-71643.820000000007</v>
      </c>
    </row>
    <row r="341" spans="1:54">
      <c r="A341" s="267" t="s">
        <v>458</v>
      </c>
      <c r="B341" s="109">
        <v>-71643.820000000007</v>
      </c>
      <c r="C341" s="109">
        <v>-71643.820000000007</v>
      </c>
      <c r="D341" s="109">
        <v>-71643.820000000007</v>
      </c>
      <c r="E341" s="109">
        <v>-71643.820000000007</v>
      </c>
      <c r="F341" s="109">
        <v>-71643.820000000007</v>
      </c>
      <c r="G341" s="109">
        <v>-71643.820000000007</v>
      </c>
      <c r="H341" s="109">
        <v>-71643.820000000007</v>
      </c>
      <c r="I341" s="109">
        <v>-71643.820000000007</v>
      </c>
      <c r="J341" s="109">
        <v>-71643.820000000007</v>
      </c>
      <c r="K341" s="109">
        <v>-71643.820000000007</v>
      </c>
      <c r="L341" s="109">
        <v>-71643.820000000007</v>
      </c>
      <c r="M341" s="109">
        <v>-71643.820000000007</v>
      </c>
      <c r="N341" s="109">
        <v>-71643.820000000007</v>
      </c>
      <c r="O341" s="109">
        <v>-71643.820000000007</v>
      </c>
      <c r="P341" s="109">
        <v>-71643.820000000007</v>
      </c>
      <c r="Q341" s="109">
        <v>-71643.820000000007</v>
      </c>
      <c r="R341" s="109">
        <v>-71643.820000000007</v>
      </c>
      <c r="S341" s="109">
        <v>-71643.820000000007</v>
      </c>
      <c r="T341" s="109">
        <v>-71643.820000000007</v>
      </c>
      <c r="U341" s="109">
        <v>-71643.820000000007</v>
      </c>
      <c r="V341" s="109">
        <v>-71643.820000000007</v>
      </c>
      <c r="W341" s="109">
        <v>-71643.820000000007</v>
      </c>
      <c r="X341" s="109">
        <v>-71643.820000000007</v>
      </c>
      <c r="Y341" s="109">
        <v>-71643.820000000007</v>
      </c>
      <c r="Z341" s="109">
        <v>-71643.820000000007</v>
      </c>
      <c r="AA341" s="109">
        <v>-71643.820000000007</v>
      </c>
      <c r="AB341" s="109">
        <v>-71643.820000000007</v>
      </c>
      <c r="AC341" s="109">
        <v>-71643.820000000007</v>
      </c>
      <c r="AD341" s="109">
        <v>-71643.820000000007</v>
      </c>
      <c r="AE341" s="109">
        <v>-71643.820000000007</v>
      </c>
      <c r="AF341" s="109">
        <v>-71643.820000000007</v>
      </c>
      <c r="AG341" s="109">
        <v>-71643.820000000007</v>
      </c>
      <c r="AH341" s="109">
        <v>-71643.820000000007</v>
      </c>
      <c r="AI341" s="109">
        <v>-71643.820000000007</v>
      </c>
      <c r="AJ341" s="109">
        <v>-71643.820000000007</v>
      </c>
      <c r="AK341" s="109">
        <v>-71643.820000000007</v>
      </c>
      <c r="AL341" s="109">
        <v>-71643.820000000007</v>
      </c>
      <c r="AM341" s="109">
        <v>-71643.820000000007</v>
      </c>
      <c r="AN341" s="109">
        <v>-71643.820000000007</v>
      </c>
      <c r="AO341" s="109">
        <v>-71643.820000000007</v>
      </c>
      <c r="AP341" s="109">
        <v>-71643.820000000007</v>
      </c>
      <c r="AQ341" s="109">
        <v>-71643.820000000007</v>
      </c>
      <c r="AR341" s="109">
        <v>-71643.820000000007</v>
      </c>
      <c r="AS341" s="109">
        <v>-71643.820000000007</v>
      </c>
      <c r="AT341" s="109">
        <v>-71643.820000000007</v>
      </c>
      <c r="AU341" s="109">
        <v>-71643.820000000007</v>
      </c>
      <c r="AV341" s="109">
        <v>-71643.820000000007</v>
      </c>
      <c r="AW341" s="109">
        <v>-71643.820000000007</v>
      </c>
      <c r="AX341" s="109">
        <v>-71643.820000000007</v>
      </c>
      <c r="AY341" s="109">
        <v>-71643.820000000007</v>
      </c>
      <c r="AZ341" s="109">
        <v>-71643.820000000007</v>
      </c>
      <c r="BA341" s="109">
        <v>-71643.820000000007</v>
      </c>
      <c r="BB341" s="109">
        <v>-71643.820000000007</v>
      </c>
    </row>
    <row r="342" spans="1:54">
      <c r="A342" s="86" t="s">
        <v>459</v>
      </c>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row>
    <row r="343" spans="1:54">
      <c r="A343" s="89" t="s">
        <v>460</v>
      </c>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row>
    <row r="344" spans="1:54">
      <c r="A344" s="86" t="s">
        <v>461</v>
      </c>
      <c r="B344" s="87">
        <v>0</v>
      </c>
      <c r="C344" s="87">
        <v>0</v>
      </c>
      <c r="D344" s="87">
        <v>0</v>
      </c>
      <c r="E344" s="87">
        <v>0</v>
      </c>
      <c r="F344" s="87">
        <v>0</v>
      </c>
      <c r="G344" s="87">
        <v>0</v>
      </c>
      <c r="H344" s="87">
        <v>0</v>
      </c>
      <c r="I344" s="87">
        <v>0</v>
      </c>
      <c r="J344" s="87">
        <v>0</v>
      </c>
      <c r="K344" s="87">
        <v>0</v>
      </c>
      <c r="L344" s="87">
        <v>0</v>
      </c>
      <c r="M344" s="87">
        <v>0</v>
      </c>
      <c r="N344" s="87">
        <v>0</v>
      </c>
      <c r="O344" s="87">
        <v>0</v>
      </c>
      <c r="P344" s="87">
        <v>0</v>
      </c>
      <c r="Q344" s="87">
        <v>0</v>
      </c>
      <c r="R344" s="87">
        <v>0</v>
      </c>
      <c r="S344" s="87">
        <v>0</v>
      </c>
      <c r="T344" s="87">
        <v>0</v>
      </c>
      <c r="U344" s="87">
        <v>0</v>
      </c>
      <c r="V344" s="87">
        <v>0</v>
      </c>
      <c r="W344" s="87">
        <v>0</v>
      </c>
      <c r="X344" s="87">
        <v>0</v>
      </c>
      <c r="Y344" s="87">
        <v>0</v>
      </c>
      <c r="Z344" s="87">
        <v>0</v>
      </c>
      <c r="AA344" s="87">
        <v>0</v>
      </c>
      <c r="AB344" s="87">
        <v>0</v>
      </c>
      <c r="AC344" s="87">
        <v>0</v>
      </c>
      <c r="AD344" s="87">
        <v>0</v>
      </c>
      <c r="AE344" s="87">
        <v>0</v>
      </c>
      <c r="AF344" s="87">
        <v>0</v>
      </c>
      <c r="AG344" s="87">
        <v>0</v>
      </c>
      <c r="AH344" s="87">
        <v>0</v>
      </c>
      <c r="AI344" s="87">
        <v>0</v>
      </c>
      <c r="AJ344" s="87">
        <v>0</v>
      </c>
      <c r="AK344" s="87">
        <v>0</v>
      </c>
      <c r="AL344" s="87">
        <v>0</v>
      </c>
      <c r="AM344" s="87">
        <v>0</v>
      </c>
      <c r="AN344" s="87">
        <v>0</v>
      </c>
      <c r="AO344" s="87">
        <v>0</v>
      </c>
      <c r="AP344" s="87">
        <v>0</v>
      </c>
      <c r="AQ344" s="87">
        <v>0</v>
      </c>
      <c r="AR344" s="87">
        <v>0</v>
      </c>
      <c r="AS344" s="87">
        <v>0</v>
      </c>
      <c r="AT344" s="87">
        <v>0</v>
      </c>
      <c r="AU344" s="87">
        <v>0</v>
      </c>
      <c r="AV344" s="87">
        <v>0</v>
      </c>
      <c r="AW344" s="87">
        <v>0</v>
      </c>
      <c r="AX344" s="87">
        <v>0</v>
      </c>
      <c r="AY344" s="87">
        <v>0</v>
      </c>
      <c r="AZ344" s="87">
        <v>0</v>
      </c>
      <c r="BA344" s="87">
        <v>0</v>
      </c>
      <c r="BB344" s="87">
        <v>0</v>
      </c>
    </row>
    <row r="345" spans="1:54">
      <c r="A345" s="86" t="s">
        <v>462</v>
      </c>
      <c r="B345" s="87">
        <v>3210153.45</v>
      </c>
      <c r="C345" s="87">
        <v>3210153.45</v>
      </c>
      <c r="D345" s="87">
        <v>3210153.45</v>
      </c>
      <c r="E345" s="87">
        <v>3210153.45</v>
      </c>
      <c r="F345" s="87">
        <v>3210153.45</v>
      </c>
      <c r="G345" s="87">
        <v>3210153.45</v>
      </c>
      <c r="H345" s="87">
        <v>3210153.45</v>
      </c>
      <c r="I345" s="87">
        <v>3210153.45</v>
      </c>
      <c r="J345" s="87">
        <v>3210153.45</v>
      </c>
      <c r="K345" s="87">
        <v>3210153.45</v>
      </c>
      <c r="L345" s="87">
        <v>3210153.45</v>
      </c>
      <c r="M345" s="87">
        <v>3210153.45</v>
      </c>
      <c r="N345" s="87">
        <v>3210153.45</v>
      </c>
      <c r="O345" s="87">
        <v>3210153.45</v>
      </c>
      <c r="P345" s="87">
        <v>3210153.45</v>
      </c>
      <c r="Q345" s="87">
        <v>3210153.45</v>
      </c>
      <c r="R345" s="87">
        <v>3210153.45</v>
      </c>
      <c r="S345" s="87">
        <v>3210153.45</v>
      </c>
      <c r="T345" s="87">
        <v>3210153.45</v>
      </c>
      <c r="U345" s="87">
        <v>3210153.45</v>
      </c>
      <c r="V345" s="87">
        <v>3210153.45</v>
      </c>
      <c r="W345" s="87">
        <v>3210153.45</v>
      </c>
      <c r="X345" s="87">
        <v>3210153.45</v>
      </c>
      <c r="Y345" s="87">
        <v>3210153.45</v>
      </c>
      <c r="Z345" s="87">
        <v>3210153.45</v>
      </c>
      <c r="AA345" s="87">
        <v>3210153.45</v>
      </c>
      <c r="AB345" s="87">
        <v>3210153.45</v>
      </c>
      <c r="AC345" s="87">
        <v>3210153.45</v>
      </c>
      <c r="AD345" s="87">
        <v>3210153.45</v>
      </c>
      <c r="AE345" s="87">
        <v>3210153.45</v>
      </c>
      <c r="AF345" s="87">
        <v>3210153.45</v>
      </c>
      <c r="AG345" s="87">
        <v>3210153.45</v>
      </c>
      <c r="AH345" s="87">
        <v>3210153.45</v>
      </c>
      <c r="AI345" s="87">
        <v>3210153.45</v>
      </c>
      <c r="AJ345" s="87">
        <v>3210153.45</v>
      </c>
      <c r="AK345" s="87">
        <v>3210153.45</v>
      </c>
      <c r="AL345" s="87">
        <v>3210153.45</v>
      </c>
      <c r="AM345" s="87">
        <v>3210153.45</v>
      </c>
      <c r="AN345" s="87">
        <v>3210153.45</v>
      </c>
      <c r="AO345" s="87">
        <v>3210153.45</v>
      </c>
      <c r="AP345" s="87">
        <v>3210153.45</v>
      </c>
      <c r="AQ345" s="87">
        <v>3210153.45</v>
      </c>
      <c r="AR345" s="87">
        <v>3210153.45</v>
      </c>
      <c r="AS345" s="87">
        <v>3210153.45</v>
      </c>
      <c r="AT345" s="87">
        <v>3210153.45</v>
      </c>
      <c r="AU345" s="87">
        <v>3210153.45</v>
      </c>
      <c r="AV345" s="87">
        <v>3210153.45</v>
      </c>
      <c r="AW345" s="87">
        <v>3210153.45</v>
      </c>
      <c r="AX345" s="87">
        <v>3210153.45</v>
      </c>
      <c r="AY345" s="87">
        <v>3210153.45</v>
      </c>
      <c r="AZ345" s="87">
        <v>3210153.45</v>
      </c>
      <c r="BA345" s="87">
        <v>3210153.45</v>
      </c>
      <c r="BB345" s="87">
        <v>3210153.45</v>
      </c>
    </row>
    <row r="346" spans="1:54">
      <c r="A346" s="86" t="s">
        <v>463</v>
      </c>
      <c r="B346" s="87">
        <v>0</v>
      </c>
      <c r="C346" s="87">
        <v>0</v>
      </c>
      <c r="D346" s="87">
        <v>0</v>
      </c>
      <c r="E346" s="87">
        <v>0</v>
      </c>
      <c r="F346" s="87">
        <v>0</v>
      </c>
      <c r="G346" s="87">
        <v>0</v>
      </c>
      <c r="H346" s="87">
        <v>0</v>
      </c>
      <c r="I346" s="87">
        <v>0</v>
      </c>
      <c r="J346" s="87">
        <v>0</v>
      </c>
      <c r="K346" s="87">
        <v>0</v>
      </c>
      <c r="L346" s="87">
        <v>0</v>
      </c>
      <c r="M346" s="87">
        <v>0</v>
      </c>
      <c r="N346" s="87">
        <v>0</v>
      </c>
      <c r="O346" s="87">
        <v>0</v>
      </c>
      <c r="P346" s="87">
        <v>0</v>
      </c>
      <c r="Q346" s="87">
        <v>0</v>
      </c>
      <c r="R346" s="87">
        <v>0</v>
      </c>
      <c r="S346" s="87">
        <v>0</v>
      </c>
      <c r="T346" s="87">
        <v>0</v>
      </c>
      <c r="U346" s="87">
        <v>0</v>
      </c>
      <c r="V346" s="87">
        <v>0</v>
      </c>
      <c r="W346" s="87">
        <v>0</v>
      </c>
      <c r="X346" s="87">
        <v>0</v>
      </c>
      <c r="Y346" s="87">
        <v>0</v>
      </c>
      <c r="Z346" s="87">
        <v>0</v>
      </c>
      <c r="AA346" s="87">
        <v>0</v>
      </c>
      <c r="AB346" s="87">
        <v>0</v>
      </c>
      <c r="AC346" s="87">
        <v>0</v>
      </c>
      <c r="AD346" s="87">
        <v>0</v>
      </c>
      <c r="AE346" s="87">
        <v>0</v>
      </c>
      <c r="AF346" s="87">
        <v>0</v>
      </c>
      <c r="AG346" s="87">
        <v>0</v>
      </c>
      <c r="AH346" s="87">
        <v>0</v>
      </c>
      <c r="AI346" s="87">
        <v>0</v>
      </c>
      <c r="AJ346" s="87">
        <v>0</v>
      </c>
      <c r="AK346" s="87">
        <v>0</v>
      </c>
      <c r="AL346" s="87">
        <v>0</v>
      </c>
      <c r="AM346" s="87">
        <v>0</v>
      </c>
      <c r="AN346" s="87">
        <v>0</v>
      </c>
      <c r="AO346" s="87">
        <v>0</v>
      </c>
      <c r="AP346" s="87">
        <v>0</v>
      </c>
      <c r="AQ346" s="87">
        <v>0</v>
      </c>
      <c r="AR346" s="87">
        <v>0</v>
      </c>
      <c r="AS346" s="87">
        <v>0</v>
      </c>
      <c r="AT346" s="87">
        <v>0</v>
      </c>
      <c r="AU346" s="87">
        <v>0</v>
      </c>
      <c r="AV346" s="87">
        <v>0</v>
      </c>
      <c r="AW346" s="87">
        <v>0</v>
      </c>
      <c r="AX346" s="87">
        <v>0</v>
      </c>
      <c r="AY346" s="87">
        <v>0</v>
      </c>
      <c r="AZ346" s="87">
        <v>0</v>
      </c>
      <c r="BA346" s="87">
        <v>0</v>
      </c>
      <c r="BB346" s="87">
        <v>0</v>
      </c>
    </row>
    <row r="347" spans="1:54">
      <c r="A347" s="267" t="s">
        <v>464</v>
      </c>
      <c r="B347" s="109">
        <v>3210153.45</v>
      </c>
      <c r="C347" s="109">
        <v>3210153.45</v>
      </c>
      <c r="D347" s="109">
        <v>3210153.45</v>
      </c>
      <c r="E347" s="109">
        <v>3210153.45</v>
      </c>
      <c r="F347" s="109">
        <v>3210153.45</v>
      </c>
      <c r="G347" s="109">
        <v>3210153.45</v>
      </c>
      <c r="H347" s="109">
        <v>3210153.45</v>
      </c>
      <c r="I347" s="109">
        <v>3210153.45</v>
      </c>
      <c r="J347" s="109">
        <v>3210153.45</v>
      </c>
      <c r="K347" s="109">
        <v>3210153.45</v>
      </c>
      <c r="L347" s="109">
        <v>3210153.45</v>
      </c>
      <c r="M347" s="109">
        <v>3210153.45</v>
      </c>
      <c r="N347" s="109">
        <v>3210153.45</v>
      </c>
      <c r="O347" s="109">
        <v>3210153.45</v>
      </c>
      <c r="P347" s="109">
        <v>3210153.45</v>
      </c>
      <c r="Q347" s="109">
        <v>3210153.45</v>
      </c>
      <c r="R347" s="109">
        <v>3210153.45</v>
      </c>
      <c r="S347" s="109">
        <v>3210153.45</v>
      </c>
      <c r="T347" s="109">
        <v>3210153.45</v>
      </c>
      <c r="U347" s="109">
        <v>3210153.45</v>
      </c>
      <c r="V347" s="109">
        <v>3210153.45</v>
      </c>
      <c r="W347" s="109">
        <v>3210153.45</v>
      </c>
      <c r="X347" s="109">
        <v>3210153.45</v>
      </c>
      <c r="Y347" s="109">
        <v>3210153.45</v>
      </c>
      <c r="Z347" s="109">
        <v>3210153.45</v>
      </c>
      <c r="AA347" s="109">
        <v>3210153.45</v>
      </c>
      <c r="AB347" s="109">
        <v>3210153.45</v>
      </c>
      <c r="AC347" s="109">
        <v>3210153.45</v>
      </c>
      <c r="AD347" s="109">
        <v>3210153.45</v>
      </c>
      <c r="AE347" s="109">
        <v>3210153.45</v>
      </c>
      <c r="AF347" s="109">
        <v>3210153.45</v>
      </c>
      <c r="AG347" s="109">
        <v>3210153.45</v>
      </c>
      <c r="AH347" s="109">
        <v>3210153.45</v>
      </c>
      <c r="AI347" s="109">
        <v>3210153.45</v>
      </c>
      <c r="AJ347" s="109">
        <v>3210153.45</v>
      </c>
      <c r="AK347" s="109">
        <v>3210153.45</v>
      </c>
      <c r="AL347" s="109">
        <v>3210153.45</v>
      </c>
      <c r="AM347" s="109">
        <v>3210153.45</v>
      </c>
      <c r="AN347" s="109">
        <v>3210153.45</v>
      </c>
      <c r="AO347" s="109">
        <v>3210153.45</v>
      </c>
      <c r="AP347" s="109">
        <v>3210153.45</v>
      </c>
      <c r="AQ347" s="109">
        <v>3210153.45</v>
      </c>
      <c r="AR347" s="109">
        <v>3210153.45</v>
      </c>
      <c r="AS347" s="109">
        <v>3210153.45</v>
      </c>
      <c r="AT347" s="109">
        <v>3210153.45</v>
      </c>
      <c r="AU347" s="109">
        <v>3210153.45</v>
      </c>
      <c r="AV347" s="109">
        <v>3210153.45</v>
      </c>
      <c r="AW347" s="109">
        <v>3210153.45</v>
      </c>
      <c r="AX347" s="109">
        <v>3210153.45</v>
      </c>
      <c r="AY347" s="109">
        <v>3210153.45</v>
      </c>
      <c r="AZ347" s="109">
        <v>3210153.45</v>
      </c>
      <c r="BA347" s="109">
        <v>3210153.45</v>
      </c>
      <c r="BB347" s="109">
        <v>3210153.45</v>
      </c>
    </row>
    <row r="348" spans="1:54">
      <c r="A348" s="86" t="s">
        <v>465</v>
      </c>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row>
    <row r="349" spans="1:54">
      <c r="A349" s="89" t="s">
        <v>466</v>
      </c>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row>
    <row r="350" spans="1:54">
      <c r="A350" s="86" t="s">
        <v>467</v>
      </c>
      <c r="B350" s="87">
        <v>0</v>
      </c>
      <c r="C350" s="87">
        <v>0</v>
      </c>
      <c r="D350" s="87">
        <v>0</v>
      </c>
      <c r="E350" s="87">
        <v>0</v>
      </c>
      <c r="F350" s="87">
        <v>0</v>
      </c>
      <c r="G350" s="87">
        <v>0</v>
      </c>
      <c r="H350" s="87">
        <v>0</v>
      </c>
      <c r="I350" s="87">
        <v>0</v>
      </c>
      <c r="J350" s="87">
        <v>0</v>
      </c>
      <c r="K350" s="87">
        <v>0</v>
      </c>
      <c r="L350" s="87">
        <v>0</v>
      </c>
      <c r="M350" s="87">
        <v>0</v>
      </c>
      <c r="N350" s="87">
        <v>0</v>
      </c>
      <c r="O350" s="87">
        <v>0</v>
      </c>
      <c r="P350" s="87">
        <v>0</v>
      </c>
      <c r="Q350" s="87">
        <v>0</v>
      </c>
      <c r="R350" s="87">
        <v>0</v>
      </c>
      <c r="S350" s="87">
        <v>0</v>
      </c>
      <c r="T350" s="87">
        <v>0</v>
      </c>
      <c r="U350" s="87">
        <v>0</v>
      </c>
      <c r="V350" s="87">
        <v>0</v>
      </c>
      <c r="W350" s="87">
        <v>0</v>
      </c>
      <c r="X350" s="87">
        <v>0</v>
      </c>
      <c r="Y350" s="87">
        <v>0</v>
      </c>
      <c r="Z350" s="87">
        <v>0</v>
      </c>
      <c r="AA350" s="87">
        <v>0</v>
      </c>
      <c r="AB350" s="87">
        <v>0</v>
      </c>
      <c r="AC350" s="87">
        <v>0</v>
      </c>
      <c r="AD350" s="87">
        <v>0</v>
      </c>
      <c r="AE350" s="87">
        <v>0</v>
      </c>
      <c r="AF350" s="87">
        <v>0</v>
      </c>
      <c r="AG350" s="87">
        <v>0</v>
      </c>
      <c r="AH350" s="87">
        <v>0</v>
      </c>
      <c r="AI350" s="87">
        <v>0</v>
      </c>
      <c r="AJ350" s="87">
        <v>0</v>
      </c>
      <c r="AK350" s="87">
        <v>0</v>
      </c>
      <c r="AL350" s="87">
        <v>0</v>
      </c>
      <c r="AM350" s="87">
        <v>0</v>
      </c>
      <c r="AN350" s="87">
        <v>0</v>
      </c>
      <c r="AO350" s="87">
        <v>0</v>
      </c>
      <c r="AP350" s="87">
        <v>0</v>
      </c>
      <c r="AQ350" s="87">
        <v>0</v>
      </c>
      <c r="AR350" s="87">
        <v>0</v>
      </c>
      <c r="AS350" s="87">
        <v>0</v>
      </c>
      <c r="AT350" s="87">
        <v>0</v>
      </c>
      <c r="AU350" s="87">
        <v>0</v>
      </c>
      <c r="AV350" s="87">
        <v>0</v>
      </c>
      <c r="AW350" s="87">
        <v>0</v>
      </c>
      <c r="AX350" s="87">
        <v>0</v>
      </c>
      <c r="AY350" s="87">
        <v>0</v>
      </c>
      <c r="AZ350" s="87">
        <v>0</v>
      </c>
      <c r="BA350" s="87">
        <v>0</v>
      </c>
      <c r="BB350" s="87">
        <v>0</v>
      </c>
    </row>
    <row r="351" spans="1:54">
      <c r="A351" s="86" t="s">
        <v>468</v>
      </c>
      <c r="B351" s="87">
        <v>16459554.5599999</v>
      </c>
      <c r="C351" s="87">
        <v>16459554.5599999</v>
      </c>
      <c r="D351" s="87">
        <v>16459554.5599999</v>
      </c>
      <c r="E351" s="87">
        <v>16459554.5599999</v>
      </c>
      <c r="F351" s="87">
        <v>16459554.5599999</v>
      </c>
      <c r="G351" s="87">
        <v>16459554.5599999</v>
      </c>
      <c r="H351" s="87">
        <v>16459554.5599999</v>
      </c>
      <c r="I351" s="87">
        <v>16459554.5599999</v>
      </c>
      <c r="J351" s="87">
        <v>16459554.5599999</v>
      </c>
      <c r="K351" s="87">
        <v>16459554.5599999</v>
      </c>
      <c r="L351" s="87">
        <v>16459554.5599999</v>
      </c>
      <c r="M351" s="87">
        <v>16459554.5599999</v>
      </c>
      <c r="N351" s="87">
        <v>16459554.5599999</v>
      </c>
      <c r="O351" s="87">
        <v>16459554.5599999</v>
      </c>
      <c r="P351" s="87">
        <v>16459554.5599999</v>
      </c>
      <c r="Q351" s="87">
        <v>16459554.5599999</v>
      </c>
      <c r="R351" s="87">
        <v>16459554.5599999</v>
      </c>
      <c r="S351" s="87">
        <v>16459554.5599999</v>
      </c>
      <c r="T351" s="87">
        <v>16459554.5599999</v>
      </c>
      <c r="U351" s="87">
        <v>16459554.5599999</v>
      </c>
      <c r="V351" s="87">
        <v>16459554.5599999</v>
      </c>
      <c r="W351" s="87">
        <v>16459554.5599999</v>
      </c>
      <c r="X351" s="87">
        <v>16459554.5599999</v>
      </c>
      <c r="Y351" s="87">
        <v>16459554.5599999</v>
      </c>
      <c r="Z351" s="87">
        <v>16459554.5599999</v>
      </c>
      <c r="AA351" s="87">
        <v>16459554.5599999</v>
      </c>
      <c r="AB351" s="87">
        <v>16459554.5599999</v>
      </c>
      <c r="AC351" s="87">
        <v>16459554.5599999</v>
      </c>
      <c r="AD351" s="87">
        <v>16459554.5599999</v>
      </c>
      <c r="AE351" s="87">
        <v>16459554.5599999</v>
      </c>
      <c r="AF351" s="87">
        <v>16459554.5599999</v>
      </c>
      <c r="AG351" s="87">
        <v>16459554.5599999</v>
      </c>
      <c r="AH351" s="87">
        <v>16459554.5599999</v>
      </c>
      <c r="AI351" s="87">
        <v>16459554.5599999</v>
      </c>
      <c r="AJ351" s="87">
        <v>16459554.5599999</v>
      </c>
      <c r="AK351" s="87">
        <v>16459554.5599999</v>
      </c>
      <c r="AL351" s="87">
        <v>16459554.5599999</v>
      </c>
      <c r="AM351" s="87">
        <v>16459554.5599999</v>
      </c>
      <c r="AN351" s="87">
        <v>16459554.5599999</v>
      </c>
      <c r="AO351" s="87">
        <v>16459554.5599999</v>
      </c>
      <c r="AP351" s="87">
        <v>16459554.5599999</v>
      </c>
      <c r="AQ351" s="87">
        <v>16459554.5599999</v>
      </c>
      <c r="AR351" s="87">
        <v>16459554.5599999</v>
      </c>
      <c r="AS351" s="87">
        <v>16459554.5599999</v>
      </c>
      <c r="AT351" s="87">
        <v>16459554.5599999</v>
      </c>
      <c r="AU351" s="87">
        <v>16459554.5599999</v>
      </c>
      <c r="AV351" s="87">
        <v>16459554.5599999</v>
      </c>
      <c r="AW351" s="87">
        <v>16459554.5599999</v>
      </c>
      <c r="AX351" s="87">
        <v>16459554.5599999</v>
      </c>
      <c r="AY351" s="87">
        <v>16459554.5599999</v>
      </c>
      <c r="AZ351" s="87">
        <v>16459554.5599999</v>
      </c>
      <c r="BA351" s="87">
        <v>16459554.5599999</v>
      </c>
      <c r="BB351" s="87">
        <v>16459554.5599999</v>
      </c>
    </row>
    <row r="352" spans="1:54">
      <c r="A352" s="86" t="s">
        <v>469</v>
      </c>
      <c r="B352" s="87">
        <v>0</v>
      </c>
      <c r="C352" s="87">
        <v>0</v>
      </c>
      <c r="D352" s="87">
        <v>0</v>
      </c>
      <c r="E352" s="87">
        <v>0</v>
      </c>
      <c r="F352" s="87">
        <v>0</v>
      </c>
      <c r="G352" s="87">
        <v>0</v>
      </c>
      <c r="H352" s="87">
        <v>0</v>
      </c>
      <c r="I352" s="87">
        <v>0</v>
      </c>
      <c r="J352" s="87">
        <v>0</v>
      </c>
      <c r="K352" s="87">
        <v>0</v>
      </c>
      <c r="L352" s="87">
        <v>0</v>
      </c>
      <c r="M352" s="87">
        <v>0</v>
      </c>
      <c r="N352" s="87">
        <v>0</v>
      </c>
      <c r="O352" s="87">
        <v>0</v>
      </c>
      <c r="P352" s="87">
        <v>0</v>
      </c>
      <c r="Q352" s="87">
        <v>0</v>
      </c>
      <c r="R352" s="87">
        <v>0</v>
      </c>
      <c r="S352" s="87">
        <v>0</v>
      </c>
      <c r="T352" s="87">
        <v>0</v>
      </c>
      <c r="U352" s="87">
        <v>0</v>
      </c>
      <c r="V352" s="87">
        <v>0</v>
      </c>
      <c r="W352" s="87">
        <v>0</v>
      </c>
      <c r="X352" s="87">
        <v>0</v>
      </c>
      <c r="Y352" s="87">
        <v>0</v>
      </c>
      <c r="Z352" s="87">
        <v>0</v>
      </c>
      <c r="AA352" s="87">
        <v>0</v>
      </c>
      <c r="AB352" s="87">
        <v>0</v>
      </c>
      <c r="AC352" s="87">
        <v>0</v>
      </c>
      <c r="AD352" s="87">
        <v>0</v>
      </c>
      <c r="AE352" s="87">
        <v>0</v>
      </c>
      <c r="AF352" s="87">
        <v>0</v>
      </c>
      <c r="AG352" s="87">
        <v>0</v>
      </c>
      <c r="AH352" s="87">
        <v>0</v>
      </c>
      <c r="AI352" s="87">
        <v>0</v>
      </c>
      <c r="AJ352" s="87">
        <v>0</v>
      </c>
      <c r="AK352" s="87">
        <v>0</v>
      </c>
      <c r="AL352" s="87">
        <v>0</v>
      </c>
      <c r="AM352" s="87">
        <v>0</v>
      </c>
      <c r="AN352" s="87">
        <v>0</v>
      </c>
      <c r="AO352" s="87">
        <v>0</v>
      </c>
      <c r="AP352" s="87">
        <v>0</v>
      </c>
      <c r="AQ352" s="87">
        <v>0</v>
      </c>
      <c r="AR352" s="87">
        <v>0</v>
      </c>
      <c r="AS352" s="87">
        <v>0</v>
      </c>
      <c r="AT352" s="87">
        <v>0</v>
      </c>
      <c r="AU352" s="87">
        <v>0</v>
      </c>
      <c r="AV352" s="87">
        <v>0</v>
      </c>
      <c r="AW352" s="87">
        <v>0</v>
      </c>
      <c r="AX352" s="87">
        <v>0</v>
      </c>
      <c r="AY352" s="87">
        <v>0</v>
      </c>
      <c r="AZ352" s="87">
        <v>0</v>
      </c>
      <c r="BA352" s="87">
        <v>0</v>
      </c>
      <c r="BB352" s="87">
        <v>0</v>
      </c>
    </row>
    <row r="353" spans="1:54">
      <c r="A353" s="86" t="s">
        <v>470</v>
      </c>
      <c r="B353" s="87">
        <v>-3341.47999999999</v>
      </c>
      <c r="C353" s="87">
        <v>-3341.47999999999</v>
      </c>
      <c r="D353" s="87">
        <v>-3341.47999999999</v>
      </c>
      <c r="E353" s="87">
        <v>-3341.47999999999</v>
      </c>
      <c r="F353" s="87">
        <v>-3341.47999999999</v>
      </c>
      <c r="G353" s="87">
        <v>-3341.47999999999</v>
      </c>
      <c r="H353" s="87">
        <v>-3341.47999999999</v>
      </c>
      <c r="I353" s="87">
        <v>-3341.47999999999</v>
      </c>
      <c r="J353" s="87">
        <v>-3341.47999999999</v>
      </c>
      <c r="K353" s="87">
        <v>-3341.47999999999</v>
      </c>
      <c r="L353" s="87">
        <v>-3341.47999999999</v>
      </c>
      <c r="M353" s="87">
        <v>-3341.47999999999</v>
      </c>
      <c r="N353" s="87">
        <v>-3341.47999999999</v>
      </c>
      <c r="O353" s="87">
        <v>-3341.47999999999</v>
      </c>
      <c r="P353" s="87">
        <v>-3341.47999999999</v>
      </c>
      <c r="Q353" s="87">
        <v>-3341.47999999999</v>
      </c>
      <c r="R353" s="87">
        <v>-3341.47999999999</v>
      </c>
      <c r="S353" s="87">
        <v>-3341.47999999999</v>
      </c>
      <c r="T353" s="87">
        <v>-3341.47999999999</v>
      </c>
      <c r="U353" s="87">
        <v>-3341.47999999999</v>
      </c>
      <c r="V353" s="87">
        <v>-3341.47999999999</v>
      </c>
      <c r="W353" s="87">
        <v>-3341.47999999999</v>
      </c>
      <c r="X353" s="87">
        <v>-3341.47999999999</v>
      </c>
      <c r="Y353" s="87">
        <v>-3341.47999999999</v>
      </c>
      <c r="Z353" s="87">
        <v>-3341.47999999999</v>
      </c>
      <c r="AA353" s="87">
        <v>-3341.47999999999</v>
      </c>
      <c r="AB353" s="87">
        <v>-3341.47999999999</v>
      </c>
      <c r="AC353" s="87">
        <v>-3341.47999999999</v>
      </c>
      <c r="AD353" s="87">
        <v>-3341.47999999999</v>
      </c>
      <c r="AE353" s="87">
        <v>-3341.47999999999</v>
      </c>
      <c r="AF353" s="87">
        <v>-3341.47999999999</v>
      </c>
      <c r="AG353" s="87">
        <v>-3341.47999999999</v>
      </c>
      <c r="AH353" s="87">
        <v>-3341.47999999999</v>
      </c>
      <c r="AI353" s="87">
        <v>-3341.47999999999</v>
      </c>
      <c r="AJ353" s="87">
        <v>-3341.47999999999</v>
      </c>
      <c r="AK353" s="87">
        <v>-3341.47999999999</v>
      </c>
      <c r="AL353" s="87">
        <v>-3341.47999999999</v>
      </c>
      <c r="AM353" s="87">
        <v>-3341.47999999999</v>
      </c>
      <c r="AN353" s="87">
        <v>-3341.47999999999</v>
      </c>
      <c r="AO353" s="87">
        <v>-3341.47999999999</v>
      </c>
      <c r="AP353" s="87">
        <v>-3341.47999999999</v>
      </c>
      <c r="AQ353" s="87">
        <v>-3341.47999999999</v>
      </c>
      <c r="AR353" s="87">
        <v>-3341.47999999999</v>
      </c>
      <c r="AS353" s="87">
        <v>-3341.47999999999</v>
      </c>
      <c r="AT353" s="87">
        <v>-3341.47999999999</v>
      </c>
      <c r="AU353" s="87">
        <v>-3341.47999999999</v>
      </c>
      <c r="AV353" s="87">
        <v>-3341.47999999999</v>
      </c>
      <c r="AW353" s="87">
        <v>-3341.47999999999</v>
      </c>
      <c r="AX353" s="87">
        <v>-3341.47999999999</v>
      </c>
      <c r="AY353" s="87">
        <v>-3341.47999999999</v>
      </c>
      <c r="AZ353" s="87">
        <v>-3341.47999999999</v>
      </c>
      <c r="BA353" s="87">
        <v>-3341.47999999999</v>
      </c>
      <c r="BB353" s="87">
        <v>-3341.47999999999</v>
      </c>
    </row>
    <row r="354" spans="1:54">
      <c r="A354" s="86" t="s">
        <v>471</v>
      </c>
      <c r="B354" s="87">
        <v>2460738.33</v>
      </c>
      <c r="C354" s="87">
        <v>2460738.33</v>
      </c>
      <c r="D354" s="87">
        <v>2460738.33</v>
      </c>
      <c r="E354" s="87">
        <v>2460738.33</v>
      </c>
      <c r="F354" s="87">
        <v>2460738.33</v>
      </c>
      <c r="G354" s="87">
        <v>2460738.33</v>
      </c>
      <c r="H354" s="87">
        <v>2460738.33</v>
      </c>
      <c r="I354" s="87">
        <v>2460738.33</v>
      </c>
      <c r="J354" s="87">
        <v>2460738.33</v>
      </c>
      <c r="K354" s="87">
        <v>2460738.33</v>
      </c>
      <c r="L354" s="87">
        <v>2460738.33</v>
      </c>
      <c r="M354" s="87">
        <v>2460738.33</v>
      </c>
      <c r="N354" s="87">
        <v>2460738.33</v>
      </c>
      <c r="O354" s="87">
        <v>2460738.33</v>
      </c>
      <c r="P354" s="87">
        <v>2460738.33</v>
      </c>
      <c r="Q354" s="87">
        <v>2460738.33</v>
      </c>
      <c r="R354" s="87">
        <v>2460738.33</v>
      </c>
      <c r="S354" s="87">
        <v>2460738.33</v>
      </c>
      <c r="T354" s="87">
        <v>2460738.33</v>
      </c>
      <c r="U354" s="87">
        <v>2460738.33</v>
      </c>
      <c r="V354" s="87">
        <v>2460738.33</v>
      </c>
      <c r="W354" s="87">
        <v>2460738.33</v>
      </c>
      <c r="X354" s="87">
        <v>2460738.33</v>
      </c>
      <c r="Y354" s="87">
        <v>2460738.33</v>
      </c>
      <c r="Z354" s="87">
        <v>2460738.33</v>
      </c>
      <c r="AA354" s="87">
        <v>2460738.33</v>
      </c>
      <c r="AB354" s="87">
        <v>2460738.33</v>
      </c>
      <c r="AC354" s="87">
        <v>2460738.33</v>
      </c>
      <c r="AD354" s="87">
        <v>2460738.33</v>
      </c>
      <c r="AE354" s="87">
        <v>2460738.33</v>
      </c>
      <c r="AF354" s="87">
        <v>2460738.33</v>
      </c>
      <c r="AG354" s="87">
        <v>2460738.33</v>
      </c>
      <c r="AH354" s="87">
        <v>2460738.33</v>
      </c>
      <c r="AI354" s="87">
        <v>2460738.33</v>
      </c>
      <c r="AJ354" s="87">
        <v>2460738.33</v>
      </c>
      <c r="AK354" s="87">
        <v>2460738.33</v>
      </c>
      <c r="AL354" s="87">
        <v>2460738.33</v>
      </c>
      <c r="AM354" s="87">
        <v>2460738.33</v>
      </c>
      <c r="AN354" s="87">
        <v>2460738.33</v>
      </c>
      <c r="AO354" s="87">
        <v>2460738.33</v>
      </c>
      <c r="AP354" s="87">
        <v>2460738.33</v>
      </c>
      <c r="AQ354" s="87">
        <v>2460738.33</v>
      </c>
      <c r="AR354" s="87">
        <v>2460738.33</v>
      </c>
      <c r="AS354" s="87">
        <v>2460738.33</v>
      </c>
      <c r="AT354" s="87">
        <v>2460738.33</v>
      </c>
      <c r="AU354" s="87">
        <v>2460738.33</v>
      </c>
      <c r="AV354" s="87">
        <v>2460738.33</v>
      </c>
      <c r="AW354" s="87">
        <v>2460738.33</v>
      </c>
      <c r="AX354" s="87">
        <v>2460738.33</v>
      </c>
      <c r="AY354" s="87">
        <v>2460738.33</v>
      </c>
      <c r="AZ354" s="87">
        <v>2460738.33</v>
      </c>
      <c r="BA354" s="87">
        <v>2460738.33</v>
      </c>
      <c r="BB354" s="87">
        <v>2460738.33</v>
      </c>
    </row>
    <row r="355" spans="1:54">
      <c r="A355" s="86" t="s">
        <v>472</v>
      </c>
      <c r="B355" s="87">
        <v>2635.44</v>
      </c>
      <c r="C355" s="87">
        <v>2635.44</v>
      </c>
      <c r="D355" s="87">
        <v>2635.44</v>
      </c>
      <c r="E355" s="87">
        <v>2635.44</v>
      </c>
      <c r="F355" s="87">
        <v>2635.44</v>
      </c>
      <c r="G355" s="87">
        <v>2635.44</v>
      </c>
      <c r="H355" s="87">
        <v>2635.44</v>
      </c>
      <c r="I355" s="87">
        <v>2635.44</v>
      </c>
      <c r="J355" s="87">
        <v>2635.44</v>
      </c>
      <c r="K355" s="87">
        <v>2635.44</v>
      </c>
      <c r="L355" s="87">
        <v>2635.44</v>
      </c>
      <c r="M355" s="87">
        <v>2635.44</v>
      </c>
      <c r="N355" s="87">
        <v>2635.44</v>
      </c>
      <c r="O355" s="87">
        <v>2635.44</v>
      </c>
      <c r="P355" s="87">
        <v>2635.44</v>
      </c>
      <c r="Q355" s="87">
        <v>2635.44</v>
      </c>
      <c r="R355" s="87">
        <v>2635.44</v>
      </c>
      <c r="S355" s="87">
        <v>2635.44</v>
      </c>
      <c r="T355" s="87">
        <v>2635.44</v>
      </c>
      <c r="U355" s="87">
        <v>2635.44</v>
      </c>
      <c r="V355" s="87">
        <v>2635.44</v>
      </c>
      <c r="W355" s="87">
        <v>2635.44</v>
      </c>
      <c r="X355" s="87">
        <v>2635.44</v>
      </c>
      <c r="Y355" s="87">
        <v>2635.44</v>
      </c>
      <c r="Z355" s="87">
        <v>2635.44</v>
      </c>
      <c r="AA355" s="87">
        <v>2635.44</v>
      </c>
      <c r="AB355" s="87">
        <v>2635.44</v>
      </c>
      <c r="AC355" s="87">
        <v>2635.44</v>
      </c>
      <c r="AD355" s="87">
        <v>2635.44</v>
      </c>
      <c r="AE355" s="87">
        <v>2635.44</v>
      </c>
      <c r="AF355" s="87">
        <v>2635.44</v>
      </c>
      <c r="AG355" s="87">
        <v>2635.44</v>
      </c>
      <c r="AH355" s="87">
        <v>2635.44</v>
      </c>
      <c r="AI355" s="87">
        <v>2635.44</v>
      </c>
      <c r="AJ355" s="87">
        <v>2635.44</v>
      </c>
      <c r="AK355" s="87">
        <v>2635.44</v>
      </c>
      <c r="AL355" s="87">
        <v>2635.44</v>
      </c>
      <c r="AM355" s="87">
        <v>2635.44</v>
      </c>
      <c r="AN355" s="87">
        <v>2635.44</v>
      </c>
      <c r="AO355" s="87">
        <v>2635.44</v>
      </c>
      <c r="AP355" s="87">
        <v>2635.44</v>
      </c>
      <c r="AQ355" s="87">
        <v>2635.44</v>
      </c>
      <c r="AR355" s="87">
        <v>2635.44</v>
      </c>
      <c r="AS355" s="87">
        <v>2635.44</v>
      </c>
      <c r="AT355" s="87">
        <v>2635.44</v>
      </c>
      <c r="AU355" s="87">
        <v>2635.44</v>
      </c>
      <c r="AV355" s="87">
        <v>2635.44</v>
      </c>
      <c r="AW355" s="87">
        <v>2635.44</v>
      </c>
      <c r="AX355" s="87">
        <v>2635.44</v>
      </c>
      <c r="AY355" s="87">
        <v>2635.44</v>
      </c>
      <c r="AZ355" s="87">
        <v>2635.44</v>
      </c>
      <c r="BA355" s="87">
        <v>2635.44</v>
      </c>
      <c r="BB355" s="87">
        <v>2635.44</v>
      </c>
    </row>
    <row r="356" spans="1:54">
      <c r="A356" s="267" t="s">
        <v>473</v>
      </c>
      <c r="B356" s="109">
        <v>18919586.849999901</v>
      </c>
      <c r="C356" s="109">
        <v>18919586.849999901</v>
      </c>
      <c r="D356" s="109">
        <v>18919586.849999901</v>
      </c>
      <c r="E356" s="109">
        <v>18919586.849999901</v>
      </c>
      <c r="F356" s="109">
        <v>18919586.849999901</v>
      </c>
      <c r="G356" s="109">
        <v>18919586.849999901</v>
      </c>
      <c r="H356" s="109">
        <v>18919586.849999901</v>
      </c>
      <c r="I356" s="109">
        <v>18919586.849999901</v>
      </c>
      <c r="J356" s="109">
        <v>18919586.849999901</v>
      </c>
      <c r="K356" s="109">
        <v>18919586.849999901</v>
      </c>
      <c r="L356" s="109">
        <v>18919586.849999901</v>
      </c>
      <c r="M356" s="109">
        <v>18919586.849999901</v>
      </c>
      <c r="N356" s="109">
        <v>18919586.849999901</v>
      </c>
      <c r="O356" s="109">
        <v>18919586.849999901</v>
      </c>
      <c r="P356" s="109">
        <v>18919586.849999901</v>
      </c>
      <c r="Q356" s="109">
        <v>18919586.849999901</v>
      </c>
      <c r="R356" s="109">
        <v>18919586.849999901</v>
      </c>
      <c r="S356" s="109">
        <v>18919586.849999901</v>
      </c>
      <c r="T356" s="109">
        <v>18919586.849999901</v>
      </c>
      <c r="U356" s="109">
        <v>18919586.849999901</v>
      </c>
      <c r="V356" s="109">
        <v>18919586.849999901</v>
      </c>
      <c r="W356" s="109">
        <v>18919586.849999901</v>
      </c>
      <c r="X356" s="109">
        <v>18919586.849999901</v>
      </c>
      <c r="Y356" s="109">
        <v>18919586.849999901</v>
      </c>
      <c r="Z356" s="109">
        <v>18919586.849999901</v>
      </c>
      <c r="AA356" s="109">
        <v>18919586.849999901</v>
      </c>
      <c r="AB356" s="109">
        <v>18919586.849999901</v>
      </c>
      <c r="AC356" s="109">
        <v>18919586.849999901</v>
      </c>
      <c r="AD356" s="109">
        <v>18919586.849999901</v>
      </c>
      <c r="AE356" s="109">
        <v>18919586.849999901</v>
      </c>
      <c r="AF356" s="109">
        <v>18919586.849999901</v>
      </c>
      <c r="AG356" s="109">
        <v>18919586.849999901</v>
      </c>
      <c r="AH356" s="109">
        <v>18919586.849999901</v>
      </c>
      <c r="AI356" s="109">
        <v>18919586.849999901</v>
      </c>
      <c r="AJ356" s="109">
        <v>18919586.849999901</v>
      </c>
      <c r="AK356" s="109">
        <v>18919586.849999901</v>
      </c>
      <c r="AL356" s="109">
        <v>18919586.849999901</v>
      </c>
      <c r="AM356" s="109">
        <v>18919586.849999901</v>
      </c>
      <c r="AN356" s="109">
        <v>18919586.849999901</v>
      </c>
      <c r="AO356" s="109">
        <v>18919586.849999901</v>
      </c>
      <c r="AP356" s="109">
        <v>18919586.849999901</v>
      </c>
      <c r="AQ356" s="109">
        <v>18919586.849999901</v>
      </c>
      <c r="AR356" s="109">
        <v>18919586.849999901</v>
      </c>
      <c r="AS356" s="109">
        <v>18919586.849999901</v>
      </c>
      <c r="AT356" s="109">
        <v>18919586.849999901</v>
      </c>
      <c r="AU356" s="109">
        <v>18919586.849999901</v>
      </c>
      <c r="AV356" s="109">
        <v>18919586.849999901</v>
      </c>
      <c r="AW356" s="109">
        <v>18919586.849999901</v>
      </c>
      <c r="AX356" s="109">
        <v>18919586.849999901</v>
      </c>
      <c r="AY356" s="109">
        <v>18919586.849999901</v>
      </c>
      <c r="AZ356" s="109">
        <v>18919586.849999901</v>
      </c>
      <c r="BA356" s="109">
        <v>18919586.849999901</v>
      </c>
      <c r="BB356" s="109">
        <v>18919586.849999901</v>
      </c>
    </row>
    <row r="357" spans="1:54">
      <c r="A357" s="86" t="s">
        <v>474</v>
      </c>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row>
    <row r="358" spans="1:54">
      <c r="A358" s="89" t="s">
        <v>475</v>
      </c>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row>
    <row r="359" spans="1:54">
      <c r="A359" s="86" t="s">
        <v>476</v>
      </c>
      <c r="B359" s="87">
        <v>264.41000000000003</v>
      </c>
      <c r="C359" s="87">
        <v>264.41000000000003</v>
      </c>
      <c r="D359" s="87">
        <v>264.41000000000003</v>
      </c>
      <c r="E359" s="87">
        <v>264.41000000000003</v>
      </c>
      <c r="F359" s="87">
        <v>264.41000000000003</v>
      </c>
      <c r="G359" s="87">
        <v>264.41000000000003</v>
      </c>
      <c r="H359" s="87">
        <v>264.41000000000003</v>
      </c>
      <c r="I359" s="87">
        <v>264.41000000000003</v>
      </c>
      <c r="J359" s="87">
        <v>264.41000000000003</v>
      </c>
      <c r="K359" s="87">
        <v>264.41000000000003</v>
      </c>
      <c r="L359" s="87">
        <v>264.41000000000003</v>
      </c>
      <c r="M359" s="87">
        <v>264.41000000000003</v>
      </c>
      <c r="N359" s="87">
        <v>264.41000000000003</v>
      </c>
      <c r="O359" s="87">
        <v>264.41000000000003</v>
      </c>
      <c r="P359" s="87">
        <v>264.41000000000003</v>
      </c>
      <c r="Q359" s="87">
        <v>264.41000000000003</v>
      </c>
      <c r="R359" s="87">
        <v>264.41000000000003</v>
      </c>
      <c r="S359" s="87">
        <v>264.41000000000003</v>
      </c>
      <c r="T359" s="87">
        <v>264.41000000000003</v>
      </c>
      <c r="U359" s="87">
        <v>264.41000000000003</v>
      </c>
      <c r="V359" s="87">
        <v>264.41000000000003</v>
      </c>
      <c r="W359" s="87">
        <v>264.41000000000003</v>
      </c>
      <c r="X359" s="87">
        <v>264.41000000000003</v>
      </c>
      <c r="Y359" s="87">
        <v>264.41000000000003</v>
      </c>
      <c r="Z359" s="87">
        <v>264.41000000000003</v>
      </c>
      <c r="AA359" s="87">
        <v>264.41000000000003</v>
      </c>
      <c r="AB359" s="87">
        <v>264.41000000000003</v>
      </c>
      <c r="AC359" s="87">
        <v>264.41000000000003</v>
      </c>
      <c r="AD359" s="87">
        <v>264.41000000000003</v>
      </c>
      <c r="AE359" s="87">
        <v>264.41000000000003</v>
      </c>
      <c r="AF359" s="87">
        <v>264.41000000000003</v>
      </c>
      <c r="AG359" s="87">
        <v>264.41000000000003</v>
      </c>
      <c r="AH359" s="87">
        <v>264.41000000000003</v>
      </c>
      <c r="AI359" s="87">
        <v>264.41000000000003</v>
      </c>
      <c r="AJ359" s="87">
        <v>264.41000000000003</v>
      </c>
      <c r="AK359" s="87">
        <v>264.41000000000003</v>
      </c>
      <c r="AL359" s="87">
        <v>264.41000000000003</v>
      </c>
      <c r="AM359" s="87">
        <v>264.41000000000003</v>
      </c>
      <c r="AN359" s="87">
        <v>264.41000000000003</v>
      </c>
      <c r="AO359" s="87">
        <v>264.41000000000003</v>
      </c>
      <c r="AP359" s="87">
        <v>264.41000000000003</v>
      </c>
      <c r="AQ359" s="87">
        <v>264.41000000000003</v>
      </c>
      <c r="AR359" s="87">
        <v>264.41000000000003</v>
      </c>
      <c r="AS359" s="87">
        <v>264.41000000000003</v>
      </c>
      <c r="AT359" s="87">
        <v>264.41000000000003</v>
      </c>
      <c r="AU359" s="87">
        <v>264.41000000000003</v>
      </c>
      <c r="AV359" s="87">
        <v>264.41000000000003</v>
      </c>
      <c r="AW359" s="87">
        <v>264.41000000000003</v>
      </c>
      <c r="AX359" s="87">
        <v>264.41000000000003</v>
      </c>
      <c r="AY359" s="87">
        <v>264.41000000000003</v>
      </c>
      <c r="AZ359" s="87">
        <v>264.41000000000003</v>
      </c>
      <c r="BA359" s="87">
        <v>264.41000000000003</v>
      </c>
      <c r="BB359" s="87">
        <v>264.41000000000003</v>
      </c>
    </row>
    <row r="360" spans="1:54">
      <c r="A360" s="86" t="s">
        <v>477</v>
      </c>
      <c r="B360" s="87">
        <v>0</v>
      </c>
      <c r="C360" s="87">
        <v>0</v>
      </c>
      <c r="D360" s="87">
        <v>0</v>
      </c>
      <c r="E360" s="87">
        <v>0</v>
      </c>
      <c r="F360" s="87">
        <v>0</v>
      </c>
      <c r="G360" s="87">
        <v>0</v>
      </c>
      <c r="H360" s="87">
        <v>0</v>
      </c>
      <c r="I360" s="87">
        <v>0</v>
      </c>
      <c r="J360" s="87">
        <v>0</v>
      </c>
      <c r="K360" s="87">
        <v>0</v>
      </c>
      <c r="L360" s="87">
        <v>0</v>
      </c>
      <c r="M360" s="87">
        <v>0</v>
      </c>
      <c r="N360" s="87">
        <v>0</v>
      </c>
      <c r="O360" s="87">
        <v>0</v>
      </c>
      <c r="P360" s="87">
        <v>0</v>
      </c>
      <c r="Q360" s="87">
        <v>0</v>
      </c>
      <c r="R360" s="87">
        <v>0</v>
      </c>
      <c r="S360" s="87">
        <v>0</v>
      </c>
      <c r="T360" s="87">
        <v>0</v>
      </c>
      <c r="U360" s="87">
        <v>0</v>
      </c>
      <c r="V360" s="87">
        <v>0</v>
      </c>
      <c r="W360" s="87">
        <v>0</v>
      </c>
      <c r="X360" s="87">
        <v>0</v>
      </c>
      <c r="Y360" s="87">
        <v>0</v>
      </c>
      <c r="Z360" s="87">
        <v>0</v>
      </c>
      <c r="AA360" s="87">
        <v>0</v>
      </c>
      <c r="AB360" s="87">
        <v>0</v>
      </c>
      <c r="AC360" s="87">
        <v>0</v>
      </c>
      <c r="AD360" s="87">
        <v>0</v>
      </c>
      <c r="AE360" s="87">
        <v>0</v>
      </c>
      <c r="AF360" s="87">
        <v>0</v>
      </c>
      <c r="AG360" s="87">
        <v>0</v>
      </c>
      <c r="AH360" s="87">
        <v>0</v>
      </c>
      <c r="AI360" s="87">
        <v>0</v>
      </c>
      <c r="AJ360" s="87">
        <v>0</v>
      </c>
      <c r="AK360" s="87">
        <v>0</v>
      </c>
      <c r="AL360" s="87">
        <v>0</v>
      </c>
      <c r="AM360" s="87">
        <v>0</v>
      </c>
      <c r="AN360" s="87">
        <v>0</v>
      </c>
      <c r="AO360" s="87">
        <v>0</v>
      </c>
      <c r="AP360" s="87">
        <v>0</v>
      </c>
      <c r="AQ360" s="87">
        <v>0</v>
      </c>
      <c r="AR360" s="87">
        <v>0</v>
      </c>
      <c r="AS360" s="87">
        <v>0</v>
      </c>
      <c r="AT360" s="87">
        <v>0</v>
      </c>
      <c r="AU360" s="87">
        <v>0</v>
      </c>
      <c r="AV360" s="87">
        <v>0</v>
      </c>
      <c r="AW360" s="87">
        <v>0</v>
      </c>
      <c r="AX360" s="87">
        <v>0</v>
      </c>
      <c r="AY360" s="87">
        <v>0</v>
      </c>
      <c r="AZ360" s="87">
        <v>0</v>
      </c>
      <c r="BA360" s="87">
        <v>0</v>
      </c>
      <c r="BB360" s="87">
        <v>0</v>
      </c>
    </row>
    <row r="361" spans="1:54">
      <c r="A361" s="86" t="s">
        <v>478</v>
      </c>
      <c r="B361" s="87">
        <v>37566735.390000001</v>
      </c>
      <c r="C361" s="87">
        <v>37566735.390000001</v>
      </c>
      <c r="D361" s="87">
        <v>37566735.390000001</v>
      </c>
      <c r="E361" s="87">
        <v>37566735.390000001</v>
      </c>
      <c r="F361" s="87">
        <v>37566735.390000001</v>
      </c>
      <c r="G361" s="87">
        <v>37566735.390000001</v>
      </c>
      <c r="H361" s="87">
        <v>37566735.390000001</v>
      </c>
      <c r="I361" s="87">
        <v>37566735.390000001</v>
      </c>
      <c r="J361" s="87">
        <v>37566735.390000001</v>
      </c>
      <c r="K361" s="87">
        <v>37566735.390000001</v>
      </c>
      <c r="L361" s="87">
        <v>37566735.390000001</v>
      </c>
      <c r="M361" s="87">
        <v>37566735.390000001</v>
      </c>
      <c r="N361" s="87">
        <v>37566735.390000001</v>
      </c>
      <c r="O361" s="87">
        <v>37566735.390000001</v>
      </c>
      <c r="P361" s="87">
        <v>37566735.390000001</v>
      </c>
      <c r="Q361" s="87">
        <v>37566735.390000001</v>
      </c>
      <c r="R361" s="87">
        <v>37566735.390000001</v>
      </c>
      <c r="S361" s="87">
        <v>37566735.390000001</v>
      </c>
      <c r="T361" s="87">
        <v>37566735.390000001</v>
      </c>
      <c r="U361" s="87">
        <v>37566735.390000001</v>
      </c>
      <c r="V361" s="87">
        <v>37566735.390000001</v>
      </c>
      <c r="W361" s="87">
        <v>37566735.390000001</v>
      </c>
      <c r="X361" s="87">
        <v>37566735.390000001</v>
      </c>
      <c r="Y361" s="87">
        <v>37566735.390000001</v>
      </c>
      <c r="Z361" s="87">
        <v>37566735.390000001</v>
      </c>
      <c r="AA361" s="87">
        <v>37566735.390000001</v>
      </c>
      <c r="AB361" s="87">
        <v>37566735.390000001</v>
      </c>
      <c r="AC361" s="87">
        <v>37566735.390000001</v>
      </c>
      <c r="AD361" s="87">
        <v>37566735.390000001</v>
      </c>
      <c r="AE361" s="87">
        <v>37566735.390000001</v>
      </c>
      <c r="AF361" s="87">
        <v>37566735.390000001</v>
      </c>
      <c r="AG361" s="87">
        <v>37566735.390000001</v>
      </c>
      <c r="AH361" s="87">
        <v>37566735.390000001</v>
      </c>
      <c r="AI361" s="87">
        <v>37566735.390000001</v>
      </c>
      <c r="AJ361" s="87">
        <v>37566735.390000001</v>
      </c>
      <c r="AK361" s="87">
        <v>37566735.390000001</v>
      </c>
      <c r="AL361" s="87">
        <v>37566735.390000001</v>
      </c>
      <c r="AM361" s="87">
        <v>37566735.390000001</v>
      </c>
      <c r="AN361" s="87">
        <v>37566735.390000001</v>
      </c>
      <c r="AO361" s="87">
        <v>37566735.390000001</v>
      </c>
      <c r="AP361" s="87">
        <v>37566735.390000001</v>
      </c>
      <c r="AQ361" s="87">
        <v>37566735.390000001</v>
      </c>
      <c r="AR361" s="87">
        <v>37566735.390000001</v>
      </c>
      <c r="AS361" s="87">
        <v>37566735.390000001</v>
      </c>
      <c r="AT361" s="87">
        <v>37566735.390000001</v>
      </c>
      <c r="AU361" s="87">
        <v>37566735.390000001</v>
      </c>
      <c r="AV361" s="87">
        <v>37566735.390000001</v>
      </c>
      <c r="AW361" s="87">
        <v>37566735.390000001</v>
      </c>
      <c r="AX361" s="87">
        <v>37566735.390000001</v>
      </c>
      <c r="AY361" s="87">
        <v>37566735.390000001</v>
      </c>
      <c r="AZ361" s="87">
        <v>37566735.390000001</v>
      </c>
      <c r="BA361" s="87">
        <v>37566735.390000001</v>
      </c>
      <c r="BB361" s="87">
        <v>37566735.390000001</v>
      </c>
    </row>
    <row r="362" spans="1:54">
      <c r="A362" s="86" t="s">
        <v>479</v>
      </c>
      <c r="B362" s="87">
        <v>6168018.9900000002</v>
      </c>
      <c r="C362" s="87">
        <v>6168018.9900000002</v>
      </c>
      <c r="D362" s="87">
        <v>6168018.9900000002</v>
      </c>
      <c r="E362" s="87">
        <v>6168018.9900000002</v>
      </c>
      <c r="F362" s="87">
        <v>6168018.9900000002</v>
      </c>
      <c r="G362" s="87">
        <v>6168018.9900000002</v>
      </c>
      <c r="H362" s="87">
        <v>6168018.9900000002</v>
      </c>
      <c r="I362" s="87">
        <v>6168018.9900000002</v>
      </c>
      <c r="J362" s="87">
        <v>6168018.9900000002</v>
      </c>
      <c r="K362" s="87">
        <v>6168018.9900000002</v>
      </c>
      <c r="L362" s="87">
        <v>6168018.9900000002</v>
      </c>
      <c r="M362" s="87">
        <v>6168018.9900000002</v>
      </c>
      <c r="N362" s="87">
        <v>6168018.9900000002</v>
      </c>
      <c r="O362" s="87">
        <v>6168018.9900000002</v>
      </c>
      <c r="P362" s="87">
        <v>6168018.9900000002</v>
      </c>
      <c r="Q362" s="87">
        <v>6168018.9900000002</v>
      </c>
      <c r="R362" s="87">
        <v>6168018.9900000002</v>
      </c>
      <c r="S362" s="87">
        <v>6168018.9900000002</v>
      </c>
      <c r="T362" s="87">
        <v>6168018.9900000002</v>
      </c>
      <c r="U362" s="87">
        <v>6168018.9900000002</v>
      </c>
      <c r="V362" s="87">
        <v>6168018.9900000002</v>
      </c>
      <c r="W362" s="87">
        <v>6168018.9900000002</v>
      </c>
      <c r="X362" s="87">
        <v>6168018.9900000002</v>
      </c>
      <c r="Y362" s="87">
        <v>6168018.9900000002</v>
      </c>
      <c r="Z362" s="87">
        <v>6168018.9900000002</v>
      </c>
      <c r="AA362" s="87">
        <v>6168018.9900000002</v>
      </c>
      <c r="AB362" s="87">
        <v>6168018.9900000002</v>
      </c>
      <c r="AC362" s="87">
        <v>6168018.9900000002</v>
      </c>
      <c r="AD362" s="87">
        <v>6168018.9900000002</v>
      </c>
      <c r="AE362" s="87">
        <v>6168018.9900000002</v>
      </c>
      <c r="AF362" s="87">
        <v>6168018.9900000002</v>
      </c>
      <c r="AG362" s="87">
        <v>6168018.9900000002</v>
      </c>
      <c r="AH362" s="87">
        <v>6168018.9900000002</v>
      </c>
      <c r="AI362" s="87">
        <v>6168018.9900000002</v>
      </c>
      <c r="AJ362" s="87">
        <v>6168018.9900000002</v>
      </c>
      <c r="AK362" s="87">
        <v>6168018.9900000002</v>
      </c>
      <c r="AL362" s="87">
        <v>6168018.9900000002</v>
      </c>
      <c r="AM362" s="87">
        <v>6168018.9900000002</v>
      </c>
      <c r="AN362" s="87">
        <v>6168018.9900000002</v>
      </c>
      <c r="AO362" s="87">
        <v>6168018.9900000002</v>
      </c>
      <c r="AP362" s="87">
        <v>6168018.9900000002</v>
      </c>
      <c r="AQ362" s="87">
        <v>6168018.9900000002</v>
      </c>
      <c r="AR362" s="87">
        <v>6168018.9900000002</v>
      </c>
      <c r="AS362" s="87">
        <v>6168018.9900000002</v>
      </c>
      <c r="AT362" s="87">
        <v>6168018.9900000002</v>
      </c>
      <c r="AU362" s="87">
        <v>6168018.9900000002</v>
      </c>
      <c r="AV362" s="87">
        <v>6168018.9900000002</v>
      </c>
      <c r="AW362" s="87">
        <v>6168018.9900000002</v>
      </c>
      <c r="AX362" s="87">
        <v>6168018.9900000002</v>
      </c>
      <c r="AY362" s="87">
        <v>6168018.9900000002</v>
      </c>
      <c r="AZ362" s="87">
        <v>6168018.9900000002</v>
      </c>
      <c r="BA362" s="87">
        <v>6168018.9900000002</v>
      </c>
      <c r="BB362" s="87">
        <v>6168018.9900000002</v>
      </c>
    </row>
    <row r="363" spans="1:54">
      <c r="A363" s="86" t="s">
        <v>480</v>
      </c>
      <c r="B363" s="87">
        <v>21767190.699999999</v>
      </c>
      <c r="C363" s="87">
        <v>21767190.699999999</v>
      </c>
      <c r="D363" s="87">
        <v>21767190.699999999</v>
      </c>
      <c r="E363" s="87">
        <v>21767190.699999999</v>
      </c>
      <c r="F363" s="87">
        <v>21767190.699999999</v>
      </c>
      <c r="G363" s="87">
        <v>21767190.699999999</v>
      </c>
      <c r="H363" s="87">
        <v>21767190.699999999</v>
      </c>
      <c r="I363" s="87">
        <v>21767190.699999999</v>
      </c>
      <c r="J363" s="87">
        <v>21767190.699999999</v>
      </c>
      <c r="K363" s="87">
        <v>21767190.699999999</v>
      </c>
      <c r="L363" s="87">
        <v>21767190.699999999</v>
      </c>
      <c r="M363" s="87">
        <v>21767190.699999999</v>
      </c>
      <c r="N363" s="87">
        <v>21767190.699999999</v>
      </c>
      <c r="O363" s="87">
        <v>21767190.699999999</v>
      </c>
      <c r="P363" s="87">
        <v>21767190.699999999</v>
      </c>
      <c r="Q363" s="87">
        <v>21767190.699999999</v>
      </c>
      <c r="R363" s="87">
        <v>21767190.699999999</v>
      </c>
      <c r="S363" s="87">
        <v>21767190.699999999</v>
      </c>
      <c r="T363" s="87">
        <v>21767190.699999999</v>
      </c>
      <c r="U363" s="87">
        <v>21767190.699999999</v>
      </c>
      <c r="V363" s="87">
        <v>21767190.699999999</v>
      </c>
      <c r="W363" s="87">
        <v>21767190.699999999</v>
      </c>
      <c r="X363" s="87">
        <v>21767190.699999999</v>
      </c>
      <c r="Y363" s="87">
        <v>21767190.699999999</v>
      </c>
      <c r="Z363" s="87">
        <v>21767190.699999999</v>
      </c>
      <c r="AA363" s="87">
        <v>21767190.699999999</v>
      </c>
      <c r="AB363" s="87">
        <v>21767190.699999999</v>
      </c>
      <c r="AC363" s="87">
        <v>21767190.699999999</v>
      </c>
      <c r="AD363" s="87">
        <v>21767190.699999999</v>
      </c>
      <c r="AE363" s="87">
        <v>21767190.699999999</v>
      </c>
      <c r="AF363" s="87">
        <v>21767190.699999999</v>
      </c>
      <c r="AG363" s="87">
        <v>21767190.699999999</v>
      </c>
      <c r="AH363" s="87">
        <v>21767190.699999999</v>
      </c>
      <c r="AI363" s="87">
        <v>21767190.699999999</v>
      </c>
      <c r="AJ363" s="87">
        <v>21767190.699999999</v>
      </c>
      <c r="AK363" s="87">
        <v>21767190.699999999</v>
      </c>
      <c r="AL363" s="87">
        <v>21767190.699999999</v>
      </c>
      <c r="AM363" s="87">
        <v>21767190.699999999</v>
      </c>
      <c r="AN363" s="87">
        <v>21767190.699999999</v>
      </c>
      <c r="AO363" s="87">
        <v>21767190.699999999</v>
      </c>
      <c r="AP363" s="87">
        <v>21767190.699999999</v>
      </c>
      <c r="AQ363" s="87">
        <v>21767190.699999999</v>
      </c>
      <c r="AR363" s="87">
        <v>21767190.699999999</v>
      </c>
      <c r="AS363" s="87">
        <v>21767190.699999999</v>
      </c>
      <c r="AT363" s="87">
        <v>21767190.699999999</v>
      </c>
      <c r="AU363" s="87">
        <v>21767190.699999999</v>
      </c>
      <c r="AV363" s="87">
        <v>21767190.699999999</v>
      </c>
      <c r="AW363" s="87">
        <v>21767190.699999999</v>
      </c>
      <c r="AX363" s="87">
        <v>21767190.699999999</v>
      </c>
      <c r="AY363" s="87">
        <v>21767190.699999999</v>
      </c>
      <c r="AZ363" s="87">
        <v>21767190.699999999</v>
      </c>
      <c r="BA363" s="87">
        <v>21767190.699999999</v>
      </c>
      <c r="BB363" s="87">
        <v>21767190.699999999</v>
      </c>
    </row>
    <row r="364" spans="1:54">
      <c r="A364" s="86" t="s">
        <v>481</v>
      </c>
      <c r="B364" s="87">
        <v>0</v>
      </c>
      <c r="C364" s="87">
        <v>0</v>
      </c>
      <c r="D364" s="87">
        <v>0</v>
      </c>
      <c r="E364" s="87">
        <v>0</v>
      </c>
      <c r="F364" s="87">
        <v>0</v>
      </c>
      <c r="G364" s="87">
        <v>0</v>
      </c>
      <c r="H364" s="87">
        <v>0</v>
      </c>
      <c r="I364" s="87">
        <v>0</v>
      </c>
      <c r="J364" s="87">
        <v>0</v>
      </c>
      <c r="K364" s="87">
        <v>0</v>
      </c>
      <c r="L364" s="87">
        <v>0</v>
      </c>
      <c r="M364" s="87">
        <v>0</v>
      </c>
      <c r="N364" s="87">
        <v>0</v>
      </c>
      <c r="O364" s="87">
        <v>0</v>
      </c>
      <c r="P364" s="87">
        <v>0</v>
      </c>
      <c r="Q364" s="87">
        <v>0</v>
      </c>
      <c r="R364" s="87">
        <v>0</v>
      </c>
      <c r="S364" s="87">
        <v>0</v>
      </c>
      <c r="T364" s="87">
        <v>0</v>
      </c>
      <c r="U364" s="87">
        <v>0</v>
      </c>
      <c r="V364" s="87">
        <v>0</v>
      </c>
      <c r="W364" s="87">
        <v>0</v>
      </c>
      <c r="X364" s="87">
        <v>0</v>
      </c>
      <c r="Y364" s="87">
        <v>0</v>
      </c>
      <c r="Z364" s="87">
        <v>0</v>
      </c>
      <c r="AA364" s="87">
        <v>0</v>
      </c>
      <c r="AB364" s="87">
        <v>0</v>
      </c>
      <c r="AC364" s="87">
        <v>0</v>
      </c>
      <c r="AD364" s="87">
        <v>0</v>
      </c>
      <c r="AE364" s="87">
        <v>0</v>
      </c>
      <c r="AF364" s="87">
        <v>0</v>
      </c>
      <c r="AG364" s="87">
        <v>0</v>
      </c>
      <c r="AH364" s="87">
        <v>0</v>
      </c>
      <c r="AI364" s="87">
        <v>0</v>
      </c>
      <c r="AJ364" s="87">
        <v>0</v>
      </c>
      <c r="AK364" s="87">
        <v>0</v>
      </c>
      <c r="AL364" s="87">
        <v>0</v>
      </c>
      <c r="AM364" s="87">
        <v>0</v>
      </c>
      <c r="AN364" s="87">
        <v>0</v>
      </c>
      <c r="AO364" s="87">
        <v>0</v>
      </c>
      <c r="AP364" s="87">
        <v>0</v>
      </c>
      <c r="AQ364" s="87">
        <v>0</v>
      </c>
      <c r="AR364" s="87">
        <v>0</v>
      </c>
      <c r="AS364" s="87">
        <v>0</v>
      </c>
      <c r="AT364" s="87">
        <v>0</v>
      </c>
      <c r="AU364" s="87">
        <v>0</v>
      </c>
      <c r="AV364" s="87">
        <v>0</v>
      </c>
      <c r="AW364" s="87">
        <v>0</v>
      </c>
      <c r="AX364" s="87">
        <v>0</v>
      </c>
      <c r="AY364" s="87">
        <v>0</v>
      </c>
      <c r="AZ364" s="87">
        <v>0</v>
      </c>
      <c r="BA364" s="87">
        <v>0</v>
      </c>
      <c r="BB364" s="87">
        <v>0</v>
      </c>
    </row>
    <row r="365" spans="1:54">
      <c r="A365" s="86" t="s">
        <v>482</v>
      </c>
      <c r="B365" s="87">
        <v>1016920.67</v>
      </c>
      <c r="C365" s="87">
        <v>1016920.67</v>
      </c>
      <c r="D365" s="87">
        <v>1016920.67</v>
      </c>
      <c r="E365" s="87">
        <v>1016920.67</v>
      </c>
      <c r="F365" s="87">
        <v>1016920.67</v>
      </c>
      <c r="G365" s="87">
        <v>1016920.67</v>
      </c>
      <c r="H365" s="87">
        <v>1016920.67</v>
      </c>
      <c r="I365" s="87">
        <v>1016920.67</v>
      </c>
      <c r="J365" s="87">
        <v>1016920.67</v>
      </c>
      <c r="K365" s="87">
        <v>1016920.67</v>
      </c>
      <c r="L365" s="87">
        <v>1016920.67</v>
      </c>
      <c r="M365" s="87">
        <v>1016920.67</v>
      </c>
      <c r="N365" s="87">
        <v>1016920.67</v>
      </c>
      <c r="O365" s="87">
        <v>1016920.67</v>
      </c>
      <c r="P365" s="87">
        <v>1016920.67</v>
      </c>
      <c r="Q365" s="87">
        <v>1016920.67</v>
      </c>
      <c r="R365" s="87">
        <v>1016920.67</v>
      </c>
      <c r="S365" s="87">
        <v>1016920.67</v>
      </c>
      <c r="T365" s="87">
        <v>1016920.67</v>
      </c>
      <c r="U365" s="87">
        <v>1016920.67</v>
      </c>
      <c r="V365" s="87">
        <v>1016920.67</v>
      </c>
      <c r="W365" s="87">
        <v>1016920.67</v>
      </c>
      <c r="X365" s="87">
        <v>1016920.67</v>
      </c>
      <c r="Y365" s="87">
        <v>1016920.67</v>
      </c>
      <c r="Z365" s="87">
        <v>1016920.67</v>
      </c>
      <c r="AA365" s="87">
        <v>1016920.67</v>
      </c>
      <c r="AB365" s="87">
        <v>1016920.67</v>
      </c>
      <c r="AC365" s="87">
        <v>1016920.67</v>
      </c>
      <c r="AD365" s="87">
        <v>1016920.67</v>
      </c>
      <c r="AE365" s="87">
        <v>1016920.67</v>
      </c>
      <c r="AF365" s="87">
        <v>1016920.67</v>
      </c>
      <c r="AG365" s="87">
        <v>1016920.67</v>
      </c>
      <c r="AH365" s="87">
        <v>1016920.67</v>
      </c>
      <c r="AI365" s="87">
        <v>1016920.67</v>
      </c>
      <c r="AJ365" s="87">
        <v>1016920.67</v>
      </c>
      <c r="AK365" s="87">
        <v>1016920.67</v>
      </c>
      <c r="AL365" s="87">
        <v>1016920.67</v>
      </c>
      <c r="AM365" s="87">
        <v>1016920.67</v>
      </c>
      <c r="AN365" s="87">
        <v>1016920.67</v>
      </c>
      <c r="AO365" s="87">
        <v>1016920.67</v>
      </c>
      <c r="AP365" s="87">
        <v>1016920.67</v>
      </c>
      <c r="AQ365" s="87">
        <v>1016920.67</v>
      </c>
      <c r="AR365" s="87">
        <v>1016920.67</v>
      </c>
      <c r="AS365" s="87">
        <v>1016920.67</v>
      </c>
      <c r="AT365" s="87">
        <v>1016920.67</v>
      </c>
      <c r="AU365" s="87">
        <v>1016920.67</v>
      </c>
      <c r="AV365" s="87">
        <v>1016920.67</v>
      </c>
      <c r="AW365" s="87">
        <v>1016920.67</v>
      </c>
      <c r="AX365" s="87">
        <v>1016920.67</v>
      </c>
      <c r="AY365" s="87">
        <v>1016920.67</v>
      </c>
      <c r="AZ365" s="87">
        <v>1016920.67</v>
      </c>
      <c r="BA365" s="87">
        <v>1016920.67</v>
      </c>
      <c r="BB365" s="87">
        <v>1016920.67</v>
      </c>
    </row>
    <row r="366" spans="1:54">
      <c r="A366" s="86" t="s">
        <v>483</v>
      </c>
      <c r="B366" s="87">
        <v>0</v>
      </c>
      <c r="C366" s="87">
        <v>0</v>
      </c>
      <c r="D366" s="87">
        <v>0</v>
      </c>
      <c r="E366" s="87">
        <v>0</v>
      </c>
      <c r="F366" s="87">
        <v>0</v>
      </c>
      <c r="G366" s="87">
        <v>0</v>
      </c>
      <c r="H366" s="87">
        <v>0</v>
      </c>
      <c r="I366" s="87">
        <v>0</v>
      </c>
      <c r="J366" s="87">
        <v>0</v>
      </c>
      <c r="K366" s="87">
        <v>0</v>
      </c>
      <c r="L366" s="87">
        <v>0</v>
      </c>
      <c r="M366" s="87">
        <v>0</v>
      </c>
      <c r="N366" s="87">
        <v>0</v>
      </c>
      <c r="O366" s="87">
        <v>0</v>
      </c>
      <c r="P366" s="87">
        <v>0</v>
      </c>
      <c r="Q366" s="87">
        <v>0</v>
      </c>
      <c r="R366" s="87">
        <v>0</v>
      </c>
      <c r="S366" s="87">
        <v>0</v>
      </c>
      <c r="T366" s="87">
        <v>0</v>
      </c>
      <c r="U366" s="87">
        <v>0</v>
      </c>
      <c r="V366" s="87">
        <v>0</v>
      </c>
      <c r="W366" s="87">
        <v>0</v>
      </c>
      <c r="X366" s="87">
        <v>0</v>
      </c>
      <c r="Y366" s="87">
        <v>0</v>
      </c>
      <c r="Z366" s="87">
        <v>0</v>
      </c>
      <c r="AA366" s="87">
        <v>0</v>
      </c>
      <c r="AB366" s="87">
        <v>0</v>
      </c>
      <c r="AC366" s="87">
        <v>0</v>
      </c>
      <c r="AD366" s="87">
        <v>0</v>
      </c>
      <c r="AE366" s="87">
        <v>0</v>
      </c>
      <c r="AF366" s="87">
        <v>0</v>
      </c>
      <c r="AG366" s="87">
        <v>0</v>
      </c>
      <c r="AH366" s="87">
        <v>0</v>
      </c>
      <c r="AI366" s="87">
        <v>0</v>
      </c>
      <c r="AJ366" s="87">
        <v>0</v>
      </c>
      <c r="AK366" s="87">
        <v>0</v>
      </c>
      <c r="AL366" s="87">
        <v>0</v>
      </c>
      <c r="AM366" s="87">
        <v>0</v>
      </c>
      <c r="AN366" s="87">
        <v>0</v>
      </c>
      <c r="AO366" s="87">
        <v>0</v>
      </c>
      <c r="AP366" s="87">
        <v>0</v>
      </c>
      <c r="AQ366" s="87">
        <v>0</v>
      </c>
      <c r="AR366" s="87">
        <v>0</v>
      </c>
      <c r="AS366" s="87">
        <v>0</v>
      </c>
      <c r="AT366" s="87">
        <v>0</v>
      </c>
      <c r="AU366" s="87">
        <v>0</v>
      </c>
      <c r="AV366" s="87">
        <v>0</v>
      </c>
      <c r="AW366" s="87">
        <v>0</v>
      </c>
      <c r="AX366" s="87">
        <v>0</v>
      </c>
      <c r="AY366" s="87">
        <v>0</v>
      </c>
      <c r="AZ366" s="87">
        <v>0</v>
      </c>
      <c r="BA366" s="87">
        <v>0</v>
      </c>
      <c r="BB366" s="87">
        <v>0</v>
      </c>
    </row>
    <row r="367" spans="1:54">
      <c r="A367" s="86" t="s">
        <v>484</v>
      </c>
      <c r="B367" s="87">
        <v>0</v>
      </c>
      <c r="C367" s="87">
        <v>0</v>
      </c>
      <c r="D367" s="87">
        <v>0</v>
      </c>
      <c r="E367" s="87">
        <v>0</v>
      </c>
      <c r="F367" s="87">
        <v>0</v>
      </c>
      <c r="G367" s="87">
        <v>0</v>
      </c>
      <c r="H367" s="87">
        <v>0</v>
      </c>
      <c r="I367" s="87">
        <v>0</v>
      </c>
      <c r="J367" s="87">
        <v>0</v>
      </c>
      <c r="K367" s="87">
        <v>0</v>
      </c>
      <c r="L367" s="87">
        <v>0</v>
      </c>
      <c r="M367" s="87">
        <v>0</v>
      </c>
      <c r="N367" s="87">
        <v>0</v>
      </c>
      <c r="O367" s="87">
        <v>0</v>
      </c>
      <c r="P367" s="87">
        <v>0</v>
      </c>
      <c r="Q367" s="87">
        <v>0</v>
      </c>
      <c r="R367" s="87">
        <v>0</v>
      </c>
      <c r="S367" s="87">
        <v>0</v>
      </c>
      <c r="T367" s="87">
        <v>0</v>
      </c>
      <c r="U367" s="87">
        <v>0</v>
      </c>
      <c r="V367" s="87">
        <v>0</v>
      </c>
      <c r="W367" s="87">
        <v>0</v>
      </c>
      <c r="X367" s="87">
        <v>0</v>
      </c>
      <c r="Y367" s="87">
        <v>0</v>
      </c>
      <c r="Z367" s="87">
        <v>0</v>
      </c>
      <c r="AA367" s="87">
        <v>0</v>
      </c>
      <c r="AB367" s="87">
        <v>0</v>
      </c>
      <c r="AC367" s="87">
        <v>0</v>
      </c>
      <c r="AD367" s="87">
        <v>0</v>
      </c>
      <c r="AE367" s="87">
        <v>0</v>
      </c>
      <c r="AF367" s="87">
        <v>0</v>
      </c>
      <c r="AG367" s="87">
        <v>0</v>
      </c>
      <c r="AH367" s="87">
        <v>0</v>
      </c>
      <c r="AI367" s="87">
        <v>0</v>
      </c>
      <c r="AJ367" s="87">
        <v>0</v>
      </c>
      <c r="AK367" s="87">
        <v>0</v>
      </c>
      <c r="AL367" s="87">
        <v>0</v>
      </c>
      <c r="AM367" s="87">
        <v>0</v>
      </c>
      <c r="AN367" s="87">
        <v>0</v>
      </c>
      <c r="AO367" s="87">
        <v>0</v>
      </c>
      <c r="AP367" s="87">
        <v>0</v>
      </c>
      <c r="AQ367" s="87">
        <v>0</v>
      </c>
      <c r="AR367" s="87">
        <v>0</v>
      </c>
      <c r="AS367" s="87">
        <v>0</v>
      </c>
      <c r="AT367" s="87">
        <v>0</v>
      </c>
      <c r="AU367" s="87">
        <v>0</v>
      </c>
      <c r="AV367" s="87">
        <v>0</v>
      </c>
      <c r="AW367" s="87">
        <v>0</v>
      </c>
      <c r="AX367" s="87">
        <v>0</v>
      </c>
      <c r="AY367" s="87">
        <v>0</v>
      </c>
      <c r="AZ367" s="87">
        <v>0</v>
      </c>
      <c r="BA367" s="87">
        <v>0</v>
      </c>
      <c r="BB367" s="87">
        <v>0</v>
      </c>
    </row>
    <row r="368" spans="1:54">
      <c r="A368" s="86" t="s">
        <v>485</v>
      </c>
      <c r="B368" s="87">
        <v>0</v>
      </c>
      <c r="C368" s="87">
        <v>0</v>
      </c>
      <c r="D368" s="87">
        <v>0</v>
      </c>
      <c r="E368" s="87">
        <v>0</v>
      </c>
      <c r="F368" s="87">
        <v>0</v>
      </c>
      <c r="G368" s="87">
        <v>0</v>
      </c>
      <c r="H368" s="87">
        <v>0</v>
      </c>
      <c r="I368" s="87">
        <v>0</v>
      </c>
      <c r="J368" s="87">
        <v>0</v>
      </c>
      <c r="K368" s="87">
        <v>0</v>
      </c>
      <c r="L368" s="87">
        <v>0</v>
      </c>
      <c r="M368" s="87">
        <v>0</v>
      </c>
      <c r="N368" s="87">
        <v>0</v>
      </c>
      <c r="O368" s="87">
        <v>0</v>
      </c>
      <c r="P368" s="87">
        <v>0</v>
      </c>
      <c r="Q368" s="87">
        <v>0</v>
      </c>
      <c r="R368" s="87">
        <v>0</v>
      </c>
      <c r="S368" s="87">
        <v>0</v>
      </c>
      <c r="T368" s="87">
        <v>0</v>
      </c>
      <c r="U368" s="87">
        <v>0</v>
      </c>
      <c r="V368" s="87">
        <v>0</v>
      </c>
      <c r="W368" s="87">
        <v>0</v>
      </c>
      <c r="X368" s="87">
        <v>0</v>
      </c>
      <c r="Y368" s="87">
        <v>0</v>
      </c>
      <c r="Z368" s="87">
        <v>0</v>
      </c>
      <c r="AA368" s="87">
        <v>0</v>
      </c>
      <c r="AB368" s="87">
        <v>0</v>
      </c>
      <c r="AC368" s="87">
        <v>0</v>
      </c>
      <c r="AD368" s="87">
        <v>0</v>
      </c>
      <c r="AE368" s="87">
        <v>0</v>
      </c>
      <c r="AF368" s="87">
        <v>0</v>
      </c>
      <c r="AG368" s="87">
        <v>0</v>
      </c>
      <c r="AH368" s="87">
        <v>0</v>
      </c>
      <c r="AI368" s="87">
        <v>0</v>
      </c>
      <c r="AJ368" s="87">
        <v>0</v>
      </c>
      <c r="AK368" s="87">
        <v>0</v>
      </c>
      <c r="AL368" s="87">
        <v>0</v>
      </c>
      <c r="AM368" s="87">
        <v>0</v>
      </c>
      <c r="AN368" s="87">
        <v>0</v>
      </c>
      <c r="AO368" s="87">
        <v>0</v>
      </c>
      <c r="AP368" s="87">
        <v>0</v>
      </c>
      <c r="AQ368" s="87">
        <v>0</v>
      </c>
      <c r="AR368" s="87">
        <v>0</v>
      </c>
      <c r="AS368" s="87">
        <v>0</v>
      </c>
      <c r="AT368" s="87">
        <v>0</v>
      </c>
      <c r="AU368" s="87">
        <v>0</v>
      </c>
      <c r="AV368" s="87">
        <v>0</v>
      </c>
      <c r="AW368" s="87">
        <v>0</v>
      </c>
      <c r="AX368" s="87">
        <v>0</v>
      </c>
      <c r="AY368" s="87">
        <v>0</v>
      </c>
      <c r="AZ368" s="87">
        <v>0</v>
      </c>
      <c r="BA368" s="87">
        <v>0</v>
      </c>
      <c r="BB368" s="87">
        <v>0</v>
      </c>
    </row>
    <row r="369" spans="1:54">
      <c r="A369" s="86" t="s">
        <v>486</v>
      </c>
      <c r="B369" s="87">
        <v>581020.05000000505</v>
      </c>
      <c r="C369" s="87">
        <v>-1745799.4820989899</v>
      </c>
      <c r="D369" s="87">
        <v>23849215.3709899</v>
      </c>
      <c r="E369" s="87">
        <v>21522395.838890899</v>
      </c>
      <c r="F369" s="87">
        <v>19195576.306791998</v>
      </c>
      <c r="G369" s="87">
        <v>16868756.774693001</v>
      </c>
      <c r="H369" s="87">
        <v>14541937.242594</v>
      </c>
      <c r="I369" s="87">
        <v>12215117.710495001</v>
      </c>
      <c r="J369" s="87">
        <v>9888298.1783959996</v>
      </c>
      <c r="K369" s="87">
        <v>7561478.6462970003</v>
      </c>
      <c r="L369" s="87">
        <v>5234659.1141980002</v>
      </c>
      <c r="M369" s="87">
        <v>2907839.582099</v>
      </c>
      <c r="N369" s="87">
        <v>581020.05000000098</v>
      </c>
      <c r="O369" s="87">
        <v>581020.05000000098</v>
      </c>
      <c r="P369" s="87">
        <v>-1849937.21250348</v>
      </c>
      <c r="Q369" s="87">
        <v>24890592.675034799</v>
      </c>
      <c r="R369" s="87">
        <v>22459635.412531301</v>
      </c>
      <c r="S369" s="87">
        <v>20028678.1500278</v>
      </c>
      <c r="T369" s="87">
        <v>17597720.887524299</v>
      </c>
      <c r="U369" s="87">
        <v>15166763.625020901</v>
      </c>
      <c r="V369" s="87">
        <v>12735806.3625174</v>
      </c>
      <c r="W369" s="87">
        <v>10304849.100013901</v>
      </c>
      <c r="X369" s="87">
        <v>7873891.8375104498</v>
      </c>
      <c r="Y369" s="87">
        <v>5442934.5750069702</v>
      </c>
      <c r="Z369" s="87">
        <v>3011977.3125034799</v>
      </c>
      <c r="AA369" s="87">
        <v>581020.050000004</v>
      </c>
      <c r="AB369" s="87">
        <v>581020.050000004</v>
      </c>
      <c r="AC369" s="87">
        <v>-1936302.79256402</v>
      </c>
      <c r="AD369" s="87">
        <v>25754248.475640301</v>
      </c>
      <c r="AE369" s="87">
        <v>23236925.633076299</v>
      </c>
      <c r="AF369" s="87">
        <v>20719602.7905122</v>
      </c>
      <c r="AG369" s="87">
        <v>18202279.947948199</v>
      </c>
      <c r="AH369" s="87">
        <v>15684957.105384201</v>
      </c>
      <c r="AI369" s="87">
        <v>13167634.2628201</v>
      </c>
      <c r="AJ369" s="87">
        <v>10650311.420256101</v>
      </c>
      <c r="AK369" s="87">
        <v>8132988.5776920998</v>
      </c>
      <c r="AL369" s="87">
        <v>5615665.7351280702</v>
      </c>
      <c r="AM369" s="87">
        <v>3098342.8925640299</v>
      </c>
      <c r="AN369" s="87">
        <v>581020.05000000296</v>
      </c>
      <c r="AO369" s="87">
        <v>581020.05000000296</v>
      </c>
      <c r="AP369" s="87">
        <v>-2026438.3448809399</v>
      </c>
      <c r="AQ369" s="87">
        <v>26655603.998809502</v>
      </c>
      <c r="AR369" s="87">
        <v>24048145.603928499</v>
      </c>
      <c r="AS369" s="87">
        <v>21440687.209047601</v>
      </c>
      <c r="AT369" s="87">
        <v>18833228.814166602</v>
      </c>
      <c r="AU369" s="87">
        <v>16225770.4192857</v>
      </c>
      <c r="AV369" s="87">
        <v>13618312.024404701</v>
      </c>
      <c r="AW369" s="87">
        <v>11010853.629523801</v>
      </c>
      <c r="AX369" s="87">
        <v>8403395.2346428502</v>
      </c>
      <c r="AY369" s="87">
        <v>5795936.8397618998</v>
      </c>
      <c r="AZ369" s="87">
        <v>3188478.4448809498</v>
      </c>
      <c r="BA369" s="87">
        <v>581020.05000000098</v>
      </c>
      <c r="BB369" s="87">
        <v>581020.05000000098</v>
      </c>
    </row>
    <row r="370" spans="1:54">
      <c r="A370" s="86" t="s">
        <v>487</v>
      </c>
      <c r="B370" s="87">
        <v>79905</v>
      </c>
      <c r="C370" s="87">
        <v>79905</v>
      </c>
      <c r="D370" s="87">
        <v>79905</v>
      </c>
      <c r="E370" s="87">
        <v>79905</v>
      </c>
      <c r="F370" s="87">
        <v>79905</v>
      </c>
      <c r="G370" s="87">
        <v>79905</v>
      </c>
      <c r="H370" s="87">
        <v>79905</v>
      </c>
      <c r="I370" s="87">
        <v>79905</v>
      </c>
      <c r="J370" s="87">
        <v>79905</v>
      </c>
      <c r="K370" s="87">
        <v>79905</v>
      </c>
      <c r="L370" s="87">
        <v>79905</v>
      </c>
      <c r="M370" s="87">
        <v>79905</v>
      </c>
      <c r="N370" s="87">
        <v>79905</v>
      </c>
      <c r="O370" s="87">
        <v>79905</v>
      </c>
      <c r="P370" s="87">
        <v>79905</v>
      </c>
      <c r="Q370" s="87">
        <v>79905</v>
      </c>
      <c r="R370" s="87">
        <v>79905</v>
      </c>
      <c r="S370" s="87">
        <v>79905</v>
      </c>
      <c r="T370" s="87">
        <v>79905</v>
      </c>
      <c r="U370" s="87">
        <v>79905</v>
      </c>
      <c r="V370" s="87">
        <v>79905</v>
      </c>
      <c r="W370" s="87">
        <v>79905</v>
      </c>
      <c r="X370" s="87">
        <v>79905</v>
      </c>
      <c r="Y370" s="87">
        <v>79905</v>
      </c>
      <c r="Z370" s="87">
        <v>79905</v>
      </c>
      <c r="AA370" s="87">
        <v>79905</v>
      </c>
      <c r="AB370" s="87">
        <v>79905</v>
      </c>
      <c r="AC370" s="87">
        <v>79905</v>
      </c>
      <c r="AD370" s="87">
        <v>79905</v>
      </c>
      <c r="AE370" s="87">
        <v>79905</v>
      </c>
      <c r="AF370" s="87">
        <v>79905</v>
      </c>
      <c r="AG370" s="87">
        <v>79905</v>
      </c>
      <c r="AH370" s="87">
        <v>79905</v>
      </c>
      <c r="AI370" s="87">
        <v>79905</v>
      </c>
      <c r="AJ370" s="87">
        <v>79905</v>
      </c>
      <c r="AK370" s="87">
        <v>79905</v>
      </c>
      <c r="AL370" s="87">
        <v>79905</v>
      </c>
      <c r="AM370" s="87">
        <v>79905</v>
      </c>
      <c r="AN370" s="87">
        <v>79905</v>
      </c>
      <c r="AO370" s="87">
        <v>79905</v>
      </c>
      <c r="AP370" s="87">
        <v>79905</v>
      </c>
      <c r="AQ370" s="87">
        <v>79905</v>
      </c>
      <c r="AR370" s="87">
        <v>79905</v>
      </c>
      <c r="AS370" s="87">
        <v>79905</v>
      </c>
      <c r="AT370" s="87">
        <v>79905</v>
      </c>
      <c r="AU370" s="87">
        <v>79905</v>
      </c>
      <c r="AV370" s="87">
        <v>79905</v>
      </c>
      <c r="AW370" s="87">
        <v>79905</v>
      </c>
      <c r="AX370" s="87">
        <v>79905</v>
      </c>
      <c r="AY370" s="87">
        <v>79905</v>
      </c>
      <c r="AZ370" s="87">
        <v>79905</v>
      </c>
      <c r="BA370" s="87">
        <v>79905</v>
      </c>
      <c r="BB370" s="87">
        <v>79905</v>
      </c>
    </row>
    <row r="371" spans="1:54">
      <c r="A371" s="86" t="s">
        <v>488</v>
      </c>
      <c r="B371" s="87">
        <v>0</v>
      </c>
      <c r="C371" s="87">
        <v>0</v>
      </c>
      <c r="D371" s="87">
        <v>0</v>
      </c>
      <c r="E371" s="87">
        <v>0</v>
      </c>
      <c r="F371" s="87">
        <v>0</v>
      </c>
      <c r="G371" s="87">
        <v>0</v>
      </c>
      <c r="H371" s="87">
        <v>0</v>
      </c>
      <c r="I371" s="87">
        <v>0</v>
      </c>
      <c r="J371" s="87">
        <v>0</v>
      </c>
      <c r="K371" s="87">
        <v>0</v>
      </c>
      <c r="L371" s="87">
        <v>0</v>
      </c>
      <c r="M371" s="87">
        <v>0</v>
      </c>
      <c r="N371" s="87">
        <v>0</v>
      </c>
      <c r="O371" s="87">
        <v>0</v>
      </c>
      <c r="P371" s="87">
        <v>0</v>
      </c>
      <c r="Q371" s="87">
        <v>0</v>
      </c>
      <c r="R371" s="87">
        <v>0</v>
      </c>
      <c r="S371" s="87">
        <v>0</v>
      </c>
      <c r="T371" s="87">
        <v>0</v>
      </c>
      <c r="U371" s="87">
        <v>0</v>
      </c>
      <c r="V371" s="87">
        <v>0</v>
      </c>
      <c r="W371" s="87">
        <v>0</v>
      </c>
      <c r="X371" s="87">
        <v>0</v>
      </c>
      <c r="Y371" s="87">
        <v>0</v>
      </c>
      <c r="Z371" s="87">
        <v>0</v>
      </c>
      <c r="AA371" s="87">
        <v>0</v>
      </c>
      <c r="AB371" s="87">
        <v>0</v>
      </c>
      <c r="AC371" s="87">
        <v>0</v>
      </c>
      <c r="AD371" s="87">
        <v>0</v>
      </c>
      <c r="AE371" s="87">
        <v>0</v>
      </c>
      <c r="AF371" s="87">
        <v>0</v>
      </c>
      <c r="AG371" s="87">
        <v>0</v>
      </c>
      <c r="AH371" s="87">
        <v>0</v>
      </c>
      <c r="AI371" s="87">
        <v>0</v>
      </c>
      <c r="AJ371" s="87">
        <v>0</v>
      </c>
      <c r="AK371" s="87">
        <v>0</v>
      </c>
      <c r="AL371" s="87">
        <v>0</v>
      </c>
      <c r="AM371" s="87">
        <v>0</v>
      </c>
      <c r="AN371" s="87">
        <v>0</v>
      </c>
      <c r="AO371" s="87">
        <v>0</v>
      </c>
      <c r="AP371" s="87">
        <v>0</v>
      </c>
      <c r="AQ371" s="87">
        <v>0</v>
      </c>
      <c r="AR371" s="87">
        <v>0</v>
      </c>
      <c r="AS371" s="87">
        <v>0</v>
      </c>
      <c r="AT371" s="87">
        <v>0</v>
      </c>
      <c r="AU371" s="87">
        <v>0</v>
      </c>
      <c r="AV371" s="87">
        <v>0</v>
      </c>
      <c r="AW371" s="87">
        <v>0</v>
      </c>
      <c r="AX371" s="87">
        <v>0</v>
      </c>
      <c r="AY371" s="87">
        <v>0</v>
      </c>
      <c r="AZ371" s="87">
        <v>0</v>
      </c>
      <c r="BA371" s="87">
        <v>0</v>
      </c>
      <c r="BB371" s="87">
        <v>0</v>
      </c>
    </row>
    <row r="372" spans="1:54">
      <c r="A372" s="86" t="s">
        <v>489</v>
      </c>
      <c r="B372" s="87">
        <v>-225.27</v>
      </c>
      <c r="C372" s="87">
        <v>-225.27</v>
      </c>
      <c r="D372" s="87">
        <v>-225.27</v>
      </c>
      <c r="E372" s="87">
        <v>-225.27</v>
      </c>
      <c r="F372" s="87">
        <v>-225.27</v>
      </c>
      <c r="G372" s="87">
        <v>-225.27</v>
      </c>
      <c r="H372" s="87">
        <v>-225.27</v>
      </c>
      <c r="I372" s="87">
        <v>-225.27</v>
      </c>
      <c r="J372" s="87">
        <v>-225.27</v>
      </c>
      <c r="K372" s="87">
        <v>-225.27</v>
      </c>
      <c r="L372" s="87">
        <v>-225.27</v>
      </c>
      <c r="M372" s="87">
        <v>-225.27</v>
      </c>
      <c r="N372" s="87">
        <v>-225.27</v>
      </c>
      <c r="O372" s="87">
        <v>-225.27</v>
      </c>
      <c r="P372" s="87">
        <v>-225.27</v>
      </c>
      <c r="Q372" s="87">
        <v>-225.27</v>
      </c>
      <c r="R372" s="87">
        <v>-225.27</v>
      </c>
      <c r="S372" s="87">
        <v>-225.27</v>
      </c>
      <c r="T372" s="87">
        <v>-225.27</v>
      </c>
      <c r="U372" s="87">
        <v>-225.27</v>
      </c>
      <c r="V372" s="87">
        <v>-225.27</v>
      </c>
      <c r="W372" s="87">
        <v>-225.27</v>
      </c>
      <c r="X372" s="87">
        <v>-225.27</v>
      </c>
      <c r="Y372" s="87">
        <v>-225.27</v>
      </c>
      <c r="Z372" s="87">
        <v>-225.27</v>
      </c>
      <c r="AA372" s="87">
        <v>-225.27</v>
      </c>
      <c r="AB372" s="87">
        <v>-225.27</v>
      </c>
      <c r="AC372" s="87">
        <v>-225.27</v>
      </c>
      <c r="AD372" s="87">
        <v>-225.27</v>
      </c>
      <c r="AE372" s="87">
        <v>-225.27</v>
      </c>
      <c r="AF372" s="87">
        <v>-225.27</v>
      </c>
      <c r="AG372" s="87">
        <v>-225.27</v>
      </c>
      <c r="AH372" s="87">
        <v>-225.27</v>
      </c>
      <c r="AI372" s="87">
        <v>-225.27</v>
      </c>
      <c r="AJ372" s="87">
        <v>-225.27</v>
      </c>
      <c r="AK372" s="87">
        <v>-225.27</v>
      </c>
      <c r="AL372" s="87">
        <v>-225.27</v>
      </c>
      <c r="AM372" s="87">
        <v>-225.27</v>
      </c>
      <c r="AN372" s="87">
        <v>-225.27</v>
      </c>
      <c r="AO372" s="87">
        <v>-225.27</v>
      </c>
      <c r="AP372" s="87">
        <v>-225.27</v>
      </c>
      <c r="AQ372" s="87">
        <v>-225.27</v>
      </c>
      <c r="AR372" s="87">
        <v>-225.27</v>
      </c>
      <c r="AS372" s="87">
        <v>-225.27</v>
      </c>
      <c r="AT372" s="87">
        <v>-225.27</v>
      </c>
      <c r="AU372" s="87">
        <v>-225.27</v>
      </c>
      <c r="AV372" s="87">
        <v>-225.27</v>
      </c>
      <c r="AW372" s="87">
        <v>-225.27</v>
      </c>
      <c r="AX372" s="87">
        <v>-225.27</v>
      </c>
      <c r="AY372" s="87">
        <v>-225.27</v>
      </c>
      <c r="AZ372" s="87">
        <v>-225.27</v>
      </c>
      <c r="BA372" s="87">
        <v>-225.27</v>
      </c>
      <c r="BB372" s="87">
        <v>-225.27</v>
      </c>
    </row>
    <row r="373" spans="1:54">
      <c r="A373" s="86" t="s">
        <v>490</v>
      </c>
      <c r="B373" s="87">
        <v>0</v>
      </c>
      <c r="C373" s="87">
        <v>0</v>
      </c>
      <c r="D373" s="87">
        <v>0</v>
      </c>
      <c r="E373" s="87">
        <v>0</v>
      </c>
      <c r="F373" s="87">
        <v>0</v>
      </c>
      <c r="G373" s="87">
        <v>0</v>
      </c>
      <c r="H373" s="87">
        <v>0</v>
      </c>
      <c r="I373" s="87">
        <v>0</v>
      </c>
      <c r="J373" s="87">
        <v>0</v>
      </c>
      <c r="K373" s="87">
        <v>0</v>
      </c>
      <c r="L373" s="87">
        <v>0</v>
      </c>
      <c r="M373" s="87">
        <v>0</v>
      </c>
      <c r="N373" s="87">
        <v>0</v>
      </c>
      <c r="O373" s="87">
        <v>0</v>
      </c>
      <c r="P373" s="87">
        <v>0</v>
      </c>
      <c r="Q373" s="87">
        <v>0</v>
      </c>
      <c r="R373" s="87">
        <v>0</v>
      </c>
      <c r="S373" s="87">
        <v>0</v>
      </c>
      <c r="T373" s="87">
        <v>0</v>
      </c>
      <c r="U373" s="87">
        <v>0</v>
      </c>
      <c r="V373" s="87">
        <v>0</v>
      </c>
      <c r="W373" s="87">
        <v>0</v>
      </c>
      <c r="X373" s="87">
        <v>0</v>
      </c>
      <c r="Y373" s="87">
        <v>0</v>
      </c>
      <c r="Z373" s="87">
        <v>0</v>
      </c>
      <c r="AA373" s="87">
        <v>0</v>
      </c>
      <c r="AB373" s="87">
        <v>0</v>
      </c>
      <c r="AC373" s="87">
        <v>0</v>
      </c>
      <c r="AD373" s="87">
        <v>0</v>
      </c>
      <c r="AE373" s="87">
        <v>0</v>
      </c>
      <c r="AF373" s="87">
        <v>0</v>
      </c>
      <c r="AG373" s="87">
        <v>0</v>
      </c>
      <c r="AH373" s="87">
        <v>0</v>
      </c>
      <c r="AI373" s="87">
        <v>0</v>
      </c>
      <c r="AJ373" s="87">
        <v>0</v>
      </c>
      <c r="AK373" s="87">
        <v>0</v>
      </c>
      <c r="AL373" s="87">
        <v>0</v>
      </c>
      <c r="AM373" s="87">
        <v>0</v>
      </c>
      <c r="AN373" s="87">
        <v>0</v>
      </c>
      <c r="AO373" s="87">
        <v>0</v>
      </c>
      <c r="AP373" s="87">
        <v>0</v>
      </c>
      <c r="AQ373" s="87">
        <v>0</v>
      </c>
      <c r="AR373" s="87">
        <v>0</v>
      </c>
      <c r="AS373" s="87">
        <v>0</v>
      </c>
      <c r="AT373" s="87">
        <v>0</v>
      </c>
      <c r="AU373" s="87">
        <v>0</v>
      </c>
      <c r="AV373" s="87">
        <v>0</v>
      </c>
      <c r="AW373" s="87">
        <v>0</v>
      </c>
      <c r="AX373" s="87">
        <v>0</v>
      </c>
      <c r="AY373" s="87">
        <v>0</v>
      </c>
      <c r="AZ373" s="87">
        <v>0</v>
      </c>
      <c r="BA373" s="87">
        <v>0</v>
      </c>
      <c r="BB373" s="87">
        <v>0</v>
      </c>
    </row>
    <row r="374" spans="1:54">
      <c r="A374" s="86" t="s">
        <v>491</v>
      </c>
      <c r="B374" s="87">
        <v>0</v>
      </c>
      <c r="C374" s="87">
        <v>0</v>
      </c>
      <c r="D374" s="87">
        <v>0</v>
      </c>
      <c r="E374" s="87">
        <v>0</v>
      </c>
      <c r="F374" s="87">
        <v>0</v>
      </c>
      <c r="G374" s="87">
        <v>0</v>
      </c>
      <c r="H374" s="87">
        <v>0</v>
      </c>
      <c r="I374" s="87">
        <v>0</v>
      </c>
      <c r="J374" s="87">
        <v>0</v>
      </c>
      <c r="K374" s="87">
        <v>0</v>
      </c>
      <c r="L374" s="87">
        <v>0</v>
      </c>
      <c r="M374" s="87">
        <v>0</v>
      </c>
      <c r="N374" s="87">
        <v>0</v>
      </c>
      <c r="O374" s="87">
        <v>0</v>
      </c>
      <c r="P374" s="87">
        <v>0</v>
      </c>
      <c r="Q374" s="87">
        <v>0</v>
      </c>
      <c r="R374" s="87">
        <v>0</v>
      </c>
      <c r="S374" s="87">
        <v>0</v>
      </c>
      <c r="T374" s="87">
        <v>0</v>
      </c>
      <c r="U374" s="87">
        <v>0</v>
      </c>
      <c r="V374" s="87">
        <v>0</v>
      </c>
      <c r="W374" s="87">
        <v>0</v>
      </c>
      <c r="X374" s="87">
        <v>0</v>
      </c>
      <c r="Y374" s="87">
        <v>0</v>
      </c>
      <c r="Z374" s="87">
        <v>0</v>
      </c>
      <c r="AA374" s="87">
        <v>0</v>
      </c>
      <c r="AB374" s="87">
        <v>0</v>
      </c>
      <c r="AC374" s="87">
        <v>0</v>
      </c>
      <c r="AD374" s="87">
        <v>0</v>
      </c>
      <c r="AE374" s="87">
        <v>0</v>
      </c>
      <c r="AF374" s="87">
        <v>0</v>
      </c>
      <c r="AG374" s="87">
        <v>0</v>
      </c>
      <c r="AH374" s="87">
        <v>0</v>
      </c>
      <c r="AI374" s="87">
        <v>0</v>
      </c>
      <c r="AJ374" s="87">
        <v>0</v>
      </c>
      <c r="AK374" s="87">
        <v>0</v>
      </c>
      <c r="AL374" s="87">
        <v>0</v>
      </c>
      <c r="AM374" s="87">
        <v>0</v>
      </c>
      <c r="AN374" s="87">
        <v>0</v>
      </c>
      <c r="AO374" s="87">
        <v>0</v>
      </c>
      <c r="AP374" s="87">
        <v>0</v>
      </c>
      <c r="AQ374" s="87">
        <v>0</v>
      </c>
      <c r="AR374" s="87">
        <v>0</v>
      </c>
      <c r="AS374" s="87">
        <v>0</v>
      </c>
      <c r="AT374" s="87">
        <v>0</v>
      </c>
      <c r="AU374" s="87">
        <v>0</v>
      </c>
      <c r="AV374" s="87">
        <v>0</v>
      </c>
      <c r="AW374" s="87">
        <v>0</v>
      </c>
      <c r="AX374" s="87">
        <v>0</v>
      </c>
      <c r="AY374" s="87">
        <v>0</v>
      </c>
      <c r="AZ374" s="87">
        <v>0</v>
      </c>
      <c r="BA374" s="87">
        <v>0</v>
      </c>
      <c r="BB374" s="87">
        <v>0</v>
      </c>
    </row>
    <row r="375" spans="1:54">
      <c r="A375" s="86" t="s">
        <v>492</v>
      </c>
      <c r="B375" s="87">
        <v>0</v>
      </c>
      <c r="C375" s="87">
        <v>0</v>
      </c>
      <c r="D375" s="87">
        <v>0</v>
      </c>
      <c r="E375" s="87">
        <v>0</v>
      </c>
      <c r="F375" s="87">
        <v>0</v>
      </c>
      <c r="G375" s="87">
        <v>0</v>
      </c>
      <c r="H375" s="87">
        <v>0</v>
      </c>
      <c r="I375" s="87">
        <v>0</v>
      </c>
      <c r="J375" s="87">
        <v>0</v>
      </c>
      <c r="K375" s="87">
        <v>0</v>
      </c>
      <c r="L375" s="87">
        <v>0</v>
      </c>
      <c r="M375" s="87">
        <v>0</v>
      </c>
      <c r="N375" s="87">
        <v>0</v>
      </c>
      <c r="O375" s="87">
        <v>0</v>
      </c>
      <c r="P375" s="87">
        <v>0</v>
      </c>
      <c r="Q375" s="87">
        <v>0</v>
      </c>
      <c r="R375" s="87">
        <v>0</v>
      </c>
      <c r="S375" s="87">
        <v>0</v>
      </c>
      <c r="T375" s="87">
        <v>0</v>
      </c>
      <c r="U375" s="87">
        <v>0</v>
      </c>
      <c r="V375" s="87">
        <v>0</v>
      </c>
      <c r="W375" s="87">
        <v>0</v>
      </c>
      <c r="X375" s="87">
        <v>0</v>
      </c>
      <c r="Y375" s="87">
        <v>0</v>
      </c>
      <c r="Z375" s="87">
        <v>0</v>
      </c>
      <c r="AA375" s="87">
        <v>0</v>
      </c>
      <c r="AB375" s="87">
        <v>0</v>
      </c>
      <c r="AC375" s="87">
        <v>0</v>
      </c>
      <c r="AD375" s="87">
        <v>0</v>
      </c>
      <c r="AE375" s="87">
        <v>0</v>
      </c>
      <c r="AF375" s="87">
        <v>0</v>
      </c>
      <c r="AG375" s="87">
        <v>0</v>
      </c>
      <c r="AH375" s="87">
        <v>0</v>
      </c>
      <c r="AI375" s="87">
        <v>0</v>
      </c>
      <c r="AJ375" s="87">
        <v>0</v>
      </c>
      <c r="AK375" s="87">
        <v>0</v>
      </c>
      <c r="AL375" s="87">
        <v>0</v>
      </c>
      <c r="AM375" s="87">
        <v>0</v>
      </c>
      <c r="AN375" s="87">
        <v>0</v>
      </c>
      <c r="AO375" s="87">
        <v>0</v>
      </c>
      <c r="AP375" s="87">
        <v>0</v>
      </c>
      <c r="AQ375" s="87">
        <v>0</v>
      </c>
      <c r="AR375" s="87">
        <v>0</v>
      </c>
      <c r="AS375" s="87">
        <v>0</v>
      </c>
      <c r="AT375" s="87">
        <v>0</v>
      </c>
      <c r="AU375" s="87">
        <v>0</v>
      </c>
      <c r="AV375" s="87">
        <v>0</v>
      </c>
      <c r="AW375" s="87">
        <v>0</v>
      </c>
      <c r="AX375" s="87">
        <v>0</v>
      </c>
      <c r="AY375" s="87">
        <v>0</v>
      </c>
      <c r="AZ375" s="87">
        <v>0</v>
      </c>
      <c r="BA375" s="87">
        <v>0</v>
      </c>
      <c r="BB375" s="87">
        <v>0</v>
      </c>
    </row>
    <row r="376" spans="1:54">
      <c r="A376" s="86" t="s">
        <v>493</v>
      </c>
      <c r="B376" s="87">
        <v>0</v>
      </c>
      <c r="C376" s="87">
        <v>0</v>
      </c>
      <c r="D376" s="87">
        <v>0</v>
      </c>
      <c r="E376" s="87">
        <v>0</v>
      </c>
      <c r="F376" s="87">
        <v>0</v>
      </c>
      <c r="G376" s="87">
        <v>0</v>
      </c>
      <c r="H376" s="87">
        <v>0</v>
      </c>
      <c r="I376" s="87">
        <v>0</v>
      </c>
      <c r="J376" s="87">
        <v>0</v>
      </c>
      <c r="K376" s="87">
        <v>0</v>
      </c>
      <c r="L376" s="87">
        <v>0</v>
      </c>
      <c r="M376" s="87">
        <v>0</v>
      </c>
      <c r="N376" s="87">
        <v>0</v>
      </c>
      <c r="O376" s="87">
        <v>0</v>
      </c>
      <c r="P376" s="87">
        <v>0</v>
      </c>
      <c r="Q376" s="87">
        <v>0</v>
      </c>
      <c r="R376" s="87">
        <v>0</v>
      </c>
      <c r="S376" s="87">
        <v>0</v>
      </c>
      <c r="T376" s="87">
        <v>0</v>
      </c>
      <c r="U376" s="87">
        <v>0</v>
      </c>
      <c r="V376" s="87">
        <v>0</v>
      </c>
      <c r="W376" s="87">
        <v>0</v>
      </c>
      <c r="X376" s="87">
        <v>0</v>
      </c>
      <c r="Y376" s="87">
        <v>0</v>
      </c>
      <c r="Z376" s="87">
        <v>0</v>
      </c>
      <c r="AA376" s="87">
        <v>0</v>
      </c>
      <c r="AB376" s="87">
        <v>0</v>
      </c>
      <c r="AC376" s="87">
        <v>0</v>
      </c>
      <c r="AD376" s="87">
        <v>0</v>
      </c>
      <c r="AE376" s="87">
        <v>0</v>
      </c>
      <c r="AF376" s="87">
        <v>0</v>
      </c>
      <c r="AG376" s="87">
        <v>0</v>
      </c>
      <c r="AH376" s="87">
        <v>0</v>
      </c>
      <c r="AI376" s="87">
        <v>0</v>
      </c>
      <c r="AJ376" s="87">
        <v>0</v>
      </c>
      <c r="AK376" s="87">
        <v>0</v>
      </c>
      <c r="AL376" s="87">
        <v>0</v>
      </c>
      <c r="AM376" s="87">
        <v>0</v>
      </c>
      <c r="AN376" s="87">
        <v>0</v>
      </c>
      <c r="AO376" s="87">
        <v>0</v>
      </c>
      <c r="AP376" s="87">
        <v>0</v>
      </c>
      <c r="AQ376" s="87">
        <v>0</v>
      </c>
      <c r="AR376" s="87">
        <v>0</v>
      </c>
      <c r="AS376" s="87">
        <v>0</v>
      </c>
      <c r="AT376" s="87">
        <v>0</v>
      </c>
      <c r="AU376" s="87">
        <v>0</v>
      </c>
      <c r="AV376" s="87">
        <v>0</v>
      </c>
      <c r="AW376" s="87">
        <v>0</v>
      </c>
      <c r="AX376" s="87">
        <v>0</v>
      </c>
      <c r="AY376" s="87">
        <v>0</v>
      </c>
      <c r="AZ376" s="87">
        <v>0</v>
      </c>
      <c r="BA376" s="87">
        <v>0</v>
      </c>
      <c r="BB376" s="87">
        <v>0</v>
      </c>
    </row>
    <row r="377" spans="1:54">
      <c r="A377" s="86" t="s">
        <v>494</v>
      </c>
      <c r="B377" s="87">
        <v>0</v>
      </c>
      <c r="C377" s="87">
        <v>0</v>
      </c>
      <c r="D377" s="87">
        <v>0</v>
      </c>
      <c r="E377" s="87">
        <v>0</v>
      </c>
      <c r="F377" s="87">
        <v>0</v>
      </c>
      <c r="G377" s="87">
        <v>0</v>
      </c>
      <c r="H377" s="87">
        <v>0</v>
      </c>
      <c r="I377" s="87">
        <v>0</v>
      </c>
      <c r="J377" s="87">
        <v>0</v>
      </c>
      <c r="K377" s="87">
        <v>0</v>
      </c>
      <c r="L377" s="87">
        <v>0</v>
      </c>
      <c r="M377" s="87">
        <v>0</v>
      </c>
      <c r="N377" s="87">
        <v>0</v>
      </c>
      <c r="O377" s="87">
        <v>0</v>
      </c>
      <c r="P377" s="87">
        <v>0</v>
      </c>
      <c r="Q377" s="87">
        <v>0</v>
      </c>
      <c r="R377" s="87">
        <v>0</v>
      </c>
      <c r="S377" s="87">
        <v>0</v>
      </c>
      <c r="T377" s="87">
        <v>0</v>
      </c>
      <c r="U377" s="87">
        <v>0</v>
      </c>
      <c r="V377" s="87">
        <v>0</v>
      </c>
      <c r="W377" s="87">
        <v>0</v>
      </c>
      <c r="X377" s="87">
        <v>0</v>
      </c>
      <c r="Y377" s="87">
        <v>0</v>
      </c>
      <c r="Z377" s="87">
        <v>0</v>
      </c>
      <c r="AA377" s="87">
        <v>0</v>
      </c>
      <c r="AB377" s="87">
        <v>0</v>
      </c>
      <c r="AC377" s="87">
        <v>0</v>
      </c>
      <c r="AD377" s="87">
        <v>0</v>
      </c>
      <c r="AE377" s="87">
        <v>0</v>
      </c>
      <c r="AF377" s="87">
        <v>0</v>
      </c>
      <c r="AG377" s="87">
        <v>0</v>
      </c>
      <c r="AH377" s="87">
        <v>0</v>
      </c>
      <c r="AI377" s="87">
        <v>0</v>
      </c>
      <c r="AJ377" s="87">
        <v>0</v>
      </c>
      <c r="AK377" s="87">
        <v>0</v>
      </c>
      <c r="AL377" s="87">
        <v>0</v>
      </c>
      <c r="AM377" s="87">
        <v>0</v>
      </c>
      <c r="AN377" s="87">
        <v>0</v>
      </c>
      <c r="AO377" s="87">
        <v>0</v>
      </c>
      <c r="AP377" s="87">
        <v>0</v>
      </c>
      <c r="AQ377" s="87">
        <v>0</v>
      </c>
      <c r="AR377" s="87">
        <v>0</v>
      </c>
      <c r="AS377" s="87">
        <v>0</v>
      </c>
      <c r="AT377" s="87">
        <v>0</v>
      </c>
      <c r="AU377" s="87">
        <v>0</v>
      </c>
      <c r="AV377" s="87">
        <v>0</v>
      </c>
      <c r="AW377" s="87">
        <v>0</v>
      </c>
      <c r="AX377" s="87">
        <v>0</v>
      </c>
      <c r="AY377" s="87">
        <v>0</v>
      </c>
      <c r="AZ377" s="87">
        <v>0</v>
      </c>
      <c r="BA377" s="87">
        <v>0</v>
      </c>
      <c r="BB377" s="87">
        <v>0</v>
      </c>
    </row>
    <row r="378" spans="1:54">
      <c r="A378" s="267" t="s">
        <v>495</v>
      </c>
      <c r="B378" s="109">
        <v>67179829.939999998</v>
      </c>
      <c r="C378" s="109">
        <v>64853010.407900997</v>
      </c>
      <c r="D378" s="109">
        <v>90448025.260989994</v>
      </c>
      <c r="E378" s="109">
        <v>88121205.728891</v>
      </c>
      <c r="F378" s="109">
        <v>85794386.196792006</v>
      </c>
      <c r="G378" s="109">
        <v>83467566.664692998</v>
      </c>
      <c r="H378" s="109">
        <v>81140747.132594004</v>
      </c>
      <c r="I378" s="109">
        <v>78813927.600494996</v>
      </c>
      <c r="J378" s="109">
        <v>76487108.068396002</v>
      </c>
      <c r="K378" s="109">
        <v>74160288.536296993</v>
      </c>
      <c r="L378" s="109">
        <v>71833469.004198</v>
      </c>
      <c r="M378" s="109">
        <v>69506649.472099006</v>
      </c>
      <c r="N378" s="109">
        <v>67179829.939999998</v>
      </c>
      <c r="O378" s="109">
        <v>67179829.939999998</v>
      </c>
      <c r="P378" s="109">
        <v>64748872.6774965</v>
      </c>
      <c r="Q378" s="109">
        <v>91489402.565034807</v>
      </c>
      <c r="R378" s="109">
        <v>89058445.302531302</v>
      </c>
      <c r="S378" s="109">
        <v>86627488.040027797</v>
      </c>
      <c r="T378" s="109">
        <v>84196530.777524397</v>
      </c>
      <c r="U378" s="109">
        <v>81765573.515020907</v>
      </c>
      <c r="V378" s="109">
        <v>79334616.252517402</v>
      </c>
      <c r="W378" s="109">
        <v>76903658.990013897</v>
      </c>
      <c r="X378" s="109">
        <v>74472701.727510393</v>
      </c>
      <c r="Y378" s="109">
        <v>72041744.465006903</v>
      </c>
      <c r="Z378" s="109">
        <v>69610787.202503398</v>
      </c>
      <c r="AA378" s="109">
        <v>67179829.939999998</v>
      </c>
      <c r="AB378" s="109">
        <v>67179829.939999998</v>
      </c>
      <c r="AC378" s="109">
        <v>64662507.097435899</v>
      </c>
      <c r="AD378" s="109">
        <v>92353058.365640298</v>
      </c>
      <c r="AE378" s="109">
        <v>89835735.523076296</v>
      </c>
      <c r="AF378" s="109">
        <v>87318412.680512205</v>
      </c>
      <c r="AG378" s="109">
        <v>84801089.837948203</v>
      </c>
      <c r="AH378" s="109">
        <v>82283766.995384201</v>
      </c>
      <c r="AI378" s="109">
        <v>79766444.152820095</v>
      </c>
      <c r="AJ378" s="109">
        <v>77249121.310256094</v>
      </c>
      <c r="AK378" s="109">
        <v>74731798.467692107</v>
      </c>
      <c r="AL378" s="109">
        <v>72214475.625128001</v>
      </c>
      <c r="AM378" s="109">
        <v>69697152.782563999</v>
      </c>
      <c r="AN378" s="109">
        <v>67179829.939999998</v>
      </c>
      <c r="AO378" s="109">
        <v>67179829.939999998</v>
      </c>
      <c r="AP378" s="109">
        <v>64572371.545119002</v>
      </c>
      <c r="AQ378" s="109">
        <v>93254413.888809502</v>
      </c>
      <c r="AR378" s="109">
        <v>90646955.493928507</v>
      </c>
      <c r="AS378" s="109">
        <v>88039497.099047601</v>
      </c>
      <c r="AT378" s="109">
        <v>85432038.704166606</v>
      </c>
      <c r="AU378" s="109">
        <v>82824580.3092857</v>
      </c>
      <c r="AV378" s="109">
        <v>80217121.914404705</v>
      </c>
      <c r="AW378" s="109">
        <v>77609663.519523799</v>
      </c>
      <c r="AX378" s="109">
        <v>75002205.124642804</v>
      </c>
      <c r="AY378" s="109">
        <v>72394746.729761899</v>
      </c>
      <c r="AZ378" s="109">
        <v>69787288.334880903</v>
      </c>
      <c r="BA378" s="109">
        <v>67179829.939999998</v>
      </c>
      <c r="BB378" s="109">
        <v>67179829.939999998</v>
      </c>
    </row>
    <row r="379" spans="1:54">
      <c r="A379" s="86" t="s">
        <v>496</v>
      </c>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c r="AK379" s="87"/>
      <c r="AL379" s="87"/>
      <c r="AM379" s="87"/>
      <c r="AN379" s="87"/>
      <c r="AO379" s="87"/>
      <c r="AP379" s="87"/>
      <c r="AQ379" s="87"/>
      <c r="AR379" s="87"/>
      <c r="AS379" s="87"/>
      <c r="AT379" s="87"/>
      <c r="AU379" s="87"/>
      <c r="AV379" s="87"/>
      <c r="AW379" s="87"/>
      <c r="AX379" s="87"/>
      <c r="AY379" s="87"/>
      <c r="AZ379" s="87"/>
      <c r="BA379" s="87"/>
      <c r="BB379" s="87"/>
    </row>
    <row r="380" spans="1:54">
      <c r="A380" s="89" t="s">
        <v>497</v>
      </c>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87"/>
      <c r="AU380" s="87"/>
      <c r="AV380" s="87"/>
      <c r="AW380" s="87"/>
      <c r="AX380" s="87"/>
      <c r="AY380" s="87"/>
      <c r="AZ380" s="87"/>
      <c r="BA380" s="87"/>
      <c r="BB380" s="87"/>
    </row>
    <row r="381" spans="1:54">
      <c r="A381" s="86" t="s">
        <v>498</v>
      </c>
      <c r="B381" s="87">
        <v>0</v>
      </c>
      <c r="C381" s="87">
        <v>0</v>
      </c>
      <c r="D381" s="87">
        <v>0</v>
      </c>
      <c r="E381" s="87">
        <v>0</v>
      </c>
      <c r="F381" s="87">
        <v>0</v>
      </c>
      <c r="G381" s="87">
        <v>0</v>
      </c>
      <c r="H381" s="87">
        <v>0</v>
      </c>
      <c r="I381" s="87">
        <v>0</v>
      </c>
      <c r="J381" s="87">
        <v>0</v>
      </c>
      <c r="K381" s="87">
        <v>0</v>
      </c>
      <c r="L381" s="87">
        <v>0</v>
      </c>
      <c r="M381" s="87">
        <v>0</v>
      </c>
      <c r="N381" s="87">
        <v>0</v>
      </c>
      <c r="O381" s="87">
        <v>0</v>
      </c>
      <c r="P381" s="87">
        <v>0</v>
      </c>
      <c r="Q381" s="87">
        <v>0</v>
      </c>
      <c r="R381" s="87">
        <v>0</v>
      </c>
      <c r="S381" s="87">
        <v>0</v>
      </c>
      <c r="T381" s="87">
        <v>0</v>
      </c>
      <c r="U381" s="87">
        <v>0</v>
      </c>
      <c r="V381" s="87">
        <v>0</v>
      </c>
      <c r="W381" s="87">
        <v>0</v>
      </c>
      <c r="X381" s="87">
        <v>0</v>
      </c>
      <c r="Y381" s="87">
        <v>0</v>
      </c>
      <c r="Z381" s="87">
        <v>0</v>
      </c>
      <c r="AA381" s="87">
        <v>0</v>
      </c>
      <c r="AB381" s="87">
        <v>0</v>
      </c>
      <c r="AC381" s="87">
        <v>0</v>
      </c>
      <c r="AD381" s="87">
        <v>0</v>
      </c>
      <c r="AE381" s="87">
        <v>0</v>
      </c>
      <c r="AF381" s="87">
        <v>0</v>
      </c>
      <c r="AG381" s="87">
        <v>0</v>
      </c>
      <c r="AH381" s="87">
        <v>0</v>
      </c>
      <c r="AI381" s="87">
        <v>0</v>
      </c>
      <c r="AJ381" s="87">
        <v>0</v>
      </c>
      <c r="AK381" s="87">
        <v>0</v>
      </c>
      <c r="AL381" s="87">
        <v>0</v>
      </c>
      <c r="AM381" s="87">
        <v>0</v>
      </c>
      <c r="AN381" s="87">
        <v>0</v>
      </c>
      <c r="AO381" s="87">
        <v>0</v>
      </c>
      <c r="AP381" s="87">
        <v>0</v>
      </c>
      <c r="AQ381" s="87">
        <v>0</v>
      </c>
      <c r="AR381" s="87">
        <v>0</v>
      </c>
      <c r="AS381" s="87">
        <v>0</v>
      </c>
      <c r="AT381" s="87">
        <v>0</v>
      </c>
      <c r="AU381" s="87">
        <v>0</v>
      </c>
      <c r="AV381" s="87">
        <v>0</v>
      </c>
      <c r="AW381" s="87">
        <v>0</v>
      </c>
      <c r="AX381" s="87">
        <v>0</v>
      </c>
      <c r="AY381" s="87">
        <v>0</v>
      </c>
      <c r="AZ381" s="87">
        <v>0</v>
      </c>
      <c r="BA381" s="87">
        <v>0</v>
      </c>
      <c r="BB381" s="87">
        <v>0</v>
      </c>
    </row>
    <row r="382" spans="1:54">
      <c r="A382" s="86" t="s">
        <v>499</v>
      </c>
      <c r="B382" s="87">
        <v>0</v>
      </c>
      <c r="C382" s="87">
        <v>0</v>
      </c>
      <c r="D382" s="87">
        <v>0</v>
      </c>
      <c r="E382" s="87">
        <v>0</v>
      </c>
      <c r="F382" s="87">
        <v>0</v>
      </c>
      <c r="G382" s="87">
        <v>0</v>
      </c>
      <c r="H382" s="87">
        <v>0</v>
      </c>
      <c r="I382" s="87">
        <v>0</v>
      </c>
      <c r="J382" s="87">
        <v>0</v>
      </c>
      <c r="K382" s="87">
        <v>0</v>
      </c>
      <c r="L382" s="87">
        <v>0</v>
      </c>
      <c r="M382" s="87">
        <v>0</v>
      </c>
      <c r="N382" s="87">
        <v>0</v>
      </c>
      <c r="O382" s="87">
        <v>0</v>
      </c>
      <c r="P382" s="87">
        <v>0</v>
      </c>
      <c r="Q382" s="87">
        <v>0</v>
      </c>
      <c r="R382" s="87">
        <v>0</v>
      </c>
      <c r="S382" s="87">
        <v>0</v>
      </c>
      <c r="T382" s="87">
        <v>0</v>
      </c>
      <c r="U382" s="87">
        <v>0</v>
      </c>
      <c r="V382" s="87">
        <v>0</v>
      </c>
      <c r="W382" s="87">
        <v>0</v>
      </c>
      <c r="X382" s="87">
        <v>0</v>
      </c>
      <c r="Y382" s="87">
        <v>0</v>
      </c>
      <c r="Z382" s="87">
        <v>0</v>
      </c>
      <c r="AA382" s="87">
        <v>0</v>
      </c>
      <c r="AB382" s="87">
        <v>0</v>
      </c>
      <c r="AC382" s="87">
        <v>0</v>
      </c>
      <c r="AD382" s="87">
        <v>0</v>
      </c>
      <c r="AE382" s="87">
        <v>0</v>
      </c>
      <c r="AF382" s="87">
        <v>0</v>
      </c>
      <c r="AG382" s="87">
        <v>0</v>
      </c>
      <c r="AH382" s="87">
        <v>0</v>
      </c>
      <c r="AI382" s="87">
        <v>0</v>
      </c>
      <c r="AJ382" s="87">
        <v>0</v>
      </c>
      <c r="AK382" s="87">
        <v>0</v>
      </c>
      <c r="AL382" s="87">
        <v>0</v>
      </c>
      <c r="AM382" s="87">
        <v>0</v>
      </c>
      <c r="AN382" s="87">
        <v>0</v>
      </c>
      <c r="AO382" s="87">
        <v>0</v>
      </c>
      <c r="AP382" s="87">
        <v>0</v>
      </c>
      <c r="AQ382" s="87">
        <v>0</v>
      </c>
      <c r="AR382" s="87">
        <v>0</v>
      </c>
      <c r="AS382" s="87">
        <v>0</v>
      </c>
      <c r="AT382" s="87">
        <v>0</v>
      </c>
      <c r="AU382" s="87">
        <v>0</v>
      </c>
      <c r="AV382" s="87">
        <v>0</v>
      </c>
      <c r="AW382" s="87">
        <v>0</v>
      </c>
      <c r="AX382" s="87">
        <v>0</v>
      </c>
      <c r="AY382" s="87">
        <v>0</v>
      </c>
      <c r="AZ382" s="87">
        <v>0</v>
      </c>
      <c r="BA382" s="87">
        <v>0</v>
      </c>
      <c r="BB382" s="87">
        <v>0</v>
      </c>
    </row>
    <row r="383" spans="1:54">
      <c r="A383" s="267" t="s">
        <v>500</v>
      </c>
      <c r="B383" s="109">
        <v>0</v>
      </c>
      <c r="C383" s="109">
        <v>0</v>
      </c>
      <c r="D383" s="109">
        <v>0</v>
      </c>
      <c r="E383" s="109">
        <v>0</v>
      </c>
      <c r="F383" s="109">
        <v>0</v>
      </c>
      <c r="G383" s="109">
        <v>0</v>
      </c>
      <c r="H383" s="109">
        <v>0</v>
      </c>
      <c r="I383" s="109">
        <v>0</v>
      </c>
      <c r="J383" s="109">
        <v>0</v>
      </c>
      <c r="K383" s="109">
        <v>0</v>
      </c>
      <c r="L383" s="109">
        <v>0</v>
      </c>
      <c r="M383" s="109">
        <v>0</v>
      </c>
      <c r="N383" s="109">
        <v>0</v>
      </c>
      <c r="O383" s="109">
        <v>0</v>
      </c>
      <c r="P383" s="109">
        <v>0</v>
      </c>
      <c r="Q383" s="109">
        <v>0</v>
      </c>
      <c r="R383" s="109">
        <v>0</v>
      </c>
      <c r="S383" s="109">
        <v>0</v>
      </c>
      <c r="T383" s="109">
        <v>0</v>
      </c>
      <c r="U383" s="109">
        <v>0</v>
      </c>
      <c r="V383" s="109">
        <v>0</v>
      </c>
      <c r="W383" s="109">
        <v>0</v>
      </c>
      <c r="X383" s="109">
        <v>0</v>
      </c>
      <c r="Y383" s="109">
        <v>0</v>
      </c>
      <c r="Z383" s="109">
        <v>0</v>
      </c>
      <c r="AA383" s="109">
        <v>0</v>
      </c>
      <c r="AB383" s="109">
        <v>0</v>
      </c>
      <c r="AC383" s="109">
        <v>0</v>
      </c>
      <c r="AD383" s="109">
        <v>0</v>
      </c>
      <c r="AE383" s="109">
        <v>0</v>
      </c>
      <c r="AF383" s="109">
        <v>0</v>
      </c>
      <c r="AG383" s="109">
        <v>0</v>
      </c>
      <c r="AH383" s="109">
        <v>0</v>
      </c>
      <c r="AI383" s="109">
        <v>0</v>
      </c>
      <c r="AJ383" s="109">
        <v>0</v>
      </c>
      <c r="AK383" s="109">
        <v>0</v>
      </c>
      <c r="AL383" s="109">
        <v>0</v>
      </c>
      <c r="AM383" s="109">
        <v>0</v>
      </c>
      <c r="AN383" s="109">
        <v>0</v>
      </c>
      <c r="AO383" s="109">
        <v>0</v>
      </c>
      <c r="AP383" s="109">
        <v>0</v>
      </c>
      <c r="AQ383" s="109">
        <v>0</v>
      </c>
      <c r="AR383" s="109">
        <v>0</v>
      </c>
      <c r="AS383" s="109">
        <v>0</v>
      </c>
      <c r="AT383" s="109">
        <v>0</v>
      </c>
      <c r="AU383" s="109">
        <v>0</v>
      </c>
      <c r="AV383" s="109">
        <v>0</v>
      </c>
      <c r="AW383" s="109">
        <v>0</v>
      </c>
      <c r="AX383" s="109">
        <v>0</v>
      </c>
      <c r="AY383" s="109">
        <v>0</v>
      </c>
      <c r="AZ383" s="109">
        <v>0</v>
      </c>
      <c r="BA383" s="109">
        <v>0</v>
      </c>
      <c r="BB383" s="109">
        <v>0</v>
      </c>
    </row>
    <row r="384" spans="1:54">
      <c r="A384" s="86" t="s">
        <v>501</v>
      </c>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87"/>
      <c r="AK384" s="87"/>
      <c r="AL384" s="87"/>
      <c r="AM384" s="87"/>
      <c r="AN384" s="87"/>
      <c r="AO384" s="87"/>
      <c r="AP384" s="87"/>
      <c r="AQ384" s="87"/>
      <c r="AR384" s="87"/>
      <c r="AS384" s="87"/>
      <c r="AT384" s="87"/>
      <c r="AU384" s="87"/>
      <c r="AV384" s="87"/>
      <c r="AW384" s="87"/>
      <c r="AX384" s="87"/>
      <c r="AY384" s="87"/>
      <c r="AZ384" s="87"/>
      <c r="BA384" s="87"/>
      <c r="BB384" s="87"/>
    </row>
    <row r="385" spans="1:54">
      <c r="A385" s="89" t="s">
        <v>502</v>
      </c>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c r="AS385" s="87"/>
      <c r="AT385" s="87"/>
      <c r="AU385" s="87"/>
      <c r="AV385" s="87"/>
      <c r="AW385" s="87"/>
      <c r="AX385" s="87"/>
      <c r="AY385" s="87"/>
      <c r="AZ385" s="87"/>
      <c r="BA385" s="87"/>
      <c r="BB385" s="87"/>
    </row>
    <row r="386" spans="1:54">
      <c r="A386" s="86" t="s">
        <v>503</v>
      </c>
      <c r="B386" s="87">
        <v>0</v>
      </c>
      <c r="C386" s="87">
        <v>0</v>
      </c>
      <c r="D386" s="87">
        <v>0</v>
      </c>
      <c r="E386" s="87">
        <v>0</v>
      </c>
      <c r="F386" s="87">
        <v>0</v>
      </c>
      <c r="G386" s="87">
        <v>0</v>
      </c>
      <c r="H386" s="87">
        <v>0</v>
      </c>
      <c r="I386" s="87">
        <v>0</v>
      </c>
      <c r="J386" s="87">
        <v>0</v>
      </c>
      <c r="K386" s="87">
        <v>0</v>
      </c>
      <c r="L386" s="87">
        <v>0</v>
      </c>
      <c r="M386" s="87">
        <v>0</v>
      </c>
      <c r="N386" s="87">
        <v>0</v>
      </c>
      <c r="O386" s="87">
        <v>0</v>
      </c>
      <c r="P386" s="87">
        <v>0</v>
      </c>
      <c r="Q386" s="87">
        <v>0</v>
      </c>
      <c r="R386" s="87">
        <v>0</v>
      </c>
      <c r="S386" s="87">
        <v>0</v>
      </c>
      <c r="T386" s="87">
        <v>0</v>
      </c>
      <c r="U386" s="87">
        <v>0</v>
      </c>
      <c r="V386" s="87">
        <v>0</v>
      </c>
      <c r="W386" s="87">
        <v>0</v>
      </c>
      <c r="X386" s="87">
        <v>0</v>
      </c>
      <c r="Y386" s="87">
        <v>0</v>
      </c>
      <c r="Z386" s="87">
        <v>0</v>
      </c>
      <c r="AA386" s="87">
        <v>0</v>
      </c>
      <c r="AB386" s="87">
        <v>0</v>
      </c>
      <c r="AC386" s="87">
        <v>0</v>
      </c>
      <c r="AD386" s="87">
        <v>0</v>
      </c>
      <c r="AE386" s="87">
        <v>0</v>
      </c>
      <c r="AF386" s="87">
        <v>0</v>
      </c>
      <c r="AG386" s="87">
        <v>0</v>
      </c>
      <c r="AH386" s="87">
        <v>0</v>
      </c>
      <c r="AI386" s="87">
        <v>0</v>
      </c>
      <c r="AJ386" s="87">
        <v>0</v>
      </c>
      <c r="AK386" s="87">
        <v>0</v>
      </c>
      <c r="AL386" s="87">
        <v>0</v>
      </c>
      <c r="AM386" s="87">
        <v>0</v>
      </c>
      <c r="AN386" s="87">
        <v>0</v>
      </c>
      <c r="AO386" s="87">
        <v>0</v>
      </c>
      <c r="AP386" s="87">
        <v>0</v>
      </c>
      <c r="AQ386" s="87">
        <v>0</v>
      </c>
      <c r="AR386" s="87">
        <v>0</v>
      </c>
      <c r="AS386" s="87">
        <v>0</v>
      </c>
      <c r="AT386" s="87">
        <v>0</v>
      </c>
      <c r="AU386" s="87">
        <v>0</v>
      </c>
      <c r="AV386" s="87">
        <v>0</v>
      </c>
      <c r="AW386" s="87">
        <v>0</v>
      </c>
      <c r="AX386" s="87">
        <v>0</v>
      </c>
      <c r="AY386" s="87">
        <v>0</v>
      </c>
      <c r="AZ386" s="87">
        <v>0</v>
      </c>
      <c r="BA386" s="87">
        <v>0</v>
      </c>
      <c r="BB386" s="87">
        <v>0</v>
      </c>
    </row>
    <row r="387" spans="1:54">
      <c r="A387" s="86" t="s">
        <v>504</v>
      </c>
      <c r="B387" s="87">
        <v>73536.759999999995</v>
      </c>
      <c r="C387" s="87">
        <v>73536.759999999995</v>
      </c>
      <c r="D387" s="87">
        <v>73536.759999999995</v>
      </c>
      <c r="E387" s="87">
        <v>73536.759999999995</v>
      </c>
      <c r="F387" s="87">
        <v>73536.759999999995</v>
      </c>
      <c r="G387" s="87">
        <v>73536.759999999995</v>
      </c>
      <c r="H387" s="87">
        <v>73536.759999999995</v>
      </c>
      <c r="I387" s="87">
        <v>73536.759999999995</v>
      </c>
      <c r="J387" s="87">
        <v>73536.759999999995</v>
      </c>
      <c r="K387" s="87">
        <v>73536.759999999995</v>
      </c>
      <c r="L387" s="87">
        <v>73536.759999999995</v>
      </c>
      <c r="M387" s="87">
        <v>73536.759999999995</v>
      </c>
      <c r="N387" s="87">
        <v>73536.759999999995</v>
      </c>
      <c r="O387" s="87">
        <v>73536.759999999995</v>
      </c>
      <c r="P387" s="87">
        <v>73536.759999999995</v>
      </c>
      <c r="Q387" s="87">
        <v>73536.759999999995</v>
      </c>
      <c r="R387" s="87">
        <v>73536.759999999995</v>
      </c>
      <c r="S387" s="87">
        <v>73536.759999999995</v>
      </c>
      <c r="T387" s="87">
        <v>73536.759999999995</v>
      </c>
      <c r="U387" s="87">
        <v>73536.759999999995</v>
      </c>
      <c r="V387" s="87">
        <v>73536.759999999995</v>
      </c>
      <c r="W387" s="87">
        <v>73536.759999999995</v>
      </c>
      <c r="X387" s="87">
        <v>73536.759999999995</v>
      </c>
      <c r="Y387" s="87">
        <v>73536.759999999995</v>
      </c>
      <c r="Z387" s="87">
        <v>73536.759999999995</v>
      </c>
      <c r="AA387" s="87">
        <v>73536.759999999995</v>
      </c>
      <c r="AB387" s="87">
        <v>73536.759999999995</v>
      </c>
      <c r="AC387" s="87">
        <v>73536.759999999995</v>
      </c>
      <c r="AD387" s="87">
        <v>73536.759999999995</v>
      </c>
      <c r="AE387" s="87">
        <v>73536.759999999995</v>
      </c>
      <c r="AF387" s="87">
        <v>73536.759999999995</v>
      </c>
      <c r="AG387" s="87">
        <v>73536.759999999995</v>
      </c>
      <c r="AH387" s="87">
        <v>73536.759999999995</v>
      </c>
      <c r="AI387" s="87">
        <v>73536.759999999995</v>
      </c>
      <c r="AJ387" s="87">
        <v>73536.759999999995</v>
      </c>
      <c r="AK387" s="87">
        <v>73536.759999999995</v>
      </c>
      <c r="AL387" s="87">
        <v>73536.759999999995</v>
      </c>
      <c r="AM387" s="87">
        <v>73536.759999999995</v>
      </c>
      <c r="AN387" s="87">
        <v>73536.759999999995</v>
      </c>
      <c r="AO387" s="87">
        <v>73536.759999999995</v>
      </c>
      <c r="AP387" s="87">
        <v>73536.759999999995</v>
      </c>
      <c r="AQ387" s="87">
        <v>73536.759999999995</v>
      </c>
      <c r="AR387" s="87">
        <v>73536.759999999995</v>
      </c>
      <c r="AS387" s="87">
        <v>73536.759999999995</v>
      </c>
      <c r="AT387" s="87">
        <v>73536.759999999995</v>
      </c>
      <c r="AU387" s="87">
        <v>73536.759999999995</v>
      </c>
      <c r="AV387" s="87">
        <v>73536.759999999995</v>
      </c>
      <c r="AW387" s="87">
        <v>73536.759999999995</v>
      </c>
      <c r="AX387" s="87">
        <v>73536.759999999995</v>
      </c>
      <c r="AY387" s="87">
        <v>73536.759999999995</v>
      </c>
      <c r="AZ387" s="87">
        <v>73536.759999999995</v>
      </c>
      <c r="BA387" s="87">
        <v>73536.759999999995</v>
      </c>
      <c r="BB387" s="87">
        <v>73536.759999999995</v>
      </c>
    </row>
    <row r="388" spans="1:54">
      <c r="A388" s="267" t="s">
        <v>505</v>
      </c>
      <c r="B388" s="109">
        <v>73536.759999999995</v>
      </c>
      <c r="C388" s="109">
        <v>73536.759999999995</v>
      </c>
      <c r="D388" s="109">
        <v>73536.759999999995</v>
      </c>
      <c r="E388" s="109">
        <v>73536.759999999995</v>
      </c>
      <c r="F388" s="109">
        <v>73536.759999999995</v>
      </c>
      <c r="G388" s="109">
        <v>73536.759999999995</v>
      </c>
      <c r="H388" s="109">
        <v>73536.759999999995</v>
      </c>
      <c r="I388" s="109">
        <v>73536.759999999995</v>
      </c>
      <c r="J388" s="109">
        <v>73536.759999999995</v>
      </c>
      <c r="K388" s="109">
        <v>73536.759999999995</v>
      </c>
      <c r="L388" s="109">
        <v>73536.759999999995</v>
      </c>
      <c r="M388" s="109">
        <v>73536.759999999995</v>
      </c>
      <c r="N388" s="109">
        <v>73536.759999999995</v>
      </c>
      <c r="O388" s="109">
        <v>73536.759999999995</v>
      </c>
      <c r="P388" s="109">
        <v>73536.759999999995</v>
      </c>
      <c r="Q388" s="109">
        <v>73536.759999999995</v>
      </c>
      <c r="R388" s="109">
        <v>73536.759999999995</v>
      </c>
      <c r="S388" s="109">
        <v>73536.759999999995</v>
      </c>
      <c r="T388" s="109">
        <v>73536.759999999995</v>
      </c>
      <c r="U388" s="109">
        <v>73536.759999999995</v>
      </c>
      <c r="V388" s="109">
        <v>73536.759999999995</v>
      </c>
      <c r="W388" s="109">
        <v>73536.759999999995</v>
      </c>
      <c r="X388" s="109">
        <v>73536.759999999995</v>
      </c>
      <c r="Y388" s="109">
        <v>73536.759999999995</v>
      </c>
      <c r="Z388" s="109">
        <v>73536.759999999995</v>
      </c>
      <c r="AA388" s="109">
        <v>73536.759999999995</v>
      </c>
      <c r="AB388" s="109">
        <v>73536.759999999995</v>
      </c>
      <c r="AC388" s="109">
        <v>73536.759999999995</v>
      </c>
      <c r="AD388" s="109">
        <v>73536.759999999995</v>
      </c>
      <c r="AE388" s="109">
        <v>73536.759999999995</v>
      </c>
      <c r="AF388" s="109">
        <v>73536.759999999995</v>
      </c>
      <c r="AG388" s="109">
        <v>73536.759999999995</v>
      </c>
      <c r="AH388" s="109">
        <v>73536.759999999995</v>
      </c>
      <c r="AI388" s="109">
        <v>73536.759999999995</v>
      </c>
      <c r="AJ388" s="109">
        <v>73536.759999999995</v>
      </c>
      <c r="AK388" s="109">
        <v>73536.759999999995</v>
      </c>
      <c r="AL388" s="109">
        <v>73536.759999999995</v>
      </c>
      <c r="AM388" s="109">
        <v>73536.759999999995</v>
      </c>
      <c r="AN388" s="109">
        <v>73536.759999999995</v>
      </c>
      <c r="AO388" s="109">
        <v>73536.759999999995</v>
      </c>
      <c r="AP388" s="109">
        <v>73536.759999999995</v>
      </c>
      <c r="AQ388" s="109">
        <v>73536.759999999995</v>
      </c>
      <c r="AR388" s="109">
        <v>73536.759999999995</v>
      </c>
      <c r="AS388" s="109">
        <v>73536.759999999995</v>
      </c>
      <c r="AT388" s="109">
        <v>73536.759999999995</v>
      </c>
      <c r="AU388" s="109">
        <v>73536.759999999995</v>
      </c>
      <c r="AV388" s="109">
        <v>73536.759999999995</v>
      </c>
      <c r="AW388" s="109">
        <v>73536.759999999995</v>
      </c>
      <c r="AX388" s="109">
        <v>73536.759999999995</v>
      </c>
      <c r="AY388" s="109">
        <v>73536.759999999995</v>
      </c>
      <c r="AZ388" s="109">
        <v>73536.759999999995</v>
      </c>
      <c r="BA388" s="109">
        <v>73536.759999999995</v>
      </c>
      <c r="BB388" s="109">
        <v>73536.759999999995</v>
      </c>
    </row>
    <row r="389" spans="1:54">
      <c r="A389" s="86" t="s">
        <v>506</v>
      </c>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row>
    <row r="390" spans="1:54">
      <c r="A390" s="89" t="s">
        <v>507</v>
      </c>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c r="AS390" s="87"/>
      <c r="AT390" s="87"/>
      <c r="AU390" s="87"/>
      <c r="AV390" s="87"/>
      <c r="AW390" s="87"/>
      <c r="AX390" s="87"/>
      <c r="AY390" s="87"/>
      <c r="AZ390" s="87"/>
      <c r="BA390" s="87"/>
      <c r="BB390" s="87"/>
    </row>
    <row r="391" spans="1:54">
      <c r="A391" s="86" t="s">
        <v>508</v>
      </c>
      <c r="B391" s="87">
        <v>122821339.26000001</v>
      </c>
      <c r="C391" s="87">
        <v>122821339.26000001</v>
      </c>
      <c r="D391" s="87">
        <v>122821339.26000001</v>
      </c>
      <c r="E391" s="87">
        <v>122821339.26000001</v>
      </c>
      <c r="F391" s="87">
        <v>122821339.26000001</v>
      </c>
      <c r="G391" s="87">
        <v>122821339.26000001</v>
      </c>
      <c r="H391" s="87">
        <v>122821339.26000001</v>
      </c>
      <c r="I391" s="87">
        <v>122821339.26000001</v>
      </c>
      <c r="J391" s="87">
        <v>122821339.26000001</v>
      </c>
      <c r="K391" s="87">
        <v>122821339.26000001</v>
      </c>
      <c r="L391" s="87">
        <v>122821339.26000001</v>
      </c>
      <c r="M391" s="87">
        <v>122821339.26000001</v>
      </c>
      <c r="N391" s="87">
        <v>122821339.26000001</v>
      </c>
      <c r="O391" s="87">
        <v>122821339.26000001</v>
      </c>
      <c r="P391" s="87">
        <v>122821339.26000001</v>
      </c>
      <c r="Q391" s="87">
        <v>122821339.26000001</v>
      </c>
      <c r="R391" s="87">
        <v>122821339.26000001</v>
      </c>
      <c r="S391" s="87">
        <v>122821339.26000001</v>
      </c>
      <c r="T391" s="87">
        <v>122821339.26000001</v>
      </c>
      <c r="U391" s="87">
        <v>122821339.26000001</v>
      </c>
      <c r="V391" s="87">
        <v>122821339.26000001</v>
      </c>
      <c r="W391" s="87">
        <v>122821339.26000001</v>
      </c>
      <c r="X391" s="87">
        <v>122821339.26000001</v>
      </c>
      <c r="Y391" s="87">
        <v>122821339.26000001</v>
      </c>
      <c r="Z391" s="87">
        <v>122821339.26000001</v>
      </c>
      <c r="AA391" s="87">
        <v>122821339.26000001</v>
      </c>
      <c r="AB391" s="87">
        <v>122821339.26000001</v>
      </c>
      <c r="AC391" s="87">
        <v>122821339.26000001</v>
      </c>
      <c r="AD391" s="87">
        <v>122821339.26000001</v>
      </c>
      <c r="AE391" s="87">
        <v>122821339.26000001</v>
      </c>
      <c r="AF391" s="87">
        <v>122821339.26000001</v>
      </c>
      <c r="AG391" s="87">
        <v>122821339.26000001</v>
      </c>
      <c r="AH391" s="87">
        <v>122821339.26000001</v>
      </c>
      <c r="AI391" s="87">
        <v>122821339.26000001</v>
      </c>
      <c r="AJ391" s="87">
        <v>122821339.26000001</v>
      </c>
      <c r="AK391" s="87">
        <v>122821339.26000001</v>
      </c>
      <c r="AL391" s="87">
        <v>122821339.26000001</v>
      </c>
      <c r="AM391" s="87">
        <v>122821339.26000001</v>
      </c>
      <c r="AN391" s="87">
        <v>122821339.26000001</v>
      </c>
      <c r="AO391" s="87">
        <v>122821339.26000001</v>
      </c>
      <c r="AP391" s="87">
        <v>122821339.26000001</v>
      </c>
      <c r="AQ391" s="87">
        <v>122821339.26000001</v>
      </c>
      <c r="AR391" s="87">
        <v>122821339.26000001</v>
      </c>
      <c r="AS391" s="87">
        <v>122821339.26000001</v>
      </c>
      <c r="AT391" s="87">
        <v>122821339.26000001</v>
      </c>
      <c r="AU391" s="87">
        <v>122821339.26000001</v>
      </c>
      <c r="AV391" s="87">
        <v>122821339.26000001</v>
      </c>
      <c r="AW391" s="87">
        <v>122821339.26000001</v>
      </c>
      <c r="AX391" s="87">
        <v>122821339.26000001</v>
      </c>
      <c r="AY391" s="87">
        <v>122821339.26000001</v>
      </c>
      <c r="AZ391" s="87">
        <v>122821339.26000001</v>
      </c>
      <c r="BA391" s="87">
        <v>122821339.26000001</v>
      </c>
      <c r="BB391" s="87">
        <v>122821339.26000001</v>
      </c>
    </row>
    <row r="392" spans="1:54">
      <c r="A392" s="86" t="s">
        <v>509</v>
      </c>
      <c r="B392" s="87">
        <v>0</v>
      </c>
      <c r="C392" s="87">
        <v>0</v>
      </c>
      <c r="D392" s="87">
        <v>0</v>
      </c>
      <c r="E392" s="87">
        <v>0</v>
      </c>
      <c r="F392" s="87">
        <v>0</v>
      </c>
      <c r="G392" s="87">
        <v>0</v>
      </c>
      <c r="H392" s="87">
        <v>0</v>
      </c>
      <c r="I392" s="87">
        <v>0</v>
      </c>
      <c r="J392" s="87">
        <v>0</v>
      </c>
      <c r="K392" s="87">
        <v>0</v>
      </c>
      <c r="L392" s="87">
        <v>0</v>
      </c>
      <c r="M392" s="87">
        <v>0</v>
      </c>
      <c r="N392" s="87">
        <v>0</v>
      </c>
      <c r="O392" s="87">
        <v>0</v>
      </c>
      <c r="P392" s="87">
        <v>0</v>
      </c>
      <c r="Q392" s="87">
        <v>0</v>
      </c>
      <c r="R392" s="87">
        <v>0</v>
      </c>
      <c r="S392" s="87">
        <v>0</v>
      </c>
      <c r="T392" s="87">
        <v>0</v>
      </c>
      <c r="U392" s="87">
        <v>0</v>
      </c>
      <c r="V392" s="87">
        <v>0</v>
      </c>
      <c r="W392" s="87">
        <v>0</v>
      </c>
      <c r="X392" s="87">
        <v>0</v>
      </c>
      <c r="Y392" s="87">
        <v>0</v>
      </c>
      <c r="Z392" s="87">
        <v>0</v>
      </c>
      <c r="AA392" s="87">
        <v>0</v>
      </c>
      <c r="AB392" s="87">
        <v>0</v>
      </c>
      <c r="AC392" s="87">
        <v>0</v>
      </c>
      <c r="AD392" s="87">
        <v>0</v>
      </c>
      <c r="AE392" s="87">
        <v>0</v>
      </c>
      <c r="AF392" s="87">
        <v>0</v>
      </c>
      <c r="AG392" s="87">
        <v>0</v>
      </c>
      <c r="AH392" s="87">
        <v>0</v>
      </c>
      <c r="AI392" s="87">
        <v>0</v>
      </c>
      <c r="AJ392" s="87">
        <v>0</v>
      </c>
      <c r="AK392" s="87">
        <v>0</v>
      </c>
      <c r="AL392" s="87">
        <v>0</v>
      </c>
      <c r="AM392" s="87">
        <v>0</v>
      </c>
      <c r="AN392" s="87">
        <v>0</v>
      </c>
      <c r="AO392" s="87">
        <v>0</v>
      </c>
      <c r="AP392" s="87">
        <v>0</v>
      </c>
      <c r="AQ392" s="87">
        <v>0</v>
      </c>
      <c r="AR392" s="87">
        <v>0</v>
      </c>
      <c r="AS392" s="87">
        <v>0</v>
      </c>
      <c r="AT392" s="87">
        <v>0</v>
      </c>
      <c r="AU392" s="87">
        <v>0</v>
      </c>
      <c r="AV392" s="87">
        <v>0</v>
      </c>
      <c r="AW392" s="87">
        <v>0</v>
      </c>
      <c r="AX392" s="87">
        <v>0</v>
      </c>
      <c r="AY392" s="87">
        <v>0</v>
      </c>
      <c r="AZ392" s="87">
        <v>0</v>
      </c>
      <c r="BA392" s="87">
        <v>0</v>
      </c>
      <c r="BB392" s="87">
        <v>0</v>
      </c>
    </row>
    <row r="393" spans="1:54">
      <c r="A393" s="267" t="s">
        <v>510</v>
      </c>
      <c r="B393" s="109">
        <v>122821339.26000001</v>
      </c>
      <c r="C393" s="109">
        <v>122821339.26000001</v>
      </c>
      <c r="D393" s="109">
        <v>122821339.26000001</v>
      </c>
      <c r="E393" s="109">
        <v>122821339.26000001</v>
      </c>
      <c r="F393" s="109">
        <v>122821339.26000001</v>
      </c>
      <c r="G393" s="109">
        <v>122821339.26000001</v>
      </c>
      <c r="H393" s="109">
        <v>122821339.26000001</v>
      </c>
      <c r="I393" s="109">
        <v>122821339.26000001</v>
      </c>
      <c r="J393" s="109">
        <v>122821339.26000001</v>
      </c>
      <c r="K393" s="109">
        <v>122821339.26000001</v>
      </c>
      <c r="L393" s="109">
        <v>122821339.26000001</v>
      </c>
      <c r="M393" s="109">
        <v>122821339.26000001</v>
      </c>
      <c r="N393" s="109">
        <v>122821339.26000001</v>
      </c>
      <c r="O393" s="109">
        <v>122821339.26000001</v>
      </c>
      <c r="P393" s="109">
        <v>122821339.26000001</v>
      </c>
      <c r="Q393" s="109">
        <v>122821339.26000001</v>
      </c>
      <c r="R393" s="109">
        <v>122821339.26000001</v>
      </c>
      <c r="S393" s="109">
        <v>122821339.26000001</v>
      </c>
      <c r="T393" s="109">
        <v>122821339.26000001</v>
      </c>
      <c r="U393" s="109">
        <v>122821339.26000001</v>
      </c>
      <c r="V393" s="109">
        <v>122821339.26000001</v>
      </c>
      <c r="W393" s="109">
        <v>122821339.26000001</v>
      </c>
      <c r="X393" s="109">
        <v>122821339.26000001</v>
      </c>
      <c r="Y393" s="109">
        <v>122821339.26000001</v>
      </c>
      <c r="Z393" s="109">
        <v>122821339.26000001</v>
      </c>
      <c r="AA393" s="109">
        <v>122821339.26000001</v>
      </c>
      <c r="AB393" s="109">
        <v>122821339.26000001</v>
      </c>
      <c r="AC393" s="109">
        <v>122821339.26000001</v>
      </c>
      <c r="AD393" s="109">
        <v>122821339.26000001</v>
      </c>
      <c r="AE393" s="109">
        <v>122821339.26000001</v>
      </c>
      <c r="AF393" s="109">
        <v>122821339.26000001</v>
      </c>
      <c r="AG393" s="109">
        <v>122821339.26000001</v>
      </c>
      <c r="AH393" s="109">
        <v>122821339.26000001</v>
      </c>
      <c r="AI393" s="109">
        <v>122821339.26000001</v>
      </c>
      <c r="AJ393" s="109">
        <v>122821339.26000001</v>
      </c>
      <c r="AK393" s="109">
        <v>122821339.26000001</v>
      </c>
      <c r="AL393" s="109">
        <v>122821339.26000001</v>
      </c>
      <c r="AM393" s="109">
        <v>122821339.26000001</v>
      </c>
      <c r="AN393" s="109">
        <v>122821339.26000001</v>
      </c>
      <c r="AO393" s="109">
        <v>122821339.26000001</v>
      </c>
      <c r="AP393" s="109">
        <v>122821339.26000001</v>
      </c>
      <c r="AQ393" s="109">
        <v>122821339.26000001</v>
      </c>
      <c r="AR393" s="109">
        <v>122821339.26000001</v>
      </c>
      <c r="AS393" s="109">
        <v>122821339.26000001</v>
      </c>
      <c r="AT393" s="109">
        <v>122821339.26000001</v>
      </c>
      <c r="AU393" s="109">
        <v>122821339.26000001</v>
      </c>
      <c r="AV393" s="109">
        <v>122821339.26000001</v>
      </c>
      <c r="AW393" s="109">
        <v>122821339.26000001</v>
      </c>
      <c r="AX393" s="109">
        <v>122821339.26000001</v>
      </c>
      <c r="AY393" s="109">
        <v>122821339.26000001</v>
      </c>
      <c r="AZ393" s="109">
        <v>122821339.26000001</v>
      </c>
      <c r="BA393" s="109">
        <v>122821339.26000001</v>
      </c>
      <c r="BB393" s="109">
        <v>122821339.26000001</v>
      </c>
    </row>
    <row r="394" spans="1:54">
      <c r="A394" s="86" t="s">
        <v>511</v>
      </c>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c r="AH394" s="87"/>
      <c r="AI394" s="87"/>
      <c r="AJ394" s="87"/>
      <c r="AK394" s="87"/>
      <c r="AL394" s="87"/>
      <c r="AM394" s="87"/>
      <c r="AN394" s="87"/>
      <c r="AO394" s="87"/>
      <c r="AP394" s="87"/>
      <c r="AQ394" s="87"/>
      <c r="AR394" s="87"/>
      <c r="AS394" s="87"/>
      <c r="AT394" s="87"/>
      <c r="AU394" s="87"/>
      <c r="AV394" s="87"/>
      <c r="AW394" s="87"/>
      <c r="AX394" s="87"/>
      <c r="AY394" s="87"/>
      <c r="AZ394" s="87"/>
      <c r="BA394" s="87"/>
      <c r="BB394" s="87"/>
    </row>
    <row r="395" spans="1:54">
      <c r="A395" s="89" t="s">
        <v>512</v>
      </c>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c r="AK395" s="87"/>
      <c r="AL395" s="87"/>
      <c r="AM395" s="87"/>
      <c r="AN395" s="87"/>
      <c r="AO395" s="87"/>
      <c r="AP395" s="87"/>
      <c r="AQ395" s="87"/>
      <c r="AR395" s="87"/>
      <c r="AS395" s="87"/>
      <c r="AT395" s="87"/>
      <c r="AU395" s="87"/>
      <c r="AV395" s="87"/>
      <c r="AW395" s="87"/>
      <c r="AX395" s="87"/>
      <c r="AY395" s="87"/>
      <c r="AZ395" s="87"/>
      <c r="BA395" s="87"/>
      <c r="BB395" s="87"/>
    </row>
    <row r="396" spans="1:54">
      <c r="A396" s="86" t="s">
        <v>513</v>
      </c>
      <c r="B396" s="87">
        <v>0</v>
      </c>
      <c r="C396" s="87">
        <v>0</v>
      </c>
      <c r="D396" s="87">
        <v>0</v>
      </c>
      <c r="E396" s="87">
        <v>0</v>
      </c>
      <c r="F396" s="87">
        <v>0</v>
      </c>
      <c r="G396" s="87">
        <v>0</v>
      </c>
      <c r="H396" s="87">
        <v>0</v>
      </c>
      <c r="I396" s="87">
        <v>0</v>
      </c>
      <c r="J396" s="87">
        <v>0</v>
      </c>
      <c r="K396" s="87">
        <v>0</v>
      </c>
      <c r="L396" s="87">
        <v>0</v>
      </c>
      <c r="M396" s="87">
        <v>0</v>
      </c>
      <c r="N396" s="87">
        <v>0</v>
      </c>
      <c r="O396" s="87">
        <v>0</v>
      </c>
      <c r="P396" s="87">
        <v>0</v>
      </c>
      <c r="Q396" s="87">
        <v>0</v>
      </c>
      <c r="R396" s="87">
        <v>0</v>
      </c>
      <c r="S396" s="87">
        <v>0</v>
      </c>
      <c r="T396" s="87">
        <v>0</v>
      </c>
      <c r="U396" s="87">
        <v>0</v>
      </c>
      <c r="V396" s="87">
        <v>0</v>
      </c>
      <c r="W396" s="87">
        <v>0</v>
      </c>
      <c r="X396" s="87">
        <v>0</v>
      </c>
      <c r="Y396" s="87">
        <v>0</v>
      </c>
      <c r="Z396" s="87">
        <v>0</v>
      </c>
      <c r="AA396" s="87">
        <v>0</v>
      </c>
      <c r="AB396" s="87">
        <v>0</v>
      </c>
      <c r="AC396" s="87">
        <v>0</v>
      </c>
      <c r="AD396" s="87">
        <v>0</v>
      </c>
      <c r="AE396" s="87">
        <v>0</v>
      </c>
      <c r="AF396" s="87">
        <v>0</v>
      </c>
      <c r="AG396" s="87">
        <v>0</v>
      </c>
      <c r="AH396" s="87">
        <v>0</v>
      </c>
      <c r="AI396" s="87">
        <v>0</v>
      </c>
      <c r="AJ396" s="87">
        <v>0</v>
      </c>
      <c r="AK396" s="87">
        <v>0</v>
      </c>
      <c r="AL396" s="87">
        <v>0</v>
      </c>
      <c r="AM396" s="87">
        <v>0</v>
      </c>
      <c r="AN396" s="87">
        <v>0</v>
      </c>
      <c r="AO396" s="87">
        <v>0</v>
      </c>
      <c r="AP396" s="87">
        <v>0</v>
      </c>
      <c r="AQ396" s="87">
        <v>0</v>
      </c>
      <c r="AR396" s="87">
        <v>0</v>
      </c>
      <c r="AS396" s="87">
        <v>0</v>
      </c>
      <c r="AT396" s="87">
        <v>0</v>
      </c>
      <c r="AU396" s="87">
        <v>0</v>
      </c>
      <c r="AV396" s="87">
        <v>0</v>
      </c>
      <c r="AW396" s="87">
        <v>0</v>
      </c>
      <c r="AX396" s="87">
        <v>0</v>
      </c>
      <c r="AY396" s="87">
        <v>0</v>
      </c>
      <c r="AZ396" s="87">
        <v>0</v>
      </c>
      <c r="BA396" s="87">
        <v>0</v>
      </c>
      <c r="BB396" s="87">
        <v>0</v>
      </c>
    </row>
    <row r="397" spans="1:54">
      <c r="A397" s="86" t="s">
        <v>514</v>
      </c>
      <c r="B397" s="87">
        <v>0</v>
      </c>
      <c r="C397" s="87">
        <v>0</v>
      </c>
      <c r="D397" s="87">
        <v>0</v>
      </c>
      <c r="E397" s="87">
        <v>0</v>
      </c>
      <c r="F397" s="87">
        <v>0</v>
      </c>
      <c r="G397" s="87">
        <v>0</v>
      </c>
      <c r="H397" s="87">
        <v>0</v>
      </c>
      <c r="I397" s="87">
        <v>0</v>
      </c>
      <c r="J397" s="87">
        <v>0</v>
      </c>
      <c r="K397" s="87">
        <v>0</v>
      </c>
      <c r="L397" s="87">
        <v>0</v>
      </c>
      <c r="M397" s="87">
        <v>0</v>
      </c>
      <c r="N397" s="87">
        <v>0</v>
      </c>
      <c r="O397" s="87">
        <v>0</v>
      </c>
      <c r="P397" s="87">
        <v>0</v>
      </c>
      <c r="Q397" s="87">
        <v>0</v>
      </c>
      <c r="R397" s="87">
        <v>0</v>
      </c>
      <c r="S397" s="87">
        <v>0</v>
      </c>
      <c r="T397" s="87">
        <v>0</v>
      </c>
      <c r="U397" s="87">
        <v>0</v>
      </c>
      <c r="V397" s="87">
        <v>0</v>
      </c>
      <c r="W397" s="87">
        <v>0</v>
      </c>
      <c r="X397" s="87">
        <v>0</v>
      </c>
      <c r="Y397" s="87">
        <v>0</v>
      </c>
      <c r="Z397" s="87">
        <v>0</v>
      </c>
      <c r="AA397" s="87">
        <v>0</v>
      </c>
      <c r="AB397" s="87">
        <v>0</v>
      </c>
      <c r="AC397" s="87">
        <v>0</v>
      </c>
      <c r="AD397" s="87">
        <v>0</v>
      </c>
      <c r="AE397" s="87">
        <v>0</v>
      </c>
      <c r="AF397" s="87">
        <v>0</v>
      </c>
      <c r="AG397" s="87">
        <v>0</v>
      </c>
      <c r="AH397" s="87">
        <v>0</v>
      </c>
      <c r="AI397" s="87">
        <v>0</v>
      </c>
      <c r="AJ397" s="87">
        <v>0</v>
      </c>
      <c r="AK397" s="87">
        <v>0</v>
      </c>
      <c r="AL397" s="87">
        <v>0</v>
      </c>
      <c r="AM397" s="87">
        <v>0</v>
      </c>
      <c r="AN397" s="87">
        <v>0</v>
      </c>
      <c r="AO397" s="87">
        <v>0</v>
      </c>
      <c r="AP397" s="87">
        <v>0</v>
      </c>
      <c r="AQ397" s="87">
        <v>0</v>
      </c>
      <c r="AR397" s="87">
        <v>0</v>
      </c>
      <c r="AS397" s="87">
        <v>0</v>
      </c>
      <c r="AT397" s="87">
        <v>0</v>
      </c>
      <c r="AU397" s="87">
        <v>0</v>
      </c>
      <c r="AV397" s="87">
        <v>0</v>
      </c>
      <c r="AW397" s="87">
        <v>0</v>
      </c>
      <c r="AX397" s="87">
        <v>0</v>
      </c>
      <c r="AY397" s="87">
        <v>0</v>
      </c>
      <c r="AZ397" s="87">
        <v>0</v>
      </c>
      <c r="BA397" s="87">
        <v>0</v>
      </c>
      <c r="BB397" s="87">
        <v>0</v>
      </c>
    </row>
    <row r="398" spans="1:54">
      <c r="A398" s="86" t="s">
        <v>515</v>
      </c>
      <c r="B398" s="87">
        <v>2.1827872842550202E-8</v>
      </c>
      <c r="C398" s="87">
        <v>7.2759576141834206E-8</v>
      </c>
      <c r="D398" s="87">
        <v>1.01863406598567E-7</v>
      </c>
      <c r="E398" s="87">
        <v>1.5279510989785099E-7</v>
      </c>
      <c r="F398" s="87">
        <v>1.01863406598567E-7</v>
      </c>
      <c r="G398" s="87">
        <v>1.30967237055301E-7</v>
      </c>
      <c r="H398" s="87">
        <v>1.8917489796876899E-7</v>
      </c>
      <c r="I398" s="87">
        <v>2.1827872842550201E-7</v>
      </c>
      <c r="J398" s="87">
        <v>2.2555468603968599E-7</v>
      </c>
      <c r="K398" s="87">
        <v>3.2741809263825401E-7</v>
      </c>
      <c r="L398" s="87">
        <v>3.92901711165905E-7</v>
      </c>
      <c r="M398" s="87">
        <v>4.6566128730773899E-7</v>
      </c>
      <c r="N398" s="87">
        <v>4.00177668780088E-7</v>
      </c>
      <c r="O398" s="87">
        <v>4.00177668780088E-7</v>
      </c>
      <c r="P398" s="87">
        <v>4.3473846744745901E-7</v>
      </c>
      <c r="Q398" s="87">
        <v>3.2378011383116198E-7</v>
      </c>
      <c r="R398" s="87">
        <v>3.2923708204180002E-7</v>
      </c>
      <c r="S398" s="87">
        <v>3.6379788070917098E-7</v>
      </c>
      <c r="T398" s="87">
        <v>2.52839527092874E-7</v>
      </c>
      <c r="U398" s="87">
        <v>1.4188117347657601E-7</v>
      </c>
      <c r="V398" s="87">
        <v>1.76441972143948E-7</v>
      </c>
      <c r="W398" s="87">
        <v>2.40106601268053E-7</v>
      </c>
      <c r="X398" s="87">
        <v>1.5825207810848901E-7</v>
      </c>
      <c r="Y398" s="87">
        <v>4.7748471843078699E-8</v>
      </c>
      <c r="Z398" s="87">
        <v>1.2596501619555001E-7</v>
      </c>
      <c r="AA398" s="87">
        <v>1.6416379367001299E-7</v>
      </c>
      <c r="AB398" s="87">
        <v>1.6416379367001299E-7</v>
      </c>
      <c r="AC398" s="87">
        <v>2.37681282063042E-7</v>
      </c>
      <c r="AD398" s="87">
        <v>1.22023872487303E-7</v>
      </c>
      <c r="AE398" s="87">
        <v>7.9126039053397697E-8</v>
      </c>
      <c r="AF398" s="87">
        <v>1.52643527446427E-7</v>
      </c>
      <c r="AG398" s="87">
        <v>1.67953354925989E-7</v>
      </c>
      <c r="AH398" s="87">
        <v>9.5951691035349797E-8</v>
      </c>
      <c r="AI398" s="87">
        <v>1.7037867413015199E-7</v>
      </c>
      <c r="AJ398" s="87">
        <v>2.14792332066447E-7</v>
      </c>
      <c r="AK398" s="87">
        <v>1.42790668175808E-7</v>
      </c>
      <c r="AL398" s="87">
        <v>7.0789004285169405E-8</v>
      </c>
      <c r="AM398" s="87">
        <v>8.6098831764731406E-8</v>
      </c>
      <c r="AN398" s="87">
        <v>1.45064404929393E-7</v>
      </c>
      <c r="AO398" s="87">
        <v>1.45064404929393E-7</v>
      </c>
      <c r="AP398" s="87">
        <v>1.7228608662866799E-7</v>
      </c>
      <c r="AQ398" s="87">
        <v>1.9950776832794201E-7</v>
      </c>
      <c r="AR398" s="87">
        <v>2.99489026169051E-7</v>
      </c>
      <c r="AS398" s="87">
        <v>2.1029538604139099E-7</v>
      </c>
      <c r="AT398" s="87">
        <v>2.95724728654133E-7</v>
      </c>
      <c r="AU398" s="87">
        <v>2.06531088526473E-7</v>
      </c>
      <c r="AV398" s="87">
        <v>2.0464893976901299E-7</v>
      </c>
      <c r="AW398" s="87">
        <v>8.6351469184619894E-8</v>
      </c>
      <c r="AX398" s="87">
        <v>2.00884642254095E-7</v>
      </c>
      <c r="AY398" s="87">
        <v>2.8631398486683697E-7</v>
      </c>
      <c r="AZ398" s="87">
        <v>3.7174332747957901E-7</v>
      </c>
      <c r="BA398" s="87">
        <v>3.4075734826538601E-7</v>
      </c>
      <c r="BB398" s="87">
        <v>3.4075734826538601E-7</v>
      </c>
    </row>
    <row r="399" spans="1:54">
      <c r="A399" s="86" t="s">
        <v>516</v>
      </c>
      <c r="B399" s="87">
        <v>0</v>
      </c>
      <c r="C399" s="87">
        <v>0</v>
      </c>
      <c r="D399" s="87">
        <v>0</v>
      </c>
      <c r="E399" s="87">
        <v>0</v>
      </c>
      <c r="F399" s="87">
        <v>0</v>
      </c>
      <c r="G399" s="87">
        <v>0</v>
      </c>
      <c r="H399" s="87">
        <v>0</v>
      </c>
      <c r="I399" s="87">
        <v>0</v>
      </c>
      <c r="J399" s="87">
        <v>0</v>
      </c>
      <c r="K399" s="87">
        <v>0</v>
      </c>
      <c r="L399" s="87">
        <v>0</v>
      </c>
      <c r="M399" s="87">
        <v>0</v>
      </c>
      <c r="N399" s="87">
        <v>0</v>
      </c>
      <c r="O399" s="87">
        <v>0</v>
      </c>
      <c r="P399" s="87">
        <v>0</v>
      </c>
      <c r="Q399" s="87">
        <v>0</v>
      </c>
      <c r="R399" s="87">
        <v>0</v>
      </c>
      <c r="S399" s="87">
        <v>0</v>
      </c>
      <c r="T399" s="87">
        <v>0</v>
      </c>
      <c r="U399" s="87">
        <v>0</v>
      </c>
      <c r="V399" s="87">
        <v>0</v>
      </c>
      <c r="W399" s="87">
        <v>0</v>
      </c>
      <c r="X399" s="87">
        <v>0</v>
      </c>
      <c r="Y399" s="87">
        <v>0</v>
      </c>
      <c r="Z399" s="87">
        <v>0</v>
      </c>
      <c r="AA399" s="87">
        <v>0</v>
      </c>
      <c r="AB399" s="87">
        <v>0</v>
      </c>
      <c r="AC399" s="87">
        <v>0</v>
      </c>
      <c r="AD399" s="87">
        <v>0</v>
      </c>
      <c r="AE399" s="87">
        <v>0</v>
      </c>
      <c r="AF399" s="87">
        <v>0</v>
      </c>
      <c r="AG399" s="87">
        <v>0</v>
      </c>
      <c r="AH399" s="87">
        <v>0</v>
      </c>
      <c r="AI399" s="87">
        <v>0</v>
      </c>
      <c r="AJ399" s="87">
        <v>0</v>
      </c>
      <c r="AK399" s="87">
        <v>0</v>
      </c>
      <c r="AL399" s="87">
        <v>0</v>
      </c>
      <c r="AM399" s="87">
        <v>0</v>
      </c>
      <c r="AN399" s="87">
        <v>0</v>
      </c>
      <c r="AO399" s="87">
        <v>0</v>
      </c>
      <c r="AP399" s="87">
        <v>0</v>
      </c>
      <c r="AQ399" s="87">
        <v>0</v>
      </c>
      <c r="AR399" s="87">
        <v>0</v>
      </c>
      <c r="AS399" s="87">
        <v>0</v>
      </c>
      <c r="AT399" s="87">
        <v>0</v>
      </c>
      <c r="AU399" s="87">
        <v>0</v>
      </c>
      <c r="AV399" s="87">
        <v>0</v>
      </c>
      <c r="AW399" s="87">
        <v>0</v>
      </c>
      <c r="AX399" s="87">
        <v>0</v>
      </c>
      <c r="AY399" s="87">
        <v>0</v>
      </c>
      <c r="AZ399" s="87">
        <v>0</v>
      </c>
      <c r="BA399" s="87">
        <v>0</v>
      </c>
      <c r="BB399" s="87">
        <v>0</v>
      </c>
    </row>
    <row r="400" spans="1:54">
      <c r="A400" s="267" t="s">
        <v>517</v>
      </c>
      <c r="B400" s="109">
        <v>2.1827872842550202E-8</v>
      </c>
      <c r="C400" s="109">
        <v>7.2759576141834206E-8</v>
      </c>
      <c r="D400" s="109">
        <v>1.01863406598567E-7</v>
      </c>
      <c r="E400" s="109">
        <v>1.5279510989785099E-7</v>
      </c>
      <c r="F400" s="109">
        <v>1.01863406598567E-7</v>
      </c>
      <c r="G400" s="109">
        <v>1.30967237055301E-7</v>
      </c>
      <c r="H400" s="109">
        <v>1.8917489796876899E-7</v>
      </c>
      <c r="I400" s="109">
        <v>2.1827872842550201E-7</v>
      </c>
      <c r="J400" s="109">
        <v>2.2555468603968599E-7</v>
      </c>
      <c r="K400" s="109">
        <v>3.2741809263825401E-7</v>
      </c>
      <c r="L400" s="109">
        <v>3.92901711165905E-7</v>
      </c>
      <c r="M400" s="109">
        <v>4.6566128730773899E-7</v>
      </c>
      <c r="N400" s="109">
        <v>4.00177668780088E-7</v>
      </c>
      <c r="O400" s="109">
        <v>4.00177668780088E-7</v>
      </c>
      <c r="P400" s="109">
        <v>4.3473846744745901E-7</v>
      </c>
      <c r="Q400" s="109">
        <v>3.2378011383116198E-7</v>
      </c>
      <c r="R400" s="109">
        <v>3.2923708204180002E-7</v>
      </c>
      <c r="S400" s="109">
        <v>3.6379788070917098E-7</v>
      </c>
      <c r="T400" s="109">
        <v>2.52839527092874E-7</v>
      </c>
      <c r="U400" s="109">
        <v>1.4188117347657601E-7</v>
      </c>
      <c r="V400" s="109">
        <v>1.76441972143948E-7</v>
      </c>
      <c r="W400" s="109">
        <v>2.40106601268053E-7</v>
      </c>
      <c r="X400" s="109">
        <v>1.5825207810848901E-7</v>
      </c>
      <c r="Y400" s="109">
        <v>4.7748471843078699E-8</v>
      </c>
      <c r="Z400" s="109">
        <v>1.2596501619555001E-7</v>
      </c>
      <c r="AA400" s="109">
        <v>1.6416379367001299E-7</v>
      </c>
      <c r="AB400" s="109">
        <v>1.6416379367001299E-7</v>
      </c>
      <c r="AC400" s="109">
        <v>2.37681282063042E-7</v>
      </c>
      <c r="AD400" s="109">
        <v>1.22023872487303E-7</v>
      </c>
      <c r="AE400" s="109">
        <v>7.9126039053397697E-8</v>
      </c>
      <c r="AF400" s="109">
        <v>1.52643527446427E-7</v>
      </c>
      <c r="AG400" s="109">
        <v>1.67953354925989E-7</v>
      </c>
      <c r="AH400" s="109">
        <v>9.5951691035349797E-8</v>
      </c>
      <c r="AI400" s="109">
        <v>1.7037867413015199E-7</v>
      </c>
      <c r="AJ400" s="109">
        <v>2.14792332066447E-7</v>
      </c>
      <c r="AK400" s="109">
        <v>1.42790668175808E-7</v>
      </c>
      <c r="AL400" s="109">
        <v>7.0789004285169405E-8</v>
      </c>
      <c r="AM400" s="109">
        <v>8.6098831764731406E-8</v>
      </c>
      <c r="AN400" s="109">
        <v>1.45064404929393E-7</v>
      </c>
      <c r="AO400" s="109">
        <v>1.45064404929393E-7</v>
      </c>
      <c r="AP400" s="109">
        <v>1.7228608662866799E-7</v>
      </c>
      <c r="AQ400" s="109">
        <v>1.9950776832794201E-7</v>
      </c>
      <c r="AR400" s="109">
        <v>2.99489026169051E-7</v>
      </c>
      <c r="AS400" s="109">
        <v>2.1029538604139099E-7</v>
      </c>
      <c r="AT400" s="109">
        <v>2.95724728654133E-7</v>
      </c>
      <c r="AU400" s="109">
        <v>2.06531088526473E-7</v>
      </c>
      <c r="AV400" s="109">
        <v>2.0464893976901299E-7</v>
      </c>
      <c r="AW400" s="109">
        <v>8.6351469184619894E-8</v>
      </c>
      <c r="AX400" s="109">
        <v>2.00884642254095E-7</v>
      </c>
      <c r="AY400" s="109">
        <v>2.8631398486683697E-7</v>
      </c>
      <c r="AZ400" s="109">
        <v>3.7174332747957901E-7</v>
      </c>
      <c r="BA400" s="109">
        <v>3.4075734826538601E-7</v>
      </c>
      <c r="BB400" s="109">
        <v>3.4075734826538601E-7</v>
      </c>
    </row>
    <row r="401" spans="1:54">
      <c r="A401" s="86" t="s">
        <v>518</v>
      </c>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row>
    <row r="402" spans="1:54">
      <c r="A402" s="89" t="s">
        <v>519</v>
      </c>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row>
    <row r="403" spans="1:54">
      <c r="A403" s="86" t="s">
        <v>520</v>
      </c>
      <c r="B403" s="87">
        <v>17162290.379999999</v>
      </c>
      <c r="C403" s="87">
        <v>17162290.379999999</v>
      </c>
      <c r="D403" s="87">
        <v>17162290.379999999</v>
      </c>
      <c r="E403" s="87">
        <v>17162290.379999999</v>
      </c>
      <c r="F403" s="87">
        <v>17162290.379999999</v>
      </c>
      <c r="G403" s="87">
        <v>17162290.379999999</v>
      </c>
      <c r="H403" s="87">
        <v>17162290.379999999</v>
      </c>
      <c r="I403" s="87">
        <v>17162290.379999999</v>
      </c>
      <c r="J403" s="87">
        <v>17162290.379999999</v>
      </c>
      <c r="K403" s="87">
        <v>17162290.379999999</v>
      </c>
      <c r="L403" s="87">
        <v>17162290.379999999</v>
      </c>
      <c r="M403" s="87">
        <v>17162290.379999999</v>
      </c>
      <c r="N403" s="87">
        <v>17162290.379999999</v>
      </c>
      <c r="O403" s="87">
        <v>17162290.379999999</v>
      </c>
      <c r="P403" s="87">
        <v>17162290.379999999</v>
      </c>
      <c r="Q403" s="87">
        <v>17162290.379999999</v>
      </c>
      <c r="R403" s="87">
        <v>17162290.379999999</v>
      </c>
      <c r="S403" s="87">
        <v>17162290.379999999</v>
      </c>
      <c r="T403" s="87">
        <v>17162290.379999999</v>
      </c>
      <c r="U403" s="87">
        <v>17162290.379999999</v>
      </c>
      <c r="V403" s="87">
        <v>17162290.379999999</v>
      </c>
      <c r="W403" s="87">
        <v>17162290.379999999</v>
      </c>
      <c r="X403" s="87">
        <v>17162290.379999999</v>
      </c>
      <c r="Y403" s="87">
        <v>17162290.379999999</v>
      </c>
      <c r="Z403" s="87">
        <v>17162290.379999999</v>
      </c>
      <c r="AA403" s="87">
        <v>17162290.379999999</v>
      </c>
      <c r="AB403" s="87">
        <v>17162290.379999999</v>
      </c>
      <c r="AC403" s="87">
        <v>17162290.379999999</v>
      </c>
      <c r="AD403" s="87">
        <v>17162290.379999999</v>
      </c>
      <c r="AE403" s="87">
        <v>17162290.379999999</v>
      </c>
      <c r="AF403" s="87">
        <v>17162290.379999999</v>
      </c>
      <c r="AG403" s="87">
        <v>17162290.379999999</v>
      </c>
      <c r="AH403" s="87">
        <v>17162290.379999999</v>
      </c>
      <c r="AI403" s="87">
        <v>17162290.379999999</v>
      </c>
      <c r="AJ403" s="87">
        <v>17162290.379999999</v>
      </c>
      <c r="AK403" s="87">
        <v>17162290.379999999</v>
      </c>
      <c r="AL403" s="87">
        <v>17162290.379999999</v>
      </c>
      <c r="AM403" s="87">
        <v>17162290.379999999</v>
      </c>
      <c r="AN403" s="87">
        <v>17162290.379999999</v>
      </c>
      <c r="AO403" s="87">
        <v>17162290.379999999</v>
      </c>
      <c r="AP403" s="87">
        <v>17162290.379999999</v>
      </c>
      <c r="AQ403" s="87">
        <v>17162290.379999999</v>
      </c>
      <c r="AR403" s="87">
        <v>17162290.379999999</v>
      </c>
      <c r="AS403" s="87">
        <v>17162290.379999999</v>
      </c>
      <c r="AT403" s="87">
        <v>17162290.379999999</v>
      </c>
      <c r="AU403" s="87">
        <v>17162290.379999999</v>
      </c>
      <c r="AV403" s="87">
        <v>17162290.379999999</v>
      </c>
      <c r="AW403" s="87">
        <v>17162290.379999999</v>
      </c>
      <c r="AX403" s="87">
        <v>17162290.379999999</v>
      </c>
      <c r="AY403" s="87">
        <v>17162290.379999999</v>
      </c>
      <c r="AZ403" s="87">
        <v>17162290.379999999</v>
      </c>
      <c r="BA403" s="87">
        <v>17162290.379999999</v>
      </c>
      <c r="BB403" s="87">
        <v>17162290.379999999</v>
      </c>
    </row>
    <row r="404" spans="1:54">
      <c r="A404" s="86" t="s">
        <v>521</v>
      </c>
      <c r="B404" s="87">
        <v>0</v>
      </c>
      <c r="C404" s="87">
        <v>0</v>
      </c>
      <c r="D404" s="87">
        <v>0</v>
      </c>
      <c r="E404" s="87">
        <v>0</v>
      </c>
      <c r="F404" s="87">
        <v>0</v>
      </c>
      <c r="G404" s="87">
        <v>0</v>
      </c>
      <c r="H404" s="87">
        <v>0</v>
      </c>
      <c r="I404" s="87">
        <v>0</v>
      </c>
      <c r="J404" s="87">
        <v>0</v>
      </c>
      <c r="K404" s="87">
        <v>0</v>
      </c>
      <c r="L404" s="87">
        <v>0</v>
      </c>
      <c r="M404" s="87">
        <v>0</v>
      </c>
      <c r="N404" s="87">
        <v>0</v>
      </c>
      <c r="O404" s="87">
        <v>0</v>
      </c>
      <c r="P404" s="87">
        <v>0</v>
      </c>
      <c r="Q404" s="87">
        <v>0</v>
      </c>
      <c r="R404" s="87">
        <v>0</v>
      </c>
      <c r="S404" s="87">
        <v>0</v>
      </c>
      <c r="T404" s="87">
        <v>0</v>
      </c>
      <c r="U404" s="87">
        <v>0</v>
      </c>
      <c r="V404" s="87">
        <v>0</v>
      </c>
      <c r="W404" s="87">
        <v>0</v>
      </c>
      <c r="X404" s="87">
        <v>0</v>
      </c>
      <c r="Y404" s="87">
        <v>0</v>
      </c>
      <c r="Z404" s="87">
        <v>0</v>
      </c>
      <c r="AA404" s="87">
        <v>0</v>
      </c>
      <c r="AB404" s="87">
        <v>0</v>
      </c>
      <c r="AC404" s="87">
        <v>0</v>
      </c>
      <c r="AD404" s="87">
        <v>0</v>
      </c>
      <c r="AE404" s="87">
        <v>0</v>
      </c>
      <c r="AF404" s="87">
        <v>0</v>
      </c>
      <c r="AG404" s="87">
        <v>0</v>
      </c>
      <c r="AH404" s="87">
        <v>0</v>
      </c>
      <c r="AI404" s="87">
        <v>0</v>
      </c>
      <c r="AJ404" s="87">
        <v>0</v>
      </c>
      <c r="AK404" s="87">
        <v>0</v>
      </c>
      <c r="AL404" s="87">
        <v>0</v>
      </c>
      <c r="AM404" s="87">
        <v>0</v>
      </c>
      <c r="AN404" s="87">
        <v>0</v>
      </c>
      <c r="AO404" s="87">
        <v>0</v>
      </c>
      <c r="AP404" s="87">
        <v>0</v>
      </c>
      <c r="AQ404" s="87">
        <v>0</v>
      </c>
      <c r="AR404" s="87">
        <v>0</v>
      </c>
      <c r="AS404" s="87">
        <v>0</v>
      </c>
      <c r="AT404" s="87">
        <v>0</v>
      </c>
      <c r="AU404" s="87">
        <v>0</v>
      </c>
      <c r="AV404" s="87">
        <v>0</v>
      </c>
      <c r="AW404" s="87">
        <v>0</v>
      </c>
      <c r="AX404" s="87">
        <v>0</v>
      </c>
      <c r="AY404" s="87">
        <v>0</v>
      </c>
      <c r="AZ404" s="87">
        <v>0</v>
      </c>
      <c r="BA404" s="87">
        <v>0</v>
      </c>
      <c r="BB404" s="87">
        <v>0</v>
      </c>
    </row>
    <row r="405" spans="1:54">
      <c r="A405" s="86" t="s">
        <v>522</v>
      </c>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row>
    <row r="406" spans="1:54">
      <c r="A406" s="89" t="s">
        <v>523</v>
      </c>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row>
    <row r="407" spans="1:54">
      <c r="A407" s="86" t="s">
        <v>524</v>
      </c>
      <c r="B407" s="87">
        <v>0</v>
      </c>
      <c r="C407" s="87">
        <v>0</v>
      </c>
      <c r="D407" s="87">
        <v>0</v>
      </c>
      <c r="E407" s="87">
        <v>0</v>
      </c>
      <c r="F407" s="87">
        <v>0</v>
      </c>
      <c r="G407" s="87">
        <v>0</v>
      </c>
      <c r="H407" s="87">
        <v>0</v>
      </c>
      <c r="I407" s="87">
        <v>0</v>
      </c>
      <c r="J407" s="87">
        <v>0</v>
      </c>
      <c r="K407" s="87">
        <v>0</v>
      </c>
      <c r="L407" s="87">
        <v>0</v>
      </c>
      <c r="M407" s="87">
        <v>0</v>
      </c>
      <c r="N407" s="87">
        <v>0</v>
      </c>
      <c r="O407" s="87">
        <v>0</v>
      </c>
      <c r="P407" s="87">
        <v>0</v>
      </c>
      <c r="Q407" s="87">
        <v>0</v>
      </c>
      <c r="R407" s="87">
        <v>0</v>
      </c>
      <c r="S407" s="87">
        <v>0</v>
      </c>
      <c r="T407" s="87">
        <v>0</v>
      </c>
      <c r="U407" s="87">
        <v>0</v>
      </c>
      <c r="V407" s="87">
        <v>0</v>
      </c>
      <c r="W407" s="87">
        <v>0</v>
      </c>
      <c r="X407" s="87">
        <v>0</v>
      </c>
      <c r="Y407" s="87">
        <v>0</v>
      </c>
      <c r="Z407" s="87">
        <v>0</v>
      </c>
      <c r="AA407" s="87">
        <v>0</v>
      </c>
      <c r="AB407" s="87">
        <v>0</v>
      </c>
      <c r="AC407" s="87">
        <v>0</v>
      </c>
      <c r="AD407" s="87">
        <v>0</v>
      </c>
      <c r="AE407" s="87">
        <v>0</v>
      </c>
      <c r="AF407" s="87">
        <v>0</v>
      </c>
      <c r="AG407" s="87">
        <v>0</v>
      </c>
      <c r="AH407" s="87">
        <v>0</v>
      </c>
      <c r="AI407" s="87">
        <v>0</v>
      </c>
      <c r="AJ407" s="87">
        <v>0</v>
      </c>
      <c r="AK407" s="87">
        <v>0</v>
      </c>
      <c r="AL407" s="87">
        <v>0</v>
      </c>
      <c r="AM407" s="87">
        <v>0</v>
      </c>
      <c r="AN407" s="87">
        <v>0</v>
      </c>
      <c r="AO407" s="87">
        <v>0</v>
      </c>
      <c r="AP407" s="87">
        <v>0</v>
      </c>
      <c r="AQ407" s="87">
        <v>0</v>
      </c>
      <c r="AR407" s="87">
        <v>0</v>
      </c>
      <c r="AS407" s="87">
        <v>0</v>
      </c>
      <c r="AT407" s="87">
        <v>0</v>
      </c>
      <c r="AU407" s="87">
        <v>0</v>
      </c>
      <c r="AV407" s="87">
        <v>0</v>
      </c>
      <c r="AW407" s="87">
        <v>0</v>
      </c>
      <c r="AX407" s="87">
        <v>0</v>
      </c>
      <c r="AY407" s="87">
        <v>0</v>
      </c>
      <c r="AZ407" s="87">
        <v>0</v>
      </c>
      <c r="BA407" s="87">
        <v>0</v>
      </c>
      <c r="BB407" s="87">
        <v>0</v>
      </c>
    </row>
    <row r="408" spans="1:54">
      <c r="A408" s="86" t="s">
        <v>525</v>
      </c>
      <c r="B408" s="87">
        <v>0</v>
      </c>
      <c r="C408" s="87">
        <v>0</v>
      </c>
      <c r="D408" s="87">
        <v>0</v>
      </c>
      <c r="E408" s="87">
        <v>0</v>
      </c>
      <c r="F408" s="87">
        <v>0</v>
      </c>
      <c r="G408" s="87">
        <v>0</v>
      </c>
      <c r="H408" s="87">
        <v>0</v>
      </c>
      <c r="I408" s="87">
        <v>0</v>
      </c>
      <c r="J408" s="87">
        <v>0</v>
      </c>
      <c r="K408" s="87">
        <v>0</v>
      </c>
      <c r="L408" s="87">
        <v>0</v>
      </c>
      <c r="M408" s="87">
        <v>0</v>
      </c>
      <c r="N408" s="87">
        <v>0</v>
      </c>
      <c r="O408" s="87">
        <v>0</v>
      </c>
      <c r="P408" s="87">
        <v>0</v>
      </c>
      <c r="Q408" s="87">
        <v>0</v>
      </c>
      <c r="R408" s="87">
        <v>0</v>
      </c>
      <c r="S408" s="87">
        <v>0</v>
      </c>
      <c r="T408" s="87">
        <v>0</v>
      </c>
      <c r="U408" s="87">
        <v>0</v>
      </c>
      <c r="V408" s="87">
        <v>0</v>
      </c>
      <c r="W408" s="87">
        <v>0</v>
      </c>
      <c r="X408" s="87">
        <v>0</v>
      </c>
      <c r="Y408" s="87">
        <v>0</v>
      </c>
      <c r="Z408" s="87">
        <v>0</v>
      </c>
      <c r="AA408" s="87">
        <v>0</v>
      </c>
      <c r="AB408" s="87">
        <v>0</v>
      </c>
      <c r="AC408" s="87">
        <v>0</v>
      </c>
      <c r="AD408" s="87">
        <v>0</v>
      </c>
      <c r="AE408" s="87">
        <v>0</v>
      </c>
      <c r="AF408" s="87">
        <v>0</v>
      </c>
      <c r="AG408" s="87">
        <v>0</v>
      </c>
      <c r="AH408" s="87">
        <v>0</v>
      </c>
      <c r="AI408" s="87">
        <v>0</v>
      </c>
      <c r="AJ408" s="87">
        <v>0</v>
      </c>
      <c r="AK408" s="87">
        <v>0</v>
      </c>
      <c r="AL408" s="87">
        <v>0</v>
      </c>
      <c r="AM408" s="87">
        <v>0</v>
      </c>
      <c r="AN408" s="87">
        <v>0</v>
      </c>
      <c r="AO408" s="87">
        <v>0</v>
      </c>
      <c r="AP408" s="87">
        <v>0</v>
      </c>
      <c r="AQ408" s="87">
        <v>0</v>
      </c>
      <c r="AR408" s="87">
        <v>0</v>
      </c>
      <c r="AS408" s="87">
        <v>0</v>
      </c>
      <c r="AT408" s="87">
        <v>0</v>
      </c>
      <c r="AU408" s="87">
        <v>0</v>
      </c>
      <c r="AV408" s="87">
        <v>0</v>
      </c>
      <c r="AW408" s="87">
        <v>0</v>
      </c>
      <c r="AX408" s="87">
        <v>0</v>
      </c>
      <c r="AY408" s="87">
        <v>0</v>
      </c>
      <c r="AZ408" s="87">
        <v>0</v>
      </c>
      <c r="BA408" s="87">
        <v>0</v>
      </c>
      <c r="BB408" s="87">
        <v>0</v>
      </c>
    </row>
    <row r="409" spans="1:54">
      <c r="A409" s="86" t="s">
        <v>526</v>
      </c>
      <c r="B409" s="87">
        <v>0</v>
      </c>
      <c r="C409" s="87">
        <v>0</v>
      </c>
      <c r="D409" s="87">
        <v>0</v>
      </c>
      <c r="E409" s="87">
        <v>0</v>
      </c>
      <c r="F409" s="87">
        <v>0</v>
      </c>
      <c r="G409" s="87">
        <v>0</v>
      </c>
      <c r="H409" s="87">
        <v>0</v>
      </c>
      <c r="I409" s="87">
        <v>0</v>
      </c>
      <c r="J409" s="87">
        <v>0</v>
      </c>
      <c r="K409" s="87">
        <v>0</v>
      </c>
      <c r="L409" s="87">
        <v>0</v>
      </c>
      <c r="M409" s="87">
        <v>0</v>
      </c>
      <c r="N409" s="87">
        <v>0</v>
      </c>
      <c r="O409" s="87">
        <v>0</v>
      </c>
      <c r="P409" s="87">
        <v>0</v>
      </c>
      <c r="Q409" s="87">
        <v>0</v>
      </c>
      <c r="R409" s="87">
        <v>0</v>
      </c>
      <c r="S409" s="87">
        <v>0</v>
      </c>
      <c r="T409" s="87">
        <v>0</v>
      </c>
      <c r="U409" s="87">
        <v>0</v>
      </c>
      <c r="V409" s="87">
        <v>0</v>
      </c>
      <c r="W409" s="87">
        <v>0</v>
      </c>
      <c r="X409" s="87">
        <v>0</v>
      </c>
      <c r="Y409" s="87">
        <v>0</v>
      </c>
      <c r="Z409" s="87">
        <v>0</v>
      </c>
      <c r="AA409" s="87">
        <v>0</v>
      </c>
      <c r="AB409" s="87">
        <v>0</v>
      </c>
      <c r="AC409" s="87">
        <v>0</v>
      </c>
      <c r="AD409" s="87">
        <v>0</v>
      </c>
      <c r="AE409" s="87">
        <v>0</v>
      </c>
      <c r="AF409" s="87">
        <v>0</v>
      </c>
      <c r="AG409" s="87">
        <v>0</v>
      </c>
      <c r="AH409" s="87">
        <v>0</v>
      </c>
      <c r="AI409" s="87">
        <v>0</v>
      </c>
      <c r="AJ409" s="87">
        <v>0</v>
      </c>
      <c r="AK409" s="87">
        <v>0</v>
      </c>
      <c r="AL409" s="87">
        <v>0</v>
      </c>
      <c r="AM409" s="87">
        <v>0</v>
      </c>
      <c r="AN409" s="87">
        <v>0</v>
      </c>
      <c r="AO409" s="87">
        <v>0</v>
      </c>
      <c r="AP409" s="87">
        <v>0</v>
      </c>
      <c r="AQ409" s="87">
        <v>0</v>
      </c>
      <c r="AR409" s="87">
        <v>0</v>
      </c>
      <c r="AS409" s="87">
        <v>0</v>
      </c>
      <c r="AT409" s="87">
        <v>0</v>
      </c>
      <c r="AU409" s="87">
        <v>0</v>
      </c>
      <c r="AV409" s="87">
        <v>0</v>
      </c>
      <c r="AW409" s="87">
        <v>0</v>
      </c>
      <c r="AX409" s="87">
        <v>0</v>
      </c>
      <c r="AY409" s="87">
        <v>0</v>
      </c>
      <c r="AZ409" s="87">
        <v>0</v>
      </c>
      <c r="BA409" s="87">
        <v>0</v>
      </c>
      <c r="BB409" s="87">
        <v>0</v>
      </c>
    </row>
    <row r="410" spans="1:54">
      <c r="A410" s="267" t="s">
        <v>527</v>
      </c>
      <c r="B410" s="109">
        <v>0</v>
      </c>
      <c r="C410" s="109">
        <v>0</v>
      </c>
      <c r="D410" s="109">
        <v>0</v>
      </c>
      <c r="E410" s="109">
        <v>0</v>
      </c>
      <c r="F410" s="109">
        <v>0</v>
      </c>
      <c r="G410" s="109">
        <v>0</v>
      </c>
      <c r="H410" s="109">
        <v>0</v>
      </c>
      <c r="I410" s="109">
        <v>0</v>
      </c>
      <c r="J410" s="109">
        <v>0</v>
      </c>
      <c r="K410" s="109">
        <v>0</v>
      </c>
      <c r="L410" s="109">
        <v>0</v>
      </c>
      <c r="M410" s="109">
        <v>0</v>
      </c>
      <c r="N410" s="109">
        <v>0</v>
      </c>
      <c r="O410" s="109">
        <v>0</v>
      </c>
      <c r="P410" s="109">
        <v>0</v>
      </c>
      <c r="Q410" s="109">
        <v>0</v>
      </c>
      <c r="R410" s="109">
        <v>0</v>
      </c>
      <c r="S410" s="109">
        <v>0</v>
      </c>
      <c r="T410" s="109">
        <v>0</v>
      </c>
      <c r="U410" s="109">
        <v>0</v>
      </c>
      <c r="V410" s="109">
        <v>0</v>
      </c>
      <c r="W410" s="109">
        <v>0</v>
      </c>
      <c r="X410" s="109">
        <v>0</v>
      </c>
      <c r="Y410" s="109">
        <v>0</v>
      </c>
      <c r="Z410" s="109">
        <v>0</v>
      </c>
      <c r="AA410" s="109">
        <v>0</v>
      </c>
      <c r="AB410" s="109">
        <v>0</v>
      </c>
      <c r="AC410" s="109">
        <v>0</v>
      </c>
      <c r="AD410" s="109">
        <v>0</v>
      </c>
      <c r="AE410" s="109">
        <v>0</v>
      </c>
      <c r="AF410" s="109">
        <v>0</v>
      </c>
      <c r="AG410" s="109">
        <v>0</v>
      </c>
      <c r="AH410" s="109">
        <v>0</v>
      </c>
      <c r="AI410" s="109">
        <v>0</v>
      </c>
      <c r="AJ410" s="109">
        <v>0</v>
      </c>
      <c r="AK410" s="109">
        <v>0</v>
      </c>
      <c r="AL410" s="109">
        <v>0</v>
      </c>
      <c r="AM410" s="109">
        <v>0</v>
      </c>
      <c r="AN410" s="109">
        <v>0</v>
      </c>
      <c r="AO410" s="109">
        <v>0</v>
      </c>
      <c r="AP410" s="109">
        <v>0</v>
      </c>
      <c r="AQ410" s="109">
        <v>0</v>
      </c>
      <c r="AR410" s="109">
        <v>0</v>
      </c>
      <c r="AS410" s="109">
        <v>0</v>
      </c>
      <c r="AT410" s="109">
        <v>0</v>
      </c>
      <c r="AU410" s="109">
        <v>0</v>
      </c>
      <c r="AV410" s="109">
        <v>0</v>
      </c>
      <c r="AW410" s="109">
        <v>0</v>
      </c>
      <c r="AX410" s="109">
        <v>0</v>
      </c>
      <c r="AY410" s="109">
        <v>0</v>
      </c>
      <c r="AZ410" s="109">
        <v>0</v>
      </c>
      <c r="BA410" s="109">
        <v>0</v>
      </c>
      <c r="BB410" s="109">
        <v>0</v>
      </c>
    </row>
    <row r="411" spans="1:54">
      <c r="A411" s="86" t="s">
        <v>528</v>
      </c>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row>
    <row r="412" spans="1:54">
      <c r="A412" s="89" t="s">
        <v>529</v>
      </c>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row>
    <row r="413" spans="1:54">
      <c r="A413" s="86" t="s">
        <v>530</v>
      </c>
      <c r="B413" s="87">
        <v>5247257</v>
      </c>
      <c r="C413" s="87">
        <v>5247257</v>
      </c>
      <c r="D413" s="87">
        <v>5247257</v>
      </c>
      <c r="E413" s="87">
        <v>5247257</v>
      </c>
      <c r="F413" s="87">
        <v>5247257</v>
      </c>
      <c r="G413" s="87">
        <v>5247257</v>
      </c>
      <c r="H413" s="87">
        <v>5247257</v>
      </c>
      <c r="I413" s="87">
        <v>5247257</v>
      </c>
      <c r="J413" s="87">
        <v>5247257</v>
      </c>
      <c r="K413" s="87">
        <v>5247257</v>
      </c>
      <c r="L413" s="87">
        <v>5247257</v>
      </c>
      <c r="M413" s="87">
        <v>5247257</v>
      </c>
      <c r="N413" s="87">
        <v>5247257</v>
      </c>
      <c r="O413" s="87">
        <v>5247257</v>
      </c>
      <c r="P413" s="87">
        <v>5247257</v>
      </c>
      <c r="Q413" s="87">
        <v>5247257</v>
      </c>
      <c r="R413" s="87">
        <v>5247257</v>
      </c>
      <c r="S413" s="87">
        <v>5247257</v>
      </c>
      <c r="T413" s="87">
        <v>5247257</v>
      </c>
      <c r="U413" s="87">
        <v>5247257</v>
      </c>
      <c r="V413" s="87">
        <v>5247257</v>
      </c>
      <c r="W413" s="87">
        <v>5247257</v>
      </c>
      <c r="X413" s="87">
        <v>5247257</v>
      </c>
      <c r="Y413" s="87">
        <v>5247257</v>
      </c>
      <c r="Z413" s="87">
        <v>5247257</v>
      </c>
      <c r="AA413" s="87">
        <v>5247257</v>
      </c>
      <c r="AB413" s="87">
        <v>5247257</v>
      </c>
      <c r="AC413" s="87">
        <v>5247257</v>
      </c>
      <c r="AD413" s="87">
        <v>5247257</v>
      </c>
      <c r="AE413" s="87">
        <v>5247257</v>
      </c>
      <c r="AF413" s="87">
        <v>5247257</v>
      </c>
      <c r="AG413" s="87">
        <v>5247257</v>
      </c>
      <c r="AH413" s="87">
        <v>5247257</v>
      </c>
      <c r="AI413" s="87">
        <v>5247257</v>
      </c>
      <c r="AJ413" s="87">
        <v>5247257</v>
      </c>
      <c r="AK413" s="87">
        <v>5247257</v>
      </c>
      <c r="AL413" s="87">
        <v>5247257</v>
      </c>
      <c r="AM413" s="87">
        <v>5247257</v>
      </c>
      <c r="AN413" s="87">
        <v>5247257</v>
      </c>
      <c r="AO413" s="87">
        <v>5247257</v>
      </c>
      <c r="AP413" s="87">
        <v>5247257</v>
      </c>
      <c r="AQ413" s="87">
        <v>5247257</v>
      </c>
      <c r="AR413" s="87">
        <v>5247257</v>
      </c>
      <c r="AS413" s="87">
        <v>5247257</v>
      </c>
      <c r="AT413" s="87">
        <v>5247257</v>
      </c>
      <c r="AU413" s="87">
        <v>5247257</v>
      </c>
      <c r="AV413" s="87">
        <v>5247257</v>
      </c>
      <c r="AW413" s="87">
        <v>5247257</v>
      </c>
      <c r="AX413" s="87">
        <v>5247257</v>
      </c>
      <c r="AY413" s="87">
        <v>5247257</v>
      </c>
      <c r="AZ413" s="87">
        <v>5247257</v>
      </c>
      <c r="BA413" s="87">
        <v>5247257</v>
      </c>
      <c r="BB413" s="87">
        <v>5247257</v>
      </c>
    </row>
    <row r="414" spans="1:54">
      <c r="A414" s="86" t="s">
        <v>531</v>
      </c>
      <c r="B414" s="87">
        <v>5787196.2000000002</v>
      </c>
      <c r="C414" s="87">
        <v>5787196.2000000002</v>
      </c>
      <c r="D414" s="87">
        <v>5787196.2000000002</v>
      </c>
      <c r="E414" s="87">
        <v>5787196.2000000002</v>
      </c>
      <c r="F414" s="87">
        <v>5787196.2000000002</v>
      </c>
      <c r="G414" s="87">
        <v>5787196.2000000002</v>
      </c>
      <c r="H414" s="87">
        <v>5787196.2000000002</v>
      </c>
      <c r="I414" s="87">
        <v>5787196.2000000002</v>
      </c>
      <c r="J414" s="87">
        <v>5787196.2000000002</v>
      </c>
      <c r="K414" s="87">
        <v>5787196.2000000002</v>
      </c>
      <c r="L414" s="87">
        <v>5787196.2000000002</v>
      </c>
      <c r="M414" s="87">
        <v>5787196.2000000002</v>
      </c>
      <c r="N414" s="87">
        <v>5787196.2000000002</v>
      </c>
      <c r="O414" s="87">
        <v>5787196.2000000002</v>
      </c>
      <c r="P414" s="87">
        <v>5787196.2000000002</v>
      </c>
      <c r="Q414" s="87">
        <v>5787196.2000000002</v>
      </c>
      <c r="R414" s="87">
        <v>5787196.2000000002</v>
      </c>
      <c r="S414" s="87">
        <v>5787196.2000000002</v>
      </c>
      <c r="T414" s="87">
        <v>5787196.2000000002</v>
      </c>
      <c r="U414" s="87">
        <v>5787196.2000000002</v>
      </c>
      <c r="V414" s="87">
        <v>5787196.2000000002</v>
      </c>
      <c r="W414" s="87">
        <v>5787196.2000000002</v>
      </c>
      <c r="X414" s="87">
        <v>5787196.2000000002</v>
      </c>
      <c r="Y414" s="87">
        <v>5787196.2000000002</v>
      </c>
      <c r="Z414" s="87">
        <v>5787196.2000000002</v>
      </c>
      <c r="AA414" s="87">
        <v>5787196.2000000002</v>
      </c>
      <c r="AB414" s="87">
        <v>5787196.2000000002</v>
      </c>
      <c r="AC414" s="87">
        <v>5787196.2000000002</v>
      </c>
      <c r="AD414" s="87">
        <v>5787196.2000000002</v>
      </c>
      <c r="AE414" s="87">
        <v>5787196.2000000002</v>
      </c>
      <c r="AF414" s="87">
        <v>5787196.2000000002</v>
      </c>
      <c r="AG414" s="87">
        <v>5787196.2000000002</v>
      </c>
      <c r="AH414" s="87">
        <v>5787196.2000000002</v>
      </c>
      <c r="AI414" s="87">
        <v>5787196.2000000002</v>
      </c>
      <c r="AJ414" s="87">
        <v>5787196.2000000002</v>
      </c>
      <c r="AK414" s="87">
        <v>5787196.2000000002</v>
      </c>
      <c r="AL414" s="87">
        <v>5787196.2000000002</v>
      </c>
      <c r="AM414" s="87">
        <v>5787196.2000000002</v>
      </c>
      <c r="AN414" s="87">
        <v>5787196.2000000002</v>
      </c>
      <c r="AO414" s="87">
        <v>5787196.2000000002</v>
      </c>
      <c r="AP414" s="87">
        <v>5787196.2000000002</v>
      </c>
      <c r="AQ414" s="87">
        <v>5787196.2000000002</v>
      </c>
      <c r="AR414" s="87">
        <v>5787196.2000000002</v>
      </c>
      <c r="AS414" s="87">
        <v>5787196.2000000002</v>
      </c>
      <c r="AT414" s="87">
        <v>5787196.2000000002</v>
      </c>
      <c r="AU414" s="87">
        <v>5787196.2000000002</v>
      </c>
      <c r="AV414" s="87">
        <v>5787196.2000000002</v>
      </c>
      <c r="AW414" s="87">
        <v>5787196.2000000002</v>
      </c>
      <c r="AX414" s="87">
        <v>5787196.2000000002</v>
      </c>
      <c r="AY414" s="87">
        <v>5787196.2000000002</v>
      </c>
      <c r="AZ414" s="87">
        <v>5787196.2000000002</v>
      </c>
      <c r="BA414" s="87">
        <v>5787196.2000000002</v>
      </c>
      <c r="BB414" s="87">
        <v>5787196.2000000002</v>
      </c>
    </row>
    <row r="415" spans="1:54">
      <c r="A415" s="86" t="s">
        <v>532</v>
      </c>
      <c r="B415" s="87">
        <v>61098.38</v>
      </c>
      <c r="C415" s="87">
        <v>61098.38</v>
      </c>
      <c r="D415" s="87">
        <v>61098.38</v>
      </c>
      <c r="E415" s="87">
        <v>61098.38</v>
      </c>
      <c r="F415" s="87">
        <v>61098.38</v>
      </c>
      <c r="G415" s="87">
        <v>61098.38</v>
      </c>
      <c r="H415" s="87">
        <v>61098.38</v>
      </c>
      <c r="I415" s="87">
        <v>61098.38</v>
      </c>
      <c r="J415" s="87">
        <v>61098.38</v>
      </c>
      <c r="K415" s="87">
        <v>61098.38</v>
      </c>
      <c r="L415" s="87">
        <v>61098.38</v>
      </c>
      <c r="M415" s="87">
        <v>61098.38</v>
      </c>
      <c r="N415" s="87">
        <v>61098.38</v>
      </c>
      <c r="O415" s="87">
        <v>61098.38</v>
      </c>
      <c r="P415" s="87">
        <v>61098.38</v>
      </c>
      <c r="Q415" s="87">
        <v>61098.38</v>
      </c>
      <c r="R415" s="87">
        <v>61098.38</v>
      </c>
      <c r="S415" s="87">
        <v>61098.38</v>
      </c>
      <c r="T415" s="87">
        <v>61098.38</v>
      </c>
      <c r="U415" s="87">
        <v>61098.38</v>
      </c>
      <c r="V415" s="87">
        <v>61098.38</v>
      </c>
      <c r="W415" s="87">
        <v>61098.38</v>
      </c>
      <c r="X415" s="87">
        <v>61098.38</v>
      </c>
      <c r="Y415" s="87">
        <v>61098.38</v>
      </c>
      <c r="Z415" s="87">
        <v>61098.38</v>
      </c>
      <c r="AA415" s="87">
        <v>61098.38</v>
      </c>
      <c r="AB415" s="87">
        <v>61098.38</v>
      </c>
      <c r="AC415" s="87">
        <v>61098.38</v>
      </c>
      <c r="AD415" s="87">
        <v>61098.38</v>
      </c>
      <c r="AE415" s="87">
        <v>61098.38</v>
      </c>
      <c r="AF415" s="87">
        <v>61098.38</v>
      </c>
      <c r="AG415" s="87">
        <v>61098.38</v>
      </c>
      <c r="AH415" s="87">
        <v>61098.38</v>
      </c>
      <c r="AI415" s="87">
        <v>61098.38</v>
      </c>
      <c r="AJ415" s="87">
        <v>61098.38</v>
      </c>
      <c r="AK415" s="87">
        <v>61098.38</v>
      </c>
      <c r="AL415" s="87">
        <v>61098.38</v>
      </c>
      <c r="AM415" s="87">
        <v>61098.38</v>
      </c>
      <c r="AN415" s="87">
        <v>61098.38</v>
      </c>
      <c r="AO415" s="87">
        <v>61098.38</v>
      </c>
      <c r="AP415" s="87">
        <v>61098.38</v>
      </c>
      <c r="AQ415" s="87">
        <v>61098.38</v>
      </c>
      <c r="AR415" s="87">
        <v>61098.38</v>
      </c>
      <c r="AS415" s="87">
        <v>61098.38</v>
      </c>
      <c r="AT415" s="87">
        <v>61098.38</v>
      </c>
      <c r="AU415" s="87">
        <v>61098.38</v>
      </c>
      <c r="AV415" s="87">
        <v>61098.38</v>
      </c>
      <c r="AW415" s="87">
        <v>61098.38</v>
      </c>
      <c r="AX415" s="87">
        <v>61098.38</v>
      </c>
      <c r="AY415" s="87">
        <v>61098.38</v>
      </c>
      <c r="AZ415" s="87">
        <v>61098.38</v>
      </c>
      <c r="BA415" s="87">
        <v>61098.38</v>
      </c>
      <c r="BB415" s="87">
        <v>61098.38</v>
      </c>
    </row>
    <row r="416" spans="1:54">
      <c r="A416" s="86" t="s">
        <v>533</v>
      </c>
      <c r="B416" s="87">
        <v>248518.389999999</v>
      </c>
      <c r="C416" s="87">
        <v>237322.389999999</v>
      </c>
      <c r="D416" s="87">
        <v>226126.389999999</v>
      </c>
      <c r="E416" s="87">
        <v>214930.389999999</v>
      </c>
      <c r="F416" s="87">
        <v>203734.389999999</v>
      </c>
      <c r="G416" s="87">
        <v>192538.389999999</v>
      </c>
      <c r="H416" s="87">
        <v>181342.389999999</v>
      </c>
      <c r="I416" s="87">
        <v>170146.389999999</v>
      </c>
      <c r="J416" s="87">
        <v>158950.389999999</v>
      </c>
      <c r="K416" s="87">
        <v>147754.389999999</v>
      </c>
      <c r="L416" s="87">
        <v>136558.389999999</v>
      </c>
      <c r="M416" s="87">
        <v>125362.389999999</v>
      </c>
      <c r="N416" s="87">
        <v>114166.389999999</v>
      </c>
      <c r="O416" s="87">
        <v>114166.389999999</v>
      </c>
      <c r="P416" s="87">
        <v>102970.389999999</v>
      </c>
      <c r="Q416" s="87">
        <v>91774.389999999796</v>
      </c>
      <c r="R416" s="87">
        <v>80578.389999999796</v>
      </c>
      <c r="S416" s="87">
        <v>69382.389999999796</v>
      </c>
      <c r="T416" s="87">
        <v>58186.389999999803</v>
      </c>
      <c r="U416" s="87">
        <v>46990.389999999803</v>
      </c>
      <c r="V416" s="87">
        <v>35794.389999999803</v>
      </c>
      <c r="W416" s="87">
        <v>24598.389999999799</v>
      </c>
      <c r="X416" s="87">
        <v>13402.389999999799</v>
      </c>
      <c r="Y416" s="87">
        <v>2206.3899999998498</v>
      </c>
      <c r="Z416" s="87">
        <v>-8989.6100000001406</v>
      </c>
      <c r="AA416" s="87">
        <v>-20185.610000000099</v>
      </c>
      <c r="AB416" s="87">
        <v>-20185.610000000099</v>
      </c>
      <c r="AC416" s="87">
        <v>-31381.610000000099</v>
      </c>
      <c r="AD416" s="87">
        <v>-42577.610000000102</v>
      </c>
      <c r="AE416" s="87">
        <v>-53773.610000000102</v>
      </c>
      <c r="AF416" s="87">
        <v>272530.38999999902</v>
      </c>
      <c r="AG416" s="87">
        <v>261334.389999999</v>
      </c>
      <c r="AH416" s="87">
        <v>250138.389999999</v>
      </c>
      <c r="AI416" s="87">
        <v>238942.389999999</v>
      </c>
      <c r="AJ416" s="87">
        <v>227746.389999999</v>
      </c>
      <c r="AK416" s="87">
        <v>216550.389999999</v>
      </c>
      <c r="AL416" s="87">
        <v>205354.389999999</v>
      </c>
      <c r="AM416" s="87">
        <v>194158.389999999</v>
      </c>
      <c r="AN416" s="87">
        <v>182962.389999999</v>
      </c>
      <c r="AO416" s="87">
        <v>182962.389999999</v>
      </c>
      <c r="AP416" s="87">
        <v>171766.389999999</v>
      </c>
      <c r="AQ416" s="87">
        <v>160570.389999999</v>
      </c>
      <c r="AR416" s="87">
        <v>149374.389999999</v>
      </c>
      <c r="AS416" s="87">
        <v>138178.389999999</v>
      </c>
      <c r="AT416" s="87">
        <v>126982.389999999</v>
      </c>
      <c r="AU416" s="87">
        <v>115786.389999999</v>
      </c>
      <c r="AV416" s="87">
        <v>104590.389999999</v>
      </c>
      <c r="AW416" s="87">
        <v>93394.389999999796</v>
      </c>
      <c r="AX416" s="87">
        <v>82198.389999999796</v>
      </c>
      <c r="AY416" s="87">
        <v>71002.389999999796</v>
      </c>
      <c r="AZ416" s="87">
        <v>59806.389999999803</v>
      </c>
      <c r="BA416" s="87">
        <v>48610.389999999803</v>
      </c>
      <c r="BB416" s="87">
        <v>48610.389999999803</v>
      </c>
    </row>
    <row r="417" spans="1:54">
      <c r="A417" s="86" t="s">
        <v>534</v>
      </c>
      <c r="B417" s="87">
        <v>2991561.23</v>
      </c>
      <c r="C417" s="87">
        <v>2991561.23</v>
      </c>
      <c r="D417" s="87">
        <v>2991561.23</v>
      </c>
      <c r="E417" s="87">
        <v>2991561.23</v>
      </c>
      <c r="F417" s="87">
        <v>2991561.23</v>
      </c>
      <c r="G417" s="87">
        <v>2991561.23</v>
      </c>
      <c r="H417" s="87">
        <v>2991561.23</v>
      </c>
      <c r="I417" s="87">
        <v>2991561.23</v>
      </c>
      <c r="J417" s="87">
        <v>2991561.23</v>
      </c>
      <c r="K417" s="87">
        <v>2991561.23</v>
      </c>
      <c r="L417" s="87">
        <v>2991561.23</v>
      </c>
      <c r="M417" s="87">
        <v>2991561.23</v>
      </c>
      <c r="N417" s="87">
        <v>2991561.23</v>
      </c>
      <c r="O417" s="87">
        <v>2991561.23</v>
      </c>
      <c r="P417" s="87">
        <v>2991561.23</v>
      </c>
      <c r="Q417" s="87">
        <v>2991561.23</v>
      </c>
      <c r="R417" s="87">
        <v>2991561.23</v>
      </c>
      <c r="S417" s="87">
        <v>2991561.23</v>
      </c>
      <c r="T417" s="87">
        <v>2991561.23</v>
      </c>
      <c r="U417" s="87">
        <v>2991561.23</v>
      </c>
      <c r="V417" s="87">
        <v>2991561.23</v>
      </c>
      <c r="W417" s="87">
        <v>2991561.23</v>
      </c>
      <c r="X417" s="87">
        <v>2991561.23</v>
      </c>
      <c r="Y417" s="87">
        <v>2991561.23</v>
      </c>
      <c r="Z417" s="87">
        <v>2991561.23</v>
      </c>
      <c r="AA417" s="87">
        <v>2991561.23</v>
      </c>
      <c r="AB417" s="87">
        <v>2991561.23</v>
      </c>
      <c r="AC417" s="87">
        <v>2991561.23</v>
      </c>
      <c r="AD417" s="87">
        <v>2991561.23</v>
      </c>
      <c r="AE417" s="87">
        <v>2991561.23</v>
      </c>
      <c r="AF417" s="87">
        <v>2991561.23</v>
      </c>
      <c r="AG417" s="87">
        <v>2991561.23</v>
      </c>
      <c r="AH417" s="87">
        <v>2991561.23</v>
      </c>
      <c r="AI417" s="87">
        <v>2991561.23</v>
      </c>
      <c r="AJ417" s="87">
        <v>2991561.23</v>
      </c>
      <c r="AK417" s="87">
        <v>2991561.23</v>
      </c>
      <c r="AL417" s="87">
        <v>2991561.23</v>
      </c>
      <c r="AM417" s="87">
        <v>2991561.23</v>
      </c>
      <c r="AN417" s="87">
        <v>2991561.23</v>
      </c>
      <c r="AO417" s="87">
        <v>2991561.23</v>
      </c>
      <c r="AP417" s="87">
        <v>2991561.23</v>
      </c>
      <c r="AQ417" s="87">
        <v>2991561.23</v>
      </c>
      <c r="AR417" s="87">
        <v>2991561.23</v>
      </c>
      <c r="AS417" s="87">
        <v>2991561.23</v>
      </c>
      <c r="AT417" s="87">
        <v>2991561.23</v>
      </c>
      <c r="AU417" s="87">
        <v>2991561.23</v>
      </c>
      <c r="AV417" s="87">
        <v>2991561.23</v>
      </c>
      <c r="AW417" s="87">
        <v>2991561.23</v>
      </c>
      <c r="AX417" s="87">
        <v>2991561.23</v>
      </c>
      <c r="AY417" s="87">
        <v>2991561.23</v>
      </c>
      <c r="AZ417" s="87">
        <v>2991561.23</v>
      </c>
      <c r="BA417" s="87">
        <v>2991561.23</v>
      </c>
      <c r="BB417" s="87">
        <v>2991561.23</v>
      </c>
    </row>
    <row r="418" spans="1:54">
      <c r="A418" s="86" t="s">
        <v>535</v>
      </c>
      <c r="B418" s="87">
        <v>4098125.27</v>
      </c>
      <c r="C418" s="87">
        <v>4098125.27</v>
      </c>
      <c r="D418" s="87">
        <v>4098125.27</v>
      </c>
      <c r="E418" s="87">
        <v>4098125.27</v>
      </c>
      <c r="F418" s="87">
        <v>4098125.27</v>
      </c>
      <c r="G418" s="87">
        <v>4098125.27</v>
      </c>
      <c r="H418" s="87">
        <v>4098125.27</v>
      </c>
      <c r="I418" s="87">
        <v>4098125.27</v>
      </c>
      <c r="J418" s="87">
        <v>4098125.27</v>
      </c>
      <c r="K418" s="87">
        <v>4098125.27</v>
      </c>
      <c r="L418" s="87">
        <v>4098125.27</v>
      </c>
      <c r="M418" s="87">
        <v>4098125.27</v>
      </c>
      <c r="N418" s="87">
        <v>4098125.27</v>
      </c>
      <c r="O418" s="87">
        <v>4098125.27</v>
      </c>
      <c r="P418" s="87">
        <v>4098125.27</v>
      </c>
      <c r="Q418" s="87">
        <v>4098125.27</v>
      </c>
      <c r="R418" s="87">
        <v>4098125.27</v>
      </c>
      <c r="S418" s="87">
        <v>4098125.27</v>
      </c>
      <c r="T418" s="87">
        <v>4098125.27</v>
      </c>
      <c r="U418" s="87">
        <v>4098125.27</v>
      </c>
      <c r="V418" s="87">
        <v>4098125.27</v>
      </c>
      <c r="W418" s="87">
        <v>4098125.27</v>
      </c>
      <c r="X418" s="87">
        <v>4098125.27</v>
      </c>
      <c r="Y418" s="87">
        <v>4098125.27</v>
      </c>
      <c r="Z418" s="87">
        <v>4098125.27</v>
      </c>
      <c r="AA418" s="87">
        <v>4098125.27</v>
      </c>
      <c r="AB418" s="87">
        <v>4098125.27</v>
      </c>
      <c r="AC418" s="87">
        <v>4098125.27</v>
      </c>
      <c r="AD418" s="87">
        <v>4098125.27</v>
      </c>
      <c r="AE418" s="87">
        <v>4098125.27</v>
      </c>
      <c r="AF418" s="87">
        <v>4098125.27</v>
      </c>
      <c r="AG418" s="87">
        <v>4098125.27</v>
      </c>
      <c r="AH418" s="87">
        <v>4098125.27</v>
      </c>
      <c r="AI418" s="87">
        <v>4098125.27</v>
      </c>
      <c r="AJ418" s="87">
        <v>4098125.27</v>
      </c>
      <c r="AK418" s="87">
        <v>4098125.27</v>
      </c>
      <c r="AL418" s="87">
        <v>4098125.27</v>
      </c>
      <c r="AM418" s="87">
        <v>4098125.27</v>
      </c>
      <c r="AN418" s="87">
        <v>4098125.27</v>
      </c>
      <c r="AO418" s="87">
        <v>4098125.27</v>
      </c>
      <c r="AP418" s="87">
        <v>4098125.27</v>
      </c>
      <c r="AQ418" s="87">
        <v>4098125.27</v>
      </c>
      <c r="AR418" s="87">
        <v>4098125.27</v>
      </c>
      <c r="AS418" s="87">
        <v>4098125.27</v>
      </c>
      <c r="AT418" s="87">
        <v>4098125.27</v>
      </c>
      <c r="AU418" s="87">
        <v>4098125.27</v>
      </c>
      <c r="AV418" s="87">
        <v>4098125.27</v>
      </c>
      <c r="AW418" s="87">
        <v>4098125.27</v>
      </c>
      <c r="AX418" s="87">
        <v>4098125.27</v>
      </c>
      <c r="AY418" s="87">
        <v>4098125.27</v>
      </c>
      <c r="AZ418" s="87">
        <v>4098125.27</v>
      </c>
      <c r="BA418" s="87">
        <v>4098125.27</v>
      </c>
      <c r="BB418" s="87">
        <v>4098125.27</v>
      </c>
    </row>
    <row r="419" spans="1:54">
      <c r="A419" s="86" t="s">
        <v>536</v>
      </c>
      <c r="B419" s="87">
        <v>0</v>
      </c>
      <c r="C419" s="87">
        <v>0</v>
      </c>
      <c r="D419" s="87">
        <v>0</v>
      </c>
      <c r="E419" s="87">
        <v>0</v>
      </c>
      <c r="F419" s="87">
        <v>0</v>
      </c>
      <c r="G419" s="87">
        <v>0</v>
      </c>
      <c r="H419" s="87">
        <v>0</v>
      </c>
      <c r="I419" s="87">
        <v>0</v>
      </c>
      <c r="J419" s="87">
        <v>0</v>
      </c>
      <c r="K419" s="87">
        <v>0</v>
      </c>
      <c r="L419" s="87">
        <v>0</v>
      </c>
      <c r="M419" s="87">
        <v>0</v>
      </c>
      <c r="N419" s="87">
        <v>0</v>
      </c>
      <c r="O419" s="87">
        <v>0</v>
      </c>
      <c r="P419" s="87">
        <v>0</v>
      </c>
      <c r="Q419" s="87">
        <v>0</v>
      </c>
      <c r="R419" s="87">
        <v>0</v>
      </c>
      <c r="S419" s="87">
        <v>0</v>
      </c>
      <c r="T419" s="87">
        <v>0</v>
      </c>
      <c r="U419" s="87">
        <v>0</v>
      </c>
      <c r="V419" s="87">
        <v>0</v>
      </c>
      <c r="W419" s="87">
        <v>0</v>
      </c>
      <c r="X419" s="87">
        <v>0</v>
      </c>
      <c r="Y419" s="87">
        <v>0</v>
      </c>
      <c r="Z419" s="87">
        <v>0</v>
      </c>
      <c r="AA419" s="87">
        <v>0</v>
      </c>
      <c r="AB419" s="87">
        <v>0</v>
      </c>
      <c r="AC419" s="87">
        <v>0</v>
      </c>
      <c r="AD419" s="87">
        <v>0</v>
      </c>
      <c r="AE419" s="87">
        <v>0</v>
      </c>
      <c r="AF419" s="87">
        <v>0</v>
      </c>
      <c r="AG419" s="87">
        <v>0</v>
      </c>
      <c r="AH419" s="87">
        <v>0</v>
      </c>
      <c r="AI419" s="87">
        <v>0</v>
      </c>
      <c r="AJ419" s="87">
        <v>0</v>
      </c>
      <c r="AK419" s="87">
        <v>0</v>
      </c>
      <c r="AL419" s="87">
        <v>0</v>
      </c>
      <c r="AM419" s="87">
        <v>0</v>
      </c>
      <c r="AN419" s="87">
        <v>0</v>
      </c>
      <c r="AO419" s="87">
        <v>0</v>
      </c>
      <c r="AP419" s="87">
        <v>0</v>
      </c>
      <c r="AQ419" s="87">
        <v>0</v>
      </c>
      <c r="AR419" s="87">
        <v>0</v>
      </c>
      <c r="AS419" s="87">
        <v>0</v>
      </c>
      <c r="AT419" s="87">
        <v>0</v>
      </c>
      <c r="AU419" s="87">
        <v>0</v>
      </c>
      <c r="AV419" s="87">
        <v>0</v>
      </c>
      <c r="AW419" s="87">
        <v>0</v>
      </c>
      <c r="AX419" s="87">
        <v>0</v>
      </c>
      <c r="AY419" s="87">
        <v>0</v>
      </c>
      <c r="AZ419" s="87">
        <v>0</v>
      </c>
      <c r="BA419" s="87">
        <v>0</v>
      </c>
      <c r="BB419" s="87">
        <v>0</v>
      </c>
    </row>
    <row r="420" spans="1:54">
      <c r="A420" s="86" t="s">
        <v>537</v>
      </c>
      <c r="B420" s="87">
        <v>6020686.2999999998</v>
      </c>
      <c r="C420" s="87">
        <v>6020686.2999999998</v>
      </c>
      <c r="D420" s="87">
        <v>6020686.2999999998</v>
      </c>
      <c r="E420" s="87">
        <v>6020686.2999999998</v>
      </c>
      <c r="F420" s="87">
        <v>6020686.2999999998</v>
      </c>
      <c r="G420" s="87">
        <v>6020686.2999999998</v>
      </c>
      <c r="H420" s="87">
        <v>6020686.2999999998</v>
      </c>
      <c r="I420" s="87">
        <v>6020686.2999999998</v>
      </c>
      <c r="J420" s="87">
        <v>6020686.2999999998</v>
      </c>
      <c r="K420" s="87">
        <v>6020686.2999999998</v>
      </c>
      <c r="L420" s="87">
        <v>6020686.2999999998</v>
      </c>
      <c r="M420" s="87">
        <v>6020686.2999999998</v>
      </c>
      <c r="N420" s="87">
        <v>6020686.2999999998</v>
      </c>
      <c r="O420" s="87">
        <v>6020686.2999999998</v>
      </c>
      <c r="P420" s="87">
        <v>6020686.2999999998</v>
      </c>
      <c r="Q420" s="87">
        <v>6020686.2999999998</v>
      </c>
      <c r="R420" s="87">
        <v>6020686.2999999998</v>
      </c>
      <c r="S420" s="87">
        <v>6020686.2999999998</v>
      </c>
      <c r="T420" s="87">
        <v>6020686.2999999998</v>
      </c>
      <c r="U420" s="87">
        <v>6020686.2999999998</v>
      </c>
      <c r="V420" s="87">
        <v>6020686.2999999998</v>
      </c>
      <c r="W420" s="87">
        <v>6020686.2999999998</v>
      </c>
      <c r="X420" s="87">
        <v>6020686.2999999998</v>
      </c>
      <c r="Y420" s="87">
        <v>6020686.2999999998</v>
      </c>
      <c r="Z420" s="87">
        <v>6020686.2999999998</v>
      </c>
      <c r="AA420" s="87">
        <v>6020686.2999999998</v>
      </c>
      <c r="AB420" s="87">
        <v>6020686.2999999998</v>
      </c>
      <c r="AC420" s="87">
        <v>6020686.2999999998</v>
      </c>
      <c r="AD420" s="87">
        <v>6020686.2999999998</v>
      </c>
      <c r="AE420" s="87">
        <v>6020686.2999999998</v>
      </c>
      <c r="AF420" s="87">
        <v>6020686.2999999998</v>
      </c>
      <c r="AG420" s="87">
        <v>6020686.2999999998</v>
      </c>
      <c r="AH420" s="87">
        <v>6020686.2999999998</v>
      </c>
      <c r="AI420" s="87">
        <v>6020686.2999999998</v>
      </c>
      <c r="AJ420" s="87">
        <v>6020686.2999999998</v>
      </c>
      <c r="AK420" s="87">
        <v>6020686.2999999998</v>
      </c>
      <c r="AL420" s="87">
        <v>6020686.2999999998</v>
      </c>
      <c r="AM420" s="87">
        <v>6020686.2999999998</v>
      </c>
      <c r="AN420" s="87">
        <v>6020686.2999999998</v>
      </c>
      <c r="AO420" s="87">
        <v>6020686.2999999998</v>
      </c>
      <c r="AP420" s="87">
        <v>6020686.2999999998</v>
      </c>
      <c r="AQ420" s="87">
        <v>6020686.2999999998</v>
      </c>
      <c r="AR420" s="87">
        <v>6020686.2999999998</v>
      </c>
      <c r="AS420" s="87">
        <v>6020686.2999999998</v>
      </c>
      <c r="AT420" s="87">
        <v>6020686.2999999998</v>
      </c>
      <c r="AU420" s="87">
        <v>6020686.2999999998</v>
      </c>
      <c r="AV420" s="87">
        <v>6020686.2999999998</v>
      </c>
      <c r="AW420" s="87">
        <v>6020686.2999999998</v>
      </c>
      <c r="AX420" s="87">
        <v>6020686.2999999998</v>
      </c>
      <c r="AY420" s="87">
        <v>6020686.2999999998</v>
      </c>
      <c r="AZ420" s="87">
        <v>6020686.2999999998</v>
      </c>
      <c r="BA420" s="87">
        <v>6020686.2999999998</v>
      </c>
      <c r="BB420" s="87">
        <v>6020686.2999999998</v>
      </c>
    </row>
    <row r="421" spans="1:54">
      <c r="A421" s="86" t="s">
        <v>538</v>
      </c>
      <c r="B421" s="87">
        <v>3489871.74</v>
      </c>
      <c r="C421" s="87">
        <v>3489871.74</v>
      </c>
      <c r="D421" s="87">
        <v>3489871.74</v>
      </c>
      <c r="E421" s="87">
        <v>3489871.74</v>
      </c>
      <c r="F421" s="87">
        <v>3489871.74</v>
      </c>
      <c r="G421" s="87">
        <v>3489871.74</v>
      </c>
      <c r="H421" s="87">
        <v>3489871.74</v>
      </c>
      <c r="I421" s="87">
        <v>3489871.74</v>
      </c>
      <c r="J421" s="87">
        <v>3489871.74</v>
      </c>
      <c r="K421" s="87">
        <v>3489871.74</v>
      </c>
      <c r="L421" s="87">
        <v>3489871.74</v>
      </c>
      <c r="M421" s="87">
        <v>3489871.74</v>
      </c>
      <c r="N421" s="87">
        <v>3489871.74</v>
      </c>
      <c r="O421" s="87">
        <v>3489871.74</v>
      </c>
      <c r="P421" s="87">
        <v>3489871.74</v>
      </c>
      <c r="Q421" s="87">
        <v>3489871.74</v>
      </c>
      <c r="R421" s="87">
        <v>3489871.74</v>
      </c>
      <c r="S421" s="87">
        <v>3489871.74</v>
      </c>
      <c r="T421" s="87">
        <v>3489871.74</v>
      </c>
      <c r="U421" s="87">
        <v>3489871.74</v>
      </c>
      <c r="V421" s="87">
        <v>3489871.74</v>
      </c>
      <c r="W421" s="87">
        <v>3489871.74</v>
      </c>
      <c r="X421" s="87">
        <v>3489871.74</v>
      </c>
      <c r="Y421" s="87">
        <v>3489871.74</v>
      </c>
      <c r="Z421" s="87">
        <v>3489871.74</v>
      </c>
      <c r="AA421" s="87">
        <v>3489871.74</v>
      </c>
      <c r="AB421" s="87">
        <v>3489871.74</v>
      </c>
      <c r="AC421" s="87">
        <v>3489871.74</v>
      </c>
      <c r="AD421" s="87">
        <v>3489871.74</v>
      </c>
      <c r="AE421" s="87">
        <v>3489871.74</v>
      </c>
      <c r="AF421" s="87">
        <v>3489871.74</v>
      </c>
      <c r="AG421" s="87">
        <v>3489871.74</v>
      </c>
      <c r="AH421" s="87">
        <v>3489871.74</v>
      </c>
      <c r="AI421" s="87">
        <v>3489871.74</v>
      </c>
      <c r="AJ421" s="87">
        <v>3489871.74</v>
      </c>
      <c r="AK421" s="87">
        <v>3489871.74</v>
      </c>
      <c r="AL421" s="87">
        <v>3489871.74</v>
      </c>
      <c r="AM421" s="87">
        <v>3489871.74</v>
      </c>
      <c r="AN421" s="87">
        <v>3489871.74</v>
      </c>
      <c r="AO421" s="87">
        <v>3489871.74</v>
      </c>
      <c r="AP421" s="87">
        <v>3489871.74</v>
      </c>
      <c r="AQ421" s="87">
        <v>3489871.74</v>
      </c>
      <c r="AR421" s="87">
        <v>3489871.74</v>
      </c>
      <c r="AS421" s="87">
        <v>3489871.74</v>
      </c>
      <c r="AT421" s="87">
        <v>3489871.74</v>
      </c>
      <c r="AU421" s="87">
        <v>3489871.74</v>
      </c>
      <c r="AV421" s="87">
        <v>3489871.74</v>
      </c>
      <c r="AW421" s="87">
        <v>3489871.74</v>
      </c>
      <c r="AX421" s="87">
        <v>3489871.74</v>
      </c>
      <c r="AY421" s="87">
        <v>3489871.74</v>
      </c>
      <c r="AZ421" s="87">
        <v>3489871.74</v>
      </c>
      <c r="BA421" s="87">
        <v>3489871.74</v>
      </c>
      <c r="BB421" s="87">
        <v>3489871.74</v>
      </c>
    </row>
    <row r="422" spans="1:54">
      <c r="A422" s="86" t="s">
        <v>539</v>
      </c>
      <c r="B422" s="87">
        <v>5742459.6900000004</v>
      </c>
      <c r="C422" s="87">
        <v>5742459.6900000004</v>
      </c>
      <c r="D422" s="87">
        <v>5742459.6900000004</v>
      </c>
      <c r="E422" s="87">
        <v>5742459.6900000004</v>
      </c>
      <c r="F422" s="87">
        <v>5742459.6900000004</v>
      </c>
      <c r="G422" s="87">
        <v>5742459.6900000004</v>
      </c>
      <c r="H422" s="87">
        <v>5742459.6900000004</v>
      </c>
      <c r="I422" s="87">
        <v>5742459.6900000004</v>
      </c>
      <c r="J422" s="87">
        <v>5742459.6900000004</v>
      </c>
      <c r="K422" s="87">
        <v>5742459.6900000004</v>
      </c>
      <c r="L422" s="87">
        <v>5742459.6900000004</v>
      </c>
      <c r="M422" s="87">
        <v>5742459.6900000004</v>
      </c>
      <c r="N422" s="87">
        <v>5742459.6900000004</v>
      </c>
      <c r="O422" s="87">
        <v>5742459.6900000004</v>
      </c>
      <c r="P422" s="87">
        <v>5742459.6900000004</v>
      </c>
      <c r="Q422" s="87">
        <v>5742459.6900000004</v>
      </c>
      <c r="R422" s="87">
        <v>5742459.6900000004</v>
      </c>
      <c r="S422" s="87">
        <v>5742459.6900000004</v>
      </c>
      <c r="T422" s="87">
        <v>5742459.6900000004</v>
      </c>
      <c r="U422" s="87">
        <v>5742459.6900000004</v>
      </c>
      <c r="V422" s="87">
        <v>5742459.6900000004</v>
      </c>
      <c r="W422" s="87">
        <v>5742459.6900000004</v>
      </c>
      <c r="X422" s="87">
        <v>5742459.6900000004</v>
      </c>
      <c r="Y422" s="87">
        <v>5742459.6900000004</v>
      </c>
      <c r="Z422" s="87">
        <v>5742459.6900000004</v>
      </c>
      <c r="AA422" s="87">
        <v>5742459.6900000004</v>
      </c>
      <c r="AB422" s="87">
        <v>5742459.6900000004</v>
      </c>
      <c r="AC422" s="87">
        <v>5742459.6900000004</v>
      </c>
      <c r="AD422" s="87">
        <v>5742459.6900000004</v>
      </c>
      <c r="AE422" s="87">
        <v>5742459.6900000004</v>
      </c>
      <c r="AF422" s="87">
        <v>5742459.6900000004</v>
      </c>
      <c r="AG422" s="87">
        <v>5742459.6900000004</v>
      </c>
      <c r="AH422" s="87">
        <v>5742459.6900000004</v>
      </c>
      <c r="AI422" s="87">
        <v>5742459.6900000004</v>
      </c>
      <c r="AJ422" s="87">
        <v>5742459.6900000004</v>
      </c>
      <c r="AK422" s="87">
        <v>5742459.6900000004</v>
      </c>
      <c r="AL422" s="87">
        <v>5742459.6900000004</v>
      </c>
      <c r="AM422" s="87">
        <v>5742459.6900000004</v>
      </c>
      <c r="AN422" s="87">
        <v>5742459.6900000004</v>
      </c>
      <c r="AO422" s="87">
        <v>5742459.6900000004</v>
      </c>
      <c r="AP422" s="87">
        <v>5742459.6900000004</v>
      </c>
      <c r="AQ422" s="87">
        <v>5742459.6900000004</v>
      </c>
      <c r="AR422" s="87">
        <v>5742459.6900000004</v>
      </c>
      <c r="AS422" s="87">
        <v>5742459.6900000004</v>
      </c>
      <c r="AT422" s="87">
        <v>5742459.6900000004</v>
      </c>
      <c r="AU422" s="87">
        <v>5742459.6900000004</v>
      </c>
      <c r="AV422" s="87">
        <v>5742459.6900000004</v>
      </c>
      <c r="AW422" s="87">
        <v>5742459.6900000004</v>
      </c>
      <c r="AX422" s="87">
        <v>5742459.6900000004</v>
      </c>
      <c r="AY422" s="87">
        <v>5742459.6900000004</v>
      </c>
      <c r="AZ422" s="87">
        <v>5742459.6900000004</v>
      </c>
      <c r="BA422" s="87">
        <v>5742459.6900000004</v>
      </c>
      <c r="BB422" s="87">
        <v>5742459.6900000004</v>
      </c>
    </row>
    <row r="423" spans="1:54">
      <c r="A423" s="86" t="s">
        <v>540</v>
      </c>
      <c r="B423" s="87">
        <v>0</v>
      </c>
      <c r="C423" s="87">
        <v>0</v>
      </c>
      <c r="D423" s="87">
        <v>0</v>
      </c>
      <c r="E423" s="87">
        <v>0</v>
      </c>
      <c r="F423" s="87">
        <v>0</v>
      </c>
      <c r="G423" s="87">
        <v>0</v>
      </c>
      <c r="H423" s="87">
        <v>0</v>
      </c>
      <c r="I423" s="87">
        <v>0</v>
      </c>
      <c r="J423" s="87">
        <v>0</v>
      </c>
      <c r="K423" s="87">
        <v>0</v>
      </c>
      <c r="L423" s="87">
        <v>0</v>
      </c>
      <c r="M423" s="87">
        <v>0</v>
      </c>
      <c r="N423" s="87">
        <v>0</v>
      </c>
      <c r="O423" s="87">
        <v>0</v>
      </c>
      <c r="P423" s="87">
        <v>0</v>
      </c>
      <c r="Q423" s="87">
        <v>0</v>
      </c>
      <c r="R423" s="87">
        <v>0</v>
      </c>
      <c r="S423" s="87">
        <v>0</v>
      </c>
      <c r="T423" s="87">
        <v>0</v>
      </c>
      <c r="U423" s="87">
        <v>0</v>
      </c>
      <c r="V423" s="87">
        <v>0</v>
      </c>
      <c r="W423" s="87">
        <v>0</v>
      </c>
      <c r="X423" s="87">
        <v>0</v>
      </c>
      <c r="Y423" s="87">
        <v>0</v>
      </c>
      <c r="Z423" s="87">
        <v>0</v>
      </c>
      <c r="AA423" s="87">
        <v>0</v>
      </c>
      <c r="AB423" s="87">
        <v>0</v>
      </c>
      <c r="AC423" s="87">
        <v>0</v>
      </c>
      <c r="AD423" s="87">
        <v>0</v>
      </c>
      <c r="AE423" s="87">
        <v>0</v>
      </c>
      <c r="AF423" s="87">
        <v>0</v>
      </c>
      <c r="AG423" s="87">
        <v>0</v>
      </c>
      <c r="AH423" s="87">
        <v>0</v>
      </c>
      <c r="AI423" s="87">
        <v>0</v>
      </c>
      <c r="AJ423" s="87">
        <v>0</v>
      </c>
      <c r="AK423" s="87">
        <v>0</v>
      </c>
      <c r="AL423" s="87">
        <v>0</v>
      </c>
      <c r="AM423" s="87">
        <v>0</v>
      </c>
      <c r="AN423" s="87">
        <v>0</v>
      </c>
      <c r="AO423" s="87">
        <v>0</v>
      </c>
      <c r="AP423" s="87">
        <v>0</v>
      </c>
      <c r="AQ423" s="87">
        <v>0</v>
      </c>
      <c r="AR423" s="87">
        <v>0</v>
      </c>
      <c r="AS423" s="87">
        <v>0</v>
      </c>
      <c r="AT423" s="87">
        <v>0</v>
      </c>
      <c r="AU423" s="87">
        <v>0</v>
      </c>
      <c r="AV423" s="87">
        <v>0</v>
      </c>
      <c r="AW423" s="87">
        <v>0</v>
      </c>
      <c r="AX423" s="87">
        <v>0</v>
      </c>
      <c r="AY423" s="87">
        <v>0</v>
      </c>
      <c r="AZ423" s="87">
        <v>0</v>
      </c>
      <c r="BA423" s="87">
        <v>0</v>
      </c>
      <c r="BB423" s="87">
        <v>0</v>
      </c>
    </row>
    <row r="424" spans="1:54">
      <c r="A424" s="86" t="s">
        <v>541</v>
      </c>
      <c r="B424" s="87">
        <v>2395323.8199999998</v>
      </c>
      <c r="C424" s="87">
        <v>2395323.8199999998</v>
      </c>
      <c r="D424" s="87">
        <v>2395323.8199999998</v>
      </c>
      <c r="E424" s="87">
        <v>2395323.8199999998</v>
      </c>
      <c r="F424" s="87">
        <v>2395323.8199999998</v>
      </c>
      <c r="G424" s="87">
        <v>2395323.8199999998</v>
      </c>
      <c r="H424" s="87">
        <v>2395323.8199999998</v>
      </c>
      <c r="I424" s="87">
        <v>2395323.8199999998</v>
      </c>
      <c r="J424" s="87">
        <v>2395323.8199999998</v>
      </c>
      <c r="K424" s="87">
        <v>2395323.8199999998</v>
      </c>
      <c r="L424" s="87">
        <v>2395323.8199999998</v>
      </c>
      <c r="M424" s="87">
        <v>2395323.8199999998</v>
      </c>
      <c r="N424" s="87">
        <v>2395323.8199999998</v>
      </c>
      <c r="O424" s="87">
        <v>2395323.8199999998</v>
      </c>
      <c r="P424" s="87">
        <v>2395323.8199999998</v>
      </c>
      <c r="Q424" s="87">
        <v>2395323.8199999998</v>
      </c>
      <c r="R424" s="87">
        <v>2395323.8199999998</v>
      </c>
      <c r="S424" s="87">
        <v>2395323.8199999998</v>
      </c>
      <c r="T424" s="87">
        <v>2395323.8199999998</v>
      </c>
      <c r="U424" s="87">
        <v>2395323.8199999998</v>
      </c>
      <c r="V424" s="87">
        <v>2395323.8199999998</v>
      </c>
      <c r="W424" s="87">
        <v>2395323.8199999998</v>
      </c>
      <c r="X424" s="87">
        <v>2395323.8199999998</v>
      </c>
      <c r="Y424" s="87">
        <v>2395323.8199999998</v>
      </c>
      <c r="Z424" s="87">
        <v>2395323.8199999998</v>
      </c>
      <c r="AA424" s="87">
        <v>2395323.8199999998</v>
      </c>
      <c r="AB424" s="87">
        <v>2395323.8199999998</v>
      </c>
      <c r="AC424" s="87">
        <v>2395323.8199999998</v>
      </c>
      <c r="AD424" s="87">
        <v>2395323.8199999998</v>
      </c>
      <c r="AE424" s="87">
        <v>2395323.8199999998</v>
      </c>
      <c r="AF424" s="87">
        <v>2395323.8199999998</v>
      </c>
      <c r="AG424" s="87">
        <v>2395323.8199999998</v>
      </c>
      <c r="AH424" s="87">
        <v>2395323.8199999998</v>
      </c>
      <c r="AI424" s="87">
        <v>2395323.8199999998</v>
      </c>
      <c r="AJ424" s="87">
        <v>2395323.8199999998</v>
      </c>
      <c r="AK424" s="87">
        <v>2395323.8199999998</v>
      </c>
      <c r="AL424" s="87">
        <v>2395323.8199999998</v>
      </c>
      <c r="AM424" s="87">
        <v>2395323.8199999998</v>
      </c>
      <c r="AN424" s="87">
        <v>2395323.8199999998</v>
      </c>
      <c r="AO424" s="87">
        <v>2395323.8199999998</v>
      </c>
      <c r="AP424" s="87">
        <v>2395323.8199999998</v>
      </c>
      <c r="AQ424" s="87">
        <v>2395323.8199999998</v>
      </c>
      <c r="AR424" s="87">
        <v>2395323.8199999998</v>
      </c>
      <c r="AS424" s="87">
        <v>2395323.8199999998</v>
      </c>
      <c r="AT424" s="87">
        <v>2395323.8199999998</v>
      </c>
      <c r="AU424" s="87">
        <v>2395323.8199999998</v>
      </c>
      <c r="AV424" s="87">
        <v>2395323.8199999998</v>
      </c>
      <c r="AW424" s="87">
        <v>2395323.8199999998</v>
      </c>
      <c r="AX424" s="87">
        <v>2395323.8199999998</v>
      </c>
      <c r="AY424" s="87">
        <v>2395323.8199999998</v>
      </c>
      <c r="AZ424" s="87">
        <v>2395323.8199999998</v>
      </c>
      <c r="BA424" s="87">
        <v>2395323.8199999998</v>
      </c>
      <c r="BB424" s="87">
        <v>2395323.8199999998</v>
      </c>
    </row>
    <row r="425" spans="1:54">
      <c r="A425" s="86" t="s">
        <v>542</v>
      </c>
      <c r="B425" s="87">
        <v>0</v>
      </c>
      <c r="C425" s="87">
        <v>0</v>
      </c>
      <c r="D425" s="87">
        <v>0</v>
      </c>
      <c r="E425" s="87">
        <v>0</v>
      </c>
      <c r="F425" s="87">
        <v>0</v>
      </c>
      <c r="G425" s="87">
        <v>0</v>
      </c>
      <c r="H425" s="87">
        <v>0</v>
      </c>
      <c r="I425" s="87">
        <v>0</v>
      </c>
      <c r="J425" s="87">
        <v>0</v>
      </c>
      <c r="K425" s="87">
        <v>0</v>
      </c>
      <c r="L425" s="87">
        <v>0</v>
      </c>
      <c r="M425" s="87">
        <v>0</v>
      </c>
      <c r="N425" s="87">
        <v>0</v>
      </c>
      <c r="O425" s="87">
        <v>0</v>
      </c>
      <c r="P425" s="87">
        <v>0</v>
      </c>
      <c r="Q425" s="87">
        <v>0</v>
      </c>
      <c r="R425" s="87">
        <v>0</v>
      </c>
      <c r="S425" s="87">
        <v>0</v>
      </c>
      <c r="T425" s="87">
        <v>0</v>
      </c>
      <c r="U425" s="87">
        <v>0</v>
      </c>
      <c r="V425" s="87">
        <v>0</v>
      </c>
      <c r="W425" s="87">
        <v>0</v>
      </c>
      <c r="X425" s="87">
        <v>0</v>
      </c>
      <c r="Y425" s="87">
        <v>0</v>
      </c>
      <c r="Z425" s="87">
        <v>0</v>
      </c>
      <c r="AA425" s="87">
        <v>0</v>
      </c>
      <c r="AB425" s="87">
        <v>0</v>
      </c>
      <c r="AC425" s="87">
        <v>0</v>
      </c>
      <c r="AD425" s="87">
        <v>0</v>
      </c>
      <c r="AE425" s="87">
        <v>0</v>
      </c>
      <c r="AF425" s="87">
        <v>0</v>
      </c>
      <c r="AG425" s="87">
        <v>0</v>
      </c>
      <c r="AH425" s="87">
        <v>0</v>
      </c>
      <c r="AI425" s="87">
        <v>0</v>
      </c>
      <c r="AJ425" s="87">
        <v>0</v>
      </c>
      <c r="AK425" s="87">
        <v>0</v>
      </c>
      <c r="AL425" s="87">
        <v>0</v>
      </c>
      <c r="AM425" s="87">
        <v>0</v>
      </c>
      <c r="AN425" s="87">
        <v>0</v>
      </c>
      <c r="AO425" s="87">
        <v>0</v>
      </c>
      <c r="AP425" s="87">
        <v>0</v>
      </c>
      <c r="AQ425" s="87">
        <v>0</v>
      </c>
      <c r="AR425" s="87">
        <v>0</v>
      </c>
      <c r="AS425" s="87">
        <v>0</v>
      </c>
      <c r="AT425" s="87">
        <v>0</v>
      </c>
      <c r="AU425" s="87">
        <v>0</v>
      </c>
      <c r="AV425" s="87">
        <v>0</v>
      </c>
      <c r="AW425" s="87">
        <v>0</v>
      </c>
      <c r="AX425" s="87">
        <v>0</v>
      </c>
      <c r="AY425" s="87">
        <v>0</v>
      </c>
      <c r="AZ425" s="87">
        <v>0</v>
      </c>
      <c r="BA425" s="87">
        <v>0</v>
      </c>
      <c r="BB425" s="87">
        <v>0</v>
      </c>
    </row>
    <row r="426" spans="1:54">
      <c r="A426" s="86" t="s">
        <v>543</v>
      </c>
      <c r="B426" s="87">
        <v>4329051.1500000004</v>
      </c>
      <c r="C426" s="87">
        <v>4329051.1500000004</v>
      </c>
      <c r="D426" s="87">
        <v>4329051.1500000004</v>
      </c>
      <c r="E426" s="87">
        <v>4329051.1500000004</v>
      </c>
      <c r="F426" s="87">
        <v>4329051.1500000004</v>
      </c>
      <c r="G426" s="87">
        <v>4329051.1500000004</v>
      </c>
      <c r="H426" s="87">
        <v>4329051.1500000004</v>
      </c>
      <c r="I426" s="87">
        <v>4329051.1500000004</v>
      </c>
      <c r="J426" s="87">
        <v>4329051.1500000004</v>
      </c>
      <c r="K426" s="87">
        <v>4329051.1500000004</v>
      </c>
      <c r="L426" s="87">
        <v>4329051.1500000004</v>
      </c>
      <c r="M426" s="87">
        <v>4329051.1500000004</v>
      </c>
      <c r="N426" s="87">
        <v>4329051.1500000004</v>
      </c>
      <c r="O426" s="87">
        <v>4329051.1500000004</v>
      </c>
      <c r="P426" s="87">
        <v>4329051.1500000004</v>
      </c>
      <c r="Q426" s="87">
        <v>4329051.1500000004</v>
      </c>
      <c r="R426" s="87">
        <v>4329051.1500000004</v>
      </c>
      <c r="S426" s="87">
        <v>4329051.1500000004</v>
      </c>
      <c r="T426" s="87">
        <v>4329051.1500000004</v>
      </c>
      <c r="U426" s="87">
        <v>4329051.1500000004</v>
      </c>
      <c r="V426" s="87">
        <v>4329051.1500000004</v>
      </c>
      <c r="W426" s="87">
        <v>4329051.1500000004</v>
      </c>
      <c r="X426" s="87">
        <v>4329051.1500000004</v>
      </c>
      <c r="Y426" s="87">
        <v>4329051.1500000004</v>
      </c>
      <c r="Z426" s="87">
        <v>4329051.1500000004</v>
      </c>
      <c r="AA426" s="87">
        <v>4329051.1500000004</v>
      </c>
      <c r="AB426" s="87">
        <v>4329051.1500000004</v>
      </c>
      <c r="AC426" s="87">
        <v>4329051.1500000004</v>
      </c>
      <c r="AD426" s="87">
        <v>4329051.1500000004</v>
      </c>
      <c r="AE426" s="87">
        <v>4329051.1500000004</v>
      </c>
      <c r="AF426" s="87">
        <v>4329051.1500000004</v>
      </c>
      <c r="AG426" s="87">
        <v>4329051.1500000004</v>
      </c>
      <c r="AH426" s="87">
        <v>4329051.1500000004</v>
      </c>
      <c r="AI426" s="87">
        <v>4329051.1500000004</v>
      </c>
      <c r="AJ426" s="87">
        <v>4329051.1500000004</v>
      </c>
      <c r="AK426" s="87">
        <v>4329051.1500000004</v>
      </c>
      <c r="AL426" s="87">
        <v>4329051.1500000004</v>
      </c>
      <c r="AM426" s="87">
        <v>4329051.1500000004</v>
      </c>
      <c r="AN426" s="87">
        <v>4329051.1500000004</v>
      </c>
      <c r="AO426" s="87">
        <v>4329051.1500000004</v>
      </c>
      <c r="AP426" s="87">
        <v>4329051.1500000004</v>
      </c>
      <c r="AQ426" s="87">
        <v>4329051.1500000004</v>
      </c>
      <c r="AR426" s="87">
        <v>4329051.1500000004</v>
      </c>
      <c r="AS426" s="87">
        <v>4329051.1500000004</v>
      </c>
      <c r="AT426" s="87">
        <v>4329051.1500000004</v>
      </c>
      <c r="AU426" s="87">
        <v>4329051.1500000004</v>
      </c>
      <c r="AV426" s="87">
        <v>4329051.1500000004</v>
      </c>
      <c r="AW426" s="87">
        <v>4329051.1500000004</v>
      </c>
      <c r="AX426" s="87">
        <v>4329051.1500000004</v>
      </c>
      <c r="AY426" s="87">
        <v>4329051.1500000004</v>
      </c>
      <c r="AZ426" s="87">
        <v>4329051.1500000004</v>
      </c>
      <c r="BA426" s="87">
        <v>4329051.1500000004</v>
      </c>
      <c r="BB426" s="87">
        <v>4329051.1500000004</v>
      </c>
    </row>
    <row r="427" spans="1:54">
      <c r="A427" s="86" t="s">
        <v>544</v>
      </c>
      <c r="B427" s="87">
        <v>0</v>
      </c>
      <c r="C427" s="87">
        <v>0</v>
      </c>
      <c r="D427" s="87">
        <v>0</v>
      </c>
      <c r="E427" s="87">
        <v>0</v>
      </c>
      <c r="F427" s="87">
        <v>0</v>
      </c>
      <c r="G427" s="87">
        <v>0</v>
      </c>
      <c r="H427" s="87">
        <v>0</v>
      </c>
      <c r="I427" s="87">
        <v>0</v>
      </c>
      <c r="J427" s="87">
        <v>0</v>
      </c>
      <c r="K427" s="87">
        <v>0</v>
      </c>
      <c r="L427" s="87">
        <v>0</v>
      </c>
      <c r="M427" s="87">
        <v>0</v>
      </c>
      <c r="N427" s="87">
        <v>0</v>
      </c>
      <c r="O427" s="87">
        <v>0</v>
      </c>
      <c r="P427" s="87">
        <v>0</v>
      </c>
      <c r="Q427" s="87">
        <v>0</v>
      </c>
      <c r="R427" s="87">
        <v>0</v>
      </c>
      <c r="S427" s="87">
        <v>0</v>
      </c>
      <c r="T427" s="87">
        <v>0</v>
      </c>
      <c r="U427" s="87">
        <v>0</v>
      </c>
      <c r="V427" s="87">
        <v>0</v>
      </c>
      <c r="W427" s="87">
        <v>0</v>
      </c>
      <c r="X427" s="87">
        <v>0</v>
      </c>
      <c r="Y427" s="87">
        <v>0</v>
      </c>
      <c r="Z427" s="87">
        <v>0</v>
      </c>
      <c r="AA427" s="87">
        <v>0</v>
      </c>
      <c r="AB427" s="87">
        <v>0</v>
      </c>
      <c r="AC427" s="87">
        <v>0</v>
      </c>
      <c r="AD427" s="87">
        <v>0</v>
      </c>
      <c r="AE427" s="87">
        <v>0</v>
      </c>
      <c r="AF427" s="87">
        <v>0</v>
      </c>
      <c r="AG427" s="87">
        <v>0</v>
      </c>
      <c r="AH427" s="87">
        <v>0</v>
      </c>
      <c r="AI427" s="87">
        <v>0</v>
      </c>
      <c r="AJ427" s="87">
        <v>0</v>
      </c>
      <c r="AK427" s="87">
        <v>0</v>
      </c>
      <c r="AL427" s="87">
        <v>0</v>
      </c>
      <c r="AM427" s="87">
        <v>0</v>
      </c>
      <c r="AN427" s="87">
        <v>0</v>
      </c>
      <c r="AO427" s="87">
        <v>0</v>
      </c>
      <c r="AP427" s="87">
        <v>0</v>
      </c>
      <c r="AQ427" s="87">
        <v>0</v>
      </c>
      <c r="AR427" s="87">
        <v>0</v>
      </c>
      <c r="AS427" s="87">
        <v>0</v>
      </c>
      <c r="AT427" s="87">
        <v>0</v>
      </c>
      <c r="AU427" s="87">
        <v>0</v>
      </c>
      <c r="AV427" s="87">
        <v>0</v>
      </c>
      <c r="AW427" s="87">
        <v>0</v>
      </c>
      <c r="AX427" s="87">
        <v>0</v>
      </c>
      <c r="AY427" s="87">
        <v>0</v>
      </c>
      <c r="AZ427" s="87">
        <v>0</v>
      </c>
      <c r="BA427" s="87">
        <v>0</v>
      </c>
      <c r="BB427" s="87">
        <v>0</v>
      </c>
    </row>
    <row r="428" spans="1:54">
      <c r="A428" s="86" t="s">
        <v>545</v>
      </c>
      <c r="B428" s="87">
        <v>68707.3</v>
      </c>
      <c r="C428" s="87">
        <v>68707.3</v>
      </c>
      <c r="D428" s="87">
        <v>68707.3</v>
      </c>
      <c r="E428" s="87">
        <v>68707.3</v>
      </c>
      <c r="F428" s="87">
        <v>68707.3</v>
      </c>
      <c r="G428" s="87">
        <v>68707.3</v>
      </c>
      <c r="H428" s="87">
        <v>68707.3</v>
      </c>
      <c r="I428" s="87">
        <v>68707.3</v>
      </c>
      <c r="J428" s="87">
        <v>68707.3</v>
      </c>
      <c r="K428" s="87">
        <v>68707.3</v>
      </c>
      <c r="L428" s="87">
        <v>68707.3</v>
      </c>
      <c r="M428" s="87">
        <v>68707.3</v>
      </c>
      <c r="N428" s="87">
        <v>68707.3</v>
      </c>
      <c r="O428" s="87">
        <v>68707.3</v>
      </c>
      <c r="P428" s="87">
        <v>68707.3</v>
      </c>
      <c r="Q428" s="87">
        <v>68707.3</v>
      </c>
      <c r="R428" s="87">
        <v>68707.3</v>
      </c>
      <c r="S428" s="87">
        <v>68707.3</v>
      </c>
      <c r="T428" s="87">
        <v>68707.3</v>
      </c>
      <c r="U428" s="87">
        <v>68707.3</v>
      </c>
      <c r="V428" s="87">
        <v>68707.3</v>
      </c>
      <c r="W428" s="87">
        <v>68707.3</v>
      </c>
      <c r="X428" s="87">
        <v>68707.3</v>
      </c>
      <c r="Y428" s="87">
        <v>68707.3</v>
      </c>
      <c r="Z428" s="87">
        <v>68707.3</v>
      </c>
      <c r="AA428" s="87">
        <v>68707.3</v>
      </c>
      <c r="AB428" s="87">
        <v>68707.3</v>
      </c>
      <c r="AC428" s="87">
        <v>68707.3</v>
      </c>
      <c r="AD428" s="87">
        <v>68707.3</v>
      </c>
      <c r="AE428" s="87">
        <v>68707.3</v>
      </c>
      <c r="AF428" s="87">
        <v>68707.3</v>
      </c>
      <c r="AG428" s="87">
        <v>68707.3</v>
      </c>
      <c r="AH428" s="87">
        <v>68707.3</v>
      </c>
      <c r="AI428" s="87">
        <v>68707.3</v>
      </c>
      <c r="AJ428" s="87">
        <v>68707.3</v>
      </c>
      <c r="AK428" s="87">
        <v>68707.3</v>
      </c>
      <c r="AL428" s="87">
        <v>68707.3</v>
      </c>
      <c r="AM428" s="87">
        <v>68707.3</v>
      </c>
      <c r="AN428" s="87">
        <v>68707.3</v>
      </c>
      <c r="AO428" s="87">
        <v>68707.3</v>
      </c>
      <c r="AP428" s="87">
        <v>68707.3</v>
      </c>
      <c r="AQ428" s="87">
        <v>68707.3</v>
      </c>
      <c r="AR428" s="87">
        <v>68707.3</v>
      </c>
      <c r="AS428" s="87">
        <v>68707.3</v>
      </c>
      <c r="AT428" s="87">
        <v>68707.3</v>
      </c>
      <c r="AU428" s="87">
        <v>68707.3</v>
      </c>
      <c r="AV428" s="87">
        <v>68707.3</v>
      </c>
      <c r="AW428" s="87">
        <v>68707.3</v>
      </c>
      <c r="AX428" s="87">
        <v>68707.3</v>
      </c>
      <c r="AY428" s="87">
        <v>68707.3</v>
      </c>
      <c r="AZ428" s="87">
        <v>68707.3</v>
      </c>
      <c r="BA428" s="87">
        <v>68707.3</v>
      </c>
      <c r="BB428" s="87">
        <v>68707.3</v>
      </c>
    </row>
    <row r="429" spans="1:54">
      <c r="A429" s="86" t="s">
        <v>546</v>
      </c>
      <c r="B429" s="87">
        <v>0</v>
      </c>
      <c r="C429" s="87">
        <v>0</v>
      </c>
      <c r="D429" s="87">
        <v>0</v>
      </c>
      <c r="E429" s="87">
        <v>0</v>
      </c>
      <c r="F429" s="87">
        <v>0</v>
      </c>
      <c r="G429" s="87">
        <v>0</v>
      </c>
      <c r="H429" s="87">
        <v>0</v>
      </c>
      <c r="I429" s="87">
        <v>0</v>
      </c>
      <c r="J429" s="87">
        <v>0</v>
      </c>
      <c r="K429" s="87">
        <v>0</v>
      </c>
      <c r="L429" s="87">
        <v>0</v>
      </c>
      <c r="M429" s="87">
        <v>0</v>
      </c>
      <c r="N429" s="87">
        <v>0</v>
      </c>
      <c r="O429" s="87">
        <v>0</v>
      </c>
      <c r="P429" s="87">
        <v>0</v>
      </c>
      <c r="Q429" s="87">
        <v>0</v>
      </c>
      <c r="R429" s="87">
        <v>0</v>
      </c>
      <c r="S429" s="87">
        <v>0</v>
      </c>
      <c r="T429" s="87">
        <v>0</v>
      </c>
      <c r="U429" s="87">
        <v>0</v>
      </c>
      <c r="V429" s="87">
        <v>0</v>
      </c>
      <c r="W429" s="87">
        <v>0</v>
      </c>
      <c r="X429" s="87">
        <v>0</v>
      </c>
      <c r="Y429" s="87">
        <v>0</v>
      </c>
      <c r="Z429" s="87">
        <v>0</v>
      </c>
      <c r="AA429" s="87">
        <v>0</v>
      </c>
      <c r="AB429" s="87">
        <v>0</v>
      </c>
      <c r="AC429" s="87">
        <v>0</v>
      </c>
      <c r="AD429" s="87">
        <v>0</v>
      </c>
      <c r="AE429" s="87">
        <v>0</v>
      </c>
      <c r="AF429" s="87">
        <v>0</v>
      </c>
      <c r="AG429" s="87">
        <v>0</v>
      </c>
      <c r="AH429" s="87">
        <v>0</v>
      </c>
      <c r="AI429" s="87">
        <v>0</v>
      </c>
      <c r="AJ429" s="87">
        <v>0</v>
      </c>
      <c r="AK429" s="87">
        <v>0</v>
      </c>
      <c r="AL429" s="87">
        <v>0</v>
      </c>
      <c r="AM429" s="87">
        <v>0</v>
      </c>
      <c r="AN429" s="87">
        <v>0</v>
      </c>
      <c r="AO429" s="87">
        <v>0</v>
      </c>
      <c r="AP429" s="87">
        <v>0</v>
      </c>
      <c r="AQ429" s="87">
        <v>0</v>
      </c>
      <c r="AR429" s="87">
        <v>0</v>
      </c>
      <c r="AS429" s="87">
        <v>0</v>
      </c>
      <c r="AT429" s="87">
        <v>0</v>
      </c>
      <c r="AU429" s="87">
        <v>0</v>
      </c>
      <c r="AV429" s="87">
        <v>0</v>
      </c>
      <c r="AW429" s="87">
        <v>0</v>
      </c>
      <c r="AX429" s="87">
        <v>0</v>
      </c>
      <c r="AY429" s="87">
        <v>0</v>
      </c>
      <c r="AZ429" s="87">
        <v>0</v>
      </c>
      <c r="BA429" s="87">
        <v>0</v>
      </c>
      <c r="BB429" s="87">
        <v>0</v>
      </c>
    </row>
    <row r="430" spans="1:54">
      <c r="A430" s="86" t="s">
        <v>547</v>
      </c>
      <c r="B430" s="87">
        <v>2371306.4355555498</v>
      </c>
      <c r="C430" s="87">
        <v>2313658.2874074001</v>
      </c>
      <c r="D430" s="87">
        <v>2256010.1392592499</v>
      </c>
      <c r="E430" s="87">
        <v>2837250.8799999901</v>
      </c>
      <c r="F430" s="87">
        <v>2768954.5837037</v>
      </c>
      <c r="G430" s="87">
        <v>2700658.2874074001</v>
      </c>
      <c r="H430" s="87">
        <v>2632361.99111111</v>
      </c>
      <c r="I430" s="87">
        <v>2564065.6948148101</v>
      </c>
      <c r="J430" s="87">
        <v>2495769.3985185102</v>
      </c>
      <c r="K430" s="87">
        <v>2427473.10222222</v>
      </c>
      <c r="L430" s="87">
        <v>2359176.8059259201</v>
      </c>
      <c r="M430" s="87">
        <v>2290880.5096296198</v>
      </c>
      <c r="N430" s="87">
        <v>2222584.2133333301</v>
      </c>
      <c r="O430" s="87">
        <v>2222584.2133333301</v>
      </c>
      <c r="P430" s="87">
        <v>2154287.9170370302</v>
      </c>
      <c r="Q430" s="87">
        <v>2085991.6207407301</v>
      </c>
      <c r="R430" s="87">
        <v>2656584.2133333301</v>
      </c>
      <c r="S430" s="87">
        <v>2577639.76888888</v>
      </c>
      <c r="T430" s="87">
        <v>2498695.3244444402</v>
      </c>
      <c r="U430" s="87">
        <v>2419750.8799999901</v>
      </c>
      <c r="V430" s="87">
        <v>2340806.4355555498</v>
      </c>
      <c r="W430" s="87">
        <v>2261861.9911111002</v>
      </c>
      <c r="X430" s="87">
        <v>2182917.5466666599</v>
      </c>
      <c r="Y430" s="87">
        <v>2103973.10222222</v>
      </c>
      <c r="Z430" s="87">
        <v>2025028.65777777</v>
      </c>
      <c r="AA430" s="87">
        <v>1946084.2133333299</v>
      </c>
      <c r="AB430" s="87">
        <v>1946084.2133333299</v>
      </c>
      <c r="AC430" s="87">
        <v>1867139.76888888</v>
      </c>
      <c r="AD430" s="87">
        <v>1788195.32444444</v>
      </c>
      <c r="AE430" s="87">
        <v>2348139.76888888</v>
      </c>
      <c r="AF430" s="87">
        <v>2258547.17629629</v>
      </c>
      <c r="AG430" s="87">
        <v>2168954.5837037</v>
      </c>
      <c r="AH430" s="87">
        <v>2079361.9911111</v>
      </c>
      <c r="AI430" s="87">
        <v>1989769.3985185099</v>
      </c>
      <c r="AJ430" s="87">
        <v>1900176.8059259199</v>
      </c>
      <c r="AK430" s="87">
        <v>1810584.2133333299</v>
      </c>
      <c r="AL430" s="87">
        <v>1720991.6207407301</v>
      </c>
      <c r="AM430" s="87">
        <v>1631399.0281481401</v>
      </c>
      <c r="AN430" s="87">
        <v>1541806.43555555</v>
      </c>
      <c r="AO430" s="87">
        <v>1541806.43555555</v>
      </c>
      <c r="AP430" s="87">
        <v>1452213.84296296</v>
      </c>
      <c r="AQ430" s="87">
        <v>1362621.25037036</v>
      </c>
      <c r="AR430" s="87">
        <v>1911917.5466666601</v>
      </c>
      <c r="AS430" s="87">
        <v>1811676.8059259199</v>
      </c>
      <c r="AT430" s="87">
        <v>1711436.0651851799</v>
      </c>
      <c r="AU430" s="87">
        <v>1611195.32444444</v>
      </c>
      <c r="AV430" s="87">
        <v>1557954.5837037</v>
      </c>
      <c r="AW430" s="87">
        <v>1504713.84296296</v>
      </c>
      <c r="AX430" s="87">
        <v>1451473.10222222</v>
      </c>
      <c r="AY430" s="87">
        <v>1398232.3614814701</v>
      </c>
      <c r="AZ430" s="87">
        <v>1344991.6207407301</v>
      </c>
      <c r="BA430" s="87">
        <v>1291750.8799999901</v>
      </c>
      <c r="BB430" s="87">
        <v>1291750.8799999901</v>
      </c>
    </row>
    <row r="431" spans="1:54">
      <c r="A431" s="86" t="s">
        <v>548</v>
      </c>
      <c r="B431" s="87">
        <v>936442.5</v>
      </c>
      <c r="C431" s="87">
        <v>936442.5</v>
      </c>
      <c r="D431" s="87">
        <v>936442.5</v>
      </c>
      <c r="E431" s="87">
        <v>936442.5</v>
      </c>
      <c r="F431" s="87">
        <v>936442.5</v>
      </c>
      <c r="G431" s="87">
        <v>936442.5</v>
      </c>
      <c r="H431" s="87">
        <v>936442.5</v>
      </c>
      <c r="I431" s="87">
        <v>936442.5</v>
      </c>
      <c r="J431" s="87">
        <v>936442.5</v>
      </c>
      <c r="K431" s="87">
        <v>936442.5</v>
      </c>
      <c r="L431" s="87">
        <v>936442.5</v>
      </c>
      <c r="M431" s="87">
        <v>936442.5</v>
      </c>
      <c r="N431" s="87">
        <v>936442.5</v>
      </c>
      <c r="O431" s="87">
        <v>936442.5</v>
      </c>
      <c r="P431" s="87">
        <v>936442.5</v>
      </c>
      <c r="Q431" s="87">
        <v>936442.5</v>
      </c>
      <c r="R431" s="87">
        <v>936442.5</v>
      </c>
      <c r="S431" s="87">
        <v>936442.5</v>
      </c>
      <c r="T431" s="87">
        <v>936442.5</v>
      </c>
      <c r="U431" s="87">
        <v>936442.5</v>
      </c>
      <c r="V431" s="87">
        <v>936442.5</v>
      </c>
      <c r="W431" s="87">
        <v>936442.5</v>
      </c>
      <c r="X431" s="87">
        <v>936442.5</v>
      </c>
      <c r="Y431" s="87">
        <v>936442.5</v>
      </c>
      <c r="Z431" s="87">
        <v>936442.5</v>
      </c>
      <c r="AA431" s="87">
        <v>936442.5</v>
      </c>
      <c r="AB431" s="87">
        <v>936442.5</v>
      </c>
      <c r="AC431" s="87">
        <v>936442.5</v>
      </c>
      <c r="AD431" s="87">
        <v>936442.5</v>
      </c>
      <c r="AE431" s="87">
        <v>936442.5</v>
      </c>
      <c r="AF431" s="87">
        <v>936442.5</v>
      </c>
      <c r="AG431" s="87">
        <v>936442.5</v>
      </c>
      <c r="AH431" s="87">
        <v>936442.5</v>
      </c>
      <c r="AI431" s="87">
        <v>936442.5</v>
      </c>
      <c r="AJ431" s="87">
        <v>936442.5</v>
      </c>
      <c r="AK431" s="87">
        <v>936442.5</v>
      </c>
      <c r="AL431" s="87">
        <v>936442.5</v>
      </c>
      <c r="AM431" s="87">
        <v>936442.5</v>
      </c>
      <c r="AN431" s="87">
        <v>936442.5</v>
      </c>
      <c r="AO431" s="87">
        <v>936442.5</v>
      </c>
      <c r="AP431" s="87">
        <v>936442.5</v>
      </c>
      <c r="AQ431" s="87">
        <v>936442.5</v>
      </c>
      <c r="AR431" s="87">
        <v>936442.5</v>
      </c>
      <c r="AS431" s="87">
        <v>936442.5</v>
      </c>
      <c r="AT431" s="87">
        <v>936442.5</v>
      </c>
      <c r="AU431" s="87">
        <v>936442.5</v>
      </c>
      <c r="AV431" s="87">
        <v>936442.5</v>
      </c>
      <c r="AW431" s="87">
        <v>936442.5</v>
      </c>
      <c r="AX431" s="87">
        <v>936442.5</v>
      </c>
      <c r="AY431" s="87">
        <v>936442.5</v>
      </c>
      <c r="AZ431" s="87">
        <v>936442.5</v>
      </c>
      <c r="BA431" s="87">
        <v>936442.5</v>
      </c>
      <c r="BB431" s="87">
        <v>936442.5</v>
      </c>
    </row>
    <row r="432" spans="1:54">
      <c r="A432" s="86" t="s">
        <v>549</v>
      </c>
      <c r="B432" s="87">
        <v>1013832.78</v>
      </c>
      <c r="C432" s="87">
        <v>1013832.78</v>
      </c>
      <c r="D432" s="87">
        <v>1013832.78</v>
      </c>
      <c r="E432" s="87">
        <v>1013832.78</v>
      </c>
      <c r="F432" s="87">
        <v>1013832.78</v>
      </c>
      <c r="G432" s="87">
        <v>1013832.78</v>
      </c>
      <c r="H432" s="87">
        <v>1013832.78</v>
      </c>
      <c r="I432" s="87">
        <v>1013832.78</v>
      </c>
      <c r="J432" s="87">
        <v>1013832.78</v>
      </c>
      <c r="K432" s="87">
        <v>1013832.78</v>
      </c>
      <c r="L432" s="87">
        <v>1013832.78</v>
      </c>
      <c r="M432" s="87">
        <v>1013832.78</v>
      </c>
      <c r="N432" s="87">
        <v>1013832.78</v>
      </c>
      <c r="O432" s="87">
        <v>1013832.78</v>
      </c>
      <c r="P432" s="87">
        <v>1013832.78</v>
      </c>
      <c r="Q432" s="87">
        <v>1013832.78</v>
      </c>
      <c r="R432" s="87">
        <v>1013832.78</v>
      </c>
      <c r="S432" s="87">
        <v>1013832.78</v>
      </c>
      <c r="T432" s="87">
        <v>1013832.78</v>
      </c>
      <c r="U432" s="87">
        <v>1013832.78</v>
      </c>
      <c r="V432" s="87">
        <v>1013832.78</v>
      </c>
      <c r="W432" s="87">
        <v>1013832.78</v>
      </c>
      <c r="X432" s="87">
        <v>1013832.78</v>
      </c>
      <c r="Y432" s="87">
        <v>1013832.78</v>
      </c>
      <c r="Z432" s="87">
        <v>1013832.78</v>
      </c>
      <c r="AA432" s="87">
        <v>1013832.78</v>
      </c>
      <c r="AB432" s="87">
        <v>1013832.78</v>
      </c>
      <c r="AC432" s="87">
        <v>1013832.78</v>
      </c>
      <c r="AD432" s="87">
        <v>1013832.78</v>
      </c>
      <c r="AE432" s="87">
        <v>1013832.78</v>
      </c>
      <c r="AF432" s="87">
        <v>1013832.78</v>
      </c>
      <c r="AG432" s="87">
        <v>1013832.78</v>
      </c>
      <c r="AH432" s="87">
        <v>1013832.78</v>
      </c>
      <c r="AI432" s="87">
        <v>1013832.78</v>
      </c>
      <c r="AJ432" s="87">
        <v>1013832.78</v>
      </c>
      <c r="AK432" s="87">
        <v>1013832.78</v>
      </c>
      <c r="AL432" s="87">
        <v>1013832.78</v>
      </c>
      <c r="AM432" s="87">
        <v>1013832.78</v>
      </c>
      <c r="AN432" s="87">
        <v>1013832.78</v>
      </c>
      <c r="AO432" s="87">
        <v>1013832.78</v>
      </c>
      <c r="AP432" s="87">
        <v>1013832.78</v>
      </c>
      <c r="AQ432" s="87">
        <v>1013832.78</v>
      </c>
      <c r="AR432" s="87">
        <v>1013832.78</v>
      </c>
      <c r="AS432" s="87">
        <v>1013832.78</v>
      </c>
      <c r="AT432" s="87">
        <v>1013832.78</v>
      </c>
      <c r="AU432" s="87">
        <v>1013832.78</v>
      </c>
      <c r="AV432" s="87">
        <v>1013832.78</v>
      </c>
      <c r="AW432" s="87">
        <v>1013832.78</v>
      </c>
      <c r="AX432" s="87">
        <v>1013832.78</v>
      </c>
      <c r="AY432" s="87">
        <v>1013832.78</v>
      </c>
      <c r="AZ432" s="87">
        <v>1013832.78</v>
      </c>
      <c r="BA432" s="87">
        <v>1013832.78</v>
      </c>
      <c r="BB432" s="87">
        <v>1013832.78</v>
      </c>
    </row>
    <row r="433" spans="1:54">
      <c r="A433" s="86" t="s">
        <v>550</v>
      </c>
      <c r="B433" s="87">
        <v>0</v>
      </c>
      <c r="C433" s="87">
        <v>0</v>
      </c>
      <c r="D433" s="87">
        <v>0</v>
      </c>
      <c r="E433" s="87">
        <v>0</v>
      </c>
      <c r="F433" s="87">
        <v>0</v>
      </c>
      <c r="G433" s="87">
        <v>0</v>
      </c>
      <c r="H433" s="87">
        <v>0</v>
      </c>
      <c r="I433" s="87">
        <v>0</v>
      </c>
      <c r="J433" s="87">
        <v>0</v>
      </c>
      <c r="K433" s="87">
        <v>0</v>
      </c>
      <c r="L433" s="87">
        <v>0</v>
      </c>
      <c r="M433" s="87">
        <v>0</v>
      </c>
      <c r="N433" s="87">
        <v>0</v>
      </c>
      <c r="O433" s="87">
        <v>0</v>
      </c>
      <c r="P433" s="87">
        <v>0</v>
      </c>
      <c r="Q433" s="87">
        <v>0</v>
      </c>
      <c r="R433" s="87">
        <v>0</v>
      </c>
      <c r="S433" s="87">
        <v>0</v>
      </c>
      <c r="T433" s="87">
        <v>0</v>
      </c>
      <c r="U433" s="87">
        <v>0</v>
      </c>
      <c r="V433" s="87">
        <v>0</v>
      </c>
      <c r="W433" s="87">
        <v>0</v>
      </c>
      <c r="X433" s="87">
        <v>0</v>
      </c>
      <c r="Y433" s="87">
        <v>0</v>
      </c>
      <c r="Z433" s="87">
        <v>0</v>
      </c>
      <c r="AA433" s="87">
        <v>0</v>
      </c>
      <c r="AB433" s="87">
        <v>0</v>
      </c>
      <c r="AC433" s="87">
        <v>0</v>
      </c>
      <c r="AD433" s="87">
        <v>0</v>
      </c>
      <c r="AE433" s="87">
        <v>0</v>
      </c>
      <c r="AF433" s="87">
        <v>0</v>
      </c>
      <c r="AG433" s="87">
        <v>0</v>
      </c>
      <c r="AH433" s="87">
        <v>0</v>
      </c>
      <c r="AI433" s="87">
        <v>0</v>
      </c>
      <c r="AJ433" s="87">
        <v>0</v>
      </c>
      <c r="AK433" s="87">
        <v>0</v>
      </c>
      <c r="AL433" s="87">
        <v>0</v>
      </c>
      <c r="AM433" s="87">
        <v>0</v>
      </c>
      <c r="AN433" s="87">
        <v>0</v>
      </c>
      <c r="AO433" s="87">
        <v>0</v>
      </c>
      <c r="AP433" s="87">
        <v>0</v>
      </c>
      <c r="AQ433" s="87">
        <v>0</v>
      </c>
      <c r="AR433" s="87">
        <v>0</v>
      </c>
      <c r="AS433" s="87">
        <v>0</v>
      </c>
      <c r="AT433" s="87">
        <v>0</v>
      </c>
      <c r="AU433" s="87">
        <v>0</v>
      </c>
      <c r="AV433" s="87">
        <v>0</v>
      </c>
      <c r="AW433" s="87">
        <v>0</v>
      </c>
      <c r="AX433" s="87">
        <v>0</v>
      </c>
      <c r="AY433" s="87">
        <v>0</v>
      </c>
      <c r="AZ433" s="87">
        <v>0</v>
      </c>
      <c r="BA433" s="87">
        <v>0</v>
      </c>
      <c r="BB433" s="87">
        <v>0</v>
      </c>
    </row>
    <row r="434" spans="1:54">
      <c r="A434" s="86" t="s">
        <v>551</v>
      </c>
      <c r="B434" s="87">
        <v>3288599.25</v>
      </c>
      <c r="C434" s="87">
        <v>3288599.25</v>
      </c>
      <c r="D434" s="87">
        <v>3288599.25</v>
      </c>
      <c r="E434" s="87">
        <v>3288599.25</v>
      </c>
      <c r="F434" s="87">
        <v>3288599.25</v>
      </c>
      <c r="G434" s="87">
        <v>3288599.25</v>
      </c>
      <c r="H434" s="87">
        <v>3288599.25</v>
      </c>
      <c r="I434" s="87">
        <v>3288599.25</v>
      </c>
      <c r="J434" s="87">
        <v>3288599.25</v>
      </c>
      <c r="K434" s="87">
        <v>3288599.25</v>
      </c>
      <c r="L434" s="87">
        <v>3288599.25</v>
      </c>
      <c r="M434" s="87">
        <v>3288599.25</v>
      </c>
      <c r="N434" s="87">
        <v>3288599.25</v>
      </c>
      <c r="O434" s="87">
        <v>3288599.25</v>
      </c>
      <c r="P434" s="87">
        <v>3288599.25</v>
      </c>
      <c r="Q434" s="87">
        <v>3288599.25</v>
      </c>
      <c r="R434" s="87">
        <v>3288599.25</v>
      </c>
      <c r="S434" s="87">
        <v>3288599.25</v>
      </c>
      <c r="T434" s="87">
        <v>3288599.25</v>
      </c>
      <c r="U434" s="87">
        <v>3288599.25</v>
      </c>
      <c r="V434" s="87">
        <v>3288599.25</v>
      </c>
      <c r="W434" s="87">
        <v>3288599.25</v>
      </c>
      <c r="X434" s="87">
        <v>3288599.25</v>
      </c>
      <c r="Y434" s="87">
        <v>3288599.25</v>
      </c>
      <c r="Z434" s="87">
        <v>3288599.25</v>
      </c>
      <c r="AA434" s="87">
        <v>3288599.25</v>
      </c>
      <c r="AB434" s="87">
        <v>3288599.25</v>
      </c>
      <c r="AC434" s="87">
        <v>3288599.25</v>
      </c>
      <c r="AD434" s="87">
        <v>3288599.25</v>
      </c>
      <c r="AE434" s="87">
        <v>3288599.25</v>
      </c>
      <c r="AF434" s="87">
        <v>3288599.25</v>
      </c>
      <c r="AG434" s="87">
        <v>3288599.25</v>
      </c>
      <c r="AH434" s="87">
        <v>3288599.25</v>
      </c>
      <c r="AI434" s="87">
        <v>3288599.25</v>
      </c>
      <c r="AJ434" s="87">
        <v>3288599.25</v>
      </c>
      <c r="AK434" s="87">
        <v>3288599.25</v>
      </c>
      <c r="AL434" s="87">
        <v>3288599.25</v>
      </c>
      <c r="AM434" s="87">
        <v>3288599.25</v>
      </c>
      <c r="AN434" s="87">
        <v>3288599.25</v>
      </c>
      <c r="AO434" s="87">
        <v>3288599.25</v>
      </c>
      <c r="AP434" s="87">
        <v>3288599.25</v>
      </c>
      <c r="AQ434" s="87">
        <v>3288599.25</v>
      </c>
      <c r="AR434" s="87">
        <v>3288599.25</v>
      </c>
      <c r="AS434" s="87">
        <v>3288599.25</v>
      </c>
      <c r="AT434" s="87">
        <v>3288599.25</v>
      </c>
      <c r="AU434" s="87">
        <v>3288599.25</v>
      </c>
      <c r="AV434" s="87">
        <v>3288599.25</v>
      </c>
      <c r="AW434" s="87">
        <v>3288599.25</v>
      </c>
      <c r="AX434" s="87">
        <v>3288599.25</v>
      </c>
      <c r="AY434" s="87">
        <v>3288599.25</v>
      </c>
      <c r="AZ434" s="87">
        <v>3288599.25</v>
      </c>
      <c r="BA434" s="87">
        <v>3288599.25</v>
      </c>
      <c r="BB434" s="87">
        <v>3288599.25</v>
      </c>
    </row>
    <row r="435" spans="1:54">
      <c r="A435" s="86" t="s">
        <v>552</v>
      </c>
      <c r="B435" s="87">
        <v>0</v>
      </c>
      <c r="C435" s="87">
        <v>0</v>
      </c>
      <c r="D435" s="87">
        <v>0</v>
      </c>
      <c r="E435" s="87">
        <v>0</v>
      </c>
      <c r="F435" s="87">
        <v>0</v>
      </c>
      <c r="G435" s="87">
        <v>0</v>
      </c>
      <c r="H435" s="87">
        <v>0</v>
      </c>
      <c r="I435" s="87">
        <v>0</v>
      </c>
      <c r="J435" s="87">
        <v>0</v>
      </c>
      <c r="K435" s="87">
        <v>0</v>
      </c>
      <c r="L435" s="87">
        <v>0</v>
      </c>
      <c r="M435" s="87">
        <v>0</v>
      </c>
      <c r="N435" s="87">
        <v>0</v>
      </c>
      <c r="O435" s="87">
        <v>0</v>
      </c>
      <c r="P435" s="87">
        <v>0</v>
      </c>
      <c r="Q435" s="87">
        <v>0</v>
      </c>
      <c r="R435" s="87">
        <v>0</v>
      </c>
      <c r="S435" s="87">
        <v>0</v>
      </c>
      <c r="T435" s="87">
        <v>0</v>
      </c>
      <c r="U435" s="87">
        <v>0</v>
      </c>
      <c r="V435" s="87">
        <v>0</v>
      </c>
      <c r="W435" s="87">
        <v>0</v>
      </c>
      <c r="X435" s="87">
        <v>0</v>
      </c>
      <c r="Y435" s="87">
        <v>0</v>
      </c>
      <c r="Z435" s="87">
        <v>0</v>
      </c>
      <c r="AA435" s="87">
        <v>0</v>
      </c>
      <c r="AB435" s="87">
        <v>0</v>
      </c>
      <c r="AC435" s="87">
        <v>0</v>
      </c>
      <c r="AD435" s="87">
        <v>0</v>
      </c>
      <c r="AE435" s="87">
        <v>0</v>
      </c>
      <c r="AF435" s="87">
        <v>0</v>
      </c>
      <c r="AG435" s="87">
        <v>0</v>
      </c>
      <c r="AH435" s="87">
        <v>0</v>
      </c>
      <c r="AI435" s="87">
        <v>0</v>
      </c>
      <c r="AJ435" s="87">
        <v>0</v>
      </c>
      <c r="AK435" s="87">
        <v>0</v>
      </c>
      <c r="AL435" s="87">
        <v>0</v>
      </c>
      <c r="AM435" s="87">
        <v>0</v>
      </c>
      <c r="AN435" s="87">
        <v>0</v>
      </c>
      <c r="AO435" s="87">
        <v>0</v>
      </c>
      <c r="AP435" s="87">
        <v>0</v>
      </c>
      <c r="AQ435" s="87">
        <v>0</v>
      </c>
      <c r="AR435" s="87">
        <v>0</v>
      </c>
      <c r="AS435" s="87">
        <v>0</v>
      </c>
      <c r="AT435" s="87">
        <v>0</v>
      </c>
      <c r="AU435" s="87">
        <v>0</v>
      </c>
      <c r="AV435" s="87">
        <v>0</v>
      </c>
      <c r="AW435" s="87">
        <v>0</v>
      </c>
      <c r="AX435" s="87">
        <v>0</v>
      </c>
      <c r="AY435" s="87">
        <v>0</v>
      </c>
      <c r="AZ435" s="87">
        <v>0</v>
      </c>
      <c r="BA435" s="87">
        <v>0</v>
      </c>
      <c r="BB435" s="87">
        <v>0</v>
      </c>
    </row>
    <row r="436" spans="1:54">
      <c r="A436" s="86" t="s">
        <v>553</v>
      </c>
      <c r="B436" s="87">
        <v>2694963.09</v>
      </c>
      <c r="C436" s="87">
        <v>2694963.09</v>
      </c>
      <c r="D436" s="87">
        <v>2694963.09</v>
      </c>
      <c r="E436" s="87">
        <v>2694963.09</v>
      </c>
      <c r="F436" s="87">
        <v>2694963.09</v>
      </c>
      <c r="G436" s="87">
        <v>2694963.09</v>
      </c>
      <c r="H436" s="87">
        <v>2694963.09</v>
      </c>
      <c r="I436" s="87">
        <v>2694963.09</v>
      </c>
      <c r="J436" s="87">
        <v>2694963.09</v>
      </c>
      <c r="K436" s="87">
        <v>2694963.09</v>
      </c>
      <c r="L436" s="87">
        <v>2694963.09</v>
      </c>
      <c r="M436" s="87">
        <v>2694963.09</v>
      </c>
      <c r="N436" s="87">
        <v>2694963.09</v>
      </c>
      <c r="O436" s="87">
        <v>2694963.09</v>
      </c>
      <c r="P436" s="87">
        <v>2694963.09</v>
      </c>
      <c r="Q436" s="87">
        <v>2694963.09</v>
      </c>
      <c r="R436" s="87">
        <v>2694963.09</v>
      </c>
      <c r="S436" s="87">
        <v>2694963.09</v>
      </c>
      <c r="T436" s="87">
        <v>2694963.09</v>
      </c>
      <c r="U436" s="87">
        <v>2694963.09</v>
      </c>
      <c r="V436" s="87">
        <v>2694963.09</v>
      </c>
      <c r="W436" s="87">
        <v>2694963.09</v>
      </c>
      <c r="X436" s="87">
        <v>2694963.09</v>
      </c>
      <c r="Y436" s="87">
        <v>2694963.09</v>
      </c>
      <c r="Z436" s="87">
        <v>2694963.09</v>
      </c>
      <c r="AA436" s="87">
        <v>2694963.09</v>
      </c>
      <c r="AB436" s="87">
        <v>2694963.09</v>
      </c>
      <c r="AC436" s="87">
        <v>2694963.09</v>
      </c>
      <c r="AD436" s="87">
        <v>2694963.09</v>
      </c>
      <c r="AE436" s="87">
        <v>2694963.09</v>
      </c>
      <c r="AF436" s="87">
        <v>2694963.09</v>
      </c>
      <c r="AG436" s="87">
        <v>2694963.09</v>
      </c>
      <c r="AH436" s="87">
        <v>2694963.09</v>
      </c>
      <c r="AI436" s="87">
        <v>2694963.09</v>
      </c>
      <c r="AJ436" s="87">
        <v>2694963.09</v>
      </c>
      <c r="AK436" s="87">
        <v>2694963.09</v>
      </c>
      <c r="AL436" s="87">
        <v>2694963.09</v>
      </c>
      <c r="AM436" s="87">
        <v>2694963.09</v>
      </c>
      <c r="AN436" s="87">
        <v>2694963.09</v>
      </c>
      <c r="AO436" s="87">
        <v>2694963.09</v>
      </c>
      <c r="AP436" s="87">
        <v>2694963.09</v>
      </c>
      <c r="AQ436" s="87">
        <v>2694963.09</v>
      </c>
      <c r="AR436" s="87">
        <v>2694963.09</v>
      </c>
      <c r="AS436" s="87">
        <v>2694963.09</v>
      </c>
      <c r="AT436" s="87">
        <v>2694963.09</v>
      </c>
      <c r="AU436" s="87">
        <v>2694963.09</v>
      </c>
      <c r="AV436" s="87">
        <v>2694963.09</v>
      </c>
      <c r="AW436" s="87">
        <v>2694963.09</v>
      </c>
      <c r="AX436" s="87">
        <v>2694963.09</v>
      </c>
      <c r="AY436" s="87">
        <v>2694963.09</v>
      </c>
      <c r="AZ436" s="87">
        <v>2694963.09</v>
      </c>
      <c r="BA436" s="87">
        <v>2694963.09</v>
      </c>
      <c r="BB436" s="87">
        <v>2694963.09</v>
      </c>
    </row>
    <row r="437" spans="1:54">
      <c r="A437" s="86" t="s">
        <v>554</v>
      </c>
      <c r="B437" s="87">
        <v>6768446.3200000003</v>
      </c>
      <c r="C437" s="87">
        <v>6768446.3200000003</v>
      </c>
      <c r="D437" s="87">
        <v>6768446.3200000003</v>
      </c>
      <c r="E437" s="87">
        <v>6768446.3200000003</v>
      </c>
      <c r="F437" s="87">
        <v>6768446.3200000003</v>
      </c>
      <c r="G437" s="87">
        <v>6768446.3200000003</v>
      </c>
      <c r="H437" s="87">
        <v>6768446.3200000003</v>
      </c>
      <c r="I437" s="87">
        <v>6768446.3200000003</v>
      </c>
      <c r="J437" s="87">
        <v>6768446.3200000003</v>
      </c>
      <c r="K437" s="87">
        <v>6768446.3200000003</v>
      </c>
      <c r="L437" s="87">
        <v>6768446.3200000003</v>
      </c>
      <c r="M437" s="87">
        <v>6768446.3200000003</v>
      </c>
      <c r="N437" s="87">
        <v>6768446.3200000003</v>
      </c>
      <c r="O437" s="87">
        <v>6768446.3200000003</v>
      </c>
      <c r="P437" s="87">
        <v>6768446.3200000003</v>
      </c>
      <c r="Q437" s="87">
        <v>6768446.3200000003</v>
      </c>
      <c r="R437" s="87">
        <v>6768446.3200000003</v>
      </c>
      <c r="S437" s="87">
        <v>6768446.3200000003</v>
      </c>
      <c r="T437" s="87">
        <v>6768446.3200000003</v>
      </c>
      <c r="U437" s="87">
        <v>6768446.3200000003</v>
      </c>
      <c r="V437" s="87">
        <v>6768446.3200000003</v>
      </c>
      <c r="W437" s="87">
        <v>6768446.3200000003</v>
      </c>
      <c r="X437" s="87">
        <v>6768446.3200000003</v>
      </c>
      <c r="Y437" s="87">
        <v>6768446.3200000003</v>
      </c>
      <c r="Z437" s="87">
        <v>6768446.3200000003</v>
      </c>
      <c r="AA437" s="87">
        <v>6768446.3200000003</v>
      </c>
      <c r="AB437" s="87">
        <v>6768446.3200000003</v>
      </c>
      <c r="AC437" s="87">
        <v>6768446.3200000003</v>
      </c>
      <c r="AD437" s="87">
        <v>6768446.3200000003</v>
      </c>
      <c r="AE437" s="87">
        <v>6768446.3200000003</v>
      </c>
      <c r="AF437" s="87">
        <v>6768446.3200000003</v>
      </c>
      <c r="AG437" s="87">
        <v>6768446.3200000003</v>
      </c>
      <c r="AH437" s="87">
        <v>6768446.3200000003</v>
      </c>
      <c r="AI437" s="87">
        <v>6768446.3200000003</v>
      </c>
      <c r="AJ437" s="87">
        <v>6768446.3200000003</v>
      </c>
      <c r="AK437" s="87">
        <v>6768446.3200000003</v>
      </c>
      <c r="AL437" s="87">
        <v>6768446.3200000003</v>
      </c>
      <c r="AM437" s="87">
        <v>6768446.3200000003</v>
      </c>
      <c r="AN437" s="87">
        <v>6768446.3200000003</v>
      </c>
      <c r="AO437" s="87">
        <v>6768446.3200000003</v>
      </c>
      <c r="AP437" s="87">
        <v>6768446.3200000003</v>
      </c>
      <c r="AQ437" s="87">
        <v>6768446.3200000003</v>
      </c>
      <c r="AR437" s="87">
        <v>6768446.3200000003</v>
      </c>
      <c r="AS437" s="87">
        <v>6768446.3200000003</v>
      </c>
      <c r="AT437" s="87">
        <v>6768446.3200000003</v>
      </c>
      <c r="AU437" s="87">
        <v>6768446.3200000003</v>
      </c>
      <c r="AV437" s="87">
        <v>6768446.3200000003</v>
      </c>
      <c r="AW437" s="87">
        <v>6768446.3200000003</v>
      </c>
      <c r="AX437" s="87">
        <v>6768446.3200000003</v>
      </c>
      <c r="AY437" s="87">
        <v>6768446.3200000003</v>
      </c>
      <c r="AZ437" s="87">
        <v>6768446.3200000003</v>
      </c>
      <c r="BA437" s="87">
        <v>6768446.3200000003</v>
      </c>
      <c r="BB437" s="87">
        <v>6768446.3200000003</v>
      </c>
    </row>
    <row r="438" spans="1:54">
      <c r="A438" s="86" t="s">
        <v>555</v>
      </c>
      <c r="B438" s="87">
        <v>3226311.26</v>
      </c>
      <c r="C438" s="87">
        <v>3226311.26</v>
      </c>
      <c r="D438" s="87">
        <v>3226311.26</v>
      </c>
      <c r="E438" s="87">
        <v>3226311.26</v>
      </c>
      <c r="F438" s="87">
        <v>3226311.26</v>
      </c>
      <c r="G438" s="87">
        <v>3226311.26</v>
      </c>
      <c r="H438" s="87">
        <v>3226311.26</v>
      </c>
      <c r="I438" s="87">
        <v>3226311.26</v>
      </c>
      <c r="J438" s="87">
        <v>3226311.26</v>
      </c>
      <c r="K438" s="87">
        <v>3226311.26</v>
      </c>
      <c r="L438" s="87">
        <v>3226311.26</v>
      </c>
      <c r="M438" s="87">
        <v>3226311.26</v>
      </c>
      <c r="N438" s="87">
        <v>3226311.26</v>
      </c>
      <c r="O438" s="87">
        <v>3226311.26</v>
      </c>
      <c r="P438" s="87">
        <v>3226311.26</v>
      </c>
      <c r="Q438" s="87">
        <v>3226311.26</v>
      </c>
      <c r="R438" s="87">
        <v>3226311.26</v>
      </c>
      <c r="S438" s="87">
        <v>3226311.26</v>
      </c>
      <c r="T438" s="87">
        <v>3226311.26</v>
      </c>
      <c r="U438" s="87">
        <v>3226311.26</v>
      </c>
      <c r="V438" s="87">
        <v>3226311.26</v>
      </c>
      <c r="W438" s="87">
        <v>3226311.26</v>
      </c>
      <c r="X438" s="87">
        <v>3226311.26</v>
      </c>
      <c r="Y438" s="87">
        <v>3226311.26</v>
      </c>
      <c r="Z438" s="87">
        <v>3226311.26</v>
      </c>
      <c r="AA438" s="87">
        <v>3226311.26</v>
      </c>
      <c r="AB438" s="87">
        <v>3226311.26</v>
      </c>
      <c r="AC438" s="87">
        <v>3226311.26</v>
      </c>
      <c r="AD438" s="87">
        <v>3226311.26</v>
      </c>
      <c r="AE438" s="87">
        <v>3226311.26</v>
      </c>
      <c r="AF438" s="87">
        <v>3226311.26</v>
      </c>
      <c r="AG438" s="87">
        <v>3226311.26</v>
      </c>
      <c r="AH438" s="87">
        <v>3226311.26</v>
      </c>
      <c r="AI438" s="87">
        <v>3226311.26</v>
      </c>
      <c r="AJ438" s="87">
        <v>3226311.26</v>
      </c>
      <c r="AK438" s="87">
        <v>3226311.26</v>
      </c>
      <c r="AL438" s="87">
        <v>3226311.26</v>
      </c>
      <c r="AM438" s="87">
        <v>3226311.26</v>
      </c>
      <c r="AN438" s="87">
        <v>3226311.26</v>
      </c>
      <c r="AO438" s="87">
        <v>3226311.26</v>
      </c>
      <c r="AP438" s="87">
        <v>3226311.26</v>
      </c>
      <c r="AQ438" s="87">
        <v>3226311.26</v>
      </c>
      <c r="AR438" s="87">
        <v>3226311.26</v>
      </c>
      <c r="AS438" s="87">
        <v>3226311.26</v>
      </c>
      <c r="AT438" s="87">
        <v>3226311.26</v>
      </c>
      <c r="AU438" s="87">
        <v>3226311.26</v>
      </c>
      <c r="AV438" s="87">
        <v>3226311.26</v>
      </c>
      <c r="AW438" s="87">
        <v>3226311.26</v>
      </c>
      <c r="AX438" s="87">
        <v>3226311.26</v>
      </c>
      <c r="AY438" s="87">
        <v>3226311.26</v>
      </c>
      <c r="AZ438" s="87">
        <v>3226311.26</v>
      </c>
      <c r="BA438" s="87">
        <v>3226311.26</v>
      </c>
      <c r="BB438" s="87">
        <v>3226311.26</v>
      </c>
    </row>
    <row r="439" spans="1:54">
      <c r="A439" s="267" t="s">
        <v>556</v>
      </c>
      <c r="B439" s="109">
        <v>60779758.105555497</v>
      </c>
      <c r="C439" s="109">
        <v>60710913.9574074</v>
      </c>
      <c r="D439" s="109">
        <v>60642069.809259199</v>
      </c>
      <c r="E439" s="109">
        <v>61212114.5499999</v>
      </c>
      <c r="F439" s="109">
        <v>61132622.253703699</v>
      </c>
      <c r="G439" s="109">
        <v>61053129.9574074</v>
      </c>
      <c r="H439" s="109">
        <v>60973637.661111102</v>
      </c>
      <c r="I439" s="109">
        <v>60894145.364814803</v>
      </c>
      <c r="J439" s="109">
        <v>60814653.068518497</v>
      </c>
      <c r="K439" s="109">
        <v>60735160.772222199</v>
      </c>
      <c r="L439" s="109">
        <v>60655668.4759259</v>
      </c>
      <c r="M439" s="109">
        <v>60576176.179629602</v>
      </c>
      <c r="N439" s="109">
        <v>60496683.883333303</v>
      </c>
      <c r="O439" s="109">
        <v>60496683.883333303</v>
      </c>
      <c r="P439" s="109">
        <v>60417191.587036997</v>
      </c>
      <c r="Q439" s="109">
        <v>60337699.290740699</v>
      </c>
      <c r="R439" s="109">
        <v>60897095.883333303</v>
      </c>
      <c r="S439" s="109">
        <v>60806955.438888803</v>
      </c>
      <c r="T439" s="109">
        <v>60716814.9944444</v>
      </c>
      <c r="U439" s="109">
        <v>60626674.5499999</v>
      </c>
      <c r="V439" s="109">
        <v>60536534.105555497</v>
      </c>
      <c r="W439" s="109">
        <v>60446393.661111102</v>
      </c>
      <c r="X439" s="109">
        <v>60356253.216666602</v>
      </c>
      <c r="Y439" s="109">
        <v>60266112.772222199</v>
      </c>
      <c r="Z439" s="109">
        <v>60175972.327777699</v>
      </c>
      <c r="AA439" s="109">
        <v>60085831.883333303</v>
      </c>
      <c r="AB439" s="109">
        <v>60085831.883333303</v>
      </c>
      <c r="AC439" s="109">
        <v>59995691.438888803</v>
      </c>
      <c r="AD439" s="109">
        <v>59905550.9944444</v>
      </c>
      <c r="AE439" s="109">
        <v>60454299.438888803</v>
      </c>
      <c r="AF439" s="109">
        <v>60691010.846296199</v>
      </c>
      <c r="AG439" s="109">
        <v>60590222.253703602</v>
      </c>
      <c r="AH439" s="109">
        <v>60489433.661111102</v>
      </c>
      <c r="AI439" s="109">
        <v>60388645.068518497</v>
      </c>
      <c r="AJ439" s="109">
        <v>60287856.4759259</v>
      </c>
      <c r="AK439" s="109">
        <v>60187067.883333303</v>
      </c>
      <c r="AL439" s="109">
        <v>60086279.290740699</v>
      </c>
      <c r="AM439" s="109">
        <v>59985490.698148102</v>
      </c>
      <c r="AN439" s="109">
        <v>59884702.105555497</v>
      </c>
      <c r="AO439" s="109">
        <v>59884702.105555497</v>
      </c>
      <c r="AP439" s="109">
        <v>59783913.5129629</v>
      </c>
      <c r="AQ439" s="109">
        <v>59683124.920370303</v>
      </c>
      <c r="AR439" s="109">
        <v>60221225.216666602</v>
      </c>
      <c r="AS439" s="109">
        <v>60109788.4759259</v>
      </c>
      <c r="AT439" s="109">
        <v>59998351.735185102</v>
      </c>
      <c r="AU439" s="109">
        <v>59886914.9944444</v>
      </c>
      <c r="AV439" s="109">
        <v>59822478.253703699</v>
      </c>
      <c r="AW439" s="109">
        <v>59758041.5129629</v>
      </c>
      <c r="AX439" s="109">
        <v>59693604.772222199</v>
      </c>
      <c r="AY439" s="109">
        <v>59629168.0314814</v>
      </c>
      <c r="AZ439" s="109">
        <v>59564731.290740699</v>
      </c>
      <c r="BA439" s="109">
        <v>59500294.5499999</v>
      </c>
      <c r="BB439" s="109">
        <v>59500294.5499999</v>
      </c>
    </row>
    <row r="440" spans="1:54">
      <c r="A440" s="86" t="s">
        <v>557</v>
      </c>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row>
    <row r="441" spans="1:54">
      <c r="A441" s="89" t="s">
        <v>558</v>
      </c>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c r="AK441" s="87"/>
      <c r="AL441" s="87"/>
      <c r="AM441" s="87"/>
      <c r="AN441" s="87"/>
      <c r="AO441" s="87"/>
      <c r="AP441" s="87"/>
      <c r="AQ441" s="87"/>
      <c r="AR441" s="87"/>
      <c r="AS441" s="87"/>
      <c r="AT441" s="87"/>
      <c r="AU441" s="87"/>
      <c r="AV441" s="87"/>
      <c r="AW441" s="87"/>
      <c r="AX441" s="87"/>
      <c r="AY441" s="87"/>
      <c r="AZ441" s="87"/>
      <c r="BA441" s="87"/>
      <c r="BB441" s="87"/>
    </row>
    <row r="442" spans="1:54">
      <c r="A442" s="86" t="s">
        <v>559</v>
      </c>
      <c r="B442" s="87">
        <v>0</v>
      </c>
      <c r="C442" s="87">
        <v>0</v>
      </c>
      <c r="D442" s="87">
        <v>0</v>
      </c>
      <c r="E442" s="87">
        <v>0</v>
      </c>
      <c r="F442" s="87">
        <v>0</v>
      </c>
      <c r="G442" s="87">
        <v>0</v>
      </c>
      <c r="H442" s="87">
        <v>0</v>
      </c>
      <c r="I442" s="87">
        <v>0</v>
      </c>
      <c r="J442" s="87">
        <v>0</v>
      </c>
      <c r="K442" s="87">
        <v>0</v>
      </c>
      <c r="L442" s="87">
        <v>0</v>
      </c>
      <c r="M442" s="87">
        <v>0</v>
      </c>
      <c r="N442" s="87">
        <v>0</v>
      </c>
      <c r="O442" s="87">
        <v>0</v>
      </c>
      <c r="P442" s="87">
        <v>0</v>
      </c>
      <c r="Q442" s="87">
        <v>0</v>
      </c>
      <c r="R442" s="87">
        <v>0</v>
      </c>
      <c r="S442" s="87">
        <v>0</v>
      </c>
      <c r="T442" s="87">
        <v>0</v>
      </c>
      <c r="U442" s="87">
        <v>0</v>
      </c>
      <c r="V442" s="87">
        <v>0</v>
      </c>
      <c r="W442" s="87">
        <v>0</v>
      </c>
      <c r="X442" s="87">
        <v>0</v>
      </c>
      <c r="Y442" s="87">
        <v>0</v>
      </c>
      <c r="Z442" s="87">
        <v>0</v>
      </c>
      <c r="AA442" s="87">
        <v>0</v>
      </c>
      <c r="AB442" s="87">
        <v>0</v>
      </c>
      <c r="AC442" s="87">
        <v>0</v>
      </c>
      <c r="AD442" s="87">
        <v>0</v>
      </c>
      <c r="AE442" s="87">
        <v>0</v>
      </c>
      <c r="AF442" s="87">
        <v>0</v>
      </c>
      <c r="AG442" s="87">
        <v>0</v>
      </c>
      <c r="AH442" s="87">
        <v>0</v>
      </c>
      <c r="AI442" s="87">
        <v>0</v>
      </c>
      <c r="AJ442" s="87">
        <v>0</v>
      </c>
      <c r="AK442" s="87">
        <v>0</v>
      </c>
      <c r="AL442" s="87">
        <v>0</v>
      </c>
      <c r="AM442" s="87">
        <v>0</v>
      </c>
      <c r="AN442" s="87">
        <v>0</v>
      </c>
      <c r="AO442" s="87">
        <v>0</v>
      </c>
      <c r="AP442" s="87">
        <v>0</v>
      </c>
      <c r="AQ442" s="87">
        <v>0</v>
      </c>
      <c r="AR442" s="87">
        <v>0</v>
      </c>
      <c r="AS442" s="87">
        <v>0</v>
      </c>
      <c r="AT442" s="87">
        <v>0</v>
      </c>
      <c r="AU442" s="87">
        <v>0</v>
      </c>
      <c r="AV442" s="87">
        <v>0</v>
      </c>
      <c r="AW442" s="87">
        <v>0</v>
      </c>
      <c r="AX442" s="87">
        <v>0</v>
      </c>
      <c r="AY442" s="87">
        <v>0</v>
      </c>
      <c r="AZ442" s="87">
        <v>0</v>
      </c>
      <c r="BA442" s="87">
        <v>0</v>
      </c>
      <c r="BB442" s="87">
        <v>0</v>
      </c>
    </row>
    <row r="443" spans="1:54">
      <c r="A443" s="86" t="s">
        <v>560</v>
      </c>
      <c r="B443" s="87">
        <v>0</v>
      </c>
      <c r="C443" s="87">
        <v>0</v>
      </c>
      <c r="D443" s="87">
        <v>0</v>
      </c>
      <c r="E443" s="87">
        <v>0</v>
      </c>
      <c r="F443" s="87">
        <v>0</v>
      </c>
      <c r="G443" s="87">
        <v>0</v>
      </c>
      <c r="H443" s="87">
        <v>0</v>
      </c>
      <c r="I443" s="87">
        <v>0</v>
      </c>
      <c r="J443" s="87">
        <v>0</v>
      </c>
      <c r="K443" s="87">
        <v>0</v>
      </c>
      <c r="L443" s="87">
        <v>0</v>
      </c>
      <c r="M443" s="87">
        <v>0</v>
      </c>
      <c r="N443" s="87">
        <v>0</v>
      </c>
      <c r="O443" s="87">
        <v>0</v>
      </c>
      <c r="P443" s="87">
        <v>0</v>
      </c>
      <c r="Q443" s="87">
        <v>0</v>
      </c>
      <c r="R443" s="87">
        <v>0</v>
      </c>
      <c r="S443" s="87">
        <v>0</v>
      </c>
      <c r="T443" s="87">
        <v>0</v>
      </c>
      <c r="U443" s="87">
        <v>0</v>
      </c>
      <c r="V443" s="87">
        <v>0</v>
      </c>
      <c r="W443" s="87">
        <v>0</v>
      </c>
      <c r="X443" s="87">
        <v>0</v>
      </c>
      <c r="Y443" s="87">
        <v>0</v>
      </c>
      <c r="Z443" s="87">
        <v>0</v>
      </c>
      <c r="AA443" s="87">
        <v>0</v>
      </c>
      <c r="AB443" s="87">
        <v>0</v>
      </c>
      <c r="AC443" s="87">
        <v>0</v>
      </c>
      <c r="AD443" s="87">
        <v>0</v>
      </c>
      <c r="AE443" s="87">
        <v>0</v>
      </c>
      <c r="AF443" s="87">
        <v>0</v>
      </c>
      <c r="AG443" s="87">
        <v>0</v>
      </c>
      <c r="AH443" s="87">
        <v>0</v>
      </c>
      <c r="AI443" s="87">
        <v>0</v>
      </c>
      <c r="AJ443" s="87">
        <v>0</v>
      </c>
      <c r="AK443" s="87">
        <v>0</v>
      </c>
      <c r="AL443" s="87">
        <v>0</v>
      </c>
      <c r="AM443" s="87">
        <v>0</v>
      </c>
      <c r="AN443" s="87">
        <v>0</v>
      </c>
      <c r="AO443" s="87">
        <v>0</v>
      </c>
      <c r="AP443" s="87">
        <v>0</v>
      </c>
      <c r="AQ443" s="87">
        <v>0</v>
      </c>
      <c r="AR443" s="87">
        <v>0</v>
      </c>
      <c r="AS443" s="87">
        <v>0</v>
      </c>
      <c r="AT443" s="87">
        <v>0</v>
      </c>
      <c r="AU443" s="87">
        <v>0</v>
      </c>
      <c r="AV443" s="87">
        <v>0</v>
      </c>
      <c r="AW443" s="87">
        <v>0</v>
      </c>
      <c r="AX443" s="87">
        <v>0</v>
      </c>
      <c r="AY443" s="87">
        <v>0</v>
      </c>
      <c r="AZ443" s="87">
        <v>0</v>
      </c>
      <c r="BA443" s="87">
        <v>0</v>
      </c>
      <c r="BB443" s="87">
        <v>0</v>
      </c>
    </row>
    <row r="444" spans="1:54">
      <c r="A444" s="86" t="s">
        <v>561</v>
      </c>
      <c r="B444" s="87">
        <v>0</v>
      </c>
      <c r="C444" s="87">
        <v>0</v>
      </c>
      <c r="D444" s="87">
        <v>0</v>
      </c>
      <c r="E444" s="87">
        <v>0</v>
      </c>
      <c r="F444" s="87">
        <v>0</v>
      </c>
      <c r="G444" s="87">
        <v>0</v>
      </c>
      <c r="H444" s="87">
        <v>0</v>
      </c>
      <c r="I444" s="87">
        <v>0</v>
      </c>
      <c r="J444" s="87">
        <v>0</v>
      </c>
      <c r="K444" s="87">
        <v>0</v>
      </c>
      <c r="L444" s="87">
        <v>0</v>
      </c>
      <c r="M444" s="87">
        <v>0</v>
      </c>
      <c r="N444" s="87">
        <v>0</v>
      </c>
      <c r="O444" s="87">
        <v>0</v>
      </c>
      <c r="P444" s="87">
        <v>0</v>
      </c>
      <c r="Q444" s="87">
        <v>0</v>
      </c>
      <c r="R444" s="87">
        <v>0</v>
      </c>
      <c r="S444" s="87">
        <v>0</v>
      </c>
      <c r="T444" s="87">
        <v>0</v>
      </c>
      <c r="U444" s="87">
        <v>0</v>
      </c>
      <c r="V444" s="87">
        <v>0</v>
      </c>
      <c r="W444" s="87">
        <v>0</v>
      </c>
      <c r="X444" s="87">
        <v>0</v>
      </c>
      <c r="Y444" s="87">
        <v>0</v>
      </c>
      <c r="Z444" s="87">
        <v>0</v>
      </c>
      <c r="AA444" s="87">
        <v>0</v>
      </c>
      <c r="AB444" s="87">
        <v>0</v>
      </c>
      <c r="AC444" s="87">
        <v>0</v>
      </c>
      <c r="AD444" s="87">
        <v>0</v>
      </c>
      <c r="AE444" s="87">
        <v>0</v>
      </c>
      <c r="AF444" s="87">
        <v>0</v>
      </c>
      <c r="AG444" s="87">
        <v>0</v>
      </c>
      <c r="AH444" s="87">
        <v>0</v>
      </c>
      <c r="AI444" s="87">
        <v>0</v>
      </c>
      <c r="AJ444" s="87">
        <v>0</v>
      </c>
      <c r="AK444" s="87">
        <v>0</v>
      </c>
      <c r="AL444" s="87">
        <v>0</v>
      </c>
      <c r="AM444" s="87">
        <v>0</v>
      </c>
      <c r="AN444" s="87">
        <v>0</v>
      </c>
      <c r="AO444" s="87">
        <v>0</v>
      </c>
      <c r="AP444" s="87">
        <v>0</v>
      </c>
      <c r="AQ444" s="87">
        <v>0</v>
      </c>
      <c r="AR444" s="87">
        <v>0</v>
      </c>
      <c r="AS444" s="87">
        <v>0</v>
      </c>
      <c r="AT444" s="87">
        <v>0</v>
      </c>
      <c r="AU444" s="87">
        <v>0</v>
      </c>
      <c r="AV444" s="87">
        <v>0</v>
      </c>
      <c r="AW444" s="87">
        <v>0</v>
      </c>
      <c r="AX444" s="87">
        <v>0</v>
      </c>
      <c r="AY444" s="87">
        <v>0</v>
      </c>
      <c r="AZ444" s="87">
        <v>0</v>
      </c>
      <c r="BA444" s="87">
        <v>0</v>
      </c>
      <c r="BB444" s="87">
        <v>0</v>
      </c>
    </row>
    <row r="445" spans="1:54">
      <c r="A445" s="86" t="s">
        <v>562</v>
      </c>
      <c r="B445" s="87">
        <v>0</v>
      </c>
      <c r="C445" s="87">
        <v>0</v>
      </c>
      <c r="D445" s="87">
        <v>0</v>
      </c>
      <c r="E445" s="87">
        <v>0</v>
      </c>
      <c r="F445" s="87">
        <v>0</v>
      </c>
      <c r="G445" s="87">
        <v>0</v>
      </c>
      <c r="H445" s="87">
        <v>0</v>
      </c>
      <c r="I445" s="87">
        <v>0</v>
      </c>
      <c r="J445" s="87">
        <v>0</v>
      </c>
      <c r="K445" s="87">
        <v>0</v>
      </c>
      <c r="L445" s="87">
        <v>0</v>
      </c>
      <c r="M445" s="87">
        <v>0</v>
      </c>
      <c r="N445" s="87">
        <v>0</v>
      </c>
      <c r="O445" s="87">
        <v>0</v>
      </c>
      <c r="P445" s="87">
        <v>0</v>
      </c>
      <c r="Q445" s="87">
        <v>0</v>
      </c>
      <c r="R445" s="87">
        <v>0</v>
      </c>
      <c r="S445" s="87">
        <v>0</v>
      </c>
      <c r="T445" s="87">
        <v>0</v>
      </c>
      <c r="U445" s="87">
        <v>0</v>
      </c>
      <c r="V445" s="87">
        <v>0</v>
      </c>
      <c r="W445" s="87">
        <v>0</v>
      </c>
      <c r="X445" s="87">
        <v>0</v>
      </c>
      <c r="Y445" s="87">
        <v>0</v>
      </c>
      <c r="Z445" s="87">
        <v>0</v>
      </c>
      <c r="AA445" s="87">
        <v>0</v>
      </c>
      <c r="AB445" s="87">
        <v>0</v>
      </c>
      <c r="AC445" s="87">
        <v>0</v>
      </c>
      <c r="AD445" s="87">
        <v>0</v>
      </c>
      <c r="AE445" s="87">
        <v>0</v>
      </c>
      <c r="AF445" s="87">
        <v>0</v>
      </c>
      <c r="AG445" s="87">
        <v>0</v>
      </c>
      <c r="AH445" s="87">
        <v>0</v>
      </c>
      <c r="AI445" s="87">
        <v>0</v>
      </c>
      <c r="AJ445" s="87">
        <v>0</v>
      </c>
      <c r="AK445" s="87">
        <v>0</v>
      </c>
      <c r="AL445" s="87">
        <v>0</v>
      </c>
      <c r="AM445" s="87">
        <v>0</v>
      </c>
      <c r="AN445" s="87">
        <v>0</v>
      </c>
      <c r="AO445" s="87">
        <v>0</v>
      </c>
      <c r="AP445" s="87">
        <v>0</v>
      </c>
      <c r="AQ445" s="87">
        <v>0</v>
      </c>
      <c r="AR445" s="87">
        <v>0</v>
      </c>
      <c r="AS445" s="87">
        <v>0</v>
      </c>
      <c r="AT445" s="87">
        <v>0</v>
      </c>
      <c r="AU445" s="87">
        <v>0</v>
      </c>
      <c r="AV445" s="87">
        <v>0</v>
      </c>
      <c r="AW445" s="87">
        <v>0</v>
      </c>
      <c r="AX445" s="87">
        <v>0</v>
      </c>
      <c r="AY445" s="87">
        <v>0</v>
      </c>
      <c r="AZ445" s="87">
        <v>0</v>
      </c>
      <c r="BA445" s="87">
        <v>0</v>
      </c>
      <c r="BB445" s="87">
        <v>0</v>
      </c>
    </row>
    <row r="446" spans="1:54">
      <c r="A446" s="86" t="s">
        <v>563</v>
      </c>
      <c r="B446" s="87">
        <v>0</v>
      </c>
      <c r="C446" s="87">
        <v>0</v>
      </c>
      <c r="D446" s="87">
        <v>0</v>
      </c>
      <c r="E446" s="87">
        <v>0</v>
      </c>
      <c r="F446" s="87">
        <v>0</v>
      </c>
      <c r="G446" s="87">
        <v>0</v>
      </c>
      <c r="H446" s="87">
        <v>0</v>
      </c>
      <c r="I446" s="87">
        <v>0</v>
      </c>
      <c r="J446" s="87">
        <v>0</v>
      </c>
      <c r="K446" s="87">
        <v>0</v>
      </c>
      <c r="L446" s="87">
        <v>0</v>
      </c>
      <c r="M446" s="87">
        <v>0</v>
      </c>
      <c r="N446" s="87">
        <v>0</v>
      </c>
      <c r="O446" s="87">
        <v>0</v>
      </c>
      <c r="P446" s="87">
        <v>0</v>
      </c>
      <c r="Q446" s="87">
        <v>0</v>
      </c>
      <c r="R446" s="87">
        <v>0</v>
      </c>
      <c r="S446" s="87">
        <v>0</v>
      </c>
      <c r="T446" s="87">
        <v>0</v>
      </c>
      <c r="U446" s="87">
        <v>0</v>
      </c>
      <c r="V446" s="87">
        <v>0</v>
      </c>
      <c r="W446" s="87">
        <v>0</v>
      </c>
      <c r="X446" s="87">
        <v>0</v>
      </c>
      <c r="Y446" s="87">
        <v>0</v>
      </c>
      <c r="Z446" s="87">
        <v>0</v>
      </c>
      <c r="AA446" s="87">
        <v>0</v>
      </c>
      <c r="AB446" s="87">
        <v>0</v>
      </c>
      <c r="AC446" s="87">
        <v>0</v>
      </c>
      <c r="AD446" s="87">
        <v>0</v>
      </c>
      <c r="AE446" s="87">
        <v>0</v>
      </c>
      <c r="AF446" s="87">
        <v>0</v>
      </c>
      <c r="AG446" s="87">
        <v>0</v>
      </c>
      <c r="AH446" s="87">
        <v>0</v>
      </c>
      <c r="AI446" s="87">
        <v>0</v>
      </c>
      <c r="AJ446" s="87">
        <v>0</v>
      </c>
      <c r="AK446" s="87">
        <v>0</v>
      </c>
      <c r="AL446" s="87">
        <v>0</v>
      </c>
      <c r="AM446" s="87">
        <v>0</v>
      </c>
      <c r="AN446" s="87">
        <v>0</v>
      </c>
      <c r="AO446" s="87">
        <v>0</v>
      </c>
      <c r="AP446" s="87">
        <v>0</v>
      </c>
      <c r="AQ446" s="87">
        <v>0</v>
      </c>
      <c r="AR446" s="87">
        <v>0</v>
      </c>
      <c r="AS446" s="87">
        <v>0</v>
      </c>
      <c r="AT446" s="87">
        <v>0</v>
      </c>
      <c r="AU446" s="87">
        <v>0</v>
      </c>
      <c r="AV446" s="87">
        <v>0</v>
      </c>
      <c r="AW446" s="87">
        <v>0</v>
      </c>
      <c r="AX446" s="87">
        <v>0</v>
      </c>
      <c r="AY446" s="87">
        <v>0</v>
      </c>
      <c r="AZ446" s="87">
        <v>0</v>
      </c>
      <c r="BA446" s="87">
        <v>0</v>
      </c>
      <c r="BB446" s="87">
        <v>0</v>
      </c>
    </row>
    <row r="447" spans="1:54">
      <c r="A447" s="86" t="s">
        <v>564</v>
      </c>
      <c r="B447" s="87">
        <v>0</v>
      </c>
      <c r="C447" s="87">
        <v>0</v>
      </c>
      <c r="D447" s="87">
        <v>0</v>
      </c>
      <c r="E447" s="87">
        <v>0</v>
      </c>
      <c r="F447" s="87">
        <v>0</v>
      </c>
      <c r="G447" s="87">
        <v>0</v>
      </c>
      <c r="H447" s="87">
        <v>0</v>
      </c>
      <c r="I447" s="87">
        <v>0</v>
      </c>
      <c r="J447" s="87">
        <v>0</v>
      </c>
      <c r="K447" s="87">
        <v>0</v>
      </c>
      <c r="L447" s="87">
        <v>0</v>
      </c>
      <c r="M447" s="87">
        <v>0</v>
      </c>
      <c r="N447" s="87">
        <v>0</v>
      </c>
      <c r="O447" s="87">
        <v>0</v>
      </c>
      <c r="P447" s="87">
        <v>0</v>
      </c>
      <c r="Q447" s="87">
        <v>0</v>
      </c>
      <c r="R447" s="87">
        <v>0</v>
      </c>
      <c r="S447" s="87">
        <v>0</v>
      </c>
      <c r="T447" s="87">
        <v>0</v>
      </c>
      <c r="U447" s="87">
        <v>0</v>
      </c>
      <c r="V447" s="87">
        <v>0</v>
      </c>
      <c r="W447" s="87">
        <v>0</v>
      </c>
      <c r="X447" s="87">
        <v>0</v>
      </c>
      <c r="Y447" s="87">
        <v>0</v>
      </c>
      <c r="Z447" s="87">
        <v>0</v>
      </c>
      <c r="AA447" s="87">
        <v>0</v>
      </c>
      <c r="AB447" s="87">
        <v>0</v>
      </c>
      <c r="AC447" s="87">
        <v>0</v>
      </c>
      <c r="AD447" s="87">
        <v>0</v>
      </c>
      <c r="AE447" s="87">
        <v>0</v>
      </c>
      <c r="AF447" s="87">
        <v>0</v>
      </c>
      <c r="AG447" s="87">
        <v>0</v>
      </c>
      <c r="AH447" s="87">
        <v>0</v>
      </c>
      <c r="AI447" s="87">
        <v>0</v>
      </c>
      <c r="AJ447" s="87">
        <v>0</v>
      </c>
      <c r="AK447" s="87">
        <v>0</v>
      </c>
      <c r="AL447" s="87">
        <v>0</v>
      </c>
      <c r="AM447" s="87">
        <v>0</v>
      </c>
      <c r="AN447" s="87">
        <v>0</v>
      </c>
      <c r="AO447" s="87">
        <v>0</v>
      </c>
      <c r="AP447" s="87">
        <v>0</v>
      </c>
      <c r="AQ447" s="87">
        <v>0</v>
      </c>
      <c r="AR447" s="87">
        <v>0</v>
      </c>
      <c r="AS447" s="87">
        <v>0</v>
      </c>
      <c r="AT447" s="87">
        <v>0</v>
      </c>
      <c r="AU447" s="87">
        <v>0</v>
      </c>
      <c r="AV447" s="87">
        <v>0</v>
      </c>
      <c r="AW447" s="87">
        <v>0</v>
      </c>
      <c r="AX447" s="87">
        <v>0</v>
      </c>
      <c r="AY447" s="87">
        <v>0</v>
      </c>
      <c r="AZ447" s="87">
        <v>0</v>
      </c>
      <c r="BA447" s="87">
        <v>0</v>
      </c>
      <c r="BB447" s="87">
        <v>0</v>
      </c>
    </row>
    <row r="448" spans="1:54">
      <c r="A448" s="86" t="s">
        <v>565</v>
      </c>
      <c r="B448" s="87">
        <v>0</v>
      </c>
      <c r="C448" s="87">
        <v>0</v>
      </c>
      <c r="D448" s="87">
        <v>0</v>
      </c>
      <c r="E448" s="87">
        <v>0</v>
      </c>
      <c r="F448" s="87">
        <v>0</v>
      </c>
      <c r="G448" s="87">
        <v>0</v>
      </c>
      <c r="H448" s="87">
        <v>0</v>
      </c>
      <c r="I448" s="87">
        <v>0</v>
      </c>
      <c r="J448" s="87">
        <v>0</v>
      </c>
      <c r="K448" s="87">
        <v>0</v>
      </c>
      <c r="L448" s="87">
        <v>0</v>
      </c>
      <c r="M448" s="87">
        <v>0</v>
      </c>
      <c r="N448" s="87">
        <v>0</v>
      </c>
      <c r="O448" s="87">
        <v>0</v>
      </c>
      <c r="P448" s="87">
        <v>0</v>
      </c>
      <c r="Q448" s="87">
        <v>0</v>
      </c>
      <c r="R448" s="87">
        <v>0</v>
      </c>
      <c r="S448" s="87">
        <v>0</v>
      </c>
      <c r="T448" s="87">
        <v>0</v>
      </c>
      <c r="U448" s="87">
        <v>0</v>
      </c>
      <c r="V448" s="87">
        <v>0</v>
      </c>
      <c r="W448" s="87">
        <v>0</v>
      </c>
      <c r="X448" s="87">
        <v>0</v>
      </c>
      <c r="Y448" s="87">
        <v>0</v>
      </c>
      <c r="Z448" s="87">
        <v>0</v>
      </c>
      <c r="AA448" s="87">
        <v>0</v>
      </c>
      <c r="AB448" s="87">
        <v>0</v>
      </c>
      <c r="AC448" s="87">
        <v>0</v>
      </c>
      <c r="AD448" s="87">
        <v>0</v>
      </c>
      <c r="AE448" s="87">
        <v>0</v>
      </c>
      <c r="AF448" s="87">
        <v>0</v>
      </c>
      <c r="AG448" s="87">
        <v>0</v>
      </c>
      <c r="AH448" s="87">
        <v>0</v>
      </c>
      <c r="AI448" s="87">
        <v>0</v>
      </c>
      <c r="AJ448" s="87">
        <v>0</v>
      </c>
      <c r="AK448" s="87">
        <v>0</v>
      </c>
      <c r="AL448" s="87">
        <v>0</v>
      </c>
      <c r="AM448" s="87">
        <v>0</v>
      </c>
      <c r="AN448" s="87">
        <v>0</v>
      </c>
      <c r="AO448" s="87">
        <v>0</v>
      </c>
      <c r="AP448" s="87">
        <v>0</v>
      </c>
      <c r="AQ448" s="87">
        <v>0</v>
      </c>
      <c r="AR448" s="87">
        <v>0</v>
      </c>
      <c r="AS448" s="87">
        <v>0</v>
      </c>
      <c r="AT448" s="87">
        <v>0</v>
      </c>
      <c r="AU448" s="87">
        <v>0</v>
      </c>
      <c r="AV448" s="87">
        <v>0</v>
      </c>
      <c r="AW448" s="87">
        <v>0</v>
      </c>
      <c r="AX448" s="87">
        <v>0</v>
      </c>
      <c r="AY448" s="87">
        <v>0</v>
      </c>
      <c r="AZ448" s="87">
        <v>0</v>
      </c>
      <c r="BA448" s="87">
        <v>0</v>
      </c>
      <c r="BB448" s="87">
        <v>0</v>
      </c>
    </row>
    <row r="449" spans="1:54">
      <c r="A449" s="86" t="s">
        <v>566</v>
      </c>
      <c r="B449" s="87">
        <v>30970542.239999902</v>
      </c>
      <c r="C449" s="87">
        <v>32327138.339999899</v>
      </c>
      <c r="D449" s="87">
        <v>33683734.439999901</v>
      </c>
      <c r="E449" s="87">
        <v>35040330.539999902</v>
      </c>
      <c r="F449" s="87">
        <v>36396926.639999896</v>
      </c>
      <c r="G449" s="87">
        <v>37753522.739999898</v>
      </c>
      <c r="H449" s="87">
        <v>39110118.839999899</v>
      </c>
      <c r="I449" s="87">
        <v>40466714.939999998</v>
      </c>
      <c r="J449" s="87">
        <v>41823311.039999999</v>
      </c>
      <c r="K449" s="87">
        <v>43179907.140000001</v>
      </c>
      <c r="L449" s="87">
        <v>44536503.240000002</v>
      </c>
      <c r="M449" s="87">
        <v>45893099.340000004</v>
      </c>
      <c r="N449" s="87">
        <v>47249695.439999998</v>
      </c>
      <c r="O449" s="87">
        <v>47249695.439999998</v>
      </c>
      <c r="P449" s="87">
        <v>17931712.539999999</v>
      </c>
      <c r="Q449" s="87">
        <v>17613729.640000001</v>
      </c>
      <c r="R449" s="87">
        <v>17295746.739999998</v>
      </c>
      <c r="S449" s="87">
        <v>16977763.84</v>
      </c>
      <c r="T449" s="87">
        <v>16659780.939999999</v>
      </c>
      <c r="U449" s="87">
        <v>16341798.039999999</v>
      </c>
      <c r="V449" s="87">
        <v>16023815.140000001</v>
      </c>
      <c r="W449" s="87">
        <v>15705832.24</v>
      </c>
      <c r="X449" s="87">
        <v>15387849.34</v>
      </c>
      <c r="Y449" s="87">
        <v>15069866.439999999</v>
      </c>
      <c r="Z449" s="87">
        <v>14751883.539999999</v>
      </c>
      <c r="AA449" s="87">
        <v>14433900.640000001</v>
      </c>
      <c r="AB449" s="87">
        <v>14433900.640000001</v>
      </c>
      <c r="AC449" s="87">
        <v>14115917.74</v>
      </c>
      <c r="AD449" s="87">
        <v>13797934.84</v>
      </c>
      <c r="AE449" s="87">
        <v>13479951.939999999</v>
      </c>
      <c r="AF449" s="87">
        <v>13161969.039999999</v>
      </c>
      <c r="AG449" s="87">
        <v>12843986.140000001</v>
      </c>
      <c r="AH449" s="87">
        <v>12526003.24</v>
      </c>
      <c r="AI449" s="87">
        <v>12208020.34</v>
      </c>
      <c r="AJ449" s="87">
        <v>11890037.439999999</v>
      </c>
      <c r="AK449" s="87">
        <v>11572054.539999999</v>
      </c>
      <c r="AL449" s="87">
        <v>11254071.640000001</v>
      </c>
      <c r="AM449" s="87">
        <v>10936088.74</v>
      </c>
      <c r="AN449" s="87">
        <v>10618105.84</v>
      </c>
      <c r="AO449" s="87">
        <v>10618105.84</v>
      </c>
      <c r="AP449" s="87">
        <v>10300122.939999999</v>
      </c>
      <c r="AQ449" s="87">
        <v>9982140.0400000308</v>
      </c>
      <c r="AR449" s="87">
        <v>9664157.1400000304</v>
      </c>
      <c r="AS449" s="87">
        <v>9346174.24000003</v>
      </c>
      <c r="AT449" s="87">
        <v>9028191.3400000297</v>
      </c>
      <c r="AU449" s="87">
        <v>8710208.4400000293</v>
      </c>
      <c r="AV449" s="87">
        <v>8392225.5400000401</v>
      </c>
      <c r="AW449" s="87">
        <v>8074242.6400000397</v>
      </c>
      <c r="AX449" s="87">
        <v>7756259.74000003</v>
      </c>
      <c r="AY449" s="87">
        <v>7438276.8400000399</v>
      </c>
      <c r="AZ449" s="87">
        <v>7120293.9400000302</v>
      </c>
      <c r="BA449" s="87">
        <v>6802311.0400000298</v>
      </c>
      <c r="BB449" s="87">
        <v>6802311.0400000298</v>
      </c>
    </row>
    <row r="450" spans="1:54">
      <c r="A450" s="86" t="s">
        <v>567</v>
      </c>
      <c r="B450" s="87">
        <v>0</v>
      </c>
      <c r="C450" s="87">
        <v>0</v>
      </c>
      <c r="D450" s="87">
        <v>0</v>
      </c>
      <c r="E450" s="87">
        <v>0</v>
      </c>
      <c r="F450" s="87">
        <v>0</v>
      </c>
      <c r="G450" s="87">
        <v>0</v>
      </c>
      <c r="H450" s="87">
        <v>0</v>
      </c>
      <c r="I450" s="87">
        <v>0</v>
      </c>
      <c r="J450" s="87">
        <v>0</v>
      </c>
      <c r="K450" s="87">
        <v>0</v>
      </c>
      <c r="L450" s="87">
        <v>0</v>
      </c>
      <c r="M450" s="87">
        <v>0</v>
      </c>
      <c r="N450" s="87">
        <v>0</v>
      </c>
      <c r="O450" s="87">
        <v>0</v>
      </c>
      <c r="P450" s="87">
        <v>0</v>
      </c>
      <c r="Q450" s="87">
        <v>0</v>
      </c>
      <c r="R450" s="87">
        <v>0</v>
      </c>
      <c r="S450" s="87">
        <v>0</v>
      </c>
      <c r="T450" s="87">
        <v>0</v>
      </c>
      <c r="U450" s="87">
        <v>0</v>
      </c>
      <c r="V450" s="87">
        <v>0</v>
      </c>
      <c r="W450" s="87">
        <v>0</v>
      </c>
      <c r="X450" s="87">
        <v>0</v>
      </c>
      <c r="Y450" s="87">
        <v>0</v>
      </c>
      <c r="Z450" s="87">
        <v>0</v>
      </c>
      <c r="AA450" s="87">
        <v>0</v>
      </c>
      <c r="AB450" s="87">
        <v>0</v>
      </c>
      <c r="AC450" s="87">
        <v>0</v>
      </c>
      <c r="AD450" s="87">
        <v>0</v>
      </c>
      <c r="AE450" s="87">
        <v>0</v>
      </c>
      <c r="AF450" s="87">
        <v>0</v>
      </c>
      <c r="AG450" s="87">
        <v>0</v>
      </c>
      <c r="AH450" s="87">
        <v>0</v>
      </c>
      <c r="AI450" s="87">
        <v>0</v>
      </c>
      <c r="AJ450" s="87">
        <v>0</v>
      </c>
      <c r="AK450" s="87">
        <v>0</v>
      </c>
      <c r="AL450" s="87">
        <v>0</v>
      </c>
      <c r="AM450" s="87">
        <v>0</v>
      </c>
      <c r="AN450" s="87">
        <v>0</v>
      </c>
      <c r="AO450" s="87">
        <v>0</v>
      </c>
      <c r="AP450" s="87">
        <v>0</v>
      </c>
      <c r="AQ450" s="87">
        <v>0</v>
      </c>
      <c r="AR450" s="87">
        <v>0</v>
      </c>
      <c r="AS450" s="87">
        <v>0</v>
      </c>
      <c r="AT450" s="87">
        <v>0</v>
      </c>
      <c r="AU450" s="87">
        <v>0</v>
      </c>
      <c r="AV450" s="87">
        <v>0</v>
      </c>
      <c r="AW450" s="87">
        <v>0</v>
      </c>
      <c r="AX450" s="87">
        <v>0</v>
      </c>
      <c r="AY450" s="87">
        <v>0</v>
      </c>
      <c r="AZ450" s="87">
        <v>0</v>
      </c>
      <c r="BA450" s="87">
        <v>0</v>
      </c>
      <c r="BB450" s="87">
        <v>0</v>
      </c>
    </row>
    <row r="451" spans="1:54">
      <c r="A451" s="86" t="s">
        <v>568</v>
      </c>
      <c r="B451" s="87">
        <v>14239841.07</v>
      </c>
      <c r="C451" s="87">
        <v>14082443.653333301</v>
      </c>
      <c r="D451" s="87">
        <v>13925046.236666599</v>
      </c>
      <c r="E451" s="87">
        <v>13767648.82</v>
      </c>
      <c r="F451" s="87">
        <v>13610251.403333301</v>
      </c>
      <c r="G451" s="87">
        <v>13452853.986666599</v>
      </c>
      <c r="H451" s="87">
        <v>13295456.57</v>
      </c>
      <c r="I451" s="87">
        <v>13138059.153333301</v>
      </c>
      <c r="J451" s="87">
        <v>12980661.736666599</v>
      </c>
      <c r="K451" s="87">
        <v>12823264.32</v>
      </c>
      <c r="L451" s="87">
        <v>12665866.903333301</v>
      </c>
      <c r="M451" s="87">
        <v>12508469.486666599</v>
      </c>
      <c r="N451" s="87">
        <v>12351072.07</v>
      </c>
      <c r="O451" s="87">
        <v>12351072.07</v>
      </c>
      <c r="P451" s="87">
        <v>12193674.653333301</v>
      </c>
      <c r="Q451" s="87">
        <v>12036277.236666599</v>
      </c>
      <c r="R451" s="87">
        <v>11878879.82</v>
      </c>
      <c r="S451" s="87">
        <v>11721482.403333301</v>
      </c>
      <c r="T451" s="87">
        <v>11564084.986666599</v>
      </c>
      <c r="U451" s="87">
        <v>11406687.57</v>
      </c>
      <c r="V451" s="87">
        <v>11249290.153333301</v>
      </c>
      <c r="W451" s="87">
        <v>16319703.9366666</v>
      </c>
      <c r="X451" s="87">
        <v>16112622.720000001</v>
      </c>
      <c r="Y451" s="87">
        <v>15905541.5033333</v>
      </c>
      <c r="Z451" s="87">
        <v>15698460.2866666</v>
      </c>
      <c r="AA451" s="87">
        <v>15491379.07</v>
      </c>
      <c r="AB451" s="87">
        <v>15491379.07</v>
      </c>
      <c r="AC451" s="87">
        <v>15284875.986666599</v>
      </c>
      <c r="AD451" s="87">
        <v>15078372.903333301</v>
      </c>
      <c r="AE451" s="87">
        <v>14871869.82</v>
      </c>
      <c r="AF451" s="87">
        <v>14665366.736666599</v>
      </c>
      <c r="AG451" s="87">
        <v>14458863.653333301</v>
      </c>
      <c r="AH451" s="87">
        <v>14252360.57</v>
      </c>
      <c r="AI451" s="87">
        <v>14045857.486666599</v>
      </c>
      <c r="AJ451" s="87">
        <v>18816573.0033333</v>
      </c>
      <c r="AK451" s="87">
        <v>18562396.52</v>
      </c>
      <c r="AL451" s="87">
        <v>18308220.036666598</v>
      </c>
      <c r="AM451" s="87">
        <v>18054043.553333301</v>
      </c>
      <c r="AN451" s="87">
        <v>17799867.07</v>
      </c>
      <c r="AO451" s="87">
        <v>17799867.07</v>
      </c>
      <c r="AP451" s="87">
        <v>17545995.07</v>
      </c>
      <c r="AQ451" s="87">
        <v>17292123.07</v>
      </c>
      <c r="AR451" s="87">
        <v>17038251.07</v>
      </c>
      <c r="AS451" s="87">
        <v>16784379.07</v>
      </c>
      <c r="AT451" s="87">
        <v>16530507.07</v>
      </c>
      <c r="AU451" s="87">
        <v>16276635.07</v>
      </c>
      <c r="AV451" s="87">
        <v>16022763.07</v>
      </c>
      <c r="AW451" s="87">
        <v>20172037.469999999</v>
      </c>
      <c r="AX451" s="87">
        <v>19875609.870000001</v>
      </c>
      <c r="AY451" s="87">
        <v>19579182.27</v>
      </c>
      <c r="AZ451" s="87">
        <v>19282754.670000002</v>
      </c>
      <c r="BA451" s="87">
        <v>18986327.07</v>
      </c>
      <c r="BB451" s="87">
        <v>18986327.07</v>
      </c>
    </row>
    <row r="452" spans="1:54">
      <c r="A452" s="86" t="s">
        <v>569</v>
      </c>
      <c r="B452" s="87">
        <v>26851855.999999899</v>
      </c>
      <c r="C452" s="87">
        <v>26762349.999999899</v>
      </c>
      <c r="D452" s="87">
        <v>26672843.999999899</v>
      </c>
      <c r="E452" s="87">
        <v>26583337.999999899</v>
      </c>
      <c r="F452" s="87">
        <v>26493831.999999899</v>
      </c>
      <c r="G452" s="87">
        <v>26404325.999999899</v>
      </c>
      <c r="H452" s="87">
        <v>26314819.999999899</v>
      </c>
      <c r="I452" s="87">
        <v>26225313.999999899</v>
      </c>
      <c r="J452" s="87">
        <v>26135807.999999899</v>
      </c>
      <c r="K452" s="87">
        <v>26046301.999999899</v>
      </c>
      <c r="L452" s="87">
        <v>25956795.999999899</v>
      </c>
      <c r="M452" s="87">
        <v>25867289.999999899</v>
      </c>
      <c r="N452" s="87">
        <v>25777783.999999899</v>
      </c>
      <c r="O452" s="87">
        <v>25777783.999999899</v>
      </c>
      <c r="P452" s="87">
        <v>25688277.999999899</v>
      </c>
      <c r="Q452" s="87">
        <v>25598771.999999899</v>
      </c>
      <c r="R452" s="87">
        <v>25509265.999999899</v>
      </c>
      <c r="S452" s="87">
        <v>25419759.999999899</v>
      </c>
      <c r="T452" s="87">
        <v>25330253.999999899</v>
      </c>
      <c r="U452" s="87">
        <v>25240747.999999899</v>
      </c>
      <c r="V452" s="87">
        <v>25151241.999999899</v>
      </c>
      <c r="W452" s="87">
        <v>25061735.999999899</v>
      </c>
      <c r="X452" s="87">
        <v>24972229.999999899</v>
      </c>
      <c r="Y452" s="87">
        <v>24882723.999999899</v>
      </c>
      <c r="Z452" s="87">
        <v>24793217.999999899</v>
      </c>
      <c r="AA452" s="87">
        <v>24703711.999999899</v>
      </c>
      <c r="AB452" s="87">
        <v>24703711.999999899</v>
      </c>
      <c r="AC452" s="87">
        <v>24614205.999999899</v>
      </c>
      <c r="AD452" s="87">
        <v>24524699.999999899</v>
      </c>
      <c r="AE452" s="87">
        <v>24435193.999999899</v>
      </c>
      <c r="AF452" s="87">
        <v>24345687.999999899</v>
      </c>
      <c r="AG452" s="87">
        <v>24256181.999999899</v>
      </c>
      <c r="AH452" s="87">
        <v>24166675.999999899</v>
      </c>
      <c r="AI452" s="87">
        <v>24077169.999999899</v>
      </c>
      <c r="AJ452" s="87">
        <v>23987663.999999899</v>
      </c>
      <c r="AK452" s="87">
        <v>23898157.999999899</v>
      </c>
      <c r="AL452" s="87">
        <v>23808651.999999899</v>
      </c>
      <c r="AM452" s="87">
        <v>23719145.999999899</v>
      </c>
      <c r="AN452" s="87">
        <v>23629639.999999899</v>
      </c>
      <c r="AO452" s="87">
        <v>23629639.999999899</v>
      </c>
      <c r="AP452" s="87">
        <v>23540133.999999899</v>
      </c>
      <c r="AQ452" s="87">
        <v>23450627.999999899</v>
      </c>
      <c r="AR452" s="87">
        <v>23361121.999999899</v>
      </c>
      <c r="AS452" s="87">
        <v>23271615.999999899</v>
      </c>
      <c r="AT452" s="87">
        <v>23182109.999999899</v>
      </c>
      <c r="AU452" s="87">
        <v>23092603.999999899</v>
      </c>
      <c r="AV452" s="87">
        <v>23003097.999999899</v>
      </c>
      <c r="AW452" s="87">
        <v>22913591.999999899</v>
      </c>
      <c r="AX452" s="87">
        <v>22824085.999999899</v>
      </c>
      <c r="AY452" s="87">
        <v>22734579.999999899</v>
      </c>
      <c r="AZ452" s="87">
        <v>22645073.999999899</v>
      </c>
      <c r="BA452" s="87">
        <v>22555567.999999899</v>
      </c>
      <c r="BB452" s="87">
        <v>22555567.999999899</v>
      </c>
    </row>
    <row r="453" spans="1:54">
      <c r="A453" s="86" t="s">
        <v>570</v>
      </c>
      <c r="B453" s="87">
        <v>525070.4</v>
      </c>
      <c r="C453" s="87">
        <v>525070.4</v>
      </c>
      <c r="D453" s="87">
        <v>525070.4</v>
      </c>
      <c r="E453" s="87">
        <v>525070.4</v>
      </c>
      <c r="F453" s="87">
        <v>525070.4</v>
      </c>
      <c r="G453" s="87">
        <v>525070.4</v>
      </c>
      <c r="H453" s="87">
        <v>525070.4</v>
      </c>
      <c r="I453" s="87">
        <v>525070.4</v>
      </c>
      <c r="J453" s="87">
        <v>525070.4</v>
      </c>
      <c r="K453" s="87">
        <v>525070.4</v>
      </c>
      <c r="L453" s="87">
        <v>525070.4</v>
      </c>
      <c r="M453" s="87">
        <v>525070.4</v>
      </c>
      <c r="N453" s="87">
        <v>525070.4</v>
      </c>
      <c r="O453" s="87">
        <v>525070.4</v>
      </c>
      <c r="P453" s="87">
        <v>525070.4</v>
      </c>
      <c r="Q453" s="87">
        <v>525070.4</v>
      </c>
      <c r="R453" s="87">
        <v>525070.4</v>
      </c>
      <c r="S453" s="87">
        <v>525070.4</v>
      </c>
      <c r="T453" s="87">
        <v>525070.4</v>
      </c>
      <c r="U453" s="87">
        <v>525070.4</v>
      </c>
      <c r="V453" s="87">
        <v>525070.4</v>
      </c>
      <c r="W453" s="87">
        <v>525070.4</v>
      </c>
      <c r="X453" s="87">
        <v>525070.4</v>
      </c>
      <c r="Y453" s="87">
        <v>525070.4</v>
      </c>
      <c r="Z453" s="87">
        <v>525070.4</v>
      </c>
      <c r="AA453" s="87">
        <v>525070.4</v>
      </c>
      <c r="AB453" s="87">
        <v>525070.4</v>
      </c>
      <c r="AC453" s="87">
        <v>525070.4</v>
      </c>
      <c r="AD453" s="87">
        <v>525070.4</v>
      </c>
      <c r="AE453" s="87">
        <v>525070.4</v>
      </c>
      <c r="AF453" s="87">
        <v>525070.4</v>
      </c>
      <c r="AG453" s="87">
        <v>525070.4</v>
      </c>
      <c r="AH453" s="87">
        <v>525070.4</v>
      </c>
      <c r="AI453" s="87">
        <v>525070.4</v>
      </c>
      <c r="AJ453" s="87">
        <v>525070.4</v>
      </c>
      <c r="AK453" s="87">
        <v>525070.4</v>
      </c>
      <c r="AL453" s="87">
        <v>525070.4</v>
      </c>
      <c r="AM453" s="87">
        <v>525070.4</v>
      </c>
      <c r="AN453" s="87">
        <v>525070.4</v>
      </c>
      <c r="AO453" s="87">
        <v>525070.4</v>
      </c>
      <c r="AP453" s="87">
        <v>525070.4</v>
      </c>
      <c r="AQ453" s="87">
        <v>525070.4</v>
      </c>
      <c r="AR453" s="87">
        <v>525070.4</v>
      </c>
      <c r="AS453" s="87">
        <v>525070.4</v>
      </c>
      <c r="AT453" s="87">
        <v>525070.4</v>
      </c>
      <c r="AU453" s="87">
        <v>525070.4</v>
      </c>
      <c r="AV453" s="87">
        <v>525070.4</v>
      </c>
      <c r="AW453" s="87">
        <v>525070.4</v>
      </c>
      <c r="AX453" s="87">
        <v>525070.4</v>
      </c>
      <c r="AY453" s="87">
        <v>525070.4</v>
      </c>
      <c r="AZ453" s="87">
        <v>525070.4</v>
      </c>
      <c r="BA453" s="87">
        <v>525070.4</v>
      </c>
      <c r="BB453" s="87">
        <v>525070.4</v>
      </c>
    </row>
    <row r="454" spans="1:54">
      <c r="A454" s="86" t="s">
        <v>571</v>
      </c>
      <c r="B454" s="87">
        <v>0</v>
      </c>
      <c r="C454" s="87">
        <v>0</v>
      </c>
      <c r="D454" s="87">
        <v>0</v>
      </c>
      <c r="E454" s="87">
        <v>0</v>
      </c>
      <c r="F454" s="87">
        <v>0</v>
      </c>
      <c r="G454" s="87">
        <v>0</v>
      </c>
      <c r="H454" s="87">
        <v>0</v>
      </c>
      <c r="I454" s="87">
        <v>0</v>
      </c>
      <c r="J454" s="87">
        <v>0</v>
      </c>
      <c r="K454" s="87">
        <v>0</v>
      </c>
      <c r="L454" s="87">
        <v>0</v>
      </c>
      <c r="M454" s="87">
        <v>0</v>
      </c>
      <c r="N454" s="87">
        <v>0</v>
      </c>
      <c r="O454" s="87">
        <v>0</v>
      </c>
      <c r="P454" s="87">
        <v>0</v>
      </c>
      <c r="Q454" s="87">
        <v>0</v>
      </c>
      <c r="R454" s="87">
        <v>0</v>
      </c>
      <c r="S454" s="87">
        <v>0</v>
      </c>
      <c r="T454" s="87">
        <v>0</v>
      </c>
      <c r="U454" s="87">
        <v>0</v>
      </c>
      <c r="V454" s="87">
        <v>0</v>
      </c>
      <c r="W454" s="87">
        <v>0</v>
      </c>
      <c r="X454" s="87">
        <v>0</v>
      </c>
      <c r="Y454" s="87">
        <v>0</v>
      </c>
      <c r="Z454" s="87">
        <v>0</v>
      </c>
      <c r="AA454" s="87">
        <v>0</v>
      </c>
      <c r="AB454" s="87">
        <v>0</v>
      </c>
      <c r="AC454" s="87">
        <v>0</v>
      </c>
      <c r="AD454" s="87">
        <v>0</v>
      </c>
      <c r="AE454" s="87">
        <v>0</v>
      </c>
      <c r="AF454" s="87">
        <v>0</v>
      </c>
      <c r="AG454" s="87">
        <v>0</v>
      </c>
      <c r="AH454" s="87">
        <v>0</v>
      </c>
      <c r="AI454" s="87">
        <v>0</v>
      </c>
      <c r="AJ454" s="87">
        <v>0</v>
      </c>
      <c r="AK454" s="87">
        <v>0</v>
      </c>
      <c r="AL454" s="87">
        <v>0</v>
      </c>
      <c r="AM454" s="87">
        <v>0</v>
      </c>
      <c r="AN454" s="87">
        <v>0</v>
      </c>
      <c r="AO454" s="87">
        <v>0</v>
      </c>
      <c r="AP454" s="87">
        <v>0</v>
      </c>
      <c r="AQ454" s="87">
        <v>0</v>
      </c>
      <c r="AR454" s="87">
        <v>0</v>
      </c>
      <c r="AS454" s="87">
        <v>0</v>
      </c>
      <c r="AT454" s="87">
        <v>0</v>
      </c>
      <c r="AU454" s="87">
        <v>0</v>
      </c>
      <c r="AV454" s="87">
        <v>0</v>
      </c>
      <c r="AW454" s="87">
        <v>0</v>
      </c>
      <c r="AX454" s="87">
        <v>0</v>
      </c>
      <c r="AY454" s="87">
        <v>0</v>
      </c>
      <c r="AZ454" s="87">
        <v>0</v>
      </c>
      <c r="BA454" s="87">
        <v>0</v>
      </c>
      <c r="BB454" s="87">
        <v>0</v>
      </c>
    </row>
    <row r="455" spans="1:54">
      <c r="A455" s="86" t="s">
        <v>572</v>
      </c>
      <c r="B455" s="87">
        <v>0</v>
      </c>
      <c r="C455" s="87">
        <v>0</v>
      </c>
      <c r="D455" s="87">
        <v>0</v>
      </c>
      <c r="E455" s="87">
        <v>0</v>
      </c>
      <c r="F455" s="87">
        <v>0</v>
      </c>
      <c r="G455" s="87">
        <v>0</v>
      </c>
      <c r="H455" s="87">
        <v>0</v>
      </c>
      <c r="I455" s="87">
        <v>0</v>
      </c>
      <c r="J455" s="87">
        <v>0</v>
      </c>
      <c r="K455" s="87">
        <v>0</v>
      </c>
      <c r="L455" s="87">
        <v>0</v>
      </c>
      <c r="M455" s="87">
        <v>0</v>
      </c>
      <c r="N455" s="87">
        <v>0</v>
      </c>
      <c r="O455" s="87">
        <v>0</v>
      </c>
      <c r="P455" s="87">
        <v>0</v>
      </c>
      <c r="Q455" s="87">
        <v>0</v>
      </c>
      <c r="R455" s="87">
        <v>0</v>
      </c>
      <c r="S455" s="87">
        <v>0</v>
      </c>
      <c r="T455" s="87">
        <v>0</v>
      </c>
      <c r="U455" s="87">
        <v>0</v>
      </c>
      <c r="V455" s="87">
        <v>0</v>
      </c>
      <c r="W455" s="87">
        <v>0</v>
      </c>
      <c r="X455" s="87">
        <v>0</v>
      </c>
      <c r="Y455" s="87">
        <v>0</v>
      </c>
      <c r="Z455" s="87">
        <v>0</v>
      </c>
      <c r="AA455" s="87">
        <v>0</v>
      </c>
      <c r="AB455" s="87">
        <v>0</v>
      </c>
      <c r="AC455" s="87">
        <v>0</v>
      </c>
      <c r="AD455" s="87">
        <v>0</v>
      </c>
      <c r="AE455" s="87">
        <v>0</v>
      </c>
      <c r="AF455" s="87">
        <v>0</v>
      </c>
      <c r="AG455" s="87">
        <v>0</v>
      </c>
      <c r="AH455" s="87">
        <v>0</v>
      </c>
      <c r="AI455" s="87">
        <v>0</v>
      </c>
      <c r="AJ455" s="87">
        <v>0</v>
      </c>
      <c r="AK455" s="87">
        <v>0</v>
      </c>
      <c r="AL455" s="87">
        <v>0</v>
      </c>
      <c r="AM455" s="87">
        <v>0</v>
      </c>
      <c r="AN455" s="87">
        <v>0</v>
      </c>
      <c r="AO455" s="87">
        <v>0</v>
      </c>
      <c r="AP455" s="87">
        <v>0</v>
      </c>
      <c r="AQ455" s="87">
        <v>0</v>
      </c>
      <c r="AR455" s="87">
        <v>0</v>
      </c>
      <c r="AS455" s="87">
        <v>0</v>
      </c>
      <c r="AT455" s="87">
        <v>0</v>
      </c>
      <c r="AU455" s="87">
        <v>0</v>
      </c>
      <c r="AV455" s="87">
        <v>0</v>
      </c>
      <c r="AW455" s="87">
        <v>0</v>
      </c>
      <c r="AX455" s="87">
        <v>0</v>
      </c>
      <c r="AY455" s="87">
        <v>0</v>
      </c>
      <c r="AZ455" s="87">
        <v>0</v>
      </c>
      <c r="BA455" s="87">
        <v>0</v>
      </c>
      <c r="BB455" s="87">
        <v>0</v>
      </c>
    </row>
    <row r="456" spans="1:54">
      <c r="A456" s="86" t="s">
        <v>573</v>
      </c>
      <c r="B456" s="87">
        <v>336026.87</v>
      </c>
      <c r="C456" s="87">
        <v>336026.87</v>
      </c>
      <c r="D456" s="87">
        <v>336026.87</v>
      </c>
      <c r="E456" s="87">
        <v>336026.87</v>
      </c>
      <c r="F456" s="87">
        <v>336026.87</v>
      </c>
      <c r="G456" s="87">
        <v>336026.87</v>
      </c>
      <c r="H456" s="87">
        <v>336026.87</v>
      </c>
      <c r="I456" s="87">
        <v>336026.87</v>
      </c>
      <c r="J456" s="87">
        <v>336026.87</v>
      </c>
      <c r="K456" s="87">
        <v>336026.87</v>
      </c>
      <c r="L456" s="87">
        <v>336026.87</v>
      </c>
      <c r="M456" s="87">
        <v>336026.87</v>
      </c>
      <c r="N456" s="87">
        <v>336026.87</v>
      </c>
      <c r="O456" s="87">
        <v>336026.87</v>
      </c>
      <c r="P456" s="87">
        <v>336026.87</v>
      </c>
      <c r="Q456" s="87">
        <v>336026.87</v>
      </c>
      <c r="R456" s="87">
        <v>336026.87</v>
      </c>
      <c r="S456" s="87">
        <v>336026.87</v>
      </c>
      <c r="T456" s="87">
        <v>336026.87</v>
      </c>
      <c r="U456" s="87">
        <v>336026.87</v>
      </c>
      <c r="V456" s="87">
        <v>336026.87</v>
      </c>
      <c r="W456" s="87">
        <v>336026.87</v>
      </c>
      <c r="X456" s="87">
        <v>336026.87</v>
      </c>
      <c r="Y456" s="87">
        <v>336026.87</v>
      </c>
      <c r="Z456" s="87">
        <v>336026.87</v>
      </c>
      <c r="AA456" s="87">
        <v>336026.87</v>
      </c>
      <c r="AB456" s="87">
        <v>336026.87</v>
      </c>
      <c r="AC456" s="87">
        <v>336026.87</v>
      </c>
      <c r="AD456" s="87">
        <v>336026.87</v>
      </c>
      <c r="AE456" s="87">
        <v>336026.87</v>
      </c>
      <c r="AF456" s="87">
        <v>336026.87</v>
      </c>
      <c r="AG456" s="87">
        <v>336026.87</v>
      </c>
      <c r="AH456" s="87">
        <v>336026.87</v>
      </c>
      <c r="AI456" s="87">
        <v>336026.87</v>
      </c>
      <c r="AJ456" s="87">
        <v>336026.87</v>
      </c>
      <c r="AK456" s="87">
        <v>336026.87</v>
      </c>
      <c r="AL456" s="87">
        <v>336026.87</v>
      </c>
      <c r="AM456" s="87">
        <v>336026.87</v>
      </c>
      <c r="AN456" s="87">
        <v>336026.87</v>
      </c>
      <c r="AO456" s="87">
        <v>336026.87</v>
      </c>
      <c r="AP456" s="87">
        <v>336026.87</v>
      </c>
      <c r="AQ456" s="87">
        <v>336026.87</v>
      </c>
      <c r="AR456" s="87">
        <v>336026.87</v>
      </c>
      <c r="AS456" s="87">
        <v>336026.87</v>
      </c>
      <c r="AT456" s="87">
        <v>336026.87</v>
      </c>
      <c r="AU456" s="87">
        <v>336026.87</v>
      </c>
      <c r="AV456" s="87">
        <v>336026.87</v>
      </c>
      <c r="AW456" s="87">
        <v>336026.87</v>
      </c>
      <c r="AX456" s="87">
        <v>336026.87</v>
      </c>
      <c r="AY456" s="87">
        <v>336026.87</v>
      </c>
      <c r="AZ456" s="87">
        <v>336026.87</v>
      </c>
      <c r="BA456" s="87">
        <v>336026.87</v>
      </c>
      <c r="BB456" s="87">
        <v>336026.87</v>
      </c>
    </row>
    <row r="457" spans="1:54">
      <c r="A457" s="86" t="s">
        <v>574</v>
      </c>
      <c r="B457" s="87">
        <v>22846109.809999999</v>
      </c>
      <c r="C457" s="87">
        <v>22846109.809999999</v>
      </c>
      <c r="D457" s="87">
        <v>22846109.809999999</v>
      </c>
      <c r="E457" s="87">
        <v>21275770.989999998</v>
      </c>
      <c r="F457" s="87">
        <v>21275770.989999998</v>
      </c>
      <c r="G457" s="87">
        <v>21275770.989999998</v>
      </c>
      <c r="H457" s="87">
        <v>19705432.169999901</v>
      </c>
      <c r="I457" s="87">
        <v>19705432.169999901</v>
      </c>
      <c r="J457" s="87">
        <v>19705432.169999901</v>
      </c>
      <c r="K457" s="87">
        <v>18135093.349999901</v>
      </c>
      <c r="L457" s="87">
        <v>18135093.349999901</v>
      </c>
      <c r="M457" s="87">
        <v>18135093.349999901</v>
      </c>
      <c r="N457" s="87">
        <v>16564754.529999901</v>
      </c>
      <c r="O457" s="87">
        <v>16564754.529999901</v>
      </c>
      <c r="P457" s="87">
        <v>16564754.529999901</v>
      </c>
      <c r="Q457" s="87">
        <v>16564754.529999901</v>
      </c>
      <c r="R457" s="87">
        <v>14994415.7099999</v>
      </c>
      <c r="S457" s="87">
        <v>14994415.7099999</v>
      </c>
      <c r="T457" s="87">
        <v>14994415.7099999</v>
      </c>
      <c r="U457" s="87">
        <v>13424076.8899999</v>
      </c>
      <c r="V457" s="87">
        <v>13424076.8899999</v>
      </c>
      <c r="W457" s="87">
        <v>13424076.8899999</v>
      </c>
      <c r="X457" s="87">
        <v>11853738.0699999</v>
      </c>
      <c r="Y457" s="87">
        <v>11853738.0699999</v>
      </c>
      <c r="Z457" s="87">
        <v>11853738.0699999</v>
      </c>
      <c r="AA457" s="87">
        <v>10283399.249999899</v>
      </c>
      <c r="AB457" s="87">
        <v>10283399.249999899</v>
      </c>
      <c r="AC457" s="87">
        <v>10283399.249999899</v>
      </c>
      <c r="AD457" s="87">
        <v>10283399.249999899</v>
      </c>
      <c r="AE457" s="87">
        <v>8713060.4299999904</v>
      </c>
      <c r="AF457" s="87">
        <v>8713060.4299999904</v>
      </c>
      <c r="AG457" s="87">
        <v>8713060.4299999904</v>
      </c>
      <c r="AH457" s="87">
        <v>7142721.6099999901</v>
      </c>
      <c r="AI457" s="87">
        <v>7142721.6099999901</v>
      </c>
      <c r="AJ457" s="87">
        <v>7142721.6099999901</v>
      </c>
      <c r="AK457" s="87">
        <v>5572382.7899999898</v>
      </c>
      <c r="AL457" s="87">
        <v>5572382.7899999898</v>
      </c>
      <c r="AM457" s="87">
        <v>5572382.7899999898</v>
      </c>
      <c r="AN457" s="87">
        <v>4002043.96999999</v>
      </c>
      <c r="AO457" s="87">
        <v>4002043.96999999</v>
      </c>
      <c r="AP457" s="87">
        <v>4002043.96999999</v>
      </c>
      <c r="AQ457" s="87">
        <v>4002043.96999999</v>
      </c>
      <c r="AR457" s="87">
        <v>2431705.1499999901</v>
      </c>
      <c r="AS457" s="87">
        <v>2431705.1499999901</v>
      </c>
      <c r="AT457" s="87">
        <v>2431705.1499999901</v>
      </c>
      <c r="AU457" s="87">
        <v>861366.32999998995</v>
      </c>
      <c r="AV457" s="87">
        <v>861366.32999998995</v>
      </c>
      <c r="AW457" s="87">
        <v>861366.32999998995</v>
      </c>
      <c r="AX457" s="87">
        <v>0.32999999075400399</v>
      </c>
      <c r="AY457" s="87">
        <v>0.32999999075400399</v>
      </c>
      <c r="AZ457" s="87">
        <v>0.32999999075400399</v>
      </c>
      <c r="BA457" s="87">
        <v>0.32999999075400399</v>
      </c>
      <c r="BB457" s="87">
        <v>0.32999999075400399</v>
      </c>
    </row>
    <row r="458" spans="1:54">
      <c r="A458" s="86" t="s">
        <v>575</v>
      </c>
      <c r="B458" s="87">
        <v>230.28</v>
      </c>
      <c r="C458" s="87">
        <v>230.28</v>
      </c>
      <c r="D458" s="87">
        <v>230.28</v>
      </c>
      <c r="E458" s="87">
        <v>230.28</v>
      </c>
      <c r="F458" s="87">
        <v>230.28</v>
      </c>
      <c r="G458" s="87">
        <v>230.28</v>
      </c>
      <c r="H458" s="87">
        <v>230.28</v>
      </c>
      <c r="I458" s="87">
        <v>230.28</v>
      </c>
      <c r="J458" s="87">
        <v>230.28</v>
      </c>
      <c r="K458" s="87">
        <v>230.28</v>
      </c>
      <c r="L458" s="87">
        <v>230.28</v>
      </c>
      <c r="M458" s="87">
        <v>230.28</v>
      </c>
      <c r="N458" s="87">
        <v>230.28</v>
      </c>
      <c r="O458" s="87">
        <v>230.28</v>
      </c>
      <c r="P458" s="87">
        <v>230.28</v>
      </c>
      <c r="Q458" s="87">
        <v>230.28</v>
      </c>
      <c r="R458" s="87">
        <v>230.28</v>
      </c>
      <c r="S458" s="87">
        <v>230.28</v>
      </c>
      <c r="T458" s="87">
        <v>230.28</v>
      </c>
      <c r="U458" s="87">
        <v>230.28</v>
      </c>
      <c r="V458" s="87">
        <v>230.28</v>
      </c>
      <c r="W458" s="87">
        <v>230.28</v>
      </c>
      <c r="X458" s="87">
        <v>230.28</v>
      </c>
      <c r="Y458" s="87">
        <v>230.28</v>
      </c>
      <c r="Z458" s="87">
        <v>230.28</v>
      </c>
      <c r="AA458" s="87">
        <v>230.28</v>
      </c>
      <c r="AB458" s="87">
        <v>230.28</v>
      </c>
      <c r="AC458" s="87">
        <v>230.28</v>
      </c>
      <c r="AD458" s="87">
        <v>230.28</v>
      </c>
      <c r="AE458" s="87">
        <v>230.28</v>
      </c>
      <c r="AF458" s="87">
        <v>230.28</v>
      </c>
      <c r="AG458" s="87">
        <v>230.28</v>
      </c>
      <c r="AH458" s="87">
        <v>230.28</v>
      </c>
      <c r="AI458" s="87">
        <v>230.28</v>
      </c>
      <c r="AJ458" s="87">
        <v>230.28</v>
      </c>
      <c r="AK458" s="87">
        <v>230.28</v>
      </c>
      <c r="AL458" s="87">
        <v>230.28</v>
      </c>
      <c r="AM458" s="87">
        <v>230.28</v>
      </c>
      <c r="AN458" s="87">
        <v>230.28</v>
      </c>
      <c r="AO458" s="87">
        <v>230.28</v>
      </c>
      <c r="AP458" s="87">
        <v>230.28</v>
      </c>
      <c r="AQ458" s="87">
        <v>230.28</v>
      </c>
      <c r="AR458" s="87">
        <v>230.28</v>
      </c>
      <c r="AS458" s="87">
        <v>230.28</v>
      </c>
      <c r="AT458" s="87">
        <v>230.28</v>
      </c>
      <c r="AU458" s="87">
        <v>230.28</v>
      </c>
      <c r="AV458" s="87">
        <v>230.28</v>
      </c>
      <c r="AW458" s="87">
        <v>230.28</v>
      </c>
      <c r="AX458" s="87">
        <v>230.28</v>
      </c>
      <c r="AY458" s="87">
        <v>230.28</v>
      </c>
      <c r="AZ458" s="87">
        <v>230.28</v>
      </c>
      <c r="BA458" s="87">
        <v>230.28</v>
      </c>
      <c r="BB458" s="87">
        <v>230.28</v>
      </c>
    </row>
    <row r="459" spans="1:54">
      <c r="A459" s="86" t="s">
        <v>576</v>
      </c>
      <c r="B459" s="87">
        <v>0</v>
      </c>
      <c r="C459" s="87">
        <v>0</v>
      </c>
      <c r="D459" s="87">
        <v>0</v>
      </c>
      <c r="E459" s="87">
        <v>0</v>
      </c>
      <c r="F459" s="87">
        <v>0</v>
      </c>
      <c r="G459" s="87">
        <v>0</v>
      </c>
      <c r="H459" s="87">
        <v>0</v>
      </c>
      <c r="I459" s="87">
        <v>0</v>
      </c>
      <c r="J459" s="87">
        <v>0</v>
      </c>
      <c r="K459" s="87">
        <v>0</v>
      </c>
      <c r="L459" s="87">
        <v>0</v>
      </c>
      <c r="M459" s="87">
        <v>0</v>
      </c>
      <c r="N459" s="87">
        <v>0</v>
      </c>
      <c r="O459" s="87">
        <v>0</v>
      </c>
      <c r="P459" s="87">
        <v>0</v>
      </c>
      <c r="Q459" s="87">
        <v>0</v>
      </c>
      <c r="R459" s="87">
        <v>0</v>
      </c>
      <c r="S459" s="87">
        <v>0</v>
      </c>
      <c r="T459" s="87">
        <v>0</v>
      </c>
      <c r="U459" s="87">
        <v>0</v>
      </c>
      <c r="V459" s="87">
        <v>0</v>
      </c>
      <c r="W459" s="87">
        <v>0</v>
      </c>
      <c r="X459" s="87">
        <v>0</v>
      </c>
      <c r="Y459" s="87">
        <v>0</v>
      </c>
      <c r="Z459" s="87">
        <v>0</v>
      </c>
      <c r="AA459" s="87">
        <v>0</v>
      </c>
      <c r="AB459" s="87">
        <v>0</v>
      </c>
      <c r="AC459" s="87">
        <v>0</v>
      </c>
      <c r="AD459" s="87">
        <v>0</v>
      </c>
      <c r="AE459" s="87">
        <v>0</v>
      </c>
      <c r="AF459" s="87">
        <v>0</v>
      </c>
      <c r="AG459" s="87">
        <v>0</v>
      </c>
      <c r="AH459" s="87">
        <v>0</v>
      </c>
      <c r="AI459" s="87">
        <v>0</v>
      </c>
      <c r="AJ459" s="87">
        <v>0</v>
      </c>
      <c r="AK459" s="87">
        <v>0</v>
      </c>
      <c r="AL459" s="87">
        <v>0</v>
      </c>
      <c r="AM459" s="87">
        <v>0</v>
      </c>
      <c r="AN459" s="87">
        <v>0</v>
      </c>
      <c r="AO459" s="87">
        <v>0</v>
      </c>
      <c r="AP459" s="87">
        <v>0</v>
      </c>
      <c r="AQ459" s="87">
        <v>0</v>
      </c>
      <c r="AR459" s="87">
        <v>0</v>
      </c>
      <c r="AS459" s="87">
        <v>0</v>
      </c>
      <c r="AT459" s="87">
        <v>0</v>
      </c>
      <c r="AU459" s="87">
        <v>0</v>
      </c>
      <c r="AV459" s="87">
        <v>0</v>
      </c>
      <c r="AW459" s="87">
        <v>0</v>
      </c>
      <c r="AX459" s="87">
        <v>0</v>
      </c>
      <c r="AY459" s="87">
        <v>0</v>
      </c>
      <c r="AZ459" s="87">
        <v>0</v>
      </c>
      <c r="BA459" s="87">
        <v>0</v>
      </c>
      <c r="BB459" s="87">
        <v>0</v>
      </c>
    </row>
    <row r="460" spans="1:54">
      <c r="A460" s="86" t="s">
        <v>577</v>
      </c>
      <c r="B460" s="87">
        <v>0</v>
      </c>
      <c r="C460" s="87">
        <v>0</v>
      </c>
      <c r="D460" s="87">
        <v>0</v>
      </c>
      <c r="E460" s="87">
        <v>0</v>
      </c>
      <c r="F460" s="87">
        <v>0</v>
      </c>
      <c r="G460" s="87">
        <v>0</v>
      </c>
      <c r="H460" s="87">
        <v>0</v>
      </c>
      <c r="I460" s="87">
        <v>0</v>
      </c>
      <c r="J460" s="87">
        <v>0</v>
      </c>
      <c r="K460" s="87">
        <v>0</v>
      </c>
      <c r="L460" s="87">
        <v>0</v>
      </c>
      <c r="M460" s="87">
        <v>0</v>
      </c>
      <c r="N460" s="87">
        <v>0</v>
      </c>
      <c r="O460" s="87">
        <v>0</v>
      </c>
      <c r="P460" s="87">
        <v>0</v>
      </c>
      <c r="Q460" s="87">
        <v>0</v>
      </c>
      <c r="R460" s="87">
        <v>0</v>
      </c>
      <c r="S460" s="87">
        <v>0</v>
      </c>
      <c r="T460" s="87">
        <v>0</v>
      </c>
      <c r="U460" s="87">
        <v>0</v>
      </c>
      <c r="V460" s="87">
        <v>0</v>
      </c>
      <c r="W460" s="87">
        <v>0</v>
      </c>
      <c r="X460" s="87">
        <v>0</v>
      </c>
      <c r="Y460" s="87">
        <v>0</v>
      </c>
      <c r="Z460" s="87">
        <v>0</v>
      </c>
      <c r="AA460" s="87">
        <v>0</v>
      </c>
      <c r="AB460" s="87">
        <v>0</v>
      </c>
      <c r="AC460" s="87">
        <v>0</v>
      </c>
      <c r="AD460" s="87">
        <v>0</v>
      </c>
      <c r="AE460" s="87">
        <v>0</v>
      </c>
      <c r="AF460" s="87">
        <v>0</v>
      </c>
      <c r="AG460" s="87">
        <v>0</v>
      </c>
      <c r="AH460" s="87">
        <v>0</v>
      </c>
      <c r="AI460" s="87">
        <v>0</v>
      </c>
      <c r="AJ460" s="87">
        <v>0</v>
      </c>
      <c r="AK460" s="87">
        <v>0</v>
      </c>
      <c r="AL460" s="87">
        <v>0</v>
      </c>
      <c r="AM460" s="87">
        <v>0</v>
      </c>
      <c r="AN460" s="87">
        <v>0</v>
      </c>
      <c r="AO460" s="87">
        <v>0</v>
      </c>
      <c r="AP460" s="87">
        <v>0</v>
      </c>
      <c r="AQ460" s="87">
        <v>0</v>
      </c>
      <c r="AR460" s="87">
        <v>0</v>
      </c>
      <c r="AS460" s="87">
        <v>0</v>
      </c>
      <c r="AT460" s="87">
        <v>0</v>
      </c>
      <c r="AU460" s="87">
        <v>0</v>
      </c>
      <c r="AV460" s="87">
        <v>0</v>
      </c>
      <c r="AW460" s="87">
        <v>0</v>
      </c>
      <c r="AX460" s="87">
        <v>0</v>
      </c>
      <c r="AY460" s="87">
        <v>0</v>
      </c>
      <c r="AZ460" s="87">
        <v>0</v>
      </c>
      <c r="BA460" s="87">
        <v>0</v>
      </c>
      <c r="BB460" s="87">
        <v>0</v>
      </c>
    </row>
    <row r="461" spans="1:54">
      <c r="A461" s="86" t="s">
        <v>578</v>
      </c>
      <c r="B461" s="87">
        <v>0</v>
      </c>
      <c r="C461" s="87">
        <v>0</v>
      </c>
      <c r="D461" s="87">
        <v>0</v>
      </c>
      <c r="E461" s="87">
        <v>0</v>
      </c>
      <c r="F461" s="87">
        <v>0</v>
      </c>
      <c r="G461" s="87">
        <v>0</v>
      </c>
      <c r="H461" s="87">
        <v>0</v>
      </c>
      <c r="I461" s="87">
        <v>0</v>
      </c>
      <c r="J461" s="87">
        <v>0</v>
      </c>
      <c r="K461" s="87">
        <v>0</v>
      </c>
      <c r="L461" s="87">
        <v>0</v>
      </c>
      <c r="M461" s="87">
        <v>0</v>
      </c>
      <c r="N461" s="87">
        <v>0</v>
      </c>
      <c r="O461" s="87">
        <v>0</v>
      </c>
      <c r="P461" s="87">
        <v>0</v>
      </c>
      <c r="Q461" s="87">
        <v>0</v>
      </c>
      <c r="R461" s="87">
        <v>0</v>
      </c>
      <c r="S461" s="87">
        <v>0</v>
      </c>
      <c r="T461" s="87">
        <v>0</v>
      </c>
      <c r="U461" s="87">
        <v>0</v>
      </c>
      <c r="V461" s="87">
        <v>0</v>
      </c>
      <c r="W461" s="87">
        <v>0</v>
      </c>
      <c r="X461" s="87">
        <v>0</v>
      </c>
      <c r="Y461" s="87">
        <v>0</v>
      </c>
      <c r="Z461" s="87">
        <v>0</v>
      </c>
      <c r="AA461" s="87">
        <v>0</v>
      </c>
      <c r="AB461" s="87">
        <v>0</v>
      </c>
      <c r="AC461" s="87">
        <v>0</v>
      </c>
      <c r="AD461" s="87">
        <v>0</v>
      </c>
      <c r="AE461" s="87">
        <v>0</v>
      </c>
      <c r="AF461" s="87">
        <v>0</v>
      </c>
      <c r="AG461" s="87">
        <v>0</v>
      </c>
      <c r="AH461" s="87">
        <v>0</v>
      </c>
      <c r="AI461" s="87">
        <v>0</v>
      </c>
      <c r="AJ461" s="87">
        <v>0</v>
      </c>
      <c r="AK461" s="87">
        <v>0</v>
      </c>
      <c r="AL461" s="87">
        <v>0</v>
      </c>
      <c r="AM461" s="87">
        <v>0</v>
      </c>
      <c r="AN461" s="87">
        <v>0</v>
      </c>
      <c r="AO461" s="87">
        <v>0</v>
      </c>
      <c r="AP461" s="87">
        <v>0</v>
      </c>
      <c r="AQ461" s="87">
        <v>0</v>
      </c>
      <c r="AR461" s="87">
        <v>0</v>
      </c>
      <c r="AS461" s="87">
        <v>0</v>
      </c>
      <c r="AT461" s="87">
        <v>0</v>
      </c>
      <c r="AU461" s="87">
        <v>0</v>
      </c>
      <c r="AV461" s="87">
        <v>0</v>
      </c>
      <c r="AW461" s="87">
        <v>0</v>
      </c>
      <c r="AX461" s="87">
        <v>0</v>
      </c>
      <c r="AY461" s="87">
        <v>0</v>
      </c>
      <c r="AZ461" s="87">
        <v>0</v>
      </c>
      <c r="BA461" s="87">
        <v>0</v>
      </c>
      <c r="BB461" s="87">
        <v>0</v>
      </c>
    </row>
    <row r="462" spans="1:54">
      <c r="A462" s="86" t="s">
        <v>579</v>
      </c>
      <c r="B462" s="87">
        <v>0</v>
      </c>
      <c r="C462" s="87">
        <v>0</v>
      </c>
      <c r="D462" s="87">
        <v>0</v>
      </c>
      <c r="E462" s="87">
        <v>0</v>
      </c>
      <c r="F462" s="87">
        <v>0</v>
      </c>
      <c r="G462" s="87">
        <v>0</v>
      </c>
      <c r="H462" s="87">
        <v>0</v>
      </c>
      <c r="I462" s="87">
        <v>0</v>
      </c>
      <c r="J462" s="87">
        <v>0</v>
      </c>
      <c r="K462" s="87">
        <v>0</v>
      </c>
      <c r="L462" s="87">
        <v>0</v>
      </c>
      <c r="M462" s="87">
        <v>0</v>
      </c>
      <c r="N462" s="87">
        <v>0</v>
      </c>
      <c r="O462" s="87">
        <v>0</v>
      </c>
      <c r="P462" s="87">
        <v>0</v>
      </c>
      <c r="Q462" s="87">
        <v>0</v>
      </c>
      <c r="R462" s="87">
        <v>0</v>
      </c>
      <c r="S462" s="87">
        <v>0</v>
      </c>
      <c r="T462" s="87">
        <v>0</v>
      </c>
      <c r="U462" s="87">
        <v>0</v>
      </c>
      <c r="V462" s="87">
        <v>0</v>
      </c>
      <c r="W462" s="87">
        <v>0</v>
      </c>
      <c r="X462" s="87">
        <v>0</v>
      </c>
      <c r="Y462" s="87">
        <v>0</v>
      </c>
      <c r="Z462" s="87">
        <v>0</v>
      </c>
      <c r="AA462" s="87">
        <v>0</v>
      </c>
      <c r="AB462" s="87">
        <v>0</v>
      </c>
      <c r="AC462" s="87">
        <v>0</v>
      </c>
      <c r="AD462" s="87">
        <v>0</v>
      </c>
      <c r="AE462" s="87">
        <v>0</v>
      </c>
      <c r="AF462" s="87">
        <v>0</v>
      </c>
      <c r="AG462" s="87">
        <v>0</v>
      </c>
      <c r="AH462" s="87">
        <v>0</v>
      </c>
      <c r="AI462" s="87">
        <v>0</v>
      </c>
      <c r="AJ462" s="87">
        <v>0</v>
      </c>
      <c r="AK462" s="87">
        <v>0</v>
      </c>
      <c r="AL462" s="87">
        <v>0</v>
      </c>
      <c r="AM462" s="87">
        <v>0</v>
      </c>
      <c r="AN462" s="87">
        <v>0</v>
      </c>
      <c r="AO462" s="87">
        <v>0</v>
      </c>
      <c r="AP462" s="87">
        <v>0</v>
      </c>
      <c r="AQ462" s="87">
        <v>0</v>
      </c>
      <c r="AR462" s="87">
        <v>0</v>
      </c>
      <c r="AS462" s="87">
        <v>0</v>
      </c>
      <c r="AT462" s="87">
        <v>0</v>
      </c>
      <c r="AU462" s="87">
        <v>0</v>
      </c>
      <c r="AV462" s="87">
        <v>0</v>
      </c>
      <c r="AW462" s="87">
        <v>0</v>
      </c>
      <c r="AX462" s="87">
        <v>0</v>
      </c>
      <c r="AY462" s="87">
        <v>0</v>
      </c>
      <c r="AZ462" s="87">
        <v>0</v>
      </c>
      <c r="BA462" s="87">
        <v>0</v>
      </c>
      <c r="BB462" s="87">
        <v>0</v>
      </c>
    </row>
    <row r="463" spans="1:54">
      <c r="A463" s="86" t="s">
        <v>580</v>
      </c>
      <c r="B463" s="87">
        <v>3731862.3</v>
      </c>
      <c r="C463" s="87">
        <v>3731862.3</v>
      </c>
      <c r="D463" s="87">
        <v>3731862.3</v>
      </c>
      <c r="E463" s="87">
        <v>3731862.3</v>
      </c>
      <c r="F463" s="87">
        <v>3731862.3</v>
      </c>
      <c r="G463" s="87">
        <v>3731862.3</v>
      </c>
      <c r="H463" s="87">
        <v>3731862.3</v>
      </c>
      <c r="I463" s="87">
        <v>3731862.3</v>
      </c>
      <c r="J463" s="87">
        <v>3731862.3</v>
      </c>
      <c r="K463" s="87">
        <v>3731862.3</v>
      </c>
      <c r="L463" s="87">
        <v>3731862.3</v>
      </c>
      <c r="M463" s="87">
        <v>3731862.3</v>
      </c>
      <c r="N463" s="87">
        <v>3731862.3</v>
      </c>
      <c r="O463" s="87">
        <v>3731862.3</v>
      </c>
      <c r="P463" s="87">
        <v>3731862.3</v>
      </c>
      <c r="Q463" s="87">
        <v>3731862.3</v>
      </c>
      <c r="R463" s="87">
        <v>3731862.3</v>
      </c>
      <c r="S463" s="87">
        <v>3731862.3</v>
      </c>
      <c r="T463" s="87">
        <v>3731862.3</v>
      </c>
      <c r="U463" s="87">
        <v>3731862.3</v>
      </c>
      <c r="V463" s="87">
        <v>3731862.3</v>
      </c>
      <c r="W463" s="87">
        <v>3731862.3</v>
      </c>
      <c r="X463" s="87">
        <v>3731862.3</v>
      </c>
      <c r="Y463" s="87">
        <v>3731862.3</v>
      </c>
      <c r="Z463" s="87">
        <v>3731862.3</v>
      </c>
      <c r="AA463" s="87">
        <v>3731862.3</v>
      </c>
      <c r="AB463" s="87">
        <v>3731862.3</v>
      </c>
      <c r="AC463" s="87">
        <v>3731862.3</v>
      </c>
      <c r="AD463" s="87">
        <v>3731862.3</v>
      </c>
      <c r="AE463" s="87">
        <v>3731862.3</v>
      </c>
      <c r="AF463" s="87">
        <v>3731862.3</v>
      </c>
      <c r="AG463" s="87">
        <v>3731862.3</v>
      </c>
      <c r="AH463" s="87">
        <v>3731862.3</v>
      </c>
      <c r="AI463" s="87">
        <v>3731862.3</v>
      </c>
      <c r="AJ463" s="87">
        <v>3731862.3</v>
      </c>
      <c r="AK463" s="87">
        <v>3731862.3</v>
      </c>
      <c r="AL463" s="87">
        <v>3731862.3</v>
      </c>
      <c r="AM463" s="87">
        <v>3731862.3</v>
      </c>
      <c r="AN463" s="87">
        <v>3731862.3</v>
      </c>
      <c r="AO463" s="87">
        <v>3731862.3</v>
      </c>
      <c r="AP463" s="87">
        <v>3731862.3</v>
      </c>
      <c r="AQ463" s="87">
        <v>3731862.3</v>
      </c>
      <c r="AR463" s="87">
        <v>3731862.3</v>
      </c>
      <c r="AS463" s="87">
        <v>3731862.3</v>
      </c>
      <c r="AT463" s="87">
        <v>3731862.3</v>
      </c>
      <c r="AU463" s="87">
        <v>3731862.3</v>
      </c>
      <c r="AV463" s="87">
        <v>3731862.3</v>
      </c>
      <c r="AW463" s="87">
        <v>3731862.3</v>
      </c>
      <c r="AX463" s="87">
        <v>3731862.3</v>
      </c>
      <c r="AY463" s="87">
        <v>3731862.3</v>
      </c>
      <c r="AZ463" s="87">
        <v>3731862.3</v>
      </c>
      <c r="BA463" s="87">
        <v>3731862.3</v>
      </c>
      <c r="BB463" s="87">
        <v>3731862.3</v>
      </c>
    </row>
    <row r="464" spans="1:54">
      <c r="A464" s="86" t="s">
        <v>581</v>
      </c>
      <c r="B464" s="87">
        <v>0</v>
      </c>
      <c r="C464" s="87">
        <v>0</v>
      </c>
      <c r="D464" s="87">
        <v>0</v>
      </c>
      <c r="E464" s="87">
        <v>0</v>
      </c>
      <c r="F464" s="87">
        <v>0</v>
      </c>
      <c r="G464" s="87">
        <v>0</v>
      </c>
      <c r="H464" s="87">
        <v>0</v>
      </c>
      <c r="I464" s="87">
        <v>0</v>
      </c>
      <c r="J464" s="87">
        <v>0</v>
      </c>
      <c r="K464" s="87">
        <v>0</v>
      </c>
      <c r="L464" s="87">
        <v>0</v>
      </c>
      <c r="M464" s="87">
        <v>0</v>
      </c>
      <c r="N464" s="87">
        <v>0</v>
      </c>
      <c r="O464" s="87">
        <v>0</v>
      </c>
      <c r="P464" s="87">
        <v>0</v>
      </c>
      <c r="Q464" s="87">
        <v>0</v>
      </c>
      <c r="R464" s="87">
        <v>0</v>
      </c>
      <c r="S464" s="87">
        <v>0</v>
      </c>
      <c r="T464" s="87">
        <v>0</v>
      </c>
      <c r="U464" s="87">
        <v>0</v>
      </c>
      <c r="V464" s="87">
        <v>0</v>
      </c>
      <c r="W464" s="87">
        <v>0</v>
      </c>
      <c r="X464" s="87">
        <v>0</v>
      </c>
      <c r="Y464" s="87">
        <v>0</v>
      </c>
      <c r="Z464" s="87">
        <v>0</v>
      </c>
      <c r="AA464" s="87">
        <v>0</v>
      </c>
      <c r="AB464" s="87">
        <v>0</v>
      </c>
      <c r="AC464" s="87">
        <v>0</v>
      </c>
      <c r="AD464" s="87">
        <v>0</v>
      </c>
      <c r="AE464" s="87">
        <v>0</v>
      </c>
      <c r="AF464" s="87">
        <v>0</v>
      </c>
      <c r="AG464" s="87">
        <v>0</v>
      </c>
      <c r="AH464" s="87">
        <v>0</v>
      </c>
      <c r="AI464" s="87">
        <v>0</v>
      </c>
      <c r="AJ464" s="87">
        <v>0</v>
      </c>
      <c r="AK464" s="87">
        <v>0</v>
      </c>
      <c r="AL464" s="87">
        <v>0</v>
      </c>
      <c r="AM464" s="87">
        <v>0</v>
      </c>
      <c r="AN464" s="87">
        <v>0</v>
      </c>
      <c r="AO464" s="87">
        <v>0</v>
      </c>
      <c r="AP464" s="87">
        <v>0</v>
      </c>
      <c r="AQ464" s="87">
        <v>0</v>
      </c>
      <c r="AR464" s="87">
        <v>0</v>
      </c>
      <c r="AS464" s="87">
        <v>0</v>
      </c>
      <c r="AT464" s="87">
        <v>0</v>
      </c>
      <c r="AU464" s="87">
        <v>0</v>
      </c>
      <c r="AV464" s="87">
        <v>0</v>
      </c>
      <c r="AW464" s="87">
        <v>0</v>
      </c>
      <c r="AX464" s="87">
        <v>0</v>
      </c>
      <c r="AY464" s="87">
        <v>0</v>
      </c>
      <c r="AZ464" s="87">
        <v>0</v>
      </c>
      <c r="BA464" s="87">
        <v>0</v>
      </c>
      <c r="BB464" s="87">
        <v>0</v>
      </c>
    </row>
    <row r="465" spans="1:54">
      <c r="A465" s="267" t="s">
        <v>582</v>
      </c>
      <c r="B465" s="87">
        <v>99501538.969999894</v>
      </c>
      <c r="C465" s="87">
        <v>100611231.65333299</v>
      </c>
      <c r="D465" s="87">
        <v>101720924.336666</v>
      </c>
      <c r="E465" s="87">
        <v>101260278.199999</v>
      </c>
      <c r="F465" s="87">
        <v>102369970.883333</v>
      </c>
      <c r="G465" s="87">
        <v>103479663.56666601</v>
      </c>
      <c r="H465" s="87">
        <v>103019017.42999899</v>
      </c>
      <c r="I465" s="87">
        <v>104128710.113333</v>
      </c>
      <c r="J465" s="87">
        <v>105238402.796666</v>
      </c>
      <c r="K465" s="87">
        <v>104777756.659999</v>
      </c>
      <c r="L465" s="87">
        <v>105887449.34333301</v>
      </c>
      <c r="M465" s="87">
        <v>106997142.026666</v>
      </c>
      <c r="N465" s="87">
        <v>106536495.889999</v>
      </c>
      <c r="O465" s="87">
        <v>106536495.889999</v>
      </c>
      <c r="P465" s="87">
        <v>76971609.573333293</v>
      </c>
      <c r="Q465" s="87">
        <v>76406723.256666601</v>
      </c>
      <c r="R465" s="87">
        <v>74271498.1199999</v>
      </c>
      <c r="S465" s="87">
        <v>73706611.803333297</v>
      </c>
      <c r="T465" s="87">
        <v>73141725.486666605</v>
      </c>
      <c r="U465" s="87">
        <v>71006500.349999994</v>
      </c>
      <c r="V465" s="87">
        <v>70441614.033333302</v>
      </c>
      <c r="W465" s="87">
        <v>75104538.916666597</v>
      </c>
      <c r="X465" s="87">
        <v>72919629.9799999</v>
      </c>
      <c r="Y465" s="87">
        <v>72305059.8633333</v>
      </c>
      <c r="Z465" s="87">
        <v>71690489.746666595</v>
      </c>
      <c r="AA465" s="87">
        <v>69505580.809999898</v>
      </c>
      <c r="AB465" s="87">
        <v>69505580.809999898</v>
      </c>
      <c r="AC465" s="87">
        <v>68891588.826666594</v>
      </c>
      <c r="AD465" s="87">
        <v>68277596.843333304</v>
      </c>
      <c r="AE465" s="87">
        <v>66093266.039999902</v>
      </c>
      <c r="AF465" s="87">
        <v>65479274.056666598</v>
      </c>
      <c r="AG465" s="87">
        <v>64865282.073333301</v>
      </c>
      <c r="AH465" s="87">
        <v>62680951.269999899</v>
      </c>
      <c r="AI465" s="87">
        <v>62066959.286666602</v>
      </c>
      <c r="AJ465" s="87">
        <v>66430185.903333299</v>
      </c>
      <c r="AK465" s="87">
        <v>64198181.699999899</v>
      </c>
      <c r="AL465" s="87">
        <v>63536516.316666603</v>
      </c>
      <c r="AM465" s="87">
        <v>62874850.9333333</v>
      </c>
      <c r="AN465" s="87">
        <v>60642846.7299999</v>
      </c>
      <c r="AO465" s="87">
        <v>60642846.7299999</v>
      </c>
      <c r="AP465" s="87">
        <v>59981485.829999901</v>
      </c>
      <c r="AQ465" s="87">
        <v>59320124.929999903</v>
      </c>
      <c r="AR465" s="87">
        <v>57088425.209999897</v>
      </c>
      <c r="AS465" s="87">
        <v>56427064.309999898</v>
      </c>
      <c r="AT465" s="87">
        <v>55765703.4099999</v>
      </c>
      <c r="AU465" s="87">
        <v>53534003.689999901</v>
      </c>
      <c r="AV465" s="87">
        <v>52872642.789999902</v>
      </c>
      <c r="AW465" s="87">
        <v>56614428.289999902</v>
      </c>
      <c r="AX465" s="87">
        <v>55049145.789999902</v>
      </c>
      <c r="AY465" s="87">
        <v>54345229.289999902</v>
      </c>
      <c r="AZ465" s="87">
        <v>53641312.789999902</v>
      </c>
      <c r="BA465" s="87">
        <v>52937396.289999902</v>
      </c>
      <c r="BB465" s="87">
        <v>52937396.289999902</v>
      </c>
    </row>
    <row r="466" spans="1:54">
      <c r="A466" s="86" t="s">
        <v>583</v>
      </c>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row>
    <row r="467" spans="1:54">
      <c r="A467" s="86" t="s">
        <v>584</v>
      </c>
      <c r="B467" s="87">
        <v>1373470.46</v>
      </c>
      <c r="C467" s="87">
        <v>1373470.46</v>
      </c>
      <c r="D467" s="87">
        <v>1373470.46</v>
      </c>
      <c r="E467" s="87">
        <v>1373470.46</v>
      </c>
      <c r="F467" s="87">
        <v>1373470.46</v>
      </c>
      <c r="G467" s="87">
        <v>1373470.46</v>
      </c>
      <c r="H467" s="87">
        <v>1373470.46</v>
      </c>
      <c r="I467" s="87">
        <v>1373470.46</v>
      </c>
      <c r="J467" s="87">
        <v>1373470.46</v>
      </c>
      <c r="K467" s="87">
        <v>1373470.46</v>
      </c>
      <c r="L467" s="87">
        <v>1373470.46</v>
      </c>
      <c r="M467" s="87">
        <v>1373470.46</v>
      </c>
      <c r="N467" s="87">
        <v>1373470.46</v>
      </c>
      <c r="O467" s="87">
        <v>1373470.46</v>
      </c>
      <c r="P467" s="87">
        <v>1373470.46</v>
      </c>
      <c r="Q467" s="87">
        <v>1373470.46</v>
      </c>
      <c r="R467" s="87">
        <v>1373470.46</v>
      </c>
      <c r="S467" s="87">
        <v>1373470.46</v>
      </c>
      <c r="T467" s="87">
        <v>1373470.46</v>
      </c>
      <c r="U467" s="87">
        <v>1373470.46</v>
      </c>
      <c r="V467" s="87">
        <v>1373470.46</v>
      </c>
      <c r="W467" s="87">
        <v>1373470.46</v>
      </c>
      <c r="X467" s="87">
        <v>1373470.46</v>
      </c>
      <c r="Y467" s="87">
        <v>1373470.46</v>
      </c>
      <c r="Z467" s="87">
        <v>1373470.46</v>
      </c>
      <c r="AA467" s="87">
        <v>1373470.46</v>
      </c>
      <c r="AB467" s="87">
        <v>1373470.46</v>
      </c>
      <c r="AC467" s="87">
        <v>1373470.46</v>
      </c>
      <c r="AD467" s="87">
        <v>1373470.46</v>
      </c>
      <c r="AE467" s="87">
        <v>1373470.46</v>
      </c>
      <c r="AF467" s="87">
        <v>1373470.46</v>
      </c>
      <c r="AG467" s="87">
        <v>1373470.46</v>
      </c>
      <c r="AH467" s="87">
        <v>1373470.46</v>
      </c>
      <c r="AI467" s="87">
        <v>1373470.46</v>
      </c>
      <c r="AJ467" s="87">
        <v>1373470.46</v>
      </c>
      <c r="AK467" s="87">
        <v>1373470.46</v>
      </c>
      <c r="AL467" s="87">
        <v>1373470.46</v>
      </c>
      <c r="AM467" s="87">
        <v>1373470.46</v>
      </c>
      <c r="AN467" s="87">
        <v>1373470.46</v>
      </c>
      <c r="AO467" s="87">
        <v>1373470.46</v>
      </c>
      <c r="AP467" s="87">
        <v>1373470.46</v>
      </c>
      <c r="AQ467" s="87">
        <v>1373470.46</v>
      </c>
      <c r="AR467" s="87">
        <v>1373470.46</v>
      </c>
      <c r="AS467" s="87">
        <v>1373470.46</v>
      </c>
      <c r="AT467" s="87">
        <v>1373470.46</v>
      </c>
      <c r="AU467" s="87">
        <v>1373470.46</v>
      </c>
      <c r="AV467" s="87">
        <v>1373470.46</v>
      </c>
      <c r="AW467" s="87">
        <v>1373470.46</v>
      </c>
      <c r="AX467" s="87">
        <v>1373470.46</v>
      </c>
      <c r="AY467" s="87">
        <v>1373470.46</v>
      </c>
      <c r="AZ467" s="87">
        <v>1373470.46</v>
      </c>
      <c r="BA467" s="87">
        <v>1373470.46</v>
      </c>
      <c r="BB467" s="87">
        <v>1373470.46</v>
      </c>
    </row>
    <row r="468" spans="1:54">
      <c r="A468" s="267" t="s">
        <v>585</v>
      </c>
      <c r="B468" s="87">
        <v>1373470.46</v>
      </c>
      <c r="C468" s="87">
        <v>1373470.46</v>
      </c>
      <c r="D468" s="87">
        <v>1373470.46</v>
      </c>
      <c r="E468" s="87">
        <v>1373470.46</v>
      </c>
      <c r="F468" s="87">
        <v>1373470.46</v>
      </c>
      <c r="G468" s="87">
        <v>1373470.46</v>
      </c>
      <c r="H468" s="87">
        <v>1373470.46</v>
      </c>
      <c r="I468" s="87">
        <v>1373470.46</v>
      </c>
      <c r="J468" s="87">
        <v>1373470.46</v>
      </c>
      <c r="K468" s="87">
        <v>1373470.46</v>
      </c>
      <c r="L468" s="87">
        <v>1373470.46</v>
      </c>
      <c r="M468" s="87">
        <v>1373470.46</v>
      </c>
      <c r="N468" s="87">
        <v>1373470.46</v>
      </c>
      <c r="O468" s="87">
        <v>1373470.46</v>
      </c>
      <c r="P468" s="87">
        <v>1373470.46</v>
      </c>
      <c r="Q468" s="87">
        <v>1373470.46</v>
      </c>
      <c r="R468" s="87">
        <v>1373470.46</v>
      </c>
      <c r="S468" s="87">
        <v>1373470.46</v>
      </c>
      <c r="T468" s="87">
        <v>1373470.46</v>
      </c>
      <c r="U468" s="87">
        <v>1373470.46</v>
      </c>
      <c r="V468" s="87">
        <v>1373470.46</v>
      </c>
      <c r="W468" s="87">
        <v>1373470.46</v>
      </c>
      <c r="X468" s="87">
        <v>1373470.46</v>
      </c>
      <c r="Y468" s="87">
        <v>1373470.46</v>
      </c>
      <c r="Z468" s="87">
        <v>1373470.46</v>
      </c>
      <c r="AA468" s="87">
        <v>1373470.46</v>
      </c>
      <c r="AB468" s="87">
        <v>1373470.46</v>
      </c>
      <c r="AC468" s="87">
        <v>1373470.46</v>
      </c>
      <c r="AD468" s="87">
        <v>1373470.46</v>
      </c>
      <c r="AE468" s="87">
        <v>1373470.46</v>
      </c>
      <c r="AF468" s="87">
        <v>1373470.46</v>
      </c>
      <c r="AG468" s="87">
        <v>1373470.46</v>
      </c>
      <c r="AH468" s="87">
        <v>1373470.46</v>
      </c>
      <c r="AI468" s="87">
        <v>1373470.46</v>
      </c>
      <c r="AJ468" s="87">
        <v>1373470.46</v>
      </c>
      <c r="AK468" s="87">
        <v>1373470.46</v>
      </c>
      <c r="AL468" s="87">
        <v>1373470.46</v>
      </c>
      <c r="AM468" s="87">
        <v>1373470.46</v>
      </c>
      <c r="AN468" s="87">
        <v>1373470.46</v>
      </c>
      <c r="AO468" s="87">
        <v>1373470.46</v>
      </c>
      <c r="AP468" s="87">
        <v>1373470.46</v>
      </c>
      <c r="AQ468" s="87">
        <v>1373470.46</v>
      </c>
      <c r="AR468" s="87">
        <v>1373470.46</v>
      </c>
      <c r="AS468" s="87">
        <v>1373470.46</v>
      </c>
      <c r="AT468" s="87">
        <v>1373470.46</v>
      </c>
      <c r="AU468" s="87">
        <v>1373470.46</v>
      </c>
      <c r="AV468" s="87">
        <v>1373470.46</v>
      </c>
      <c r="AW468" s="87">
        <v>1373470.46</v>
      </c>
      <c r="AX468" s="87">
        <v>1373470.46</v>
      </c>
      <c r="AY468" s="87">
        <v>1373470.46</v>
      </c>
      <c r="AZ468" s="87">
        <v>1373470.46</v>
      </c>
      <c r="BA468" s="87">
        <v>1373470.46</v>
      </c>
      <c r="BB468" s="87">
        <v>1373470.46</v>
      </c>
    </row>
    <row r="469" spans="1:54">
      <c r="A469" s="86" t="s">
        <v>586</v>
      </c>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c r="AK469" s="87"/>
      <c r="AL469" s="87"/>
      <c r="AM469" s="87"/>
      <c r="AN469" s="87"/>
      <c r="AO469" s="87"/>
      <c r="AP469" s="87"/>
      <c r="AQ469" s="87"/>
      <c r="AR469" s="87"/>
      <c r="AS469" s="87"/>
      <c r="AT469" s="87"/>
      <c r="AU469" s="87"/>
      <c r="AV469" s="87"/>
      <c r="AW469" s="87"/>
      <c r="AX469" s="87"/>
      <c r="AY469" s="87"/>
      <c r="AZ469" s="87"/>
      <c r="BA469" s="87"/>
      <c r="BB469" s="87"/>
    </row>
    <row r="470" spans="1:54">
      <c r="A470" s="86" t="s">
        <v>587</v>
      </c>
      <c r="B470" s="87">
        <v>0</v>
      </c>
      <c r="C470" s="87">
        <v>0</v>
      </c>
      <c r="D470" s="87">
        <v>0</v>
      </c>
      <c r="E470" s="87">
        <v>0</v>
      </c>
      <c r="F470" s="87">
        <v>0</v>
      </c>
      <c r="G470" s="87">
        <v>0</v>
      </c>
      <c r="H470" s="87">
        <v>0</v>
      </c>
      <c r="I470" s="87">
        <v>0</v>
      </c>
      <c r="J470" s="87">
        <v>0</v>
      </c>
      <c r="K470" s="87">
        <v>0</v>
      </c>
      <c r="L470" s="87">
        <v>0</v>
      </c>
      <c r="M470" s="87">
        <v>0</v>
      </c>
      <c r="N470" s="87">
        <v>0</v>
      </c>
      <c r="O470" s="87">
        <v>0</v>
      </c>
      <c r="P470" s="87">
        <v>0</v>
      </c>
      <c r="Q470" s="87">
        <v>0</v>
      </c>
      <c r="R470" s="87">
        <v>0</v>
      </c>
      <c r="S470" s="87">
        <v>0</v>
      </c>
      <c r="T470" s="87">
        <v>0</v>
      </c>
      <c r="U470" s="87">
        <v>0</v>
      </c>
      <c r="V470" s="87">
        <v>0</v>
      </c>
      <c r="W470" s="87">
        <v>0</v>
      </c>
      <c r="X470" s="87">
        <v>0</v>
      </c>
      <c r="Y470" s="87">
        <v>0</v>
      </c>
      <c r="Z470" s="87">
        <v>0</v>
      </c>
      <c r="AA470" s="87">
        <v>0</v>
      </c>
      <c r="AB470" s="87">
        <v>0</v>
      </c>
      <c r="AC470" s="87">
        <v>0</v>
      </c>
      <c r="AD470" s="87">
        <v>0</v>
      </c>
      <c r="AE470" s="87">
        <v>0</v>
      </c>
      <c r="AF470" s="87">
        <v>0</v>
      </c>
      <c r="AG470" s="87">
        <v>0</v>
      </c>
      <c r="AH470" s="87">
        <v>0</v>
      </c>
      <c r="AI470" s="87">
        <v>0</v>
      </c>
      <c r="AJ470" s="87">
        <v>0</v>
      </c>
      <c r="AK470" s="87">
        <v>0</v>
      </c>
      <c r="AL470" s="87">
        <v>0</v>
      </c>
      <c r="AM470" s="87">
        <v>0</v>
      </c>
      <c r="AN470" s="87">
        <v>0</v>
      </c>
      <c r="AO470" s="87">
        <v>0</v>
      </c>
      <c r="AP470" s="87">
        <v>0</v>
      </c>
      <c r="AQ470" s="87">
        <v>0</v>
      </c>
      <c r="AR470" s="87">
        <v>0</v>
      </c>
      <c r="AS470" s="87">
        <v>0</v>
      </c>
      <c r="AT470" s="87">
        <v>0</v>
      </c>
      <c r="AU470" s="87">
        <v>0</v>
      </c>
      <c r="AV470" s="87">
        <v>0</v>
      </c>
      <c r="AW470" s="87">
        <v>0</v>
      </c>
      <c r="AX470" s="87">
        <v>0</v>
      </c>
      <c r="AY470" s="87">
        <v>0</v>
      </c>
      <c r="AZ470" s="87">
        <v>0</v>
      </c>
      <c r="BA470" s="87">
        <v>0</v>
      </c>
      <c r="BB470" s="87">
        <v>0</v>
      </c>
    </row>
    <row r="471" spans="1:54">
      <c r="A471" s="86" t="s">
        <v>588</v>
      </c>
      <c r="B471" s="87">
        <v>0</v>
      </c>
      <c r="C471" s="87">
        <v>0</v>
      </c>
      <c r="D471" s="87">
        <v>0</v>
      </c>
      <c r="E471" s="87">
        <v>0</v>
      </c>
      <c r="F471" s="87">
        <v>0</v>
      </c>
      <c r="G471" s="87">
        <v>0</v>
      </c>
      <c r="H471" s="87">
        <v>0</v>
      </c>
      <c r="I471" s="87">
        <v>0</v>
      </c>
      <c r="J471" s="87">
        <v>0</v>
      </c>
      <c r="K471" s="87">
        <v>0</v>
      </c>
      <c r="L471" s="87">
        <v>0</v>
      </c>
      <c r="M471" s="87">
        <v>0</v>
      </c>
      <c r="N471" s="87">
        <v>0</v>
      </c>
      <c r="O471" s="87">
        <v>0</v>
      </c>
      <c r="P471" s="87">
        <v>0</v>
      </c>
      <c r="Q471" s="87">
        <v>0</v>
      </c>
      <c r="R471" s="87">
        <v>0</v>
      </c>
      <c r="S471" s="87">
        <v>0</v>
      </c>
      <c r="T471" s="87">
        <v>0</v>
      </c>
      <c r="U471" s="87">
        <v>0</v>
      </c>
      <c r="V471" s="87">
        <v>0</v>
      </c>
      <c r="W471" s="87">
        <v>0</v>
      </c>
      <c r="X471" s="87">
        <v>0</v>
      </c>
      <c r="Y471" s="87">
        <v>0</v>
      </c>
      <c r="Z471" s="87">
        <v>0</v>
      </c>
      <c r="AA471" s="87">
        <v>0</v>
      </c>
      <c r="AB471" s="87">
        <v>0</v>
      </c>
      <c r="AC471" s="87">
        <v>0</v>
      </c>
      <c r="AD471" s="87">
        <v>0</v>
      </c>
      <c r="AE471" s="87">
        <v>0</v>
      </c>
      <c r="AF471" s="87">
        <v>0</v>
      </c>
      <c r="AG471" s="87">
        <v>0</v>
      </c>
      <c r="AH471" s="87">
        <v>0</v>
      </c>
      <c r="AI471" s="87">
        <v>0</v>
      </c>
      <c r="AJ471" s="87">
        <v>0</v>
      </c>
      <c r="AK471" s="87">
        <v>0</v>
      </c>
      <c r="AL471" s="87">
        <v>0</v>
      </c>
      <c r="AM471" s="87">
        <v>0</v>
      </c>
      <c r="AN471" s="87">
        <v>0</v>
      </c>
      <c r="AO471" s="87">
        <v>0</v>
      </c>
      <c r="AP471" s="87">
        <v>0</v>
      </c>
      <c r="AQ471" s="87">
        <v>0</v>
      </c>
      <c r="AR471" s="87">
        <v>0</v>
      </c>
      <c r="AS471" s="87">
        <v>0</v>
      </c>
      <c r="AT471" s="87">
        <v>0</v>
      </c>
      <c r="AU471" s="87">
        <v>0</v>
      </c>
      <c r="AV471" s="87">
        <v>0</v>
      </c>
      <c r="AW471" s="87">
        <v>0</v>
      </c>
      <c r="AX471" s="87">
        <v>0</v>
      </c>
      <c r="AY471" s="87">
        <v>0</v>
      </c>
      <c r="AZ471" s="87">
        <v>0</v>
      </c>
      <c r="BA471" s="87">
        <v>0</v>
      </c>
      <c r="BB471" s="87">
        <v>0</v>
      </c>
    </row>
    <row r="472" spans="1:54">
      <c r="A472" s="86" t="s">
        <v>589</v>
      </c>
      <c r="B472" s="87">
        <v>-20852906.629999999</v>
      </c>
      <c r="C472" s="87">
        <v>-21232412.629999999</v>
      </c>
      <c r="D472" s="87">
        <v>-21613569.629999999</v>
      </c>
      <c r="E472" s="87">
        <v>-21993491.629999999</v>
      </c>
      <c r="F472" s="87">
        <v>-22370731.629999999</v>
      </c>
      <c r="G472" s="87">
        <v>-22741017.629999999</v>
      </c>
      <c r="H472" s="87">
        <v>-23106674.629999999</v>
      </c>
      <c r="I472" s="87">
        <v>-23468876.629999999</v>
      </c>
      <c r="J472" s="87">
        <v>-23828554.629999999</v>
      </c>
      <c r="K472" s="87">
        <v>-24190485.629999999</v>
      </c>
      <c r="L472" s="87">
        <v>-24548867.629999999</v>
      </c>
      <c r="M472" s="87">
        <v>-24901181.629999999</v>
      </c>
      <c r="N472" s="87">
        <v>-25251352.629999999</v>
      </c>
      <c r="O472" s="87">
        <v>-25251352.629999999</v>
      </c>
      <c r="P472" s="87">
        <v>-25615946.629999999</v>
      </c>
      <c r="Q472" s="87">
        <v>-25980540.629999999</v>
      </c>
      <c r="R472" s="87">
        <v>-26345134.629999999</v>
      </c>
      <c r="S472" s="87">
        <v>-26709728.629999999</v>
      </c>
      <c r="T472" s="87">
        <v>-27074322.629999999</v>
      </c>
      <c r="U472" s="87">
        <v>-27438916.629999999</v>
      </c>
      <c r="V472" s="87">
        <v>-27803510.629999999</v>
      </c>
      <c r="W472" s="87">
        <v>-28168104.629999999</v>
      </c>
      <c r="X472" s="87">
        <v>-28532698.629999999</v>
      </c>
      <c r="Y472" s="87">
        <v>-28897292.629999999</v>
      </c>
      <c r="Z472" s="87">
        <v>-29261886.629999999</v>
      </c>
      <c r="AA472" s="87">
        <v>-29626480.629999999</v>
      </c>
      <c r="AB472" s="87">
        <v>-29626480.629999999</v>
      </c>
      <c r="AC472" s="87">
        <v>-30030371.629999999</v>
      </c>
      <c r="AD472" s="87">
        <v>-30434262.629999999</v>
      </c>
      <c r="AE472" s="87">
        <v>-30838153.629999999</v>
      </c>
      <c r="AF472" s="87">
        <v>-31242044.629999999</v>
      </c>
      <c r="AG472" s="87">
        <v>-31645935.629999999</v>
      </c>
      <c r="AH472" s="87">
        <v>-32049826.629999999</v>
      </c>
      <c r="AI472" s="87">
        <v>-32453717.629999999</v>
      </c>
      <c r="AJ472" s="87">
        <v>-32857608.629999999</v>
      </c>
      <c r="AK472" s="87">
        <v>-33261499.629999999</v>
      </c>
      <c r="AL472" s="87">
        <v>-33665390.630000003</v>
      </c>
      <c r="AM472" s="87">
        <v>-34069281.630000003</v>
      </c>
      <c r="AN472" s="87">
        <v>-34473172.630000003</v>
      </c>
      <c r="AO472" s="87">
        <v>-34473172.630000003</v>
      </c>
      <c r="AP472" s="87">
        <v>-34915582.630000003</v>
      </c>
      <c r="AQ472" s="87">
        <v>-35357992.630000003</v>
      </c>
      <c r="AR472" s="87">
        <v>-35800402.630000003</v>
      </c>
      <c r="AS472" s="87">
        <v>-36242812.630000003</v>
      </c>
      <c r="AT472" s="87">
        <v>-36685222.630000003</v>
      </c>
      <c r="AU472" s="87">
        <v>-37127632.630000003</v>
      </c>
      <c r="AV472" s="87">
        <v>-37570042.630000003</v>
      </c>
      <c r="AW472" s="87">
        <v>-38012452.630000003</v>
      </c>
      <c r="AX472" s="87">
        <v>-38454862.630000003</v>
      </c>
      <c r="AY472" s="87">
        <v>-38897272.630000003</v>
      </c>
      <c r="AZ472" s="87">
        <v>-39339682.630000003</v>
      </c>
      <c r="BA472" s="87">
        <v>-39782092.630000003</v>
      </c>
      <c r="BB472" s="87">
        <v>-39782092.630000003</v>
      </c>
    </row>
    <row r="473" spans="1:54">
      <c r="A473" s="86" t="s">
        <v>590</v>
      </c>
      <c r="B473" s="87">
        <v>-13530.7900000025</v>
      </c>
      <c r="C473" s="87">
        <v>-13530.7900000025</v>
      </c>
      <c r="D473" s="87">
        <v>-13530.7900000025</v>
      </c>
      <c r="E473" s="87">
        <v>-13530.7900000025</v>
      </c>
      <c r="F473" s="87">
        <v>-13530.7900000025</v>
      </c>
      <c r="G473" s="87">
        <v>-13530.7900000025</v>
      </c>
      <c r="H473" s="87">
        <v>-13530.7900000025</v>
      </c>
      <c r="I473" s="87">
        <v>-13530.7900000025</v>
      </c>
      <c r="J473" s="87">
        <v>-13530.7900000025</v>
      </c>
      <c r="K473" s="87">
        <v>-13530.7900000025</v>
      </c>
      <c r="L473" s="87">
        <v>-13530.7900000025</v>
      </c>
      <c r="M473" s="87">
        <v>-13530.7900000025</v>
      </c>
      <c r="N473" s="87">
        <v>-13530.7900000025</v>
      </c>
      <c r="O473" s="87">
        <v>-13530.7900000025</v>
      </c>
      <c r="P473" s="87">
        <v>-13530.7900000025</v>
      </c>
      <c r="Q473" s="87">
        <v>-13530.7900000025</v>
      </c>
      <c r="R473" s="87">
        <v>-13530.7900000025</v>
      </c>
      <c r="S473" s="87">
        <v>-13530.7900000025</v>
      </c>
      <c r="T473" s="87">
        <v>-13530.7900000025</v>
      </c>
      <c r="U473" s="87">
        <v>-13530.7900000025</v>
      </c>
      <c r="V473" s="87">
        <v>-13530.7900000025</v>
      </c>
      <c r="W473" s="87">
        <v>-13530.7900000025</v>
      </c>
      <c r="X473" s="87">
        <v>-13530.7900000025</v>
      </c>
      <c r="Y473" s="87">
        <v>-13530.7900000025</v>
      </c>
      <c r="Z473" s="87">
        <v>-13530.7900000025</v>
      </c>
      <c r="AA473" s="87">
        <v>-13530.7900000025</v>
      </c>
      <c r="AB473" s="87">
        <v>-13530.7900000025</v>
      </c>
      <c r="AC473" s="87">
        <v>-13530.7900000025</v>
      </c>
      <c r="AD473" s="87">
        <v>-13530.7900000025</v>
      </c>
      <c r="AE473" s="87">
        <v>-13530.7900000025</v>
      </c>
      <c r="AF473" s="87">
        <v>-13530.7900000025</v>
      </c>
      <c r="AG473" s="87">
        <v>-13530.7900000025</v>
      </c>
      <c r="AH473" s="87">
        <v>-13530.7900000025</v>
      </c>
      <c r="AI473" s="87">
        <v>-13530.7900000025</v>
      </c>
      <c r="AJ473" s="87">
        <v>-13530.7900000025</v>
      </c>
      <c r="AK473" s="87">
        <v>-13530.7900000025</v>
      </c>
      <c r="AL473" s="87">
        <v>-13530.7900000025</v>
      </c>
      <c r="AM473" s="87">
        <v>-13530.7900000025</v>
      </c>
      <c r="AN473" s="87">
        <v>-13530.7900000025</v>
      </c>
      <c r="AO473" s="87">
        <v>-13530.7900000025</v>
      </c>
      <c r="AP473" s="87">
        <v>-13530.7900000025</v>
      </c>
      <c r="AQ473" s="87">
        <v>-13530.7900000025</v>
      </c>
      <c r="AR473" s="87">
        <v>-13530.7900000025</v>
      </c>
      <c r="AS473" s="87">
        <v>-13530.7900000025</v>
      </c>
      <c r="AT473" s="87">
        <v>-13530.7900000025</v>
      </c>
      <c r="AU473" s="87">
        <v>-13530.7900000025</v>
      </c>
      <c r="AV473" s="87">
        <v>-13530.7900000025</v>
      </c>
      <c r="AW473" s="87">
        <v>-13530.7900000025</v>
      </c>
      <c r="AX473" s="87">
        <v>-13530.7900000025</v>
      </c>
      <c r="AY473" s="87">
        <v>-13530.7900000025</v>
      </c>
      <c r="AZ473" s="87">
        <v>-13530.7900000025</v>
      </c>
      <c r="BA473" s="87">
        <v>-13530.7900000025</v>
      </c>
      <c r="BB473" s="87">
        <v>-13530.7900000025</v>
      </c>
    </row>
    <row r="474" spans="1:54">
      <c r="A474" s="86" t="s">
        <v>591</v>
      </c>
      <c r="B474" s="87">
        <v>11660365.800000001</v>
      </c>
      <c r="C474" s="87">
        <v>11660365.800000001</v>
      </c>
      <c r="D474" s="87">
        <v>11660365.800000001</v>
      </c>
      <c r="E474" s="87">
        <v>11660365.800000001</v>
      </c>
      <c r="F474" s="87">
        <v>11660365.800000001</v>
      </c>
      <c r="G474" s="87">
        <v>11660365.800000001</v>
      </c>
      <c r="H474" s="87">
        <v>11660365.800000001</v>
      </c>
      <c r="I474" s="87">
        <v>11660365.800000001</v>
      </c>
      <c r="J474" s="87">
        <v>11660365.800000001</v>
      </c>
      <c r="K474" s="87">
        <v>11660365.800000001</v>
      </c>
      <c r="L474" s="87">
        <v>11660365.800000001</v>
      </c>
      <c r="M474" s="87">
        <v>11660365.800000001</v>
      </c>
      <c r="N474" s="87">
        <v>11660365.800000001</v>
      </c>
      <c r="O474" s="87">
        <v>11660365.800000001</v>
      </c>
      <c r="P474" s="87">
        <v>11660365.800000001</v>
      </c>
      <c r="Q474" s="87">
        <v>11660365.800000001</v>
      </c>
      <c r="R474" s="87">
        <v>11660365.800000001</v>
      </c>
      <c r="S474" s="87">
        <v>11660365.800000001</v>
      </c>
      <c r="T474" s="87">
        <v>11660365.800000001</v>
      </c>
      <c r="U474" s="87">
        <v>11660365.800000001</v>
      </c>
      <c r="V474" s="87">
        <v>11660365.800000001</v>
      </c>
      <c r="W474" s="87">
        <v>11660365.800000001</v>
      </c>
      <c r="X474" s="87">
        <v>11660365.800000001</v>
      </c>
      <c r="Y474" s="87">
        <v>11660365.800000001</v>
      </c>
      <c r="Z474" s="87">
        <v>11660365.800000001</v>
      </c>
      <c r="AA474" s="87">
        <v>11660365.800000001</v>
      </c>
      <c r="AB474" s="87">
        <v>11660365.800000001</v>
      </c>
      <c r="AC474" s="87">
        <v>11660365.800000001</v>
      </c>
      <c r="AD474" s="87">
        <v>11660365.800000001</v>
      </c>
      <c r="AE474" s="87">
        <v>11660365.800000001</v>
      </c>
      <c r="AF474" s="87">
        <v>11660365.800000001</v>
      </c>
      <c r="AG474" s="87">
        <v>11660365.800000001</v>
      </c>
      <c r="AH474" s="87">
        <v>11660365.800000001</v>
      </c>
      <c r="AI474" s="87">
        <v>11660365.800000001</v>
      </c>
      <c r="AJ474" s="87">
        <v>11660365.800000001</v>
      </c>
      <c r="AK474" s="87">
        <v>11660365.800000001</v>
      </c>
      <c r="AL474" s="87">
        <v>11660365.800000001</v>
      </c>
      <c r="AM474" s="87">
        <v>11660365.800000001</v>
      </c>
      <c r="AN474" s="87">
        <v>11660365.800000001</v>
      </c>
      <c r="AO474" s="87">
        <v>11660365.800000001</v>
      </c>
      <c r="AP474" s="87">
        <v>11660365.800000001</v>
      </c>
      <c r="AQ474" s="87">
        <v>11660365.800000001</v>
      </c>
      <c r="AR474" s="87">
        <v>11660365.800000001</v>
      </c>
      <c r="AS474" s="87">
        <v>11660365.800000001</v>
      </c>
      <c r="AT474" s="87">
        <v>11660365.800000001</v>
      </c>
      <c r="AU474" s="87">
        <v>11660365.800000001</v>
      </c>
      <c r="AV474" s="87">
        <v>11660365.800000001</v>
      </c>
      <c r="AW474" s="87">
        <v>11660365.800000001</v>
      </c>
      <c r="AX474" s="87">
        <v>11660365.800000001</v>
      </c>
      <c r="AY474" s="87">
        <v>11660365.800000001</v>
      </c>
      <c r="AZ474" s="87">
        <v>11660365.800000001</v>
      </c>
      <c r="BA474" s="87">
        <v>11660365.800000001</v>
      </c>
      <c r="BB474" s="87">
        <v>11660365.800000001</v>
      </c>
    </row>
    <row r="475" spans="1:54">
      <c r="A475" s="86" t="s">
        <v>592</v>
      </c>
      <c r="B475" s="87">
        <v>-0.15</v>
      </c>
      <c r="C475" s="87">
        <v>-0.15</v>
      </c>
      <c r="D475" s="87">
        <v>-0.15</v>
      </c>
      <c r="E475" s="87">
        <v>-0.15</v>
      </c>
      <c r="F475" s="87">
        <v>-0.15</v>
      </c>
      <c r="G475" s="87">
        <v>-0.15</v>
      </c>
      <c r="H475" s="87">
        <v>-0.15</v>
      </c>
      <c r="I475" s="87">
        <v>-0.15</v>
      </c>
      <c r="J475" s="87">
        <v>-0.15</v>
      </c>
      <c r="K475" s="87">
        <v>-0.15</v>
      </c>
      <c r="L475" s="87">
        <v>-0.15</v>
      </c>
      <c r="M475" s="87">
        <v>-0.15</v>
      </c>
      <c r="N475" s="87">
        <v>-0.15</v>
      </c>
      <c r="O475" s="87">
        <v>-0.15</v>
      </c>
      <c r="P475" s="87">
        <v>-0.15</v>
      </c>
      <c r="Q475" s="87">
        <v>-0.15</v>
      </c>
      <c r="R475" s="87">
        <v>-0.15</v>
      </c>
      <c r="S475" s="87">
        <v>-0.15</v>
      </c>
      <c r="T475" s="87">
        <v>-0.15</v>
      </c>
      <c r="U475" s="87">
        <v>-0.15</v>
      </c>
      <c r="V475" s="87">
        <v>-0.15</v>
      </c>
      <c r="W475" s="87">
        <v>-0.15</v>
      </c>
      <c r="X475" s="87">
        <v>-0.15</v>
      </c>
      <c r="Y475" s="87">
        <v>-0.15</v>
      </c>
      <c r="Z475" s="87">
        <v>-0.15</v>
      </c>
      <c r="AA475" s="87">
        <v>-0.15</v>
      </c>
      <c r="AB475" s="87">
        <v>-0.15</v>
      </c>
      <c r="AC475" s="87">
        <v>-0.15</v>
      </c>
      <c r="AD475" s="87">
        <v>-0.15</v>
      </c>
      <c r="AE475" s="87">
        <v>-0.15</v>
      </c>
      <c r="AF475" s="87">
        <v>-0.15</v>
      </c>
      <c r="AG475" s="87">
        <v>-0.15</v>
      </c>
      <c r="AH475" s="87">
        <v>-0.15</v>
      </c>
      <c r="AI475" s="87">
        <v>-0.15</v>
      </c>
      <c r="AJ475" s="87">
        <v>-0.15</v>
      </c>
      <c r="AK475" s="87">
        <v>-0.15</v>
      </c>
      <c r="AL475" s="87">
        <v>-0.15</v>
      </c>
      <c r="AM475" s="87">
        <v>-0.15</v>
      </c>
      <c r="AN475" s="87">
        <v>-0.15</v>
      </c>
      <c r="AO475" s="87">
        <v>-0.15</v>
      </c>
      <c r="AP475" s="87">
        <v>-0.15</v>
      </c>
      <c r="AQ475" s="87">
        <v>-0.15</v>
      </c>
      <c r="AR475" s="87">
        <v>-0.15</v>
      </c>
      <c r="AS475" s="87">
        <v>-0.15</v>
      </c>
      <c r="AT475" s="87">
        <v>-0.15</v>
      </c>
      <c r="AU475" s="87">
        <v>-0.15</v>
      </c>
      <c r="AV475" s="87">
        <v>-0.15</v>
      </c>
      <c r="AW475" s="87">
        <v>-0.15</v>
      </c>
      <c r="AX475" s="87">
        <v>-0.15</v>
      </c>
      <c r="AY475" s="87">
        <v>-0.15</v>
      </c>
      <c r="AZ475" s="87">
        <v>-0.15</v>
      </c>
      <c r="BA475" s="87">
        <v>-0.15</v>
      </c>
      <c r="BB475" s="87">
        <v>-0.15</v>
      </c>
    </row>
    <row r="476" spans="1:54">
      <c r="A476" s="86" t="s">
        <v>593</v>
      </c>
      <c r="B476" s="87">
        <v>11075799.24</v>
      </c>
      <c r="C476" s="87">
        <v>11075799.24</v>
      </c>
      <c r="D476" s="87">
        <v>11075799.24</v>
      </c>
      <c r="E476" s="87">
        <v>11075799.24</v>
      </c>
      <c r="F476" s="87">
        <v>11075799.24</v>
      </c>
      <c r="G476" s="87">
        <v>11075799.24</v>
      </c>
      <c r="H476" s="87">
        <v>11075799.24</v>
      </c>
      <c r="I476" s="87">
        <v>11075799.24</v>
      </c>
      <c r="J476" s="87">
        <v>11075799.24</v>
      </c>
      <c r="K476" s="87">
        <v>11075799.24</v>
      </c>
      <c r="L476" s="87">
        <v>11075799.24</v>
      </c>
      <c r="M476" s="87">
        <v>11075799.24</v>
      </c>
      <c r="N476" s="87">
        <v>11075799.24</v>
      </c>
      <c r="O476" s="87">
        <v>11075799.24</v>
      </c>
      <c r="P476" s="87">
        <v>11075799.24</v>
      </c>
      <c r="Q476" s="87">
        <v>11075799.24</v>
      </c>
      <c r="R476" s="87">
        <v>11075799.24</v>
      </c>
      <c r="S476" s="87">
        <v>11075799.24</v>
      </c>
      <c r="T476" s="87">
        <v>11075799.24</v>
      </c>
      <c r="U476" s="87">
        <v>11075799.24</v>
      </c>
      <c r="V476" s="87">
        <v>11075799.24</v>
      </c>
      <c r="W476" s="87">
        <v>11075799.24</v>
      </c>
      <c r="X476" s="87">
        <v>11075799.24</v>
      </c>
      <c r="Y476" s="87">
        <v>11075799.24</v>
      </c>
      <c r="Z476" s="87">
        <v>11075799.24</v>
      </c>
      <c r="AA476" s="87">
        <v>11075799.24</v>
      </c>
      <c r="AB476" s="87">
        <v>11075799.24</v>
      </c>
      <c r="AC476" s="87">
        <v>11075799.24</v>
      </c>
      <c r="AD476" s="87">
        <v>11075799.24</v>
      </c>
      <c r="AE476" s="87">
        <v>11075799.24</v>
      </c>
      <c r="AF476" s="87">
        <v>11075799.24</v>
      </c>
      <c r="AG476" s="87">
        <v>11075799.24</v>
      </c>
      <c r="AH476" s="87">
        <v>11075799.24</v>
      </c>
      <c r="AI476" s="87">
        <v>11075799.24</v>
      </c>
      <c r="AJ476" s="87">
        <v>11075799.24</v>
      </c>
      <c r="AK476" s="87">
        <v>11075799.24</v>
      </c>
      <c r="AL476" s="87">
        <v>11075799.24</v>
      </c>
      <c r="AM476" s="87">
        <v>11075799.24</v>
      </c>
      <c r="AN476" s="87">
        <v>11075799.24</v>
      </c>
      <c r="AO476" s="87">
        <v>11075799.24</v>
      </c>
      <c r="AP476" s="87">
        <v>11075799.24</v>
      </c>
      <c r="AQ476" s="87">
        <v>11075799.24</v>
      </c>
      <c r="AR476" s="87">
        <v>11075799.24</v>
      </c>
      <c r="AS476" s="87">
        <v>11075799.24</v>
      </c>
      <c r="AT476" s="87">
        <v>11075799.24</v>
      </c>
      <c r="AU476" s="87">
        <v>11075799.24</v>
      </c>
      <c r="AV476" s="87">
        <v>11075799.24</v>
      </c>
      <c r="AW476" s="87">
        <v>11075799.24</v>
      </c>
      <c r="AX476" s="87">
        <v>11075799.24</v>
      </c>
      <c r="AY476" s="87">
        <v>11075799.24</v>
      </c>
      <c r="AZ476" s="87">
        <v>11075799.24</v>
      </c>
      <c r="BA476" s="87">
        <v>11075799.24</v>
      </c>
      <c r="BB476" s="87">
        <v>11075799.24</v>
      </c>
    </row>
    <row r="477" spans="1:54">
      <c r="A477" s="86" t="s">
        <v>594</v>
      </c>
      <c r="B477" s="87">
        <v>0</v>
      </c>
      <c r="C477" s="87">
        <v>0</v>
      </c>
      <c r="D477" s="87">
        <v>0</v>
      </c>
      <c r="E477" s="87">
        <v>0</v>
      </c>
      <c r="F477" s="87">
        <v>0</v>
      </c>
      <c r="G477" s="87">
        <v>0</v>
      </c>
      <c r="H477" s="87">
        <v>0</v>
      </c>
      <c r="I477" s="87">
        <v>0</v>
      </c>
      <c r="J477" s="87">
        <v>0</v>
      </c>
      <c r="K477" s="87">
        <v>0</v>
      </c>
      <c r="L477" s="87">
        <v>0</v>
      </c>
      <c r="M477" s="87">
        <v>0</v>
      </c>
      <c r="N477" s="87">
        <v>0</v>
      </c>
      <c r="O477" s="87">
        <v>0</v>
      </c>
      <c r="P477" s="87">
        <v>0</v>
      </c>
      <c r="Q477" s="87">
        <v>0</v>
      </c>
      <c r="R477" s="87">
        <v>0</v>
      </c>
      <c r="S477" s="87">
        <v>0</v>
      </c>
      <c r="T477" s="87">
        <v>0</v>
      </c>
      <c r="U477" s="87">
        <v>0</v>
      </c>
      <c r="V477" s="87">
        <v>0</v>
      </c>
      <c r="W477" s="87">
        <v>0</v>
      </c>
      <c r="X477" s="87">
        <v>0</v>
      </c>
      <c r="Y477" s="87">
        <v>0</v>
      </c>
      <c r="Z477" s="87">
        <v>0</v>
      </c>
      <c r="AA477" s="87">
        <v>0</v>
      </c>
      <c r="AB477" s="87">
        <v>0</v>
      </c>
      <c r="AC477" s="87">
        <v>0</v>
      </c>
      <c r="AD477" s="87">
        <v>0</v>
      </c>
      <c r="AE477" s="87">
        <v>0</v>
      </c>
      <c r="AF477" s="87">
        <v>0</v>
      </c>
      <c r="AG477" s="87">
        <v>0</v>
      </c>
      <c r="AH477" s="87">
        <v>0</v>
      </c>
      <c r="AI477" s="87">
        <v>0</v>
      </c>
      <c r="AJ477" s="87">
        <v>0</v>
      </c>
      <c r="AK477" s="87">
        <v>0</v>
      </c>
      <c r="AL477" s="87">
        <v>0</v>
      </c>
      <c r="AM477" s="87">
        <v>0</v>
      </c>
      <c r="AN477" s="87">
        <v>0</v>
      </c>
      <c r="AO477" s="87">
        <v>0</v>
      </c>
      <c r="AP477" s="87">
        <v>0</v>
      </c>
      <c r="AQ477" s="87">
        <v>0</v>
      </c>
      <c r="AR477" s="87">
        <v>0</v>
      </c>
      <c r="AS477" s="87">
        <v>0</v>
      </c>
      <c r="AT477" s="87">
        <v>0</v>
      </c>
      <c r="AU477" s="87">
        <v>0</v>
      </c>
      <c r="AV477" s="87">
        <v>0</v>
      </c>
      <c r="AW477" s="87">
        <v>0</v>
      </c>
      <c r="AX477" s="87">
        <v>0</v>
      </c>
      <c r="AY477" s="87">
        <v>0</v>
      </c>
      <c r="AZ477" s="87">
        <v>0</v>
      </c>
      <c r="BA477" s="87">
        <v>0</v>
      </c>
      <c r="BB477" s="87">
        <v>0</v>
      </c>
    </row>
    <row r="478" spans="1:54">
      <c r="A478" s="86" t="s">
        <v>595</v>
      </c>
      <c r="B478" s="87">
        <v>17521839</v>
      </c>
      <c r="C478" s="87">
        <v>17521839</v>
      </c>
      <c r="D478" s="87">
        <v>17521839</v>
      </c>
      <c r="E478" s="87">
        <v>17521839</v>
      </c>
      <c r="F478" s="87">
        <v>17521839</v>
      </c>
      <c r="G478" s="87">
        <v>17521839</v>
      </c>
      <c r="H478" s="87">
        <v>17521839</v>
      </c>
      <c r="I478" s="87">
        <v>17521839</v>
      </c>
      <c r="J478" s="87">
        <v>17521839</v>
      </c>
      <c r="K478" s="87">
        <v>17521839</v>
      </c>
      <c r="L478" s="87">
        <v>17521839</v>
      </c>
      <c r="M478" s="87">
        <v>17521839</v>
      </c>
      <c r="N478" s="87">
        <v>17521839</v>
      </c>
      <c r="O478" s="87">
        <v>17521839</v>
      </c>
      <c r="P478" s="87">
        <v>17521839</v>
      </c>
      <c r="Q478" s="87">
        <v>17521839</v>
      </c>
      <c r="R478" s="87">
        <v>17521839</v>
      </c>
      <c r="S478" s="87">
        <v>17521839</v>
      </c>
      <c r="T478" s="87">
        <v>17521839</v>
      </c>
      <c r="U478" s="87">
        <v>17521839</v>
      </c>
      <c r="V478" s="87">
        <v>17521839</v>
      </c>
      <c r="W478" s="87">
        <v>17521839</v>
      </c>
      <c r="X478" s="87">
        <v>17521839</v>
      </c>
      <c r="Y478" s="87">
        <v>17521839</v>
      </c>
      <c r="Z478" s="87">
        <v>17521839</v>
      </c>
      <c r="AA478" s="87">
        <v>17521839</v>
      </c>
      <c r="AB478" s="87">
        <v>17521839</v>
      </c>
      <c r="AC478" s="87">
        <v>17521839</v>
      </c>
      <c r="AD478" s="87">
        <v>17521839</v>
      </c>
      <c r="AE478" s="87">
        <v>17521839</v>
      </c>
      <c r="AF478" s="87">
        <v>17521839</v>
      </c>
      <c r="AG478" s="87">
        <v>17521839</v>
      </c>
      <c r="AH478" s="87">
        <v>17521839</v>
      </c>
      <c r="AI478" s="87">
        <v>17521839</v>
      </c>
      <c r="AJ478" s="87">
        <v>17521839</v>
      </c>
      <c r="AK478" s="87">
        <v>17521839</v>
      </c>
      <c r="AL478" s="87">
        <v>17521839</v>
      </c>
      <c r="AM478" s="87">
        <v>17521839</v>
      </c>
      <c r="AN478" s="87">
        <v>17521839</v>
      </c>
      <c r="AO478" s="87">
        <v>17521839</v>
      </c>
      <c r="AP478" s="87">
        <v>17521839</v>
      </c>
      <c r="AQ478" s="87">
        <v>17521839</v>
      </c>
      <c r="AR478" s="87">
        <v>17521839</v>
      </c>
      <c r="AS478" s="87">
        <v>17521839</v>
      </c>
      <c r="AT478" s="87">
        <v>17521839</v>
      </c>
      <c r="AU478" s="87">
        <v>17521839</v>
      </c>
      <c r="AV478" s="87">
        <v>17521839</v>
      </c>
      <c r="AW478" s="87">
        <v>17521839</v>
      </c>
      <c r="AX478" s="87">
        <v>17521839</v>
      </c>
      <c r="AY478" s="87">
        <v>17521839</v>
      </c>
      <c r="AZ478" s="87">
        <v>17521839</v>
      </c>
      <c r="BA478" s="87">
        <v>17521839</v>
      </c>
      <c r="BB478" s="87">
        <v>17521839</v>
      </c>
    </row>
    <row r="479" spans="1:54">
      <c r="A479" s="86" t="s">
        <v>596</v>
      </c>
      <c r="B479" s="87">
        <v>368336265.37999898</v>
      </c>
      <c r="C479" s="87">
        <v>371103843.79666603</v>
      </c>
      <c r="D479" s="87">
        <v>373871422.21333301</v>
      </c>
      <c r="E479" s="87">
        <v>376639000.62999898</v>
      </c>
      <c r="F479" s="87">
        <v>379406579.04666603</v>
      </c>
      <c r="G479" s="87">
        <v>382174157.46333301</v>
      </c>
      <c r="H479" s="87">
        <v>384941735.87999898</v>
      </c>
      <c r="I479" s="87">
        <v>387709314.29666603</v>
      </c>
      <c r="J479" s="87">
        <v>390476892.71333301</v>
      </c>
      <c r="K479" s="87">
        <v>393244471.12999898</v>
      </c>
      <c r="L479" s="87">
        <v>396012049.54666603</v>
      </c>
      <c r="M479" s="87">
        <v>398779627.96333301</v>
      </c>
      <c r="N479" s="87">
        <v>401547201.37999898</v>
      </c>
      <c r="O479" s="87">
        <v>401547201.37999898</v>
      </c>
      <c r="P479" s="87">
        <v>403879367.79666603</v>
      </c>
      <c r="Q479" s="87">
        <v>406211534.21333301</v>
      </c>
      <c r="R479" s="87">
        <v>408543700.62999898</v>
      </c>
      <c r="S479" s="87">
        <v>410875867.04666603</v>
      </c>
      <c r="T479" s="87">
        <v>413208033.463332</v>
      </c>
      <c r="U479" s="87">
        <v>415540199.87999898</v>
      </c>
      <c r="V479" s="87">
        <v>417872366.29666603</v>
      </c>
      <c r="W479" s="87">
        <v>414976721.51333201</v>
      </c>
      <c r="X479" s="87">
        <v>417358571.72999901</v>
      </c>
      <c r="Y479" s="87">
        <v>419740421.946666</v>
      </c>
      <c r="Z479" s="87">
        <v>422122272.16333199</v>
      </c>
      <c r="AA479" s="87">
        <v>424504122.37999898</v>
      </c>
      <c r="AB479" s="87">
        <v>424504122.37999898</v>
      </c>
      <c r="AC479" s="87">
        <v>426122161.463332</v>
      </c>
      <c r="AD479" s="87">
        <v>427740200.54666603</v>
      </c>
      <c r="AE479" s="87">
        <v>429358239.62999898</v>
      </c>
      <c r="AF479" s="87">
        <v>430976278.713332</v>
      </c>
      <c r="AG479" s="87">
        <v>432594317.79666603</v>
      </c>
      <c r="AH479" s="87">
        <v>434212356.87999898</v>
      </c>
      <c r="AI479" s="87">
        <v>435830395.963332</v>
      </c>
      <c r="AJ479" s="87">
        <v>432471216.446666</v>
      </c>
      <c r="AK479" s="87">
        <v>434136928.92999899</v>
      </c>
      <c r="AL479" s="87">
        <v>435802641.41333199</v>
      </c>
      <c r="AM479" s="87">
        <v>437468353.89666599</v>
      </c>
      <c r="AN479" s="87">
        <v>439134066.37999898</v>
      </c>
      <c r="AO479" s="87">
        <v>439134066.37999898</v>
      </c>
      <c r="AP479" s="87">
        <v>439874386.87999898</v>
      </c>
      <c r="AQ479" s="87">
        <v>440614707.37999898</v>
      </c>
      <c r="AR479" s="87">
        <v>441355027.87999898</v>
      </c>
      <c r="AS479" s="87">
        <v>442095348.37999898</v>
      </c>
      <c r="AT479" s="87">
        <v>442835668.87999898</v>
      </c>
      <c r="AU479" s="87">
        <v>443575989.37999898</v>
      </c>
      <c r="AV479" s="87">
        <v>444316309.87999898</v>
      </c>
      <c r="AW479" s="87">
        <v>440653483.97999901</v>
      </c>
      <c r="AX479" s="87">
        <v>441436360.07999903</v>
      </c>
      <c r="AY479" s="87">
        <v>442219236.17999899</v>
      </c>
      <c r="AZ479" s="87">
        <v>443002112.27999902</v>
      </c>
      <c r="BA479" s="87">
        <v>443784988.37999898</v>
      </c>
      <c r="BB479" s="87">
        <v>443784988.37999898</v>
      </c>
    </row>
    <row r="480" spans="1:54">
      <c r="A480" s="86" t="s">
        <v>597</v>
      </c>
      <c r="B480" s="87">
        <v>40286545.284554303</v>
      </c>
      <c r="C480" s="87">
        <v>39678233.137433797</v>
      </c>
      <c r="D480" s="87">
        <v>39069920.990313299</v>
      </c>
      <c r="E480" s="87">
        <v>38461608.843192898</v>
      </c>
      <c r="F480" s="87">
        <v>37853296.6960724</v>
      </c>
      <c r="G480" s="87">
        <v>37244984.548951901</v>
      </c>
      <c r="H480" s="87">
        <v>36636672.4018315</v>
      </c>
      <c r="I480" s="87">
        <v>36028360.254711002</v>
      </c>
      <c r="J480" s="87">
        <v>35420048.107590497</v>
      </c>
      <c r="K480" s="87">
        <v>34811735.960469998</v>
      </c>
      <c r="L480" s="87">
        <v>34203423.813349597</v>
      </c>
      <c r="M480" s="87">
        <v>33595111.666229099</v>
      </c>
      <c r="N480" s="87">
        <v>32986799.519108601</v>
      </c>
      <c r="O480" s="87">
        <v>32986799.519108601</v>
      </c>
      <c r="P480" s="87">
        <v>32378487.371988099</v>
      </c>
      <c r="Q480" s="87">
        <v>31770175.224867702</v>
      </c>
      <c r="R480" s="87">
        <v>31161863.0777472</v>
      </c>
      <c r="S480" s="87">
        <v>30553550.930626702</v>
      </c>
      <c r="T480" s="87">
        <v>29945238.7835063</v>
      </c>
      <c r="U480" s="87">
        <v>29336926.636385798</v>
      </c>
      <c r="V480" s="87">
        <v>28728614.4892653</v>
      </c>
      <c r="W480" s="87">
        <v>28120302.342144798</v>
      </c>
      <c r="X480" s="87">
        <v>27511990.195024401</v>
      </c>
      <c r="Y480" s="87">
        <v>26903678.047903899</v>
      </c>
      <c r="Z480" s="87">
        <v>26295365.900783401</v>
      </c>
      <c r="AA480" s="87">
        <v>25687053.753663</v>
      </c>
      <c r="AB480" s="87">
        <v>25687053.753663</v>
      </c>
      <c r="AC480" s="87">
        <v>25078741.606542502</v>
      </c>
      <c r="AD480" s="87">
        <v>24470429.459422</v>
      </c>
      <c r="AE480" s="87">
        <v>23862117.312301502</v>
      </c>
      <c r="AF480" s="87">
        <v>23253805.1651811</v>
      </c>
      <c r="AG480" s="87">
        <v>22645493.018060599</v>
      </c>
      <c r="AH480" s="87">
        <v>22037180.8709401</v>
      </c>
      <c r="AI480" s="87">
        <v>21428868.723819599</v>
      </c>
      <c r="AJ480" s="87">
        <v>20820556.576699201</v>
      </c>
      <c r="AK480" s="87">
        <v>20212244.429578699</v>
      </c>
      <c r="AL480" s="87">
        <v>19603932.282458201</v>
      </c>
      <c r="AM480" s="87">
        <v>18995620.1353378</v>
      </c>
      <c r="AN480" s="87">
        <v>18387307.988217302</v>
      </c>
      <c r="AO480" s="87">
        <v>18387307.988217302</v>
      </c>
      <c r="AP480" s="87">
        <v>17778995.8410968</v>
      </c>
      <c r="AQ480" s="87">
        <v>17170683.693976302</v>
      </c>
      <c r="AR480" s="87">
        <v>16562371.5468559</v>
      </c>
      <c r="AS480" s="87">
        <v>15954059.3997354</v>
      </c>
      <c r="AT480" s="87">
        <v>15345747.2526149</v>
      </c>
      <c r="AU480" s="87">
        <v>14737435.105494499</v>
      </c>
      <c r="AV480" s="87">
        <v>14120716.018524401</v>
      </c>
      <c r="AW480" s="87">
        <v>13495589.9917046</v>
      </c>
      <c r="AX480" s="87">
        <v>12870463.9648849</v>
      </c>
      <c r="AY480" s="87">
        <v>12245337.938065199</v>
      </c>
      <c r="AZ480" s="87">
        <v>11620211.911245501</v>
      </c>
      <c r="BA480" s="87">
        <v>10995085.8844258</v>
      </c>
      <c r="BB480" s="87">
        <v>10995085.8844258</v>
      </c>
    </row>
    <row r="481" spans="1:54">
      <c r="A481" s="86" t="s">
        <v>598</v>
      </c>
      <c r="B481" s="87">
        <v>164804754.709999</v>
      </c>
      <c r="C481" s="87">
        <v>164449369.709999</v>
      </c>
      <c r="D481" s="87">
        <v>164093984.709999</v>
      </c>
      <c r="E481" s="87">
        <v>163738599.709999</v>
      </c>
      <c r="F481" s="87">
        <v>163383214.709999</v>
      </c>
      <c r="G481" s="87">
        <v>163027829.709999</v>
      </c>
      <c r="H481" s="87">
        <v>162672444.709999</v>
      </c>
      <c r="I481" s="87">
        <v>162317059.709999</v>
      </c>
      <c r="J481" s="87">
        <v>161961674.709999</v>
      </c>
      <c r="K481" s="87">
        <v>161606289.709999</v>
      </c>
      <c r="L481" s="87">
        <v>161250904.709999</v>
      </c>
      <c r="M481" s="87">
        <v>160895519.709999</v>
      </c>
      <c r="N481" s="87">
        <v>160540134.709999</v>
      </c>
      <c r="O481" s="87">
        <v>160540134.709999</v>
      </c>
      <c r="P481" s="87">
        <v>160184749.709999</v>
      </c>
      <c r="Q481" s="87">
        <v>159829364.709999</v>
      </c>
      <c r="R481" s="87">
        <v>159473979.709999</v>
      </c>
      <c r="S481" s="87">
        <v>159118594.709999</v>
      </c>
      <c r="T481" s="87">
        <v>158763209.709999</v>
      </c>
      <c r="U481" s="87">
        <v>158407824.709999</v>
      </c>
      <c r="V481" s="87">
        <v>158052439.709999</v>
      </c>
      <c r="W481" s="87">
        <v>157697054.709999</v>
      </c>
      <c r="X481" s="87">
        <v>157341669.709999</v>
      </c>
      <c r="Y481" s="87">
        <v>156986284.709999</v>
      </c>
      <c r="Z481" s="87">
        <v>156630899.709999</v>
      </c>
      <c r="AA481" s="87">
        <v>156275514.709999</v>
      </c>
      <c r="AB481" s="87">
        <v>156275514.709999</v>
      </c>
      <c r="AC481" s="87">
        <v>155920129.709999</v>
      </c>
      <c r="AD481" s="87">
        <v>155564744.709999</v>
      </c>
      <c r="AE481" s="87">
        <v>155209359.709999</v>
      </c>
      <c r="AF481" s="87">
        <v>154853974.709999</v>
      </c>
      <c r="AG481" s="87">
        <v>154498589.709999</v>
      </c>
      <c r="AH481" s="87">
        <v>154143204.709999</v>
      </c>
      <c r="AI481" s="87">
        <v>153787819.709999</v>
      </c>
      <c r="AJ481" s="87">
        <v>153432434.709999</v>
      </c>
      <c r="AK481" s="87">
        <v>153077049.709999</v>
      </c>
      <c r="AL481" s="87">
        <v>152721664.709999</v>
      </c>
      <c r="AM481" s="87">
        <v>152366279.709999</v>
      </c>
      <c r="AN481" s="87">
        <v>152010894.709999</v>
      </c>
      <c r="AO481" s="87">
        <v>152010894.709999</v>
      </c>
      <c r="AP481" s="87">
        <v>151655509.709999</v>
      </c>
      <c r="AQ481" s="87">
        <v>151300124.709999</v>
      </c>
      <c r="AR481" s="87">
        <v>150944739.709999</v>
      </c>
      <c r="AS481" s="87">
        <v>150589354.709999</v>
      </c>
      <c r="AT481" s="87">
        <v>150233969.709999</v>
      </c>
      <c r="AU481" s="87">
        <v>149878584.709999</v>
      </c>
      <c r="AV481" s="87">
        <v>149523199.709999</v>
      </c>
      <c r="AW481" s="87">
        <v>149167814.709999</v>
      </c>
      <c r="AX481" s="87">
        <v>148812429.709999</v>
      </c>
      <c r="AY481" s="87">
        <v>148457044.709999</v>
      </c>
      <c r="AZ481" s="87">
        <v>148101659.709999</v>
      </c>
      <c r="BA481" s="87">
        <v>147746274.709999</v>
      </c>
      <c r="BB481" s="87">
        <v>147746274.709999</v>
      </c>
    </row>
    <row r="482" spans="1:54">
      <c r="A482" s="86" t="s">
        <v>599</v>
      </c>
      <c r="B482" s="87">
        <v>18570146.829999998</v>
      </c>
      <c r="C482" s="87">
        <v>18570146.829999998</v>
      </c>
      <c r="D482" s="87">
        <v>18570146.829999998</v>
      </c>
      <c r="E482" s="87">
        <v>18570146.829999998</v>
      </c>
      <c r="F482" s="87">
        <v>18570146.829999998</v>
      </c>
      <c r="G482" s="87">
        <v>18570146.829999998</v>
      </c>
      <c r="H482" s="87">
        <v>18570146.829999998</v>
      </c>
      <c r="I482" s="87">
        <v>18570146.829999998</v>
      </c>
      <c r="J482" s="87">
        <v>18570146.829999998</v>
      </c>
      <c r="K482" s="87">
        <v>18570146.829999998</v>
      </c>
      <c r="L482" s="87">
        <v>18570146.829999998</v>
      </c>
      <c r="M482" s="87">
        <v>18570146.829999998</v>
      </c>
      <c r="N482" s="87">
        <v>18570146.829999998</v>
      </c>
      <c r="O482" s="87">
        <v>18570146.829999998</v>
      </c>
      <c r="P482" s="87">
        <v>18570146.829999998</v>
      </c>
      <c r="Q482" s="87">
        <v>18570146.829999998</v>
      </c>
      <c r="R482" s="87">
        <v>18570146.829999998</v>
      </c>
      <c r="S482" s="87">
        <v>18570146.829999998</v>
      </c>
      <c r="T482" s="87">
        <v>18570146.829999998</v>
      </c>
      <c r="U482" s="87">
        <v>18570146.829999998</v>
      </c>
      <c r="V482" s="87">
        <v>18570146.829999998</v>
      </c>
      <c r="W482" s="87">
        <v>18570146.829999998</v>
      </c>
      <c r="X482" s="87">
        <v>18570146.829999998</v>
      </c>
      <c r="Y482" s="87">
        <v>18570146.829999998</v>
      </c>
      <c r="Z482" s="87">
        <v>18570146.829999998</v>
      </c>
      <c r="AA482" s="87">
        <v>18570146.829999998</v>
      </c>
      <c r="AB482" s="87">
        <v>18570146.829999998</v>
      </c>
      <c r="AC482" s="87">
        <v>18570146.829999998</v>
      </c>
      <c r="AD482" s="87">
        <v>18570146.829999998</v>
      </c>
      <c r="AE482" s="87">
        <v>18570146.829999998</v>
      </c>
      <c r="AF482" s="87">
        <v>18570146.829999998</v>
      </c>
      <c r="AG482" s="87">
        <v>18570146.829999998</v>
      </c>
      <c r="AH482" s="87">
        <v>18570146.829999998</v>
      </c>
      <c r="AI482" s="87">
        <v>18570146.829999998</v>
      </c>
      <c r="AJ482" s="87">
        <v>18570146.829999998</v>
      </c>
      <c r="AK482" s="87">
        <v>18570146.829999998</v>
      </c>
      <c r="AL482" s="87">
        <v>18570146.829999998</v>
      </c>
      <c r="AM482" s="87">
        <v>18570146.829999998</v>
      </c>
      <c r="AN482" s="87">
        <v>18570146.829999998</v>
      </c>
      <c r="AO482" s="87">
        <v>18570146.829999998</v>
      </c>
      <c r="AP482" s="87">
        <v>18570146.829999998</v>
      </c>
      <c r="AQ482" s="87">
        <v>18570146.829999998</v>
      </c>
      <c r="AR482" s="87">
        <v>18570146.829999998</v>
      </c>
      <c r="AS482" s="87">
        <v>18570146.829999998</v>
      </c>
      <c r="AT482" s="87">
        <v>18570146.829999998</v>
      </c>
      <c r="AU482" s="87">
        <v>18570146.829999998</v>
      </c>
      <c r="AV482" s="87">
        <v>18570146.829999998</v>
      </c>
      <c r="AW482" s="87">
        <v>18570146.829999998</v>
      </c>
      <c r="AX482" s="87">
        <v>18570146.829999998</v>
      </c>
      <c r="AY482" s="87">
        <v>18570146.829999998</v>
      </c>
      <c r="AZ482" s="87">
        <v>18570146.829999998</v>
      </c>
      <c r="BA482" s="87">
        <v>18570146.829999998</v>
      </c>
      <c r="BB482" s="87">
        <v>18570146.829999998</v>
      </c>
    </row>
    <row r="483" spans="1:54">
      <c r="A483" s="86" t="s">
        <v>600</v>
      </c>
      <c r="B483" s="87">
        <v>7292915.3499999996</v>
      </c>
      <c r="C483" s="87">
        <v>7292915.3499999996</v>
      </c>
      <c r="D483" s="87">
        <v>7292915.3499999996</v>
      </c>
      <c r="E483" s="87">
        <v>7292915.3499999996</v>
      </c>
      <c r="F483" s="87">
        <v>7292915.3499999996</v>
      </c>
      <c r="G483" s="87">
        <v>7292915.3499999996</v>
      </c>
      <c r="H483" s="87">
        <v>7292915.3499999996</v>
      </c>
      <c r="I483" s="87">
        <v>7292915.3499999996</v>
      </c>
      <c r="J483" s="87">
        <v>7292915.3499999996</v>
      </c>
      <c r="K483" s="87">
        <v>7292915.3499999996</v>
      </c>
      <c r="L483" s="87">
        <v>7292915.3499999996</v>
      </c>
      <c r="M483" s="87">
        <v>7292915.3499999996</v>
      </c>
      <c r="N483" s="87">
        <v>7292915.3499999996</v>
      </c>
      <c r="O483" s="87">
        <v>7292915.3499999996</v>
      </c>
      <c r="P483" s="87">
        <v>7292915.3499999996</v>
      </c>
      <c r="Q483" s="87">
        <v>7292915.3499999996</v>
      </c>
      <c r="R483" s="87">
        <v>7292915.3499999996</v>
      </c>
      <c r="S483" s="87">
        <v>7292915.3499999996</v>
      </c>
      <c r="T483" s="87">
        <v>7292915.3499999996</v>
      </c>
      <c r="U483" s="87">
        <v>7292915.3499999996</v>
      </c>
      <c r="V483" s="87">
        <v>7292915.3499999996</v>
      </c>
      <c r="W483" s="87">
        <v>7292915.3499999996</v>
      </c>
      <c r="X483" s="87">
        <v>7292915.3499999996</v>
      </c>
      <c r="Y483" s="87">
        <v>7292915.3499999996</v>
      </c>
      <c r="Z483" s="87">
        <v>7292915.3499999996</v>
      </c>
      <c r="AA483" s="87">
        <v>7292915.3499999996</v>
      </c>
      <c r="AB483" s="87">
        <v>7292915.3499999996</v>
      </c>
      <c r="AC483" s="87">
        <v>7292915.3499999996</v>
      </c>
      <c r="AD483" s="87">
        <v>7292915.3499999996</v>
      </c>
      <c r="AE483" s="87">
        <v>7292915.3499999996</v>
      </c>
      <c r="AF483" s="87">
        <v>7292915.3499999996</v>
      </c>
      <c r="AG483" s="87">
        <v>7292915.3499999996</v>
      </c>
      <c r="AH483" s="87">
        <v>7292915.3499999996</v>
      </c>
      <c r="AI483" s="87">
        <v>7292915.3499999996</v>
      </c>
      <c r="AJ483" s="87">
        <v>7292915.3499999996</v>
      </c>
      <c r="AK483" s="87">
        <v>7292915.3499999996</v>
      </c>
      <c r="AL483" s="87">
        <v>7292915.3499999996</v>
      </c>
      <c r="AM483" s="87">
        <v>7292915.3499999996</v>
      </c>
      <c r="AN483" s="87">
        <v>7292915.3499999996</v>
      </c>
      <c r="AO483" s="87">
        <v>7292915.3499999996</v>
      </c>
      <c r="AP483" s="87">
        <v>7292915.3499999996</v>
      </c>
      <c r="AQ483" s="87">
        <v>7292915.3499999996</v>
      </c>
      <c r="AR483" s="87">
        <v>7292915.3499999996</v>
      </c>
      <c r="AS483" s="87">
        <v>7292915.3499999996</v>
      </c>
      <c r="AT483" s="87">
        <v>7292915.3499999996</v>
      </c>
      <c r="AU483" s="87">
        <v>7292915.3499999996</v>
      </c>
      <c r="AV483" s="87">
        <v>7292915.3499999996</v>
      </c>
      <c r="AW483" s="87">
        <v>7292915.3499999996</v>
      </c>
      <c r="AX483" s="87">
        <v>7292915.3499999996</v>
      </c>
      <c r="AY483" s="87">
        <v>7292915.3499999996</v>
      </c>
      <c r="AZ483" s="87">
        <v>7292915.3499999996</v>
      </c>
      <c r="BA483" s="87">
        <v>7292915.3499999996</v>
      </c>
      <c r="BB483" s="87">
        <v>7292915.3499999996</v>
      </c>
    </row>
    <row r="484" spans="1:54">
      <c r="A484" s="86" t="s">
        <v>601</v>
      </c>
      <c r="B484" s="87">
        <v>0</v>
      </c>
      <c r="C484" s="87">
        <v>0</v>
      </c>
      <c r="D484" s="87">
        <v>0</v>
      </c>
      <c r="E484" s="87">
        <v>0</v>
      </c>
      <c r="F484" s="87">
        <v>0</v>
      </c>
      <c r="G484" s="87">
        <v>0</v>
      </c>
      <c r="H484" s="87">
        <v>0</v>
      </c>
      <c r="I484" s="87">
        <v>0</v>
      </c>
      <c r="J484" s="87">
        <v>0</v>
      </c>
      <c r="K484" s="87">
        <v>0</v>
      </c>
      <c r="L484" s="87">
        <v>0</v>
      </c>
      <c r="M484" s="87">
        <v>0</v>
      </c>
      <c r="N484" s="87">
        <v>0</v>
      </c>
      <c r="O484" s="87">
        <v>0</v>
      </c>
      <c r="P484" s="87">
        <v>0</v>
      </c>
      <c r="Q484" s="87">
        <v>0</v>
      </c>
      <c r="R484" s="87">
        <v>0</v>
      </c>
      <c r="S484" s="87">
        <v>0</v>
      </c>
      <c r="T484" s="87">
        <v>0</v>
      </c>
      <c r="U484" s="87">
        <v>0</v>
      </c>
      <c r="V484" s="87">
        <v>0</v>
      </c>
      <c r="W484" s="87">
        <v>0</v>
      </c>
      <c r="X484" s="87">
        <v>0</v>
      </c>
      <c r="Y484" s="87">
        <v>0</v>
      </c>
      <c r="Z484" s="87">
        <v>0</v>
      </c>
      <c r="AA484" s="87">
        <v>0</v>
      </c>
      <c r="AB484" s="87">
        <v>0</v>
      </c>
      <c r="AC484" s="87">
        <v>0</v>
      </c>
      <c r="AD484" s="87">
        <v>0</v>
      </c>
      <c r="AE484" s="87">
        <v>0</v>
      </c>
      <c r="AF484" s="87">
        <v>0</v>
      </c>
      <c r="AG484" s="87">
        <v>0</v>
      </c>
      <c r="AH484" s="87">
        <v>0</v>
      </c>
      <c r="AI484" s="87">
        <v>0</v>
      </c>
      <c r="AJ484" s="87">
        <v>0</v>
      </c>
      <c r="AK484" s="87">
        <v>0</v>
      </c>
      <c r="AL484" s="87">
        <v>0</v>
      </c>
      <c r="AM484" s="87">
        <v>0</v>
      </c>
      <c r="AN484" s="87">
        <v>0</v>
      </c>
      <c r="AO484" s="87">
        <v>0</v>
      </c>
      <c r="AP484" s="87">
        <v>0</v>
      </c>
      <c r="AQ484" s="87">
        <v>0</v>
      </c>
      <c r="AR484" s="87">
        <v>0</v>
      </c>
      <c r="AS484" s="87">
        <v>0</v>
      </c>
      <c r="AT484" s="87">
        <v>0</v>
      </c>
      <c r="AU484" s="87">
        <v>0</v>
      </c>
      <c r="AV484" s="87">
        <v>0</v>
      </c>
      <c r="AW484" s="87">
        <v>0</v>
      </c>
      <c r="AX484" s="87">
        <v>0</v>
      </c>
      <c r="AY484" s="87">
        <v>0</v>
      </c>
      <c r="AZ484" s="87">
        <v>0</v>
      </c>
      <c r="BA484" s="87">
        <v>0</v>
      </c>
      <c r="BB484" s="87">
        <v>0</v>
      </c>
    </row>
    <row r="485" spans="1:54">
      <c r="A485" s="86" t="s">
        <v>602</v>
      </c>
      <c r="B485" s="87">
        <v>0</v>
      </c>
      <c r="C485" s="87">
        <v>0</v>
      </c>
      <c r="D485" s="87">
        <v>0</v>
      </c>
      <c r="E485" s="87">
        <v>0</v>
      </c>
      <c r="F485" s="87">
        <v>0</v>
      </c>
      <c r="G485" s="87">
        <v>0</v>
      </c>
      <c r="H485" s="87">
        <v>0</v>
      </c>
      <c r="I485" s="87">
        <v>0</v>
      </c>
      <c r="J485" s="87">
        <v>0</v>
      </c>
      <c r="K485" s="87">
        <v>0</v>
      </c>
      <c r="L485" s="87">
        <v>0</v>
      </c>
      <c r="M485" s="87">
        <v>0</v>
      </c>
      <c r="N485" s="87">
        <v>0</v>
      </c>
      <c r="O485" s="87">
        <v>0</v>
      </c>
      <c r="P485" s="87">
        <v>0</v>
      </c>
      <c r="Q485" s="87">
        <v>0</v>
      </c>
      <c r="R485" s="87">
        <v>0</v>
      </c>
      <c r="S485" s="87">
        <v>0</v>
      </c>
      <c r="T485" s="87">
        <v>0</v>
      </c>
      <c r="U485" s="87">
        <v>0</v>
      </c>
      <c r="V485" s="87">
        <v>0</v>
      </c>
      <c r="W485" s="87">
        <v>0</v>
      </c>
      <c r="X485" s="87">
        <v>0</v>
      </c>
      <c r="Y485" s="87">
        <v>0</v>
      </c>
      <c r="Z485" s="87">
        <v>0</v>
      </c>
      <c r="AA485" s="87">
        <v>0</v>
      </c>
      <c r="AB485" s="87">
        <v>0</v>
      </c>
      <c r="AC485" s="87">
        <v>0</v>
      </c>
      <c r="AD485" s="87">
        <v>0</v>
      </c>
      <c r="AE485" s="87">
        <v>0</v>
      </c>
      <c r="AF485" s="87">
        <v>0</v>
      </c>
      <c r="AG485" s="87">
        <v>0</v>
      </c>
      <c r="AH485" s="87">
        <v>0</v>
      </c>
      <c r="AI485" s="87">
        <v>0</v>
      </c>
      <c r="AJ485" s="87">
        <v>0</v>
      </c>
      <c r="AK485" s="87">
        <v>0</v>
      </c>
      <c r="AL485" s="87">
        <v>0</v>
      </c>
      <c r="AM485" s="87">
        <v>0</v>
      </c>
      <c r="AN485" s="87">
        <v>0</v>
      </c>
      <c r="AO485" s="87">
        <v>0</v>
      </c>
      <c r="AP485" s="87">
        <v>0</v>
      </c>
      <c r="AQ485" s="87">
        <v>0</v>
      </c>
      <c r="AR485" s="87">
        <v>0</v>
      </c>
      <c r="AS485" s="87">
        <v>0</v>
      </c>
      <c r="AT485" s="87">
        <v>0</v>
      </c>
      <c r="AU485" s="87">
        <v>0</v>
      </c>
      <c r="AV485" s="87">
        <v>0</v>
      </c>
      <c r="AW485" s="87">
        <v>0</v>
      </c>
      <c r="AX485" s="87">
        <v>0</v>
      </c>
      <c r="AY485" s="87">
        <v>0</v>
      </c>
      <c r="AZ485" s="87">
        <v>0</v>
      </c>
      <c r="BA485" s="87">
        <v>0</v>
      </c>
      <c r="BB485" s="87">
        <v>0</v>
      </c>
    </row>
    <row r="486" spans="1:54">
      <c r="A486" s="86" t="s">
        <v>603</v>
      </c>
      <c r="B486" s="87">
        <v>0</v>
      </c>
      <c r="C486" s="87">
        <v>0</v>
      </c>
      <c r="D486" s="87">
        <v>0</v>
      </c>
      <c r="E486" s="87">
        <v>0</v>
      </c>
      <c r="F486" s="87">
        <v>0</v>
      </c>
      <c r="G486" s="87">
        <v>0</v>
      </c>
      <c r="H486" s="87">
        <v>0</v>
      </c>
      <c r="I486" s="87">
        <v>0</v>
      </c>
      <c r="J486" s="87">
        <v>0</v>
      </c>
      <c r="K486" s="87">
        <v>0</v>
      </c>
      <c r="L486" s="87">
        <v>0</v>
      </c>
      <c r="M486" s="87">
        <v>0</v>
      </c>
      <c r="N486" s="87">
        <v>0</v>
      </c>
      <c r="O486" s="87">
        <v>0</v>
      </c>
      <c r="P486" s="87">
        <v>0</v>
      </c>
      <c r="Q486" s="87">
        <v>0</v>
      </c>
      <c r="R486" s="87">
        <v>0</v>
      </c>
      <c r="S486" s="87">
        <v>0</v>
      </c>
      <c r="T486" s="87">
        <v>0</v>
      </c>
      <c r="U486" s="87">
        <v>0</v>
      </c>
      <c r="V486" s="87">
        <v>0</v>
      </c>
      <c r="W486" s="87">
        <v>0</v>
      </c>
      <c r="X486" s="87">
        <v>0</v>
      </c>
      <c r="Y486" s="87">
        <v>0</v>
      </c>
      <c r="Z486" s="87">
        <v>0</v>
      </c>
      <c r="AA486" s="87">
        <v>0</v>
      </c>
      <c r="AB486" s="87">
        <v>0</v>
      </c>
      <c r="AC486" s="87">
        <v>0</v>
      </c>
      <c r="AD486" s="87">
        <v>0</v>
      </c>
      <c r="AE486" s="87">
        <v>0</v>
      </c>
      <c r="AF486" s="87">
        <v>0</v>
      </c>
      <c r="AG486" s="87">
        <v>0</v>
      </c>
      <c r="AH486" s="87">
        <v>0</v>
      </c>
      <c r="AI486" s="87">
        <v>0</v>
      </c>
      <c r="AJ486" s="87">
        <v>0</v>
      </c>
      <c r="AK486" s="87">
        <v>0</v>
      </c>
      <c r="AL486" s="87">
        <v>0</v>
      </c>
      <c r="AM486" s="87">
        <v>0</v>
      </c>
      <c r="AN486" s="87">
        <v>0</v>
      </c>
      <c r="AO486" s="87">
        <v>0</v>
      </c>
      <c r="AP486" s="87">
        <v>0</v>
      </c>
      <c r="AQ486" s="87">
        <v>0</v>
      </c>
      <c r="AR486" s="87">
        <v>0</v>
      </c>
      <c r="AS486" s="87">
        <v>0</v>
      </c>
      <c r="AT486" s="87">
        <v>0</v>
      </c>
      <c r="AU486" s="87">
        <v>0</v>
      </c>
      <c r="AV486" s="87">
        <v>0</v>
      </c>
      <c r="AW486" s="87">
        <v>0</v>
      </c>
      <c r="AX486" s="87">
        <v>0</v>
      </c>
      <c r="AY486" s="87">
        <v>0</v>
      </c>
      <c r="AZ486" s="87">
        <v>0</v>
      </c>
      <c r="BA486" s="87">
        <v>0</v>
      </c>
      <c r="BB486" s="87">
        <v>0</v>
      </c>
    </row>
    <row r="487" spans="1:54">
      <c r="A487" s="86" t="s">
        <v>604</v>
      </c>
      <c r="B487" s="87">
        <v>6.6073368998331703E-8</v>
      </c>
      <c r="C487" s="87">
        <v>6.71338540314536E-8</v>
      </c>
      <c r="D487" s="87">
        <v>6.8194339064575602E-8</v>
      </c>
      <c r="E487" s="87">
        <v>8.5284668216445399E-8</v>
      </c>
      <c r="F487" s="87">
        <v>7.4003025929414395E-8</v>
      </c>
      <c r="G487" s="87">
        <v>6.2721383642383404E-8</v>
      </c>
      <c r="H487" s="87">
        <v>6.5991656583719305E-8</v>
      </c>
      <c r="I487" s="87">
        <v>5.4710014296688301E-8</v>
      </c>
      <c r="J487" s="87">
        <v>5.7980287238024102E-8</v>
      </c>
      <c r="K487" s="87">
        <v>4.6698644950993098E-8</v>
      </c>
      <c r="L487" s="87">
        <v>3.5417002663962101E-8</v>
      </c>
      <c r="M487" s="87">
        <v>3.8687275605298002E-8</v>
      </c>
      <c r="N487" s="87">
        <v>2.7405633318267001E-8</v>
      </c>
      <c r="O487" s="87">
        <v>2.7405633318267001E-8</v>
      </c>
      <c r="P487" s="87">
        <v>3.0675906259602899E-8</v>
      </c>
      <c r="Q487" s="87">
        <v>1.9394263972571901E-8</v>
      </c>
      <c r="R487" s="87">
        <v>9.5905505759219506E-9</v>
      </c>
      <c r="S487" s="87">
        <v>1.49640300151077E-8</v>
      </c>
      <c r="T487" s="87">
        <v>5.78559422592661E-9</v>
      </c>
      <c r="U487" s="87">
        <v>-3.3928415632544701E-9</v>
      </c>
      <c r="V487" s="87">
        <v>1.6532553104298101E-8</v>
      </c>
      <c r="W487" s="87">
        <v>-7.1977979132498099E-9</v>
      </c>
      <c r="X487" s="87">
        <v>-1.6376233702430899E-8</v>
      </c>
      <c r="Y487" s="87">
        <v>-1.8278711877428501E-8</v>
      </c>
      <c r="Z487" s="87">
        <v>-2.0181190052426199E-8</v>
      </c>
      <c r="AA487" s="87">
        <v>-2.93596258416073E-8</v>
      </c>
      <c r="AB487" s="87">
        <v>-2.93596258416073E-8</v>
      </c>
      <c r="AC487" s="87">
        <v>-3.8538061630788401E-8</v>
      </c>
      <c r="AD487" s="87">
        <v>-4.0440539805786102E-8</v>
      </c>
      <c r="AE487" s="87">
        <v>-4.0865089090402702E-8</v>
      </c>
      <c r="AF487" s="87">
        <v>-4.7826631544012297E-8</v>
      </c>
      <c r="AG487" s="87">
        <v>-5.4802384852337101E-8</v>
      </c>
      <c r="AH487" s="87">
        <v>-5.4502180546478399E-8</v>
      </c>
      <c r="AI487" s="87">
        <v>-5.4201976240619803E-8</v>
      </c>
      <c r="AJ487" s="87">
        <v>-6.11777295489446E-8</v>
      </c>
      <c r="AK487" s="87">
        <v>-8.2705398085636195E-8</v>
      </c>
      <c r="AL487" s="87">
        <v>-6.7853278551410701E-8</v>
      </c>
      <c r="AM487" s="87">
        <v>-6.7553074245552098E-8</v>
      </c>
      <c r="AN487" s="87">
        <v>-7.4528827553876895E-8</v>
      </c>
      <c r="AO487" s="87">
        <v>-7.4528827553876895E-8</v>
      </c>
      <c r="AP487" s="87">
        <v>-8.1504580862201599E-8</v>
      </c>
      <c r="AQ487" s="87">
        <v>-8.1204376556342997E-8</v>
      </c>
      <c r="AR487" s="87">
        <v>-7.9426243360103399E-8</v>
      </c>
      <c r="AS487" s="87">
        <v>-8.3986151366843802E-8</v>
      </c>
      <c r="AT487" s="87">
        <v>-8.8546059373584206E-8</v>
      </c>
      <c r="AU487" s="87">
        <v>-8.5830009766141302E-8</v>
      </c>
      <c r="AV487" s="87">
        <v>-8.3419493535075096E-8</v>
      </c>
      <c r="AW487" s="87">
        <v>-8.8284934918192395E-8</v>
      </c>
      <c r="AX487" s="87">
        <v>-9.3150376301309694E-8</v>
      </c>
      <c r="AY487" s="87">
        <v>-9.0739860070243594E-8</v>
      </c>
      <c r="AZ487" s="87">
        <v>-8.8329343839177401E-8</v>
      </c>
      <c r="BA487" s="87">
        <v>-9.3194785222294701E-8</v>
      </c>
      <c r="BB487" s="87">
        <v>-9.3194785222294701E-8</v>
      </c>
    </row>
    <row r="488" spans="1:54">
      <c r="A488" s="86" t="s">
        <v>605</v>
      </c>
      <c r="B488" s="87">
        <v>-32525240.6199999</v>
      </c>
      <c r="C488" s="87">
        <v>-32308406.6199999</v>
      </c>
      <c r="D488" s="87">
        <v>-32091572.6199999</v>
      </c>
      <c r="E488" s="87">
        <v>-31874738.6199999</v>
      </c>
      <c r="F488" s="87">
        <v>-31657904.6199999</v>
      </c>
      <c r="G488" s="87">
        <v>-31441070.6199999</v>
      </c>
      <c r="H488" s="87">
        <v>-31224236.6199999</v>
      </c>
      <c r="I488" s="87">
        <v>-31007402.6199999</v>
      </c>
      <c r="J488" s="87">
        <v>-30790568.6199999</v>
      </c>
      <c r="K488" s="87">
        <v>-30573734.6199999</v>
      </c>
      <c r="L488" s="87">
        <v>-30356900.6199999</v>
      </c>
      <c r="M488" s="87">
        <v>-30140066.6199999</v>
      </c>
      <c r="N488" s="87">
        <v>-29923232.6199999</v>
      </c>
      <c r="O488" s="87">
        <v>-29923232.6199999</v>
      </c>
      <c r="P488" s="87">
        <v>-29706398.6199999</v>
      </c>
      <c r="Q488" s="87">
        <v>-29489564.6199999</v>
      </c>
      <c r="R488" s="87">
        <v>-29272730.6199999</v>
      </c>
      <c r="S488" s="87">
        <v>-29055896.6199999</v>
      </c>
      <c r="T488" s="87">
        <v>-28839062.6199999</v>
      </c>
      <c r="U488" s="87">
        <v>-28622228.6199999</v>
      </c>
      <c r="V488" s="87">
        <v>-28405394.6199999</v>
      </c>
      <c r="W488" s="87">
        <v>-28188560.6199999</v>
      </c>
      <c r="X488" s="87">
        <v>-27971726.6199999</v>
      </c>
      <c r="Y488" s="87">
        <v>-27754892.6199999</v>
      </c>
      <c r="Z488" s="87">
        <v>-27538058.620000001</v>
      </c>
      <c r="AA488" s="87">
        <v>-27321224.620000001</v>
      </c>
      <c r="AB488" s="87">
        <v>-27321224.620000001</v>
      </c>
      <c r="AC488" s="87">
        <v>-27104390.620000001</v>
      </c>
      <c r="AD488" s="87">
        <v>-26887556.620000001</v>
      </c>
      <c r="AE488" s="87">
        <v>-26670722.620000001</v>
      </c>
      <c r="AF488" s="87">
        <v>-26453888.620000001</v>
      </c>
      <c r="AG488" s="87">
        <v>-26237054.620000001</v>
      </c>
      <c r="AH488" s="87">
        <v>-26020220.620000001</v>
      </c>
      <c r="AI488" s="87">
        <v>-25803386.620000001</v>
      </c>
      <c r="AJ488" s="87">
        <v>-25586552.620000001</v>
      </c>
      <c r="AK488" s="87">
        <v>-25369718.620000001</v>
      </c>
      <c r="AL488" s="87">
        <v>-25152884.620000001</v>
      </c>
      <c r="AM488" s="87">
        <v>-24936050.620000001</v>
      </c>
      <c r="AN488" s="87">
        <v>-24719216.620000001</v>
      </c>
      <c r="AO488" s="87">
        <v>-24719216.620000001</v>
      </c>
      <c r="AP488" s="87">
        <v>-24502382.620000001</v>
      </c>
      <c r="AQ488" s="87">
        <v>-24285548.620000001</v>
      </c>
      <c r="AR488" s="87">
        <v>-24068714.620000001</v>
      </c>
      <c r="AS488" s="87">
        <v>-23851880.620000001</v>
      </c>
      <c r="AT488" s="87">
        <v>-23635046.620000001</v>
      </c>
      <c r="AU488" s="87">
        <v>-23418212.620000001</v>
      </c>
      <c r="AV488" s="87">
        <v>-23201378.620000001</v>
      </c>
      <c r="AW488" s="87">
        <v>-22984544.620000001</v>
      </c>
      <c r="AX488" s="87">
        <v>-22767710.620000001</v>
      </c>
      <c r="AY488" s="87">
        <v>-22550876.620000001</v>
      </c>
      <c r="AZ488" s="87">
        <v>-22334042.620000001</v>
      </c>
      <c r="BA488" s="87">
        <v>-22117208.620000001</v>
      </c>
      <c r="BB488" s="87">
        <v>-22117208.620000001</v>
      </c>
    </row>
    <row r="489" spans="1:54">
      <c r="A489" s="86" t="s">
        <v>606</v>
      </c>
      <c r="B489" s="87">
        <v>0</v>
      </c>
      <c r="C489" s="87">
        <v>0</v>
      </c>
      <c r="D489" s="87">
        <v>0</v>
      </c>
      <c r="E489" s="87">
        <v>0</v>
      </c>
      <c r="F489" s="87">
        <v>0</v>
      </c>
      <c r="G489" s="87">
        <v>0</v>
      </c>
      <c r="H489" s="87">
        <v>0</v>
      </c>
      <c r="I489" s="87">
        <v>0</v>
      </c>
      <c r="J489" s="87">
        <v>0</v>
      </c>
      <c r="K489" s="87">
        <v>0</v>
      </c>
      <c r="L489" s="87">
        <v>0</v>
      </c>
      <c r="M489" s="87">
        <v>0</v>
      </c>
      <c r="N489" s="87">
        <v>0</v>
      </c>
      <c r="O489" s="87">
        <v>0</v>
      </c>
      <c r="P489" s="87">
        <v>0</v>
      </c>
      <c r="Q489" s="87">
        <v>0</v>
      </c>
      <c r="R489" s="87">
        <v>0</v>
      </c>
      <c r="S489" s="87">
        <v>0</v>
      </c>
      <c r="T489" s="87">
        <v>0</v>
      </c>
      <c r="U489" s="87">
        <v>0</v>
      </c>
      <c r="V489" s="87">
        <v>0</v>
      </c>
      <c r="W489" s="87">
        <v>0</v>
      </c>
      <c r="X489" s="87">
        <v>0</v>
      </c>
      <c r="Y489" s="87">
        <v>0</v>
      </c>
      <c r="Z489" s="87">
        <v>0</v>
      </c>
      <c r="AA489" s="87">
        <v>0</v>
      </c>
      <c r="AB489" s="87">
        <v>0</v>
      </c>
      <c r="AC489" s="87">
        <v>0</v>
      </c>
      <c r="AD489" s="87">
        <v>0</v>
      </c>
      <c r="AE489" s="87">
        <v>0</v>
      </c>
      <c r="AF489" s="87">
        <v>0</v>
      </c>
      <c r="AG489" s="87">
        <v>0</v>
      </c>
      <c r="AH489" s="87">
        <v>0</v>
      </c>
      <c r="AI489" s="87">
        <v>0</v>
      </c>
      <c r="AJ489" s="87">
        <v>0</v>
      </c>
      <c r="AK489" s="87">
        <v>0</v>
      </c>
      <c r="AL489" s="87">
        <v>0</v>
      </c>
      <c r="AM489" s="87">
        <v>0</v>
      </c>
      <c r="AN489" s="87">
        <v>0</v>
      </c>
      <c r="AO489" s="87">
        <v>0</v>
      </c>
      <c r="AP489" s="87">
        <v>0</v>
      </c>
      <c r="AQ489" s="87">
        <v>0</v>
      </c>
      <c r="AR489" s="87">
        <v>0</v>
      </c>
      <c r="AS489" s="87">
        <v>0</v>
      </c>
      <c r="AT489" s="87">
        <v>0</v>
      </c>
      <c r="AU489" s="87">
        <v>0</v>
      </c>
      <c r="AV489" s="87">
        <v>0</v>
      </c>
      <c r="AW489" s="87">
        <v>0</v>
      </c>
      <c r="AX489" s="87">
        <v>0</v>
      </c>
      <c r="AY489" s="87">
        <v>0</v>
      </c>
      <c r="AZ489" s="87">
        <v>0</v>
      </c>
      <c r="BA489" s="87">
        <v>0</v>
      </c>
      <c r="BB489" s="87">
        <v>0</v>
      </c>
    </row>
    <row r="490" spans="1:54">
      <c r="A490" s="86" t="s">
        <v>607</v>
      </c>
      <c r="B490" s="87">
        <v>0</v>
      </c>
      <c r="C490" s="87">
        <v>0</v>
      </c>
      <c r="D490" s="87">
        <v>0</v>
      </c>
      <c r="E490" s="87">
        <v>0</v>
      </c>
      <c r="F490" s="87">
        <v>0</v>
      </c>
      <c r="G490" s="87">
        <v>0</v>
      </c>
      <c r="H490" s="87">
        <v>0</v>
      </c>
      <c r="I490" s="87">
        <v>0</v>
      </c>
      <c r="J490" s="87">
        <v>0</v>
      </c>
      <c r="K490" s="87">
        <v>0</v>
      </c>
      <c r="L490" s="87">
        <v>0</v>
      </c>
      <c r="M490" s="87">
        <v>0</v>
      </c>
      <c r="N490" s="87">
        <v>0</v>
      </c>
      <c r="O490" s="87">
        <v>0</v>
      </c>
      <c r="P490" s="87">
        <v>0</v>
      </c>
      <c r="Q490" s="87">
        <v>0</v>
      </c>
      <c r="R490" s="87">
        <v>0</v>
      </c>
      <c r="S490" s="87">
        <v>0</v>
      </c>
      <c r="T490" s="87">
        <v>0</v>
      </c>
      <c r="U490" s="87">
        <v>0</v>
      </c>
      <c r="V490" s="87">
        <v>0</v>
      </c>
      <c r="W490" s="87">
        <v>0</v>
      </c>
      <c r="X490" s="87">
        <v>0</v>
      </c>
      <c r="Y490" s="87">
        <v>0</v>
      </c>
      <c r="Z490" s="87">
        <v>0</v>
      </c>
      <c r="AA490" s="87">
        <v>0</v>
      </c>
      <c r="AB490" s="87">
        <v>0</v>
      </c>
      <c r="AC490" s="87">
        <v>0</v>
      </c>
      <c r="AD490" s="87">
        <v>0</v>
      </c>
      <c r="AE490" s="87">
        <v>0</v>
      </c>
      <c r="AF490" s="87">
        <v>0</v>
      </c>
      <c r="AG490" s="87">
        <v>0</v>
      </c>
      <c r="AH490" s="87">
        <v>0</v>
      </c>
      <c r="AI490" s="87">
        <v>0</v>
      </c>
      <c r="AJ490" s="87">
        <v>0</v>
      </c>
      <c r="AK490" s="87">
        <v>0</v>
      </c>
      <c r="AL490" s="87">
        <v>0</v>
      </c>
      <c r="AM490" s="87">
        <v>0</v>
      </c>
      <c r="AN490" s="87">
        <v>0</v>
      </c>
      <c r="AO490" s="87">
        <v>0</v>
      </c>
      <c r="AP490" s="87">
        <v>0</v>
      </c>
      <c r="AQ490" s="87">
        <v>0</v>
      </c>
      <c r="AR490" s="87">
        <v>0</v>
      </c>
      <c r="AS490" s="87">
        <v>0</v>
      </c>
      <c r="AT490" s="87">
        <v>0</v>
      </c>
      <c r="AU490" s="87">
        <v>0</v>
      </c>
      <c r="AV490" s="87">
        <v>0</v>
      </c>
      <c r="AW490" s="87">
        <v>0</v>
      </c>
      <c r="AX490" s="87">
        <v>0</v>
      </c>
      <c r="AY490" s="87">
        <v>0</v>
      </c>
      <c r="AZ490" s="87">
        <v>0</v>
      </c>
      <c r="BA490" s="87">
        <v>0</v>
      </c>
      <c r="BB490" s="87">
        <v>0</v>
      </c>
    </row>
    <row r="491" spans="1:54">
      <c r="A491" s="86" t="s">
        <v>608</v>
      </c>
      <c r="B491" s="87">
        <v>0</v>
      </c>
      <c r="C491" s="87">
        <v>0</v>
      </c>
      <c r="D491" s="87">
        <v>0</v>
      </c>
      <c r="E491" s="87">
        <v>0</v>
      </c>
      <c r="F491" s="87">
        <v>0</v>
      </c>
      <c r="G491" s="87">
        <v>0</v>
      </c>
      <c r="H491" s="87">
        <v>0</v>
      </c>
      <c r="I491" s="87">
        <v>0</v>
      </c>
      <c r="J491" s="87">
        <v>0</v>
      </c>
      <c r="K491" s="87">
        <v>0</v>
      </c>
      <c r="L491" s="87">
        <v>0</v>
      </c>
      <c r="M491" s="87">
        <v>0</v>
      </c>
      <c r="N491" s="87">
        <v>0</v>
      </c>
      <c r="O491" s="87">
        <v>0</v>
      </c>
      <c r="P491" s="87">
        <v>0</v>
      </c>
      <c r="Q491" s="87">
        <v>0</v>
      </c>
      <c r="R491" s="87">
        <v>0</v>
      </c>
      <c r="S491" s="87">
        <v>0</v>
      </c>
      <c r="T491" s="87">
        <v>0</v>
      </c>
      <c r="U491" s="87">
        <v>0</v>
      </c>
      <c r="V491" s="87">
        <v>0</v>
      </c>
      <c r="W491" s="87">
        <v>0</v>
      </c>
      <c r="X491" s="87">
        <v>0</v>
      </c>
      <c r="Y491" s="87">
        <v>0</v>
      </c>
      <c r="Z491" s="87">
        <v>0</v>
      </c>
      <c r="AA491" s="87">
        <v>0</v>
      </c>
      <c r="AB491" s="87">
        <v>0</v>
      </c>
      <c r="AC491" s="87">
        <v>0</v>
      </c>
      <c r="AD491" s="87">
        <v>0</v>
      </c>
      <c r="AE491" s="87">
        <v>0</v>
      </c>
      <c r="AF491" s="87">
        <v>0</v>
      </c>
      <c r="AG491" s="87">
        <v>0</v>
      </c>
      <c r="AH491" s="87">
        <v>0</v>
      </c>
      <c r="AI491" s="87">
        <v>0</v>
      </c>
      <c r="AJ491" s="87">
        <v>0</v>
      </c>
      <c r="AK491" s="87">
        <v>0</v>
      </c>
      <c r="AL491" s="87">
        <v>0</v>
      </c>
      <c r="AM491" s="87">
        <v>0</v>
      </c>
      <c r="AN491" s="87">
        <v>0</v>
      </c>
      <c r="AO491" s="87">
        <v>0</v>
      </c>
      <c r="AP491" s="87">
        <v>0</v>
      </c>
      <c r="AQ491" s="87">
        <v>0</v>
      </c>
      <c r="AR491" s="87">
        <v>0</v>
      </c>
      <c r="AS491" s="87">
        <v>0</v>
      </c>
      <c r="AT491" s="87">
        <v>0</v>
      </c>
      <c r="AU491" s="87">
        <v>0</v>
      </c>
      <c r="AV491" s="87">
        <v>0</v>
      </c>
      <c r="AW491" s="87">
        <v>0</v>
      </c>
      <c r="AX491" s="87">
        <v>0</v>
      </c>
      <c r="AY491" s="87">
        <v>0</v>
      </c>
      <c r="AZ491" s="87">
        <v>0</v>
      </c>
      <c r="BA491" s="87">
        <v>0</v>
      </c>
      <c r="BB491" s="87">
        <v>0</v>
      </c>
    </row>
    <row r="492" spans="1:54">
      <c r="A492" s="86" t="s">
        <v>609</v>
      </c>
      <c r="B492" s="87">
        <v>0</v>
      </c>
      <c r="C492" s="87">
        <v>0</v>
      </c>
      <c r="D492" s="87">
        <v>0</v>
      </c>
      <c r="E492" s="87">
        <v>0</v>
      </c>
      <c r="F492" s="87">
        <v>0</v>
      </c>
      <c r="G492" s="87">
        <v>0</v>
      </c>
      <c r="H492" s="87">
        <v>0</v>
      </c>
      <c r="I492" s="87">
        <v>0</v>
      </c>
      <c r="J492" s="87">
        <v>0</v>
      </c>
      <c r="K492" s="87">
        <v>0</v>
      </c>
      <c r="L492" s="87">
        <v>0</v>
      </c>
      <c r="M492" s="87">
        <v>0</v>
      </c>
      <c r="N492" s="87">
        <v>0</v>
      </c>
      <c r="O492" s="87">
        <v>0</v>
      </c>
      <c r="P492" s="87">
        <v>0</v>
      </c>
      <c r="Q492" s="87">
        <v>0</v>
      </c>
      <c r="R492" s="87">
        <v>0</v>
      </c>
      <c r="S492" s="87">
        <v>0</v>
      </c>
      <c r="T492" s="87">
        <v>0</v>
      </c>
      <c r="U492" s="87">
        <v>0</v>
      </c>
      <c r="V492" s="87">
        <v>0</v>
      </c>
      <c r="W492" s="87">
        <v>0</v>
      </c>
      <c r="X492" s="87">
        <v>0</v>
      </c>
      <c r="Y492" s="87">
        <v>0</v>
      </c>
      <c r="Z492" s="87">
        <v>0</v>
      </c>
      <c r="AA492" s="87">
        <v>0</v>
      </c>
      <c r="AB492" s="87">
        <v>0</v>
      </c>
      <c r="AC492" s="87">
        <v>0</v>
      </c>
      <c r="AD492" s="87">
        <v>0</v>
      </c>
      <c r="AE492" s="87">
        <v>0</v>
      </c>
      <c r="AF492" s="87">
        <v>0</v>
      </c>
      <c r="AG492" s="87">
        <v>0</v>
      </c>
      <c r="AH492" s="87">
        <v>0</v>
      </c>
      <c r="AI492" s="87">
        <v>0</v>
      </c>
      <c r="AJ492" s="87">
        <v>0</v>
      </c>
      <c r="AK492" s="87">
        <v>0</v>
      </c>
      <c r="AL492" s="87">
        <v>0</v>
      </c>
      <c r="AM492" s="87">
        <v>0</v>
      </c>
      <c r="AN492" s="87">
        <v>0</v>
      </c>
      <c r="AO492" s="87">
        <v>0</v>
      </c>
      <c r="AP492" s="87">
        <v>0</v>
      </c>
      <c r="AQ492" s="87">
        <v>0</v>
      </c>
      <c r="AR492" s="87">
        <v>0</v>
      </c>
      <c r="AS492" s="87">
        <v>0</v>
      </c>
      <c r="AT492" s="87">
        <v>0</v>
      </c>
      <c r="AU492" s="87">
        <v>0</v>
      </c>
      <c r="AV492" s="87">
        <v>0</v>
      </c>
      <c r="AW492" s="87">
        <v>0</v>
      </c>
      <c r="AX492" s="87">
        <v>0</v>
      </c>
      <c r="AY492" s="87">
        <v>0</v>
      </c>
      <c r="AZ492" s="87">
        <v>0</v>
      </c>
      <c r="BA492" s="87">
        <v>0</v>
      </c>
      <c r="BB492" s="87">
        <v>0</v>
      </c>
    </row>
    <row r="493" spans="1:54">
      <c r="A493" s="86" t="s">
        <v>610</v>
      </c>
      <c r="B493" s="87">
        <v>0</v>
      </c>
      <c r="C493" s="87">
        <v>0</v>
      </c>
      <c r="D493" s="87">
        <v>0</v>
      </c>
      <c r="E493" s="87">
        <v>0</v>
      </c>
      <c r="F493" s="87">
        <v>0</v>
      </c>
      <c r="G493" s="87">
        <v>0</v>
      </c>
      <c r="H493" s="87">
        <v>0</v>
      </c>
      <c r="I493" s="87">
        <v>0</v>
      </c>
      <c r="J493" s="87">
        <v>0</v>
      </c>
      <c r="K493" s="87">
        <v>0</v>
      </c>
      <c r="L493" s="87">
        <v>0</v>
      </c>
      <c r="M493" s="87">
        <v>0</v>
      </c>
      <c r="N493" s="87">
        <v>0</v>
      </c>
      <c r="O493" s="87">
        <v>0</v>
      </c>
      <c r="P493" s="87">
        <v>0</v>
      </c>
      <c r="Q493" s="87">
        <v>0</v>
      </c>
      <c r="R493" s="87">
        <v>0</v>
      </c>
      <c r="S493" s="87">
        <v>0</v>
      </c>
      <c r="T493" s="87">
        <v>0</v>
      </c>
      <c r="U493" s="87">
        <v>0</v>
      </c>
      <c r="V493" s="87">
        <v>0</v>
      </c>
      <c r="W493" s="87">
        <v>0</v>
      </c>
      <c r="X493" s="87">
        <v>0</v>
      </c>
      <c r="Y493" s="87">
        <v>0</v>
      </c>
      <c r="Z493" s="87">
        <v>0</v>
      </c>
      <c r="AA493" s="87">
        <v>0</v>
      </c>
      <c r="AB493" s="87">
        <v>0</v>
      </c>
      <c r="AC493" s="87">
        <v>0</v>
      </c>
      <c r="AD493" s="87">
        <v>0</v>
      </c>
      <c r="AE493" s="87">
        <v>0</v>
      </c>
      <c r="AF493" s="87">
        <v>0</v>
      </c>
      <c r="AG493" s="87">
        <v>0</v>
      </c>
      <c r="AH493" s="87">
        <v>0</v>
      </c>
      <c r="AI493" s="87">
        <v>0</v>
      </c>
      <c r="AJ493" s="87">
        <v>0</v>
      </c>
      <c r="AK493" s="87">
        <v>0</v>
      </c>
      <c r="AL493" s="87">
        <v>0</v>
      </c>
      <c r="AM493" s="87">
        <v>0</v>
      </c>
      <c r="AN493" s="87">
        <v>0</v>
      </c>
      <c r="AO493" s="87">
        <v>0</v>
      </c>
      <c r="AP493" s="87">
        <v>0</v>
      </c>
      <c r="AQ493" s="87">
        <v>0</v>
      </c>
      <c r="AR493" s="87">
        <v>0</v>
      </c>
      <c r="AS493" s="87">
        <v>0</v>
      </c>
      <c r="AT493" s="87">
        <v>0</v>
      </c>
      <c r="AU493" s="87">
        <v>0</v>
      </c>
      <c r="AV493" s="87">
        <v>0</v>
      </c>
      <c r="AW493" s="87">
        <v>0</v>
      </c>
      <c r="AX493" s="87">
        <v>0</v>
      </c>
      <c r="AY493" s="87">
        <v>0</v>
      </c>
      <c r="AZ493" s="87">
        <v>0</v>
      </c>
      <c r="BA493" s="87">
        <v>0</v>
      </c>
      <c r="BB493" s="87">
        <v>0</v>
      </c>
    </row>
    <row r="494" spans="1:54">
      <c r="A494" s="86" t="s">
        <v>611</v>
      </c>
      <c r="B494" s="87">
        <v>24241726.679999899</v>
      </c>
      <c r="C494" s="87">
        <v>24241726.679999899</v>
      </c>
      <c r="D494" s="87">
        <v>24241726.679999899</v>
      </c>
      <c r="E494" s="87">
        <v>24241726.679999899</v>
      </c>
      <c r="F494" s="87">
        <v>24241726.679999899</v>
      </c>
      <c r="G494" s="87">
        <v>24241726.679999899</v>
      </c>
      <c r="H494" s="87">
        <v>24241726.679999899</v>
      </c>
      <c r="I494" s="87">
        <v>24241726.679999899</v>
      </c>
      <c r="J494" s="87">
        <v>24241726.679999899</v>
      </c>
      <c r="K494" s="87">
        <v>24241726.679999899</v>
      </c>
      <c r="L494" s="87">
        <v>24241726.679999899</v>
      </c>
      <c r="M494" s="87">
        <v>24241726.679999899</v>
      </c>
      <c r="N494" s="87">
        <v>24241726.679999899</v>
      </c>
      <c r="O494" s="87">
        <v>24241726.679999899</v>
      </c>
      <c r="P494" s="87">
        <v>24241726.679999899</v>
      </c>
      <c r="Q494" s="87">
        <v>24241726.679999899</v>
      </c>
      <c r="R494" s="87">
        <v>24241726.679999899</v>
      </c>
      <c r="S494" s="87">
        <v>24241726.679999899</v>
      </c>
      <c r="T494" s="87">
        <v>24241726.679999899</v>
      </c>
      <c r="U494" s="87">
        <v>24241726.679999899</v>
      </c>
      <c r="V494" s="87">
        <v>24241726.679999899</v>
      </c>
      <c r="W494" s="87">
        <v>24241726.679999899</v>
      </c>
      <c r="X494" s="87">
        <v>24241726.679999899</v>
      </c>
      <c r="Y494" s="87">
        <v>24241726.679999899</v>
      </c>
      <c r="Z494" s="87">
        <v>24241726.679999899</v>
      </c>
      <c r="AA494" s="87">
        <v>24241726.679999899</v>
      </c>
      <c r="AB494" s="87">
        <v>24241726.679999899</v>
      </c>
      <c r="AC494" s="87">
        <v>24241726.679999899</v>
      </c>
      <c r="AD494" s="87">
        <v>24241726.679999899</v>
      </c>
      <c r="AE494" s="87">
        <v>24241726.679999899</v>
      </c>
      <c r="AF494" s="87">
        <v>24241726.679999899</v>
      </c>
      <c r="AG494" s="87">
        <v>24241726.679999899</v>
      </c>
      <c r="AH494" s="87">
        <v>24241726.679999899</v>
      </c>
      <c r="AI494" s="87">
        <v>24241726.679999899</v>
      </c>
      <c r="AJ494" s="87">
        <v>24241726.679999899</v>
      </c>
      <c r="AK494" s="87">
        <v>24241726.679999899</v>
      </c>
      <c r="AL494" s="87">
        <v>24241726.679999899</v>
      </c>
      <c r="AM494" s="87">
        <v>24241726.679999899</v>
      </c>
      <c r="AN494" s="87">
        <v>24241726.679999899</v>
      </c>
      <c r="AO494" s="87">
        <v>24241726.679999899</v>
      </c>
      <c r="AP494" s="87">
        <v>24241726.679999899</v>
      </c>
      <c r="AQ494" s="87">
        <v>24241726.679999899</v>
      </c>
      <c r="AR494" s="87">
        <v>24241726.679999899</v>
      </c>
      <c r="AS494" s="87">
        <v>24241726.679999899</v>
      </c>
      <c r="AT494" s="87">
        <v>24241726.679999899</v>
      </c>
      <c r="AU494" s="87">
        <v>24241726.679999899</v>
      </c>
      <c r="AV494" s="87">
        <v>24241726.679999899</v>
      </c>
      <c r="AW494" s="87">
        <v>24241726.679999899</v>
      </c>
      <c r="AX494" s="87">
        <v>24241726.679999899</v>
      </c>
      <c r="AY494" s="87">
        <v>24241726.679999899</v>
      </c>
      <c r="AZ494" s="87">
        <v>24241726.679999899</v>
      </c>
      <c r="BA494" s="87">
        <v>24241726.679999899</v>
      </c>
      <c r="BB494" s="87">
        <v>24241726.679999899</v>
      </c>
    </row>
    <row r="495" spans="1:54">
      <c r="A495" s="86" t="s">
        <v>612</v>
      </c>
      <c r="B495" s="87">
        <v>16316025.5</v>
      </c>
      <c r="C495" s="87">
        <v>16456781.166666601</v>
      </c>
      <c r="D495" s="87">
        <v>16597536.8333333</v>
      </c>
      <c r="E495" s="87">
        <v>16738292.5</v>
      </c>
      <c r="F495" s="87">
        <v>16879048.166666601</v>
      </c>
      <c r="G495" s="87">
        <v>17019803.833333299</v>
      </c>
      <c r="H495" s="87">
        <v>17160559.5</v>
      </c>
      <c r="I495" s="87">
        <v>17301315.166666601</v>
      </c>
      <c r="J495" s="87">
        <v>17442070.833333299</v>
      </c>
      <c r="K495" s="87">
        <v>17582826.5</v>
      </c>
      <c r="L495" s="87">
        <v>17723582.166666601</v>
      </c>
      <c r="M495" s="87">
        <v>17864337.833333299</v>
      </c>
      <c r="N495" s="87">
        <v>18005093.5</v>
      </c>
      <c r="O495" s="87">
        <v>18005093.5</v>
      </c>
      <c r="P495" s="87">
        <v>18145849.166666701</v>
      </c>
      <c r="Q495" s="87">
        <v>18286604.833333299</v>
      </c>
      <c r="R495" s="87">
        <v>18427360.5</v>
      </c>
      <c r="S495" s="87">
        <v>18568116.166666701</v>
      </c>
      <c r="T495" s="87">
        <v>18708871.833333299</v>
      </c>
      <c r="U495" s="87">
        <v>18849627.5</v>
      </c>
      <c r="V495" s="87">
        <v>18990383.166666701</v>
      </c>
      <c r="W495" s="87">
        <v>19131138.833333299</v>
      </c>
      <c r="X495" s="87">
        <v>19271894.5</v>
      </c>
      <c r="Y495" s="87">
        <v>19412650.166666701</v>
      </c>
      <c r="Z495" s="87">
        <v>19553405.833333299</v>
      </c>
      <c r="AA495" s="87">
        <v>19694161.5</v>
      </c>
      <c r="AB495" s="87">
        <v>19694161.5</v>
      </c>
      <c r="AC495" s="87">
        <v>19834917.166666701</v>
      </c>
      <c r="AD495" s="87">
        <v>19975672.833333299</v>
      </c>
      <c r="AE495" s="87">
        <v>20116428.5</v>
      </c>
      <c r="AF495" s="87">
        <v>20257184.166666701</v>
      </c>
      <c r="AG495" s="87">
        <v>20397939.833333299</v>
      </c>
      <c r="AH495" s="87">
        <v>20538695.5</v>
      </c>
      <c r="AI495" s="87">
        <v>20679451.166666701</v>
      </c>
      <c r="AJ495" s="87">
        <v>20820206.833333299</v>
      </c>
      <c r="AK495" s="87">
        <v>20960962.5</v>
      </c>
      <c r="AL495" s="87">
        <v>21101718.166666701</v>
      </c>
      <c r="AM495" s="87">
        <v>21242473.833333299</v>
      </c>
      <c r="AN495" s="87">
        <v>21383229.5</v>
      </c>
      <c r="AO495" s="87">
        <v>21383229.5</v>
      </c>
      <c r="AP495" s="87">
        <v>21523985.166666701</v>
      </c>
      <c r="AQ495" s="87">
        <v>21664740.833333299</v>
      </c>
      <c r="AR495" s="87">
        <v>21805496.5</v>
      </c>
      <c r="AS495" s="87">
        <v>21946252.166666701</v>
      </c>
      <c r="AT495" s="87">
        <v>22087007.833333399</v>
      </c>
      <c r="AU495" s="87">
        <v>22227763.5</v>
      </c>
      <c r="AV495" s="87">
        <v>22368519.166666701</v>
      </c>
      <c r="AW495" s="87">
        <v>22509274.833333399</v>
      </c>
      <c r="AX495" s="87">
        <v>22650030.5</v>
      </c>
      <c r="AY495" s="87">
        <v>22790786.166666701</v>
      </c>
      <c r="AZ495" s="87">
        <v>22931541.833333399</v>
      </c>
      <c r="BA495" s="87">
        <v>23072297.5</v>
      </c>
      <c r="BB495" s="87">
        <v>23072297.5</v>
      </c>
    </row>
    <row r="496" spans="1:54">
      <c r="A496" s="267" t="s">
        <v>613</v>
      </c>
      <c r="B496" s="87">
        <v>626714705.58455396</v>
      </c>
      <c r="C496" s="87">
        <v>628496670.52076697</v>
      </c>
      <c r="D496" s="87">
        <v>630276984.45697904</v>
      </c>
      <c r="E496" s="87">
        <v>632058533.39319205</v>
      </c>
      <c r="F496" s="87">
        <v>633842764.32940495</v>
      </c>
      <c r="G496" s="87">
        <v>635633949.26561797</v>
      </c>
      <c r="H496" s="87">
        <v>637429763.20183098</v>
      </c>
      <c r="I496" s="87">
        <v>639229032.13804305</v>
      </c>
      <c r="J496" s="87">
        <v>641030825.07425594</v>
      </c>
      <c r="K496" s="87">
        <v>642830365.01046896</v>
      </c>
      <c r="L496" s="87">
        <v>644633453.94668198</v>
      </c>
      <c r="M496" s="87">
        <v>646442610.88289499</v>
      </c>
      <c r="N496" s="87">
        <v>648253905.81910801</v>
      </c>
      <c r="O496" s="87">
        <v>648253905.81910801</v>
      </c>
      <c r="P496" s="87">
        <v>649615370.75532103</v>
      </c>
      <c r="Q496" s="87">
        <v>650976835.69153404</v>
      </c>
      <c r="R496" s="87">
        <v>652338300.62774599</v>
      </c>
      <c r="S496" s="87">
        <v>653699765.563959</v>
      </c>
      <c r="T496" s="87">
        <v>655061230.50017202</v>
      </c>
      <c r="U496" s="87">
        <v>656422695.43638504</v>
      </c>
      <c r="V496" s="87">
        <v>657784160.37259698</v>
      </c>
      <c r="W496" s="87">
        <v>653917814.10880995</v>
      </c>
      <c r="X496" s="87">
        <v>655328962.84502304</v>
      </c>
      <c r="Y496" s="87">
        <v>656740111.581236</v>
      </c>
      <c r="Z496" s="87">
        <v>658151260.31744897</v>
      </c>
      <c r="AA496" s="87">
        <v>659562409.05366194</v>
      </c>
      <c r="AB496" s="87">
        <v>659562409.05366194</v>
      </c>
      <c r="AC496" s="87">
        <v>660170449.65654099</v>
      </c>
      <c r="AD496" s="87">
        <v>660778490.25942099</v>
      </c>
      <c r="AE496" s="87">
        <v>661386530.86230004</v>
      </c>
      <c r="AF496" s="87">
        <v>661994571.46518004</v>
      </c>
      <c r="AG496" s="87">
        <v>662602612.06805897</v>
      </c>
      <c r="AH496" s="87">
        <v>663210652.67093897</v>
      </c>
      <c r="AI496" s="87">
        <v>663818693.27381802</v>
      </c>
      <c r="AJ496" s="87">
        <v>659449515.27669799</v>
      </c>
      <c r="AK496" s="87">
        <v>660105229.27957702</v>
      </c>
      <c r="AL496" s="87">
        <v>660760943.28245699</v>
      </c>
      <c r="AM496" s="87">
        <v>661416657.28533602</v>
      </c>
      <c r="AN496" s="87">
        <v>662072371.28821599</v>
      </c>
      <c r="AO496" s="87">
        <v>662072371.28821599</v>
      </c>
      <c r="AP496" s="87">
        <v>661764174.30776203</v>
      </c>
      <c r="AQ496" s="87">
        <v>661455977.32730806</v>
      </c>
      <c r="AR496" s="87">
        <v>661147780.34685397</v>
      </c>
      <c r="AS496" s="87">
        <v>660839583.3664</v>
      </c>
      <c r="AT496" s="87">
        <v>660531386.38594699</v>
      </c>
      <c r="AU496" s="87">
        <v>660223189.40549302</v>
      </c>
      <c r="AV496" s="87">
        <v>659906585.48518896</v>
      </c>
      <c r="AW496" s="87">
        <v>655178428.22503603</v>
      </c>
      <c r="AX496" s="87">
        <v>654895972.96488297</v>
      </c>
      <c r="AY496" s="87">
        <v>654613517.70473003</v>
      </c>
      <c r="AZ496" s="87">
        <v>654331062.44457698</v>
      </c>
      <c r="BA496" s="87">
        <v>654048607.18442404</v>
      </c>
      <c r="BB496" s="87">
        <v>654048607.18442404</v>
      </c>
    </row>
    <row r="497" spans="1:54">
      <c r="A497" s="86" t="s">
        <v>614</v>
      </c>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c r="AK497" s="87"/>
      <c r="AL497" s="87"/>
      <c r="AM497" s="87"/>
      <c r="AN497" s="87"/>
      <c r="AO497" s="87"/>
      <c r="AP497" s="87"/>
      <c r="AQ497" s="87"/>
      <c r="AR497" s="87"/>
      <c r="AS497" s="87"/>
      <c r="AT497" s="87"/>
      <c r="AU497" s="87"/>
      <c r="AV497" s="87"/>
      <c r="AW497" s="87"/>
      <c r="AX497" s="87"/>
      <c r="AY497" s="87"/>
      <c r="AZ497" s="87"/>
      <c r="BA497" s="87"/>
      <c r="BB497" s="87"/>
    </row>
    <row r="498" spans="1:54">
      <c r="A498" s="86" t="s">
        <v>615</v>
      </c>
      <c r="B498" s="87">
        <v>0.99999999974897902</v>
      </c>
      <c r="C498" s="87">
        <v>0.99999999974897902</v>
      </c>
      <c r="D498" s="87">
        <v>0.99999999974897902</v>
      </c>
      <c r="E498" s="87">
        <v>0.99999999974897902</v>
      </c>
      <c r="F498" s="87">
        <v>0.99999999974897902</v>
      </c>
      <c r="G498" s="87">
        <v>0.99999999974897902</v>
      </c>
      <c r="H498" s="87">
        <v>0.99999999974897902</v>
      </c>
      <c r="I498" s="87">
        <v>0.99999999974897902</v>
      </c>
      <c r="J498" s="87">
        <v>0.99999999974897902</v>
      </c>
      <c r="K498" s="87">
        <v>0.99999999974897902</v>
      </c>
      <c r="L498" s="87">
        <v>0.99999999974897902</v>
      </c>
      <c r="M498" s="87">
        <v>0.99999999974897902</v>
      </c>
      <c r="N498" s="87">
        <v>0.99999999974897902</v>
      </c>
      <c r="O498" s="87">
        <v>0.99999999974897902</v>
      </c>
      <c r="P498" s="87">
        <v>0.99999999974897902</v>
      </c>
      <c r="Q498" s="87">
        <v>0.99999999974897902</v>
      </c>
      <c r="R498" s="87">
        <v>0.99999999974897902</v>
      </c>
      <c r="S498" s="87">
        <v>0.99999999974897902</v>
      </c>
      <c r="T498" s="87">
        <v>0.99999999974897902</v>
      </c>
      <c r="U498" s="87">
        <v>0.99999999974897902</v>
      </c>
      <c r="V498" s="87">
        <v>0.99999999974897902</v>
      </c>
      <c r="W498" s="87">
        <v>0.99999999974897902</v>
      </c>
      <c r="X498" s="87">
        <v>0.99999999974897902</v>
      </c>
      <c r="Y498" s="87">
        <v>0.99999999974897902</v>
      </c>
      <c r="Z498" s="87">
        <v>0.99999999974897902</v>
      </c>
      <c r="AA498" s="87">
        <v>0.99999999974897902</v>
      </c>
      <c r="AB498" s="87">
        <v>0.99999999974897902</v>
      </c>
      <c r="AC498" s="87">
        <v>0.99999999974897902</v>
      </c>
      <c r="AD498" s="87">
        <v>0.99999999974897902</v>
      </c>
      <c r="AE498" s="87">
        <v>0.99999999974897902</v>
      </c>
      <c r="AF498" s="87">
        <v>0.99999999974897902</v>
      </c>
      <c r="AG498" s="87">
        <v>0.99999999974897902</v>
      </c>
      <c r="AH498" s="87">
        <v>0.99999999974897902</v>
      </c>
      <c r="AI498" s="87">
        <v>0.99999999974897902</v>
      </c>
      <c r="AJ498" s="87">
        <v>0.99999999974897902</v>
      </c>
      <c r="AK498" s="87">
        <v>0.99999999974897902</v>
      </c>
      <c r="AL498" s="87">
        <v>0.99999999974897902</v>
      </c>
      <c r="AM498" s="87">
        <v>0.99999999974897902</v>
      </c>
      <c r="AN498" s="87">
        <v>0.99999999974897902</v>
      </c>
      <c r="AO498" s="87">
        <v>0.99999999974897902</v>
      </c>
      <c r="AP498" s="87">
        <v>0.99999999974897902</v>
      </c>
      <c r="AQ498" s="87">
        <v>0.99999999974897902</v>
      </c>
      <c r="AR498" s="87">
        <v>0.99999999974897902</v>
      </c>
      <c r="AS498" s="87">
        <v>0.99999999974897902</v>
      </c>
      <c r="AT498" s="87">
        <v>0.99999999974897902</v>
      </c>
      <c r="AU498" s="87">
        <v>0.99999999974897902</v>
      </c>
      <c r="AV498" s="87">
        <v>0.99999999974897902</v>
      </c>
      <c r="AW498" s="87">
        <v>0.99999999974897902</v>
      </c>
      <c r="AX498" s="87">
        <v>0.99999999974897902</v>
      </c>
      <c r="AY498" s="87">
        <v>0.99999999974897902</v>
      </c>
      <c r="AZ498" s="87">
        <v>0.99999999974897902</v>
      </c>
      <c r="BA498" s="87">
        <v>0.99999999974897902</v>
      </c>
      <c r="BB498" s="87">
        <v>0.99999999974897902</v>
      </c>
    </row>
    <row r="499" spans="1:54">
      <c r="A499" s="86" t="s">
        <v>616</v>
      </c>
      <c r="B499" s="87">
        <v>9.8907548817805896E-9</v>
      </c>
      <c r="C499" s="87">
        <v>1.0714984455262299E-8</v>
      </c>
      <c r="D499" s="87">
        <v>1.1539214028744001E-8</v>
      </c>
      <c r="E499" s="87">
        <v>1.23634436022257E-8</v>
      </c>
      <c r="F499" s="87">
        <v>1.31876731757074E-8</v>
      </c>
      <c r="G499" s="87">
        <v>1.40119027491891E-8</v>
      </c>
      <c r="H499" s="87">
        <v>1.4836132322670799E-8</v>
      </c>
      <c r="I499" s="87">
        <v>1.5660361896152601E-8</v>
      </c>
      <c r="J499" s="87">
        <v>1.6484591469634301E-8</v>
      </c>
      <c r="K499" s="87">
        <v>1.7308821043116001E-8</v>
      </c>
      <c r="L499" s="87">
        <v>1.81330506165977E-8</v>
      </c>
      <c r="M499" s="87">
        <v>1.89572801900794E-8</v>
      </c>
      <c r="N499" s="87">
        <v>1.97815097635611E-8</v>
      </c>
      <c r="O499" s="87">
        <v>1.97815097635611E-8</v>
      </c>
      <c r="P499" s="87">
        <v>2.0605739337042899E-8</v>
      </c>
      <c r="Q499" s="87">
        <v>1.7791990103432899E-8</v>
      </c>
      <c r="R499" s="87">
        <v>2.2254198484006301E-8</v>
      </c>
      <c r="S499" s="87">
        <v>2.3078428057488001E-8</v>
      </c>
      <c r="T499" s="87">
        <v>2.3902657630969701E-8</v>
      </c>
      <c r="U499" s="87">
        <v>2.47268872044514E-8</v>
      </c>
      <c r="V499" s="87">
        <v>2.5551116777933199E-8</v>
      </c>
      <c r="W499" s="87">
        <v>2.6375346351414899E-8</v>
      </c>
      <c r="X499" s="87">
        <v>2.3561597117804899E-8</v>
      </c>
      <c r="Y499" s="87">
        <v>2.0747847884194899E-8</v>
      </c>
      <c r="Z499" s="87">
        <v>1.7934098650584899E-8</v>
      </c>
      <c r="AA499" s="87">
        <v>1.5120349416974899E-8</v>
      </c>
      <c r="AB499" s="87">
        <v>1.5120349416974899E-8</v>
      </c>
      <c r="AC499" s="87">
        <v>1.23066001833649E-8</v>
      </c>
      <c r="AD499" s="87">
        <v>9.4928509497549302E-9</v>
      </c>
      <c r="AE499" s="87">
        <v>6.6791017161449401E-9</v>
      </c>
      <c r="AF499" s="87">
        <v>3.86535248253494E-9</v>
      </c>
      <c r="AG499" s="87">
        <v>1.05160324892494E-9</v>
      </c>
      <c r="AH499" s="87">
        <v>-1.76214598468504E-9</v>
      </c>
      <c r="AI499" s="87">
        <v>-4.5758952182950402E-9</v>
      </c>
      <c r="AJ499" s="87">
        <v>-7.3896444519050403E-9</v>
      </c>
      <c r="AK499" s="87">
        <v>-1.0203393685515001E-8</v>
      </c>
      <c r="AL499" s="87">
        <v>-1.3017142919125001E-8</v>
      </c>
      <c r="AM499" s="87">
        <v>-1.5830892152734999E-8</v>
      </c>
      <c r="AN499" s="87">
        <v>-1.8644641386344999E-8</v>
      </c>
      <c r="AO499" s="87">
        <v>-1.8644641386344999E-8</v>
      </c>
      <c r="AP499" s="87">
        <v>-2.1458390619954999E-8</v>
      </c>
      <c r="AQ499" s="87">
        <v>-2.4272139853564999E-8</v>
      </c>
      <c r="AR499" s="87">
        <v>-2.7085889087174999E-8</v>
      </c>
      <c r="AS499" s="87">
        <v>-2.9899638320785003E-8</v>
      </c>
      <c r="AT499" s="87">
        <v>-3.2713387554394999E-8</v>
      </c>
      <c r="AU499" s="87">
        <v>-3.5527136788005003E-8</v>
      </c>
      <c r="AV499" s="87">
        <v>8406.9398495902005</v>
      </c>
      <c r="AW499" s="87">
        <v>25220.8195488372</v>
      </c>
      <c r="AX499" s="87">
        <v>42034.6992480841</v>
      </c>
      <c r="AY499" s="87">
        <v>58848.578947331102</v>
      </c>
      <c r="AZ499" s="87">
        <v>75662.458646578103</v>
      </c>
      <c r="BA499" s="87">
        <v>92476.338345825105</v>
      </c>
      <c r="BB499" s="87">
        <v>92476.338345825105</v>
      </c>
    </row>
    <row r="500" spans="1:54">
      <c r="A500" s="86" t="s">
        <v>617</v>
      </c>
      <c r="B500" s="87">
        <v>1381903066.4804499</v>
      </c>
      <c r="C500" s="87">
        <v>1356940210.7816701</v>
      </c>
      <c r="D500" s="87">
        <v>1407381918.55353</v>
      </c>
      <c r="E500" s="87">
        <v>1439869028.2185099</v>
      </c>
      <c r="F500" s="87">
        <v>1446633841.2213099</v>
      </c>
      <c r="G500" s="87">
        <v>1440922614.3101201</v>
      </c>
      <c r="H500" s="87">
        <v>1426990468.5947101</v>
      </c>
      <c r="I500" s="87">
        <v>1410600998.19051</v>
      </c>
      <c r="J500" s="87">
        <v>1330205374.30372</v>
      </c>
      <c r="K500" s="87">
        <v>1320417484.26209</v>
      </c>
      <c r="L500" s="87">
        <v>1328221123.6096699</v>
      </c>
      <c r="M500" s="87">
        <v>1362679223.0325301</v>
      </c>
      <c r="N500" s="87">
        <v>1397706244.1004901</v>
      </c>
      <c r="O500" s="87">
        <v>1397706244.1004901</v>
      </c>
      <c r="P500" s="87">
        <v>1373474882.5736101</v>
      </c>
      <c r="Q500" s="87">
        <v>1398162636.9568801</v>
      </c>
      <c r="R500" s="87">
        <v>1415143592.84251</v>
      </c>
      <c r="S500" s="87">
        <v>1414546552.6984999</v>
      </c>
      <c r="T500" s="87">
        <v>1409367495.9646599</v>
      </c>
      <c r="U500" s="87">
        <v>1403956268.1479299</v>
      </c>
      <c r="V500" s="87">
        <v>1399680638.57637</v>
      </c>
      <c r="W500" s="87">
        <v>1350296715.6481299</v>
      </c>
      <c r="X500" s="87">
        <v>1347986748.4886701</v>
      </c>
      <c r="Y500" s="87">
        <v>1351727014.8368101</v>
      </c>
      <c r="Z500" s="87">
        <v>1371316375.5794201</v>
      </c>
      <c r="AA500" s="87">
        <v>1397706244.02826</v>
      </c>
      <c r="AB500" s="87">
        <v>1397706244.02826</v>
      </c>
      <c r="AC500" s="87">
        <v>1373441804.1203301</v>
      </c>
      <c r="AD500" s="87">
        <v>1397197842.2202499</v>
      </c>
      <c r="AE500" s="87">
        <v>1411933166.9923301</v>
      </c>
      <c r="AF500" s="87">
        <v>1409405408.9962599</v>
      </c>
      <c r="AG500" s="87">
        <v>1403334794.6649599</v>
      </c>
      <c r="AH500" s="87">
        <v>1396731572.4103799</v>
      </c>
      <c r="AI500" s="87">
        <v>1392109671.0387399</v>
      </c>
      <c r="AJ500" s="87">
        <v>1345302198.2121899</v>
      </c>
      <c r="AK500" s="87">
        <v>1344681549.33869</v>
      </c>
      <c r="AL500" s="87">
        <v>1351074346.1370101</v>
      </c>
      <c r="AM500" s="87">
        <v>1372944190.91698</v>
      </c>
      <c r="AN500" s="87">
        <v>1397706243.80707</v>
      </c>
      <c r="AO500" s="87">
        <v>1397706243.80707</v>
      </c>
      <c r="AP500" s="87">
        <v>1376983698.0138099</v>
      </c>
      <c r="AQ500" s="87">
        <v>1402170637.1737101</v>
      </c>
      <c r="AR500" s="87">
        <v>1420314115.17996</v>
      </c>
      <c r="AS500" s="87">
        <v>1421342604.9023399</v>
      </c>
      <c r="AT500" s="87">
        <v>1415452823.8889799</v>
      </c>
      <c r="AU500" s="87">
        <v>1408768291.30707</v>
      </c>
      <c r="AV500" s="87">
        <v>1403633875.1835101</v>
      </c>
      <c r="AW500" s="87">
        <v>1357615175.20507</v>
      </c>
      <c r="AX500" s="87">
        <v>1355978837.0185299</v>
      </c>
      <c r="AY500" s="87">
        <v>1360702706.87167</v>
      </c>
      <c r="AZ500" s="87">
        <v>1375067012.2934401</v>
      </c>
      <c r="BA500" s="87">
        <v>1397706243.9305999</v>
      </c>
      <c r="BB500" s="87">
        <v>1397706243.9305999</v>
      </c>
    </row>
    <row r="501" spans="1:54">
      <c r="A501" s="86" t="s">
        <v>618</v>
      </c>
      <c r="B501" s="87">
        <v>-630457439.75727296</v>
      </c>
      <c r="C501" s="87">
        <v>-693076398.78503704</v>
      </c>
      <c r="D501" s="87">
        <v>-755695357.81280196</v>
      </c>
      <c r="E501" s="87">
        <v>-818314316.84056699</v>
      </c>
      <c r="F501" s="87">
        <v>-880933275.86833203</v>
      </c>
      <c r="G501" s="87">
        <v>-943552234.89609694</v>
      </c>
      <c r="H501" s="87">
        <v>-1006171193.92386</v>
      </c>
      <c r="I501" s="87">
        <v>-1068790152.95162</v>
      </c>
      <c r="J501" s="87">
        <v>-1131409111.9793899</v>
      </c>
      <c r="K501" s="87">
        <v>-1194028071.0071499</v>
      </c>
      <c r="L501" s="87">
        <v>-1256647030.03492</v>
      </c>
      <c r="M501" s="87">
        <v>-1319265989.06268</v>
      </c>
      <c r="N501" s="87">
        <v>-1381884948.09045</v>
      </c>
      <c r="O501" s="87">
        <v>-1381884948.09045</v>
      </c>
      <c r="P501" s="87">
        <v>-1383201879.55878</v>
      </c>
      <c r="Q501" s="87">
        <v>-1384518811.0271201</v>
      </c>
      <c r="R501" s="87">
        <v>-1385835742.49546</v>
      </c>
      <c r="S501" s="87">
        <v>-1387152673.9637899</v>
      </c>
      <c r="T501" s="87">
        <v>-1388469605.4321301</v>
      </c>
      <c r="U501" s="87">
        <v>-1389786536.90047</v>
      </c>
      <c r="V501" s="87">
        <v>-1391103468.3688099</v>
      </c>
      <c r="W501" s="87">
        <v>-1392420399.8371401</v>
      </c>
      <c r="X501" s="87">
        <v>-1393737331.30548</v>
      </c>
      <c r="Y501" s="87">
        <v>-1395054262.7738199</v>
      </c>
      <c r="Z501" s="87">
        <v>-1396371194.2421501</v>
      </c>
      <c r="AA501" s="87">
        <v>-1397688125.71049</v>
      </c>
      <c r="AB501" s="87">
        <v>-1397688125.71049</v>
      </c>
      <c r="AC501" s="87">
        <v>-1397688125.7044699</v>
      </c>
      <c r="AD501" s="87">
        <v>-1397688125.6984501</v>
      </c>
      <c r="AE501" s="87">
        <v>-1397688125.69243</v>
      </c>
      <c r="AF501" s="87">
        <v>-1397688125.68641</v>
      </c>
      <c r="AG501" s="87">
        <v>-1397688125.6803899</v>
      </c>
      <c r="AH501" s="87">
        <v>-1397688125.6743701</v>
      </c>
      <c r="AI501" s="87">
        <v>-1397688125.66836</v>
      </c>
      <c r="AJ501" s="87">
        <v>-1397688125.6623399</v>
      </c>
      <c r="AK501" s="87">
        <v>-1397688125.6563201</v>
      </c>
      <c r="AL501" s="87">
        <v>-1397688125.6503</v>
      </c>
      <c r="AM501" s="87">
        <v>-1397688125.64428</v>
      </c>
      <c r="AN501" s="87">
        <v>-1397688125.6382599</v>
      </c>
      <c r="AO501" s="87">
        <v>-1397688125.6382599</v>
      </c>
      <c r="AP501" s="87">
        <v>-1397688125.6198299</v>
      </c>
      <c r="AQ501" s="87">
        <v>-1397688125.6013899</v>
      </c>
      <c r="AR501" s="87">
        <v>-1397688125.5829599</v>
      </c>
      <c r="AS501" s="87">
        <v>-1397688125.5645299</v>
      </c>
      <c r="AT501" s="87">
        <v>-1397688125.5460999</v>
      </c>
      <c r="AU501" s="87">
        <v>-1397688125.5276599</v>
      </c>
      <c r="AV501" s="87">
        <v>-1397688125.5092299</v>
      </c>
      <c r="AW501" s="87">
        <v>-1397688125.4907999</v>
      </c>
      <c r="AX501" s="87">
        <v>-1397688125.4723699</v>
      </c>
      <c r="AY501" s="87">
        <v>-1397688125.4539299</v>
      </c>
      <c r="AZ501" s="87">
        <v>-1397688125.4354999</v>
      </c>
      <c r="BA501" s="87">
        <v>-1397688125.4170699</v>
      </c>
      <c r="BB501" s="87">
        <v>-1397688125.4170699</v>
      </c>
    </row>
    <row r="502" spans="1:54">
      <c r="A502" s="86" t="s">
        <v>619</v>
      </c>
      <c r="B502" s="87">
        <v>-1.0000000838772301</v>
      </c>
      <c r="C502" s="87">
        <v>-403459.84609856899</v>
      </c>
      <c r="D502" s="87">
        <v>10473339.0599223</v>
      </c>
      <c r="E502" s="87">
        <v>18820767.9756102</v>
      </c>
      <c r="F502" s="87">
        <v>25029859.630506899</v>
      </c>
      <c r="G502" s="87">
        <v>25819570.6509322</v>
      </c>
      <c r="H502" s="87">
        <v>27559502.726767499</v>
      </c>
      <c r="I502" s="87">
        <v>27780429.940868799</v>
      </c>
      <c r="J502" s="87">
        <v>20292523.292754602</v>
      </c>
      <c r="K502" s="87">
        <v>10220045.448139099</v>
      </c>
      <c r="L502" s="87">
        <v>3474509.1282792301</v>
      </c>
      <c r="M502" s="87">
        <v>1993436.4570584099</v>
      </c>
      <c r="N502" s="87">
        <v>-1.00000005932088</v>
      </c>
      <c r="O502" s="87">
        <v>-1.00000005932088</v>
      </c>
      <c r="P502" s="87">
        <v>-2366386.9213757101</v>
      </c>
      <c r="Q502" s="87">
        <v>384444.97962657001</v>
      </c>
      <c r="R502" s="87">
        <v>1582852.3554778399</v>
      </c>
      <c r="S502" s="87">
        <v>1901453.27723386</v>
      </c>
      <c r="T502" s="87">
        <v>818085.32066507905</v>
      </c>
      <c r="U502" s="87">
        <v>1725284.66009191</v>
      </c>
      <c r="V502" s="87">
        <v>1922234.91373985</v>
      </c>
      <c r="W502" s="87">
        <v>-1195264.7743035201</v>
      </c>
      <c r="X502" s="87">
        <v>-2936046.1101282299</v>
      </c>
      <c r="Y502" s="87">
        <v>-3538983.8316221298</v>
      </c>
      <c r="Z502" s="87">
        <v>-1880499.8262162299</v>
      </c>
      <c r="AA502" s="87">
        <v>-0.99999999201827405</v>
      </c>
      <c r="AB502" s="87">
        <v>-0.99999999201827405</v>
      </c>
      <c r="AC502" s="87">
        <v>-1116573.1868135401</v>
      </c>
      <c r="AD502" s="87">
        <v>-411645.27185848902</v>
      </c>
      <c r="AE502" s="87">
        <v>-739372.05918431701</v>
      </c>
      <c r="AF502" s="87">
        <v>-1368213.2746615501</v>
      </c>
      <c r="AG502" s="87">
        <v>-2037368.3525221599</v>
      </c>
      <c r="AH502" s="87">
        <v>-205167.092957952</v>
      </c>
      <c r="AI502" s="87">
        <v>1369693.50666501</v>
      </c>
      <c r="AJ502" s="87">
        <v>1739304.00867149</v>
      </c>
      <c r="AK502" s="87">
        <v>767244.62058297498</v>
      </c>
      <c r="AL502" s="87">
        <v>-250251.22763214001</v>
      </c>
      <c r="AM502" s="87">
        <v>-413348.73884367198</v>
      </c>
      <c r="AN502" s="87">
        <v>-1.0000000010563701</v>
      </c>
      <c r="AO502" s="87">
        <v>-1.0000000010563701</v>
      </c>
      <c r="AP502" s="87">
        <v>1366013.64176414</v>
      </c>
      <c r="AQ502" s="87">
        <v>3610780.0037759701</v>
      </c>
      <c r="AR502" s="87">
        <v>4945411.6114867004</v>
      </c>
      <c r="AS502" s="87">
        <v>6146208.54644401</v>
      </c>
      <c r="AT502" s="87">
        <v>7711447.3684680099</v>
      </c>
      <c r="AU502" s="87">
        <v>6482406.9575370997</v>
      </c>
      <c r="AV502" s="87">
        <v>5140926.84007107</v>
      </c>
      <c r="AW502" s="87">
        <v>3246623.1632919302</v>
      </c>
      <c r="AX502" s="87">
        <v>2044058.9895178799</v>
      </c>
      <c r="AY502" s="87">
        <v>1142855.45259228</v>
      </c>
      <c r="AZ502" s="87">
        <v>626099.71599433594</v>
      </c>
      <c r="BA502" s="87">
        <v>-0.999999999294232</v>
      </c>
      <c r="BB502" s="87">
        <v>-0.999999999294232</v>
      </c>
    </row>
    <row r="503" spans="1:54">
      <c r="A503" s="86" t="s">
        <v>620</v>
      </c>
      <c r="B503" s="87">
        <v>0</v>
      </c>
      <c r="C503" s="87">
        <v>0</v>
      </c>
      <c r="D503" s="87">
        <v>0</v>
      </c>
      <c r="E503" s="87">
        <v>0</v>
      </c>
      <c r="F503" s="87">
        <v>0</v>
      </c>
      <c r="G503" s="87">
        <v>0</v>
      </c>
      <c r="H503" s="87">
        <v>0</v>
      </c>
      <c r="I503" s="87">
        <v>0</v>
      </c>
      <c r="J503" s="87">
        <v>0</v>
      </c>
      <c r="K503" s="87">
        <v>0</v>
      </c>
      <c r="L503" s="87">
        <v>0</v>
      </c>
      <c r="M503" s="87">
        <v>0</v>
      </c>
      <c r="N503" s="87">
        <v>0</v>
      </c>
      <c r="O503" s="87">
        <v>0</v>
      </c>
      <c r="P503" s="87">
        <v>0</v>
      </c>
      <c r="Q503" s="87">
        <v>0</v>
      </c>
      <c r="R503" s="87">
        <v>0</v>
      </c>
      <c r="S503" s="87">
        <v>0</v>
      </c>
      <c r="T503" s="87">
        <v>0</v>
      </c>
      <c r="U503" s="87">
        <v>0</v>
      </c>
      <c r="V503" s="87">
        <v>0</v>
      </c>
      <c r="W503" s="87">
        <v>0</v>
      </c>
      <c r="X503" s="87">
        <v>0</v>
      </c>
      <c r="Y503" s="87">
        <v>0</v>
      </c>
      <c r="Z503" s="87">
        <v>0</v>
      </c>
      <c r="AA503" s="87">
        <v>0</v>
      </c>
      <c r="AB503" s="87">
        <v>0</v>
      </c>
      <c r="AC503" s="87">
        <v>0</v>
      </c>
      <c r="AD503" s="87">
        <v>0</v>
      </c>
      <c r="AE503" s="87">
        <v>0</v>
      </c>
      <c r="AF503" s="87">
        <v>0</v>
      </c>
      <c r="AG503" s="87">
        <v>0</v>
      </c>
      <c r="AH503" s="87">
        <v>0</v>
      </c>
      <c r="AI503" s="87">
        <v>0</v>
      </c>
      <c r="AJ503" s="87">
        <v>0</v>
      </c>
      <c r="AK503" s="87">
        <v>0</v>
      </c>
      <c r="AL503" s="87">
        <v>0</v>
      </c>
      <c r="AM503" s="87">
        <v>0</v>
      </c>
      <c r="AN503" s="87">
        <v>0</v>
      </c>
      <c r="AO503" s="87">
        <v>0</v>
      </c>
      <c r="AP503" s="87">
        <v>0</v>
      </c>
      <c r="AQ503" s="87">
        <v>0</v>
      </c>
      <c r="AR503" s="87">
        <v>0</v>
      </c>
      <c r="AS503" s="87">
        <v>0</v>
      </c>
      <c r="AT503" s="87">
        <v>0</v>
      </c>
      <c r="AU503" s="87">
        <v>0</v>
      </c>
      <c r="AV503" s="87">
        <v>0</v>
      </c>
      <c r="AW503" s="87">
        <v>0</v>
      </c>
      <c r="AX503" s="87">
        <v>0</v>
      </c>
      <c r="AY503" s="87">
        <v>0</v>
      </c>
      <c r="AZ503" s="87">
        <v>0</v>
      </c>
      <c r="BA503" s="87">
        <v>0</v>
      </c>
      <c r="BB503" s="87">
        <v>0</v>
      </c>
    </row>
    <row r="504" spans="1:54">
      <c r="A504" s="86" t="s">
        <v>621</v>
      </c>
      <c r="B504" s="87">
        <v>460648795.64999998</v>
      </c>
      <c r="C504" s="87">
        <v>460648795.64999998</v>
      </c>
      <c r="D504" s="87">
        <v>460648795.64999998</v>
      </c>
      <c r="E504" s="87">
        <v>460648795.64999998</v>
      </c>
      <c r="F504" s="87">
        <v>460648795.64999998</v>
      </c>
      <c r="G504" s="87">
        <v>460648795.64999998</v>
      </c>
      <c r="H504" s="87">
        <v>460648795.64999998</v>
      </c>
      <c r="I504" s="87">
        <v>460648795.64999998</v>
      </c>
      <c r="J504" s="87">
        <v>460648795.64999998</v>
      </c>
      <c r="K504" s="87">
        <v>460648795.64999998</v>
      </c>
      <c r="L504" s="87">
        <v>460648795.64999998</v>
      </c>
      <c r="M504" s="87">
        <v>460648795.64999998</v>
      </c>
      <c r="N504" s="87">
        <v>460648795.64999998</v>
      </c>
      <c r="O504" s="87">
        <v>460648795.64999998</v>
      </c>
      <c r="P504" s="87">
        <v>460648795.64999998</v>
      </c>
      <c r="Q504" s="87">
        <v>460648795.64999998</v>
      </c>
      <c r="R504" s="87">
        <v>460648795.64999998</v>
      </c>
      <c r="S504" s="87">
        <v>460648795.64999998</v>
      </c>
      <c r="T504" s="87">
        <v>460648795.64999998</v>
      </c>
      <c r="U504" s="87">
        <v>460648795.64999998</v>
      </c>
      <c r="V504" s="87">
        <v>460648795.64999998</v>
      </c>
      <c r="W504" s="87">
        <v>460648795.64999998</v>
      </c>
      <c r="X504" s="87">
        <v>460648795.64999998</v>
      </c>
      <c r="Y504" s="87">
        <v>460648795.64999998</v>
      </c>
      <c r="Z504" s="87">
        <v>460648795.64999998</v>
      </c>
      <c r="AA504" s="87">
        <v>460648795.64999998</v>
      </c>
      <c r="AB504" s="87">
        <v>460648795.64999998</v>
      </c>
      <c r="AC504" s="87">
        <v>460648795.64999998</v>
      </c>
      <c r="AD504" s="87">
        <v>460648795.64999998</v>
      </c>
      <c r="AE504" s="87">
        <v>460648795.64999998</v>
      </c>
      <c r="AF504" s="87">
        <v>460648795.64999998</v>
      </c>
      <c r="AG504" s="87">
        <v>460648795.64999998</v>
      </c>
      <c r="AH504" s="87">
        <v>460648795.64999998</v>
      </c>
      <c r="AI504" s="87">
        <v>460648795.64999998</v>
      </c>
      <c r="AJ504" s="87">
        <v>460648795.64999998</v>
      </c>
      <c r="AK504" s="87">
        <v>460648795.64999998</v>
      </c>
      <c r="AL504" s="87">
        <v>460648795.64999998</v>
      </c>
      <c r="AM504" s="87">
        <v>460648795.64999998</v>
      </c>
      <c r="AN504" s="87">
        <v>460648795.64999998</v>
      </c>
      <c r="AO504" s="87">
        <v>460648795.64999998</v>
      </c>
      <c r="AP504" s="87">
        <v>460648795.64999998</v>
      </c>
      <c r="AQ504" s="87">
        <v>460648795.64999998</v>
      </c>
      <c r="AR504" s="87">
        <v>460648795.64999998</v>
      </c>
      <c r="AS504" s="87">
        <v>460648795.64999998</v>
      </c>
      <c r="AT504" s="87">
        <v>460648795.64999998</v>
      </c>
      <c r="AU504" s="87">
        <v>460648795.64999998</v>
      </c>
      <c r="AV504" s="87">
        <v>460648795.64999998</v>
      </c>
      <c r="AW504" s="87">
        <v>460648795.64999998</v>
      </c>
      <c r="AX504" s="87">
        <v>460648795.64999998</v>
      </c>
      <c r="AY504" s="87">
        <v>460648795.64999998</v>
      </c>
      <c r="AZ504" s="87">
        <v>460648795.64999998</v>
      </c>
      <c r="BA504" s="87">
        <v>460648795.64999998</v>
      </c>
      <c r="BB504" s="87">
        <v>460648795.64999998</v>
      </c>
    </row>
    <row r="505" spans="1:54">
      <c r="A505" s="86" t="s">
        <v>622</v>
      </c>
      <c r="B505" s="87">
        <v>0</v>
      </c>
      <c r="C505" s="87">
        <v>0</v>
      </c>
      <c r="D505" s="87">
        <v>0</v>
      </c>
      <c r="E505" s="87">
        <v>0</v>
      </c>
      <c r="F505" s="87">
        <v>0</v>
      </c>
      <c r="G505" s="87">
        <v>0</v>
      </c>
      <c r="H505" s="87">
        <v>0</v>
      </c>
      <c r="I505" s="87">
        <v>0</v>
      </c>
      <c r="J505" s="87">
        <v>0</v>
      </c>
      <c r="K505" s="87">
        <v>0</v>
      </c>
      <c r="L505" s="87">
        <v>0</v>
      </c>
      <c r="M505" s="87">
        <v>0</v>
      </c>
      <c r="N505" s="87">
        <v>0</v>
      </c>
      <c r="O505" s="87">
        <v>0</v>
      </c>
      <c r="P505" s="87">
        <v>0</v>
      </c>
      <c r="Q505" s="87">
        <v>0</v>
      </c>
      <c r="R505" s="87">
        <v>0</v>
      </c>
      <c r="S505" s="87">
        <v>0</v>
      </c>
      <c r="T505" s="87">
        <v>0</v>
      </c>
      <c r="U505" s="87">
        <v>0</v>
      </c>
      <c r="V505" s="87">
        <v>0</v>
      </c>
      <c r="W505" s="87">
        <v>0</v>
      </c>
      <c r="X505" s="87">
        <v>0</v>
      </c>
      <c r="Y505" s="87">
        <v>0</v>
      </c>
      <c r="Z505" s="87">
        <v>0</v>
      </c>
      <c r="AA505" s="87">
        <v>0</v>
      </c>
      <c r="AB505" s="87">
        <v>0</v>
      </c>
      <c r="AC505" s="87">
        <v>0</v>
      </c>
      <c r="AD505" s="87">
        <v>0</v>
      </c>
      <c r="AE505" s="87">
        <v>0</v>
      </c>
      <c r="AF505" s="87">
        <v>0</v>
      </c>
      <c r="AG505" s="87">
        <v>0</v>
      </c>
      <c r="AH505" s="87">
        <v>0</v>
      </c>
      <c r="AI505" s="87">
        <v>0</v>
      </c>
      <c r="AJ505" s="87">
        <v>0</v>
      </c>
      <c r="AK505" s="87">
        <v>0</v>
      </c>
      <c r="AL505" s="87">
        <v>0</v>
      </c>
      <c r="AM505" s="87">
        <v>0</v>
      </c>
      <c r="AN505" s="87">
        <v>0</v>
      </c>
      <c r="AO505" s="87">
        <v>0</v>
      </c>
      <c r="AP505" s="87">
        <v>0</v>
      </c>
      <c r="AQ505" s="87">
        <v>0</v>
      </c>
      <c r="AR505" s="87">
        <v>0</v>
      </c>
      <c r="AS505" s="87">
        <v>0</v>
      </c>
      <c r="AT505" s="87">
        <v>0</v>
      </c>
      <c r="AU505" s="87">
        <v>0</v>
      </c>
      <c r="AV505" s="87">
        <v>0</v>
      </c>
      <c r="AW505" s="87">
        <v>0</v>
      </c>
      <c r="AX505" s="87">
        <v>0</v>
      </c>
      <c r="AY505" s="87">
        <v>0</v>
      </c>
      <c r="AZ505" s="87">
        <v>0</v>
      </c>
      <c r="BA505" s="87">
        <v>0</v>
      </c>
      <c r="BB505" s="87">
        <v>0</v>
      </c>
    </row>
    <row r="506" spans="1:54">
      <c r="A506" s="86" t="s">
        <v>623</v>
      </c>
      <c r="B506" s="87">
        <v>0</v>
      </c>
      <c r="C506" s="87">
        <v>0</v>
      </c>
      <c r="D506" s="87">
        <v>0</v>
      </c>
      <c r="E506" s="87">
        <v>0</v>
      </c>
      <c r="F506" s="87">
        <v>0</v>
      </c>
      <c r="G506" s="87">
        <v>0</v>
      </c>
      <c r="H506" s="87">
        <v>0</v>
      </c>
      <c r="I506" s="87">
        <v>0</v>
      </c>
      <c r="J506" s="87">
        <v>0</v>
      </c>
      <c r="K506" s="87">
        <v>0</v>
      </c>
      <c r="L506" s="87">
        <v>0</v>
      </c>
      <c r="M506" s="87">
        <v>0</v>
      </c>
      <c r="N506" s="87">
        <v>0</v>
      </c>
      <c r="O506" s="87">
        <v>0</v>
      </c>
      <c r="P506" s="87">
        <v>0</v>
      </c>
      <c r="Q506" s="87">
        <v>0</v>
      </c>
      <c r="R506" s="87">
        <v>0</v>
      </c>
      <c r="S506" s="87">
        <v>0</v>
      </c>
      <c r="T506" s="87">
        <v>0</v>
      </c>
      <c r="U506" s="87">
        <v>0</v>
      </c>
      <c r="V506" s="87">
        <v>0</v>
      </c>
      <c r="W506" s="87">
        <v>0</v>
      </c>
      <c r="X506" s="87">
        <v>0</v>
      </c>
      <c r="Y506" s="87">
        <v>0</v>
      </c>
      <c r="Z506" s="87">
        <v>0</v>
      </c>
      <c r="AA506" s="87">
        <v>0</v>
      </c>
      <c r="AB506" s="87">
        <v>0</v>
      </c>
      <c r="AC506" s="87">
        <v>0</v>
      </c>
      <c r="AD506" s="87">
        <v>0</v>
      </c>
      <c r="AE506" s="87">
        <v>0</v>
      </c>
      <c r="AF506" s="87">
        <v>0</v>
      </c>
      <c r="AG506" s="87">
        <v>0</v>
      </c>
      <c r="AH506" s="87">
        <v>0</v>
      </c>
      <c r="AI506" s="87">
        <v>0</v>
      </c>
      <c r="AJ506" s="87">
        <v>0</v>
      </c>
      <c r="AK506" s="87">
        <v>0</v>
      </c>
      <c r="AL506" s="87">
        <v>0</v>
      </c>
      <c r="AM506" s="87">
        <v>0</v>
      </c>
      <c r="AN506" s="87">
        <v>0</v>
      </c>
      <c r="AO506" s="87">
        <v>0</v>
      </c>
      <c r="AP506" s="87">
        <v>0</v>
      </c>
      <c r="AQ506" s="87">
        <v>0</v>
      </c>
      <c r="AR506" s="87">
        <v>0</v>
      </c>
      <c r="AS506" s="87">
        <v>0</v>
      </c>
      <c r="AT506" s="87">
        <v>0</v>
      </c>
      <c r="AU506" s="87">
        <v>0</v>
      </c>
      <c r="AV506" s="87">
        <v>0</v>
      </c>
      <c r="AW506" s="87">
        <v>0</v>
      </c>
      <c r="AX506" s="87">
        <v>0</v>
      </c>
      <c r="AY506" s="87">
        <v>0</v>
      </c>
      <c r="AZ506" s="87">
        <v>0</v>
      </c>
      <c r="BA506" s="87">
        <v>0</v>
      </c>
      <c r="BB506" s="87">
        <v>0</v>
      </c>
    </row>
    <row r="507" spans="1:54">
      <c r="A507" s="86" t="s">
        <v>624</v>
      </c>
      <c r="B507" s="87">
        <v>0</v>
      </c>
      <c r="C507" s="87">
        <v>0</v>
      </c>
      <c r="D507" s="87">
        <v>0</v>
      </c>
      <c r="E507" s="87">
        <v>0</v>
      </c>
      <c r="F507" s="87">
        <v>0</v>
      </c>
      <c r="G507" s="87">
        <v>0</v>
      </c>
      <c r="H507" s="87">
        <v>0</v>
      </c>
      <c r="I507" s="87">
        <v>0</v>
      </c>
      <c r="J507" s="87">
        <v>0</v>
      </c>
      <c r="K507" s="87">
        <v>0</v>
      </c>
      <c r="L507" s="87">
        <v>0</v>
      </c>
      <c r="M507" s="87">
        <v>0</v>
      </c>
      <c r="N507" s="87">
        <v>0</v>
      </c>
      <c r="O507" s="87">
        <v>0</v>
      </c>
      <c r="P507" s="87">
        <v>0</v>
      </c>
      <c r="Q507" s="87">
        <v>0</v>
      </c>
      <c r="R507" s="87">
        <v>0</v>
      </c>
      <c r="S507" s="87">
        <v>0</v>
      </c>
      <c r="T507" s="87">
        <v>0</v>
      </c>
      <c r="U507" s="87">
        <v>0</v>
      </c>
      <c r="V507" s="87">
        <v>0</v>
      </c>
      <c r="W507" s="87">
        <v>0</v>
      </c>
      <c r="X507" s="87">
        <v>0</v>
      </c>
      <c r="Y507" s="87">
        <v>0</v>
      </c>
      <c r="Z507" s="87">
        <v>0</v>
      </c>
      <c r="AA507" s="87">
        <v>0</v>
      </c>
      <c r="AB507" s="87">
        <v>0</v>
      </c>
      <c r="AC507" s="87">
        <v>0</v>
      </c>
      <c r="AD507" s="87">
        <v>0</v>
      </c>
      <c r="AE507" s="87">
        <v>0</v>
      </c>
      <c r="AF507" s="87">
        <v>0</v>
      </c>
      <c r="AG507" s="87">
        <v>0</v>
      </c>
      <c r="AH507" s="87">
        <v>0</v>
      </c>
      <c r="AI507" s="87">
        <v>0</v>
      </c>
      <c r="AJ507" s="87">
        <v>0</v>
      </c>
      <c r="AK507" s="87">
        <v>0</v>
      </c>
      <c r="AL507" s="87">
        <v>0</v>
      </c>
      <c r="AM507" s="87">
        <v>0</v>
      </c>
      <c r="AN507" s="87">
        <v>0</v>
      </c>
      <c r="AO507" s="87">
        <v>0</v>
      </c>
      <c r="AP507" s="87">
        <v>0</v>
      </c>
      <c r="AQ507" s="87">
        <v>0</v>
      </c>
      <c r="AR507" s="87">
        <v>0</v>
      </c>
      <c r="AS507" s="87">
        <v>0</v>
      </c>
      <c r="AT507" s="87">
        <v>0</v>
      </c>
      <c r="AU507" s="87">
        <v>0</v>
      </c>
      <c r="AV507" s="87">
        <v>0</v>
      </c>
      <c r="AW507" s="87">
        <v>0</v>
      </c>
      <c r="AX507" s="87">
        <v>0</v>
      </c>
      <c r="AY507" s="87">
        <v>0</v>
      </c>
      <c r="AZ507" s="87">
        <v>0</v>
      </c>
      <c r="BA507" s="87">
        <v>0</v>
      </c>
      <c r="BB507" s="87">
        <v>0</v>
      </c>
    </row>
    <row r="508" spans="1:54">
      <c r="A508" s="267" t="s">
        <v>625</v>
      </c>
      <c r="B508" s="87">
        <v>1212094422.3731799</v>
      </c>
      <c r="C508" s="87">
        <v>1124109148.80053</v>
      </c>
      <c r="D508" s="87">
        <v>1122808696.45065</v>
      </c>
      <c r="E508" s="87">
        <v>1101024276.0035501</v>
      </c>
      <c r="F508" s="87">
        <v>1051379221.63348</v>
      </c>
      <c r="G508" s="87">
        <v>983838746.71496105</v>
      </c>
      <c r="H508" s="87">
        <v>909027574.04762101</v>
      </c>
      <c r="I508" s="87">
        <v>830240071.82975399</v>
      </c>
      <c r="J508" s="87">
        <v>679737582.26708806</v>
      </c>
      <c r="K508" s="87">
        <v>597258255.35307503</v>
      </c>
      <c r="L508" s="87">
        <v>535697399.35303301</v>
      </c>
      <c r="M508" s="87">
        <v>506055467.07690501</v>
      </c>
      <c r="N508" s="87">
        <v>476470091.660043</v>
      </c>
      <c r="O508" s="87">
        <v>476470091.660043</v>
      </c>
      <c r="P508" s="87">
        <v>448555412.74345201</v>
      </c>
      <c r="Q508" s="87">
        <v>474677067.55938399</v>
      </c>
      <c r="R508" s="87">
        <v>491539499.35253102</v>
      </c>
      <c r="S508" s="87">
        <v>489944128.66194201</v>
      </c>
      <c r="T508" s="87">
        <v>482364772.50319201</v>
      </c>
      <c r="U508" s="87">
        <v>476543812.557549</v>
      </c>
      <c r="V508" s="87">
        <v>471148201.771303</v>
      </c>
      <c r="W508" s="87">
        <v>417329847.68668503</v>
      </c>
      <c r="X508" s="87">
        <v>411962167.72306198</v>
      </c>
      <c r="Y508" s="87">
        <v>413782564.88137197</v>
      </c>
      <c r="Z508" s="87">
        <v>433713478.16105402</v>
      </c>
      <c r="AA508" s="87">
        <v>460666913.96776998</v>
      </c>
      <c r="AB508" s="87">
        <v>460666913.96776998</v>
      </c>
      <c r="AC508" s="87">
        <v>435285901.87904698</v>
      </c>
      <c r="AD508" s="87">
        <v>459746867.89993602</v>
      </c>
      <c r="AE508" s="87">
        <v>474154465.89071</v>
      </c>
      <c r="AF508" s="87">
        <v>470997866.68518001</v>
      </c>
      <c r="AG508" s="87">
        <v>464258097.28204799</v>
      </c>
      <c r="AH508" s="87">
        <v>459487076.293042</v>
      </c>
      <c r="AI508" s="87">
        <v>456440035.52705002</v>
      </c>
      <c r="AJ508" s="87">
        <v>410002173.20852</v>
      </c>
      <c r="AK508" s="87">
        <v>408409464.95295799</v>
      </c>
      <c r="AL508" s="87">
        <v>413784765.90908402</v>
      </c>
      <c r="AM508" s="87">
        <v>435491513.18385601</v>
      </c>
      <c r="AN508" s="87">
        <v>460666913.81880802</v>
      </c>
      <c r="AO508" s="87">
        <v>460666913.81880802</v>
      </c>
      <c r="AP508" s="87">
        <v>441310382.68574202</v>
      </c>
      <c r="AQ508" s="87">
        <v>468742088.22609299</v>
      </c>
      <c r="AR508" s="87">
        <v>488220197.85847998</v>
      </c>
      <c r="AS508" s="87">
        <v>490449484.53425503</v>
      </c>
      <c r="AT508" s="87">
        <v>486124942.36135602</v>
      </c>
      <c r="AU508" s="87">
        <v>478211369.38694799</v>
      </c>
      <c r="AV508" s="87">
        <v>471743880.10419798</v>
      </c>
      <c r="AW508" s="87">
        <v>423847690.34710801</v>
      </c>
      <c r="AX508" s="87">
        <v>421025601.88492799</v>
      </c>
      <c r="AY508" s="87">
        <v>424865082.09927398</v>
      </c>
      <c r="AZ508" s="87">
        <v>438729445.68257898</v>
      </c>
      <c r="BA508" s="87">
        <v>460759390.50187302</v>
      </c>
      <c r="BB508" s="87">
        <v>460759390.50187302</v>
      </c>
    </row>
    <row r="509" spans="1:54">
      <c r="A509" s="86" t="s">
        <v>626</v>
      </c>
      <c r="B509" s="87">
        <v>0.40692111616635801</v>
      </c>
      <c r="C509" s="87">
        <v>0.40692111616635801</v>
      </c>
      <c r="D509" s="87">
        <v>0.40692111616635801</v>
      </c>
      <c r="E509" s="87">
        <v>0.40692111616635801</v>
      </c>
      <c r="F509" s="87">
        <v>0.40692111616635801</v>
      </c>
      <c r="G509" s="87">
        <v>0.40692111616635801</v>
      </c>
      <c r="H509" s="87">
        <v>0.40692111616635801</v>
      </c>
      <c r="I509" s="87">
        <v>0.40692111616635801</v>
      </c>
      <c r="J509" s="87">
        <v>0.40692111616635801</v>
      </c>
      <c r="K509" s="87">
        <v>0.40692111616635801</v>
      </c>
      <c r="L509" s="87">
        <v>0.40692111616635801</v>
      </c>
      <c r="M509" s="87">
        <v>0.40692111616635801</v>
      </c>
      <c r="N509" s="87">
        <v>0.40692111616635801</v>
      </c>
      <c r="O509" s="87">
        <v>0.40692111616635801</v>
      </c>
      <c r="P509" s="87">
        <v>0.40692111616635801</v>
      </c>
      <c r="Q509" s="87">
        <v>0.40692111616635801</v>
      </c>
      <c r="R509" s="87">
        <v>0.40692111616635801</v>
      </c>
      <c r="S509" s="87">
        <v>0.40692111616635801</v>
      </c>
      <c r="T509" s="87">
        <v>0.40692111616635801</v>
      </c>
      <c r="U509" s="87">
        <v>0.40692111616635801</v>
      </c>
      <c r="V509" s="87">
        <v>0.40692111616635801</v>
      </c>
      <c r="W509" s="87">
        <v>0.40692111616635801</v>
      </c>
      <c r="X509" s="87">
        <v>0.40692111616635801</v>
      </c>
      <c r="Y509" s="87">
        <v>0.40692111616635801</v>
      </c>
      <c r="Z509" s="87">
        <v>0.40692111616635801</v>
      </c>
      <c r="AA509" s="87">
        <v>0.40692111616635801</v>
      </c>
      <c r="AB509" s="87">
        <v>0.40692111616635801</v>
      </c>
      <c r="AC509" s="87">
        <v>0.40692111616635801</v>
      </c>
      <c r="AD509" s="87">
        <v>0.40692111616635801</v>
      </c>
      <c r="AE509" s="87">
        <v>0.40692111616635801</v>
      </c>
      <c r="AF509" s="87">
        <v>0.40692111616635801</v>
      </c>
      <c r="AG509" s="87">
        <v>0.40692111616635801</v>
      </c>
      <c r="AH509" s="87">
        <v>0.40692111616635801</v>
      </c>
      <c r="AI509" s="87">
        <v>0.40692111616635801</v>
      </c>
      <c r="AJ509" s="87">
        <v>0.40692111616635801</v>
      </c>
      <c r="AK509" s="87">
        <v>0.40692111616635801</v>
      </c>
      <c r="AL509" s="87">
        <v>0.40692111616635801</v>
      </c>
      <c r="AM509" s="87">
        <v>0.40692111616635801</v>
      </c>
      <c r="AN509" s="87">
        <v>0.40692111616635801</v>
      </c>
      <c r="AO509" s="87">
        <v>0.40692111616635801</v>
      </c>
      <c r="AP509" s="87">
        <v>0.40692111616635801</v>
      </c>
      <c r="AQ509" s="87">
        <v>0.40692111616635801</v>
      </c>
      <c r="AR509" s="87">
        <v>0.40692111616635801</v>
      </c>
      <c r="AS509" s="87">
        <v>0.40692111616635801</v>
      </c>
      <c r="AT509" s="87">
        <v>0.40692111616635801</v>
      </c>
      <c r="AU509" s="87">
        <v>0.40692111616635801</v>
      </c>
      <c r="AV509" s="87">
        <v>0.40692111616635801</v>
      </c>
      <c r="AW509" s="87">
        <v>0.40692111616635801</v>
      </c>
      <c r="AX509" s="87">
        <v>0.40692111616635801</v>
      </c>
      <c r="AY509" s="87">
        <v>0.40692111616635801</v>
      </c>
      <c r="AZ509" s="87">
        <v>0.40692111616635801</v>
      </c>
      <c r="BA509" s="87">
        <v>0.40692111616635801</v>
      </c>
      <c r="BB509" s="87">
        <v>0.40692111616635801</v>
      </c>
    </row>
    <row r="510" spans="1:54">
      <c r="A510" s="86" t="s">
        <v>627</v>
      </c>
      <c r="B510" s="87">
        <v>68243129.685863793</v>
      </c>
      <c r="C510" s="87">
        <v>67697184.659685805</v>
      </c>
      <c r="D510" s="87">
        <v>67151239.633507699</v>
      </c>
      <c r="E510" s="87">
        <v>66605294.607329696</v>
      </c>
      <c r="F510" s="87">
        <v>66059349.581151702</v>
      </c>
      <c r="G510" s="87">
        <v>65513404.554973699</v>
      </c>
      <c r="H510" s="87">
        <v>64967459.528795697</v>
      </c>
      <c r="I510" s="87">
        <v>64421514.502617702</v>
      </c>
      <c r="J510" s="87">
        <v>63875569.4764397</v>
      </c>
      <c r="K510" s="87">
        <v>63329624.450261697</v>
      </c>
      <c r="L510" s="87">
        <v>62783679.424083702</v>
      </c>
      <c r="M510" s="87">
        <v>62237734.3979057</v>
      </c>
      <c r="N510" s="87">
        <v>61691789.371727698</v>
      </c>
      <c r="O510" s="87">
        <v>61691789.371727698</v>
      </c>
      <c r="P510" s="87">
        <v>61145844.345549598</v>
      </c>
      <c r="Q510" s="87">
        <v>60599899.319371603</v>
      </c>
      <c r="R510" s="87">
        <v>60053954.293193601</v>
      </c>
      <c r="S510" s="87">
        <v>59508009.267015599</v>
      </c>
      <c r="T510" s="87">
        <v>58962064.240837596</v>
      </c>
      <c r="U510" s="87">
        <v>58416119.214659601</v>
      </c>
      <c r="V510" s="87">
        <v>57870174.188481599</v>
      </c>
      <c r="W510" s="87">
        <v>57324229.162303597</v>
      </c>
      <c r="X510" s="87">
        <v>56778284.136125602</v>
      </c>
      <c r="Y510" s="87">
        <v>56232339.109947599</v>
      </c>
      <c r="Z510" s="87">
        <v>55686394.083769597</v>
      </c>
      <c r="AA510" s="87">
        <v>55140449.057591602</v>
      </c>
      <c r="AB510" s="87">
        <v>55140449.057591602</v>
      </c>
      <c r="AC510" s="87">
        <v>54594504.0314136</v>
      </c>
      <c r="AD510" s="87">
        <v>54048559.005235597</v>
      </c>
      <c r="AE510" s="87">
        <v>53502613.979057498</v>
      </c>
      <c r="AF510" s="87">
        <v>52956668.952879503</v>
      </c>
      <c r="AG510" s="87">
        <v>52410723.926701501</v>
      </c>
      <c r="AH510" s="87">
        <v>51864778.900523499</v>
      </c>
      <c r="AI510" s="87">
        <v>51318833.874345496</v>
      </c>
      <c r="AJ510" s="87">
        <v>50772888.848167501</v>
      </c>
      <c r="AK510" s="87">
        <v>50226943.821989499</v>
      </c>
      <c r="AL510" s="87">
        <v>49680998.795811497</v>
      </c>
      <c r="AM510" s="87">
        <v>49135053.769633502</v>
      </c>
      <c r="AN510" s="87">
        <v>48589108.743455499</v>
      </c>
      <c r="AO510" s="87">
        <v>48589108.743455499</v>
      </c>
      <c r="AP510" s="87">
        <v>48043163.717277497</v>
      </c>
      <c r="AQ510" s="87">
        <v>47497218.691099502</v>
      </c>
      <c r="AR510" s="87">
        <v>46951273.6649215</v>
      </c>
      <c r="AS510" s="87">
        <v>46405328.638743401</v>
      </c>
      <c r="AT510" s="87">
        <v>45859383.612565398</v>
      </c>
      <c r="AU510" s="87">
        <v>45313438.586387403</v>
      </c>
      <c r="AV510" s="87">
        <v>44767493.560209401</v>
      </c>
      <c r="AW510" s="87">
        <v>44221548.534031399</v>
      </c>
      <c r="AX510" s="87">
        <v>43675603.507853404</v>
      </c>
      <c r="AY510" s="87">
        <v>43129658.481675401</v>
      </c>
      <c r="AZ510" s="87">
        <v>42583713.455497399</v>
      </c>
      <c r="BA510" s="87">
        <v>42037768.429319397</v>
      </c>
      <c r="BB510" s="87">
        <v>42037768.429319397</v>
      </c>
    </row>
    <row r="511" spans="1:54">
      <c r="A511" s="86" t="s">
        <v>628</v>
      </c>
      <c r="B511" s="87">
        <v>0</v>
      </c>
      <c r="C511" s="87">
        <v>0</v>
      </c>
      <c r="D511" s="87">
        <v>0</v>
      </c>
      <c r="E511" s="87">
        <v>0</v>
      </c>
      <c r="F511" s="87">
        <v>0</v>
      </c>
      <c r="G511" s="87">
        <v>0</v>
      </c>
      <c r="H511" s="87">
        <v>0</v>
      </c>
      <c r="I511" s="87">
        <v>0</v>
      </c>
      <c r="J511" s="87">
        <v>0</v>
      </c>
      <c r="K511" s="87">
        <v>0</v>
      </c>
      <c r="L511" s="87">
        <v>0</v>
      </c>
      <c r="M511" s="87">
        <v>0</v>
      </c>
      <c r="N511" s="87">
        <v>0</v>
      </c>
      <c r="O511" s="87">
        <v>0</v>
      </c>
      <c r="P511" s="87">
        <v>0</v>
      </c>
      <c r="Q511" s="87">
        <v>0</v>
      </c>
      <c r="R511" s="87">
        <v>0</v>
      </c>
      <c r="S511" s="87">
        <v>0</v>
      </c>
      <c r="T511" s="87">
        <v>0</v>
      </c>
      <c r="U511" s="87">
        <v>0</v>
      </c>
      <c r="V511" s="87">
        <v>0</v>
      </c>
      <c r="W511" s="87">
        <v>0</v>
      </c>
      <c r="X511" s="87">
        <v>0</v>
      </c>
      <c r="Y511" s="87">
        <v>0</v>
      </c>
      <c r="Z511" s="87">
        <v>0</v>
      </c>
      <c r="AA511" s="87">
        <v>0</v>
      </c>
      <c r="AB511" s="87">
        <v>0</v>
      </c>
      <c r="AC511" s="87">
        <v>0</v>
      </c>
      <c r="AD511" s="87">
        <v>0</v>
      </c>
      <c r="AE511" s="87">
        <v>0</v>
      </c>
      <c r="AF511" s="87">
        <v>0</v>
      </c>
      <c r="AG511" s="87">
        <v>0</v>
      </c>
      <c r="AH511" s="87">
        <v>0</v>
      </c>
      <c r="AI511" s="87">
        <v>0</v>
      </c>
      <c r="AJ511" s="87">
        <v>0</v>
      </c>
      <c r="AK511" s="87">
        <v>0</v>
      </c>
      <c r="AL511" s="87">
        <v>0</v>
      </c>
      <c r="AM511" s="87">
        <v>0</v>
      </c>
      <c r="AN511" s="87">
        <v>0</v>
      </c>
      <c r="AO511" s="87">
        <v>0</v>
      </c>
      <c r="AP511" s="87">
        <v>0</v>
      </c>
      <c r="AQ511" s="87">
        <v>0</v>
      </c>
      <c r="AR511" s="87">
        <v>0</v>
      </c>
      <c r="AS511" s="87">
        <v>0</v>
      </c>
      <c r="AT511" s="87">
        <v>0</v>
      </c>
      <c r="AU511" s="87">
        <v>0</v>
      </c>
      <c r="AV511" s="87">
        <v>0</v>
      </c>
      <c r="AW511" s="87">
        <v>0</v>
      </c>
      <c r="AX511" s="87">
        <v>0</v>
      </c>
      <c r="AY511" s="87">
        <v>0</v>
      </c>
      <c r="AZ511" s="87">
        <v>0</v>
      </c>
      <c r="BA511" s="87">
        <v>0</v>
      </c>
      <c r="BB511" s="87">
        <v>0</v>
      </c>
    </row>
    <row r="512" spans="1:54">
      <c r="A512" s="86" t="s">
        <v>629</v>
      </c>
      <c r="B512" s="87">
        <v>1162041.2775000001</v>
      </c>
      <c r="C512" s="87">
        <v>1113622.8931249999</v>
      </c>
      <c r="D512" s="87">
        <v>1065204.50875</v>
      </c>
      <c r="E512" s="87">
        <v>1016786.124375</v>
      </c>
      <c r="F512" s="87">
        <v>968367.74</v>
      </c>
      <c r="G512" s="87">
        <v>919949.35562499997</v>
      </c>
      <c r="H512" s="87">
        <v>871530.97124999994</v>
      </c>
      <c r="I512" s="87">
        <v>823112.58687500004</v>
      </c>
      <c r="J512" s="87">
        <v>774694.20250000001</v>
      </c>
      <c r="K512" s="87">
        <v>726275.81812499999</v>
      </c>
      <c r="L512" s="87">
        <v>677857.43374999997</v>
      </c>
      <c r="M512" s="87">
        <v>629439.04937499994</v>
      </c>
      <c r="N512" s="87">
        <v>581020.66500000097</v>
      </c>
      <c r="O512" s="87">
        <v>581020.66500000097</v>
      </c>
      <c r="P512" s="87">
        <v>532602.28062500095</v>
      </c>
      <c r="Q512" s="87">
        <v>484183.89624999999</v>
      </c>
      <c r="R512" s="87">
        <v>435765.51187500003</v>
      </c>
      <c r="S512" s="87">
        <v>387347.1275</v>
      </c>
      <c r="T512" s="87">
        <v>338928.74312499998</v>
      </c>
      <c r="U512" s="87">
        <v>290510.35875000001</v>
      </c>
      <c r="V512" s="87">
        <v>242091.97437499999</v>
      </c>
      <c r="W512" s="87">
        <v>193673.59</v>
      </c>
      <c r="X512" s="87">
        <v>145255.205625</v>
      </c>
      <c r="Y512" s="87">
        <v>96836.821250000794</v>
      </c>
      <c r="Z512" s="87">
        <v>48418.4368750008</v>
      </c>
      <c r="AA512" s="87">
        <v>5.2500000819577501E-2</v>
      </c>
      <c r="AB512" s="87">
        <v>5.2500000819577501E-2</v>
      </c>
      <c r="AC512" s="87">
        <v>5.2500000819577501E-2</v>
      </c>
      <c r="AD512" s="87">
        <v>5.2500000819577501E-2</v>
      </c>
      <c r="AE512" s="87">
        <v>5.2500000819577501E-2</v>
      </c>
      <c r="AF512" s="87">
        <v>5.2500000819577501E-2</v>
      </c>
      <c r="AG512" s="87">
        <v>5.2500000819577501E-2</v>
      </c>
      <c r="AH512" s="87">
        <v>5.2500000819577501E-2</v>
      </c>
      <c r="AI512" s="87">
        <v>5.2500000819577501E-2</v>
      </c>
      <c r="AJ512" s="87">
        <v>5.2500000819577501E-2</v>
      </c>
      <c r="AK512" s="87">
        <v>5.2500000819577501E-2</v>
      </c>
      <c r="AL512" s="87">
        <v>5.2500000819577501E-2</v>
      </c>
      <c r="AM512" s="87">
        <v>5.2500000819577501E-2</v>
      </c>
      <c r="AN512" s="87">
        <v>5.2500000819577501E-2</v>
      </c>
      <c r="AO512" s="87">
        <v>5.2500000819577501E-2</v>
      </c>
      <c r="AP512" s="87">
        <v>5.2500000819577501E-2</v>
      </c>
      <c r="AQ512" s="87">
        <v>5.2500000819577501E-2</v>
      </c>
      <c r="AR512" s="87">
        <v>5.2500000819577501E-2</v>
      </c>
      <c r="AS512" s="87">
        <v>5.2500000819577501E-2</v>
      </c>
      <c r="AT512" s="87">
        <v>5.2500000819577501E-2</v>
      </c>
      <c r="AU512" s="87">
        <v>5.2500000819577501E-2</v>
      </c>
      <c r="AV512" s="87">
        <v>5.2500000819577501E-2</v>
      </c>
      <c r="AW512" s="87">
        <v>5.2500000819577501E-2</v>
      </c>
      <c r="AX512" s="87">
        <v>5.2500000819577501E-2</v>
      </c>
      <c r="AY512" s="87">
        <v>5.2500000819577501E-2</v>
      </c>
      <c r="AZ512" s="87">
        <v>5.2500000819577501E-2</v>
      </c>
      <c r="BA512" s="87">
        <v>5.2500000819577501E-2</v>
      </c>
      <c r="BB512" s="87">
        <v>5.2500000819577501E-2</v>
      </c>
    </row>
    <row r="513" spans="1:54">
      <c r="A513" s="86" t="s">
        <v>630</v>
      </c>
      <c r="B513" s="87">
        <v>1.17866967656254</v>
      </c>
      <c r="C513" s="87">
        <v>1.30963296102493</v>
      </c>
      <c r="D513" s="87">
        <v>1.4405962891430499</v>
      </c>
      <c r="E513" s="87">
        <v>1.5715595372256499</v>
      </c>
      <c r="F513" s="87">
        <v>1.57155954946119</v>
      </c>
      <c r="G513" s="87">
        <v>1.5715595895500201</v>
      </c>
      <c r="H513" s="87">
        <v>1.5715596398706499</v>
      </c>
      <c r="I513" s="87">
        <v>1.57155959503541</v>
      </c>
      <c r="J513" s="87">
        <v>1.5715596419454401</v>
      </c>
      <c r="K513" s="87">
        <v>1.57155960040711</v>
      </c>
      <c r="L513" s="87">
        <v>1.5715596200323001</v>
      </c>
      <c r="M513" s="87">
        <v>1.57155961055366</v>
      </c>
      <c r="N513" s="87">
        <v>1.57155957811028</v>
      </c>
      <c r="O513" s="87">
        <v>1.57155957811028</v>
      </c>
      <c r="P513" s="87">
        <v>1.5715594960852199</v>
      </c>
      <c r="Q513" s="87">
        <v>1.5715596471181901</v>
      </c>
      <c r="R513" s="87">
        <v>1.5715596189807</v>
      </c>
      <c r="S513" s="87">
        <v>1.57155965359834</v>
      </c>
      <c r="T513" s="87">
        <v>1.5715596882159799</v>
      </c>
      <c r="U513" s="87">
        <v>1.57155966007849</v>
      </c>
      <c r="V513" s="87">
        <v>1.5715596946961301</v>
      </c>
      <c r="W513" s="87">
        <v>1.57155972976852</v>
      </c>
      <c r="X513" s="87">
        <v>1.5715596868233199</v>
      </c>
      <c r="Y513" s="87">
        <v>1.5715596409790999</v>
      </c>
      <c r="Z513" s="87">
        <v>1.57155959513488</v>
      </c>
      <c r="AA513" s="87">
        <v>1.5715596029508501</v>
      </c>
      <c r="AB513" s="87">
        <v>1.5715596029508501</v>
      </c>
      <c r="AC513" s="87">
        <v>1.57155958109456</v>
      </c>
      <c r="AD513" s="87">
        <v>1.57155955946564</v>
      </c>
      <c r="AE513" s="87">
        <v>1.57155959161059</v>
      </c>
      <c r="AF513" s="87">
        <v>1.57155957009536</v>
      </c>
      <c r="AG513" s="87">
        <v>1.5715595485801199</v>
      </c>
      <c r="AH513" s="87">
        <v>1.57155958072507</v>
      </c>
      <c r="AI513" s="87">
        <v>1.5715595592098399</v>
      </c>
      <c r="AJ513" s="87">
        <v>1.5715595378082901</v>
      </c>
      <c r="AK513" s="87">
        <v>1.5715596863685699</v>
      </c>
      <c r="AL513" s="87">
        <v>1.5715595483243301</v>
      </c>
      <c r="AM513" s="87">
        <v>1.57155952692278</v>
      </c>
      <c r="AN513" s="87">
        <v>1.57155955906773</v>
      </c>
      <c r="AO513" s="87">
        <v>1.57155955906773</v>
      </c>
      <c r="AP513" s="87">
        <v>1.5715595334171399</v>
      </c>
      <c r="AQ513" s="87">
        <v>1.5715595077665501</v>
      </c>
      <c r="AR513" s="87">
        <v>1.57155953588983</v>
      </c>
      <c r="AS513" s="87">
        <v>1.5715595102392399</v>
      </c>
      <c r="AT513" s="87">
        <v>1.57155948458864</v>
      </c>
      <c r="AU513" s="87">
        <v>1.57155951271192</v>
      </c>
      <c r="AV513" s="87">
        <v>1.5715595045691</v>
      </c>
      <c r="AW513" s="87">
        <v>1.57155951370668</v>
      </c>
      <c r="AX513" s="87">
        <v>1.5715594845317999</v>
      </c>
      <c r="AY513" s="87">
        <v>1.57155949366938</v>
      </c>
      <c r="AZ513" s="87">
        <v>1.57155950280696</v>
      </c>
      <c r="BA513" s="87">
        <v>1.57155951194454</v>
      </c>
      <c r="BB513" s="87">
        <v>1.57155951194454</v>
      </c>
    </row>
    <row r="514" spans="1:54">
      <c r="A514" s="86" t="s">
        <v>631</v>
      </c>
      <c r="B514" s="87">
        <v>0</v>
      </c>
      <c r="C514" s="87">
        <v>0</v>
      </c>
      <c r="D514" s="87">
        <v>0</v>
      </c>
      <c r="E514" s="87">
        <v>0</v>
      </c>
      <c r="F514" s="87">
        <v>0</v>
      </c>
      <c r="G514" s="87">
        <v>0</v>
      </c>
      <c r="H514" s="87">
        <v>0</v>
      </c>
      <c r="I514" s="87">
        <v>0</v>
      </c>
      <c r="J514" s="87">
        <v>0</v>
      </c>
      <c r="K514" s="87">
        <v>0</v>
      </c>
      <c r="L514" s="87">
        <v>0</v>
      </c>
      <c r="M514" s="87">
        <v>0</v>
      </c>
      <c r="N514" s="87">
        <v>0</v>
      </c>
      <c r="O514" s="87">
        <v>0</v>
      </c>
      <c r="P514" s="87">
        <v>0</v>
      </c>
      <c r="Q514" s="87">
        <v>0</v>
      </c>
      <c r="R514" s="87">
        <v>0</v>
      </c>
      <c r="S514" s="87">
        <v>0</v>
      </c>
      <c r="T514" s="87">
        <v>0</v>
      </c>
      <c r="U514" s="87">
        <v>0</v>
      </c>
      <c r="V514" s="87">
        <v>0</v>
      </c>
      <c r="W514" s="87">
        <v>0</v>
      </c>
      <c r="X514" s="87">
        <v>0</v>
      </c>
      <c r="Y514" s="87">
        <v>0</v>
      </c>
      <c r="Z514" s="87">
        <v>0</v>
      </c>
      <c r="AA514" s="87">
        <v>0</v>
      </c>
      <c r="AB514" s="87">
        <v>0</v>
      </c>
      <c r="AC514" s="87">
        <v>0</v>
      </c>
      <c r="AD514" s="87">
        <v>0</v>
      </c>
      <c r="AE514" s="87">
        <v>0</v>
      </c>
      <c r="AF514" s="87">
        <v>0</v>
      </c>
      <c r="AG514" s="87">
        <v>0</v>
      </c>
      <c r="AH514" s="87">
        <v>0</v>
      </c>
      <c r="AI514" s="87">
        <v>0</v>
      </c>
      <c r="AJ514" s="87">
        <v>0</v>
      </c>
      <c r="AK514" s="87">
        <v>0</v>
      </c>
      <c r="AL514" s="87">
        <v>0</v>
      </c>
      <c r="AM514" s="87">
        <v>0</v>
      </c>
      <c r="AN514" s="87">
        <v>0</v>
      </c>
      <c r="AO514" s="87">
        <v>0</v>
      </c>
      <c r="AP514" s="87">
        <v>0</v>
      </c>
      <c r="AQ514" s="87">
        <v>0</v>
      </c>
      <c r="AR514" s="87">
        <v>0</v>
      </c>
      <c r="AS514" s="87">
        <v>0</v>
      </c>
      <c r="AT514" s="87">
        <v>0</v>
      </c>
      <c r="AU514" s="87">
        <v>0</v>
      </c>
      <c r="AV514" s="87">
        <v>0</v>
      </c>
      <c r="AW514" s="87">
        <v>0</v>
      </c>
      <c r="AX514" s="87">
        <v>0</v>
      </c>
      <c r="AY514" s="87">
        <v>0</v>
      </c>
      <c r="AZ514" s="87">
        <v>0</v>
      </c>
      <c r="BA514" s="87">
        <v>0</v>
      </c>
      <c r="BB514" s="87">
        <v>0</v>
      </c>
    </row>
    <row r="515" spans="1:54">
      <c r="A515" s="267" t="s">
        <v>632</v>
      </c>
      <c r="B515" s="109">
        <v>2009089309.9366801</v>
      </c>
      <c r="C515" s="109">
        <v>1923401330.70399</v>
      </c>
      <c r="D515" s="109">
        <v>1924396521.6940701</v>
      </c>
      <c r="E515" s="109">
        <v>1903338640.7669301</v>
      </c>
      <c r="F515" s="109">
        <v>1855993146.60585</v>
      </c>
      <c r="G515" s="109">
        <v>1790759185.8963201</v>
      </c>
      <c r="H515" s="109">
        <v>1716688817.61797</v>
      </c>
      <c r="I515" s="109">
        <v>1640215913.6091001</v>
      </c>
      <c r="J515" s="109">
        <v>1492030546.25543</v>
      </c>
      <c r="K515" s="109">
        <v>1410295749.7304101</v>
      </c>
      <c r="L515" s="109">
        <v>1351053311.9393599</v>
      </c>
      <c r="M515" s="109">
        <v>1323735865.87222</v>
      </c>
      <c r="N515" s="109">
        <v>1294906775.8443601</v>
      </c>
      <c r="O515" s="109">
        <v>1294906775.8443601</v>
      </c>
      <c r="P515" s="109">
        <v>1238194312.13676</v>
      </c>
      <c r="Q515" s="109">
        <v>1264518182.16168</v>
      </c>
      <c r="R515" s="109">
        <v>1280012490.3438201</v>
      </c>
      <c r="S515" s="109">
        <v>1278619334.8622301</v>
      </c>
      <c r="T515" s="109">
        <v>1271242193.9124701</v>
      </c>
      <c r="U515" s="109">
        <v>1264053110.3558199</v>
      </c>
      <c r="V515" s="109">
        <v>1258859714.7785699</v>
      </c>
      <c r="W515" s="109">
        <v>1205243575.90294</v>
      </c>
      <c r="X515" s="109">
        <v>1198507772.32831</v>
      </c>
      <c r="Y515" s="109">
        <v>1200530384.6956201</v>
      </c>
      <c r="Z515" s="109">
        <v>1220663513.1842899</v>
      </c>
      <c r="AA515" s="109">
        <v>1246248825.3800001</v>
      </c>
      <c r="AB515" s="109">
        <v>1246248825.3800001</v>
      </c>
      <c r="AC515" s="109">
        <v>1220315916.88465</v>
      </c>
      <c r="AD515" s="109">
        <v>1244224986.4988999</v>
      </c>
      <c r="AE515" s="109">
        <v>1256510349.2630401</v>
      </c>
      <c r="AF515" s="109">
        <v>1252801853.6508801</v>
      </c>
      <c r="AG515" s="109">
        <v>1245510187.84112</v>
      </c>
      <c r="AH515" s="109">
        <v>1238616931.6254799</v>
      </c>
      <c r="AI515" s="109">
        <v>1235017994.4528601</v>
      </c>
      <c r="AJ515" s="109">
        <v>1188028235.7277</v>
      </c>
      <c r="AK515" s="109">
        <v>1184313292.2455001</v>
      </c>
      <c r="AL515" s="109">
        <v>1189136696.7950001</v>
      </c>
      <c r="AM515" s="109">
        <v>1210291547.6631401</v>
      </c>
      <c r="AN515" s="109">
        <v>1233344713.07146</v>
      </c>
      <c r="AO515" s="109">
        <v>1233344713.07146</v>
      </c>
      <c r="AP515" s="109">
        <v>1212472679.03176</v>
      </c>
      <c r="AQ515" s="109">
        <v>1238388881.6654799</v>
      </c>
      <c r="AR515" s="109">
        <v>1254781149.5712299</v>
      </c>
      <c r="AS515" s="109">
        <v>1255494933.34038</v>
      </c>
      <c r="AT515" s="109">
        <v>1249654888.26085</v>
      </c>
      <c r="AU515" s="109">
        <v>1238655473.5598099</v>
      </c>
      <c r="AV515" s="109">
        <v>1230664074.4305699</v>
      </c>
      <c r="AW515" s="109">
        <v>1181235567.88715</v>
      </c>
      <c r="AX515" s="109">
        <v>1176019796.6386399</v>
      </c>
      <c r="AY515" s="109">
        <v>1178326960.0666599</v>
      </c>
      <c r="AZ515" s="109">
        <v>1190659006.8636301</v>
      </c>
      <c r="BA515" s="109">
        <v>1211156634.89659</v>
      </c>
      <c r="BB515" s="109">
        <v>1211156634.89659</v>
      </c>
    </row>
    <row r="516" spans="1:54">
      <c r="A516" s="86" t="s">
        <v>633</v>
      </c>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c r="AG516" s="87"/>
      <c r="AH516" s="87"/>
      <c r="AI516" s="87"/>
      <c r="AJ516" s="87"/>
      <c r="AK516" s="87"/>
      <c r="AL516" s="87"/>
      <c r="AM516" s="87"/>
      <c r="AN516" s="87"/>
      <c r="AO516" s="87"/>
      <c r="AP516" s="87"/>
      <c r="AQ516" s="87"/>
      <c r="AR516" s="87"/>
      <c r="AS516" s="87"/>
      <c r="AT516" s="87"/>
      <c r="AU516" s="87"/>
      <c r="AV516" s="87"/>
      <c r="AW516" s="87"/>
      <c r="AX516" s="87"/>
      <c r="AY516" s="87"/>
      <c r="AZ516" s="87"/>
      <c r="BA516" s="87"/>
      <c r="BB516" s="87"/>
    </row>
    <row r="517" spans="1:54">
      <c r="A517" s="89" t="s">
        <v>634</v>
      </c>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c r="AK517" s="87"/>
      <c r="AL517" s="87"/>
      <c r="AM517" s="87"/>
      <c r="AN517" s="87"/>
      <c r="AO517" s="87"/>
      <c r="AP517" s="87"/>
      <c r="AQ517" s="87"/>
      <c r="AR517" s="87"/>
      <c r="AS517" s="87"/>
      <c r="AT517" s="87"/>
      <c r="AU517" s="87"/>
      <c r="AV517" s="87"/>
      <c r="AW517" s="87"/>
      <c r="AX517" s="87"/>
      <c r="AY517" s="87"/>
      <c r="AZ517" s="87"/>
      <c r="BA517" s="87"/>
      <c r="BB517" s="87"/>
    </row>
    <row r="518" spans="1:54">
      <c r="A518" s="86" t="s">
        <v>635</v>
      </c>
      <c r="B518" s="87">
        <v>5261412.97</v>
      </c>
      <c r="C518" s="87">
        <v>5261412.97</v>
      </c>
      <c r="D518" s="87">
        <v>5261412.97</v>
      </c>
      <c r="E518" s="87">
        <v>5261412.97</v>
      </c>
      <c r="F518" s="87">
        <v>5261412.97</v>
      </c>
      <c r="G518" s="87">
        <v>5261412.97</v>
      </c>
      <c r="H518" s="87">
        <v>5261412.97</v>
      </c>
      <c r="I518" s="87">
        <v>5261412.97</v>
      </c>
      <c r="J518" s="87">
        <v>5261412.97</v>
      </c>
      <c r="K518" s="87">
        <v>5261412.97</v>
      </c>
      <c r="L518" s="87">
        <v>5261412.97</v>
      </c>
      <c r="M518" s="87">
        <v>5261412.97</v>
      </c>
      <c r="N518" s="87">
        <v>5261412.97</v>
      </c>
      <c r="O518" s="87">
        <v>5261412.97</v>
      </c>
      <c r="P518" s="87">
        <v>5261412.97</v>
      </c>
      <c r="Q518" s="87">
        <v>5261412.97</v>
      </c>
      <c r="R518" s="87">
        <v>5261412.97</v>
      </c>
      <c r="S518" s="87">
        <v>5261412.97</v>
      </c>
      <c r="T518" s="87">
        <v>5261412.97</v>
      </c>
      <c r="U518" s="87">
        <v>5261412.97</v>
      </c>
      <c r="V518" s="87">
        <v>5261412.97</v>
      </c>
      <c r="W518" s="87">
        <v>5261412.97</v>
      </c>
      <c r="X518" s="87">
        <v>5261412.97</v>
      </c>
      <c r="Y518" s="87">
        <v>5261412.97</v>
      </c>
      <c r="Z518" s="87">
        <v>5261412.97</v>
      </c>
      <c r="AA518" s="87">
        <v>5261412.97</v>
      </c>
      <c r="AB518" s="87">
        <v>5261412.97</v>
      </c>
      <c r="AC518" s="87">
        <v>5261412.97</v>
      </c>
      <c r="AD518" s="87">
        <v>5261412.97</v>
      </c>
      <c r="AE518" s="87">
        <v>5261412.97</v>
      </c>
      <c r="AF518" s="87">
        <v>5261412.97</v>
      </c>
      <c r="AG518" s="87">
        <v>5261412.97</v>
      </c>
      <c r="AH518" s="87">
        <v>5261412.97</v>
      </c>
      <c r="AI518" s="87">
        <v>5261412.97</v>
      </c>
      <c r="AJ518" s="87">
        <v>5261412.97</v>
      </c>
      <c r="AK518" s="87">
        <v>5261412.97</v>
      </c>
      <c r="AL518" s="87">
        <v>5261412.97</v>
      </c>
      <c r="AM518" s="87">
        <v>5261412.97</v>
      </c>
      <c r="AN518" s="87">
        <v>5261412.97</v>
      </c>
      <c r="AO518" s="87">
        <v>5261412.97</v>
      </c>
      <c r="AP518" s="87">
        <v>5261412.97</v>
      </c>
      <c r="AQ518" s="87">
        <v>5261412.97</v>
      </c>
      <c r="AR518" s="87">
        <v>5261412.97</v>
      </c>
      <c r="AS518" s="87">
        <v>5261412.97</v>
      </c>
      <c r="AT518" s="87">
        <v>5261412.97</v>
      </c>
      <c r="AU518" s="87">
        <v>5261412.97</v>
      </c>
      <c r="AV518" s="87">
        <v>5261412.97</v>
      </c>
      <c r="AW518" s="87">
        <v>5261412.97</v>
      </c>
      <c r="AX518" s="87">
        <v>5261412.97</v>
      </c>
      <c r="AY518" s="87">
        <v>5261412.97</v>
      </c>
      <c r="AZ518" s="87">
        <v>5261412.97</v>
      </c>
      <c r="BA518" s="87">
        <v>5261412.97</v>
      </c>
      <c r="BB518" s="87">
        <v>5261412.97</v>
      </c>
    </row>
    <row r="519" spans="1:54">
      <c r="A519" s="86" t="s">
        <v>636</v>
      </c>
      <c r="B519" s="87">
        <v>0</v>
      </c>
      <c r="C519" s="87">
        <v>0</v>
      </c>
      <c r="D519" s="87">
        <v>0</v>
      </c>
      <c r="E519" s="87">
        <v>0</v>
      </c>
      <c r="F519" s="87">
        <v>0</v>
      </c>
      <c r="G519" s="87">
        <v>0</v>
      </c>
      <c r="H519" s="87">
        <v>0</v>
      </c>
      <c r="I519" s="87">
        <v>0</v>
      </c>
      <c r="J519" s="87">
        <v>0</v>
      </c>
      <c r="K519" s="87">
        <v>0</v>
      </c>
      <c r="L519" s="87">
        <v>0</v>
      </c>
      <c r="M519" s="87">
        <v>0</v>
      </c>
      <c r="N519" s="87">
        <v>0</v>
      </c>
      <c r="O519" s="87">
        <v>0</v>
      </c>
      <c r="P519" s="87">
        <v>0</v>
      </c>
      <c r="Q519" s="87">
        <v>0</v>
      </c>
      <c r="R519" s="87">
        <v>0</v>
      </c>
      <c r="S519" s="87">
        <v>0</v>
      </c>
      <c r="T519" s="87">
        <v>0</v>
      </c>
      <c r="U519" s="87">
        <v>0</v>
      </c>
      <c r="V519" s="87">
        <v>0</v>
      </c>
      <c r="W519" s="87">
        <v>0</v>
      </c>
      <c r="X519" s="87">
        <v>0</v>
      </c>
      <c r="Y519" s="87">
        <v>0</v>
      </c>
      <c r="Z519" s="87">
        <v>0</v>
      </c>
      <c r="AA519" s="87">
        <v>0</v>
      </c>
      <c r="AB519" s="87">
        <v>0</v>
      </c>
      <c r="AC519" s="87">
        <v>0</v>
      </c>
      <c r="AD519" s="87">
        <v>0</v>
      </c>
      <c r="AE519" s="87">
        <v>0</v>
      </c>
      <c r="AF519" s="87">
        <v>0</v>
      </c>
      <c r="AG519" s="87">
        <v>0</v>
      </c>
      <c r="AH519" s="87">
        <v>0</v>
      </c>
      <c r="AI519" s="87">
        <v>0</v>
      </c>
      <c r="AJ519" s="87">
        <v>0</v>
      </c>
      <c r="AK519" s="87">
        <v>0</v>
      </c>
      <c r="AL519" s="87">
        <v>0</v>
      </c>
      <c r="AM519" s="87">
        <v>0</v>
      </c>
      <c r="AN519" s="87">
        <v>0</v>
      </c>
      <c r="AO519" s="87">
        <v>0</v>
      </c>
      <c r="AP519" s="87">
        <v>0</v>
      </c>
      <c r="AQ519" s="87">
        <v>0</v>
      </c>
      <c r="AR519" s="87">
        <v>0</v>
      </c>
      <c r="AS519" s="87">
        <v>0</v>
      </c>
      <c r="AT519" s="87">
        <v>0</v>
      </c>
      <c r="AU519" s="87">
        <v>0</v>
      </c>
      <c r="AV519" s="87">
        <v>0</v>
      </c>
      <c r="AW519" s="87">
        <v>0</v>
      </c>
      <c r="AX519" s="87">
        <v>0</v>
      </c>
      <c r="AY519" s="87">
        <v>0</v>
      </c>
      <c r="AZ519" s="87">
        <v>0</v>
      </c>
      <c r="BA519" s="87">
        <v>0</v>
      </c>
      <c r="BB519" s="87">
        <v>0</v>
      </c>
    </row>
    <row r="520" spans="1:54">
      <c r="A520" s="267" t="s">
        <v>637</v>
      </c>
      <c r="B520" s="109">
        <v>5261412.97</v>
      </c>
      <c r="C520" s="109">
        <v>5261412.97</v>
      </c>
      <c r="D520" s="109">
        <v>5261412.97</v>
      </c>
      <c r="E520" s="109">
        <v>5261412.97</v>
      </c>
      <c r="F520" s="109">
        <v>5261412.97</v>
      </c>
      <c r="G520" s="109">
        <v>5261412.97</v>
      </c>
      <c r="H520" s="109">
        <v>5261412.97</v>
      </c>
      <c r="I520" s="109">
        <v>5261412.97</v>
      </c>
      <c r="J520" s="109">
        <v>5261412.97</v>
      </c>
      <c r="K520" s="109">
        <v>5261412.97</v>
      </c>
      <c r="L520" s="109">
        <v>5261412.97</v>
      </c>
      <c r="M520" s="109">
        <v>5261412.97</v>
      </c>
      <c r="N520" s="109">
        <v>5261412.97</v>
      </c>
      <c r="O520" s="109">
        <v>5261412.97</v>
      </c>
      <c r="P520" s="109">
        <v>5261412.97</v>
      </c>
      <c r="Q520" s="109">
        <v>5261412.97</v>
      </c>
      <c r="R520" s="109">
        <v>5261412.97</v>
      </c>
      <c r="S520" s="109">
        <v>5261412.97</v>
      </c>
      <c r="T520" s="109">
        <v>5261412.97</v>
      </c>
      <c r="U520" s="109">
        <v>5261412.97</v>
      </c>
      <c r="V520" s="109">
        <v>5261412.97</v>
      </c>
      <c r="W520" s="109">
        <v>5261412.97</v>
      </c>
      <c r="X520" s="109">
        <v>5261412.97</v>
      </c>
      <c r="Y520" s="109">
        <v>5261412.97</v>
      </c>
      <c r="Z520" s="109">
        <v>5261412.97</v>
      </c>
      <c r="AA520" s="109">
        <v>5261412.97</v>
      </c>
      <c r="AB520" s="109">
        <v>5261412.97</v>
      </c>
      <c r="AC520" s="109">
        <v>5261412.97</v>
      </c>
      <c r="AD520" s="109">
        <v>5261412.97</v>
      </c>
      <c r="AE520" s="109">
        <v>5261412.97</v>
      </c>
      <c r="AF520" s="109">
        <v>5261412.97</v>
      </c>
      <c r="AG520" s="109">
        <v>5261412.97</v>
      </c>
      <c r="AH520" s="109">
        <v>5261412.97</v>
      </c>
      <c r="AI520" s="109">
        <v>5261412.97</v>
      </c>
      <c r="AJ520" s="109">
        <v>5261412.97</v>
      </c>
      <c r="AK520" s="109">
        <v>5261412.97</v>
      </c>
      <c r="AL520" s="109">
        <v>5261412.97</v>
      </c>
      <c r="AM520" s="109">
        <v>5261412.97</v>
      </c>
      <c r="AN520" s="109">
        <v>5261412.97</v>
      </c>
      <c r="AO520" s="109">
        <v>5261412.97</v>
      </c>
      <c r="AP520" s="109">
        <v>5261412.97</v>
      </c>
      <c r="AQ520" s="109">
        <v>5261412.97</v>
      </c>
      <c r="AR520" s="109">
        <v>5261412.97</v>
      </c>
      <c r="AS520" s="109">
        <v>5261412.97</v>
      </c>
      <c r="AT520" s="109">
        <v>5261412.97</v>
      </c>
      <c r="AU520" s="109">
        <v>5261412.97</v>
      </c>
      <c r="AV520" s="109">
        <v>5261412.97</v>
      </c>
      <c r="AW520" s="109">
        <v>5261412.97</v>
      </c>
      <c r="AX520" s="109">
        <v>5261412.97</v>
      </c>
      <c r="AY520" s="109">
        <v>5261412.97</v>
      </c>
      <c r="AZ520" s="109">
        <v>5261412.97</v>
      </c>
      <c r="BA520" s="109">
        <v>5261412.97</v>
      </c>
      <c r="BB520" s="109">
        <v>5261412.97</v>
      </c>
    </row>
    <row r="521" spans="1:54">
      <c r="A521" s="86" t="s">
        <v>638</v>
      </c>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c r="AK521" s="87"/>
      <c r="AL521" s="87"/>
      <c r="AM521" s="87"/>
      <c r="AN521" s="87"/>
      <c r="AO521" s="87"/>
      <c r="AP521" s="87"/>
      <c r="AQ521" s="87"/>
      <c r="AR521" s="87"/>
      <c r="AS521" s="87"/>
      <c r="AT521" s="87"/>
      <c r="AU521" s="87"/>
      <c r="AV521" s="87"/>
      <c r="AW521" s="87"/>
      <c r="AX521" s="87"/>
      <c r="AY521" s="87"/>
      <c r="AZ521" s="87"/>
      <c r="BA521" s="87"/>
      <c r="BB521" s="87"/>
    </row>
    <row r="522" spans="1:54">
      <c r="A522" s="89" t="s">
        <v>639</v>
      </c>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c r="AG522" s="87"/>
      <c r="AH522" s="87"/>
      <c r="AI522" s="87"/>
      <c r="AJ522" s="87"/>
      <c r="AK522" s="87"/>
      <c r="AL522" s="87"/>
      <c r="AM522" s="87"/>
      <c r="AN522" s="87"/>
      <c r="AO522" s="87"/>
      <c r="AP522" s="87"/>
      <c r="AQ522" s="87"/>
      <c r="AR522" s="87"/>
      <c r="AS522" s="87"/>
      <c r="AT522" s="87"/>
      <c r="AU522" s="87"/>
      <c r="AV522" s="87"/>
      <c r="AW522" s="87"/>
      <c r="AX522" s="87"/>
      <c r="AY522" s="87"/>
      <c r="AZ522" s="87"/>
      <c r="BA522" s="87"/>
      <c r="BB522" s="87"/>
    </row>
    <row r="523" spans="1:54">
      <c r="A523" s="86" t="s">
        <v>640</v>
      </c>
      <c r="B523" s="87">
        <v>8474.92</v>
      </c>
      <c r="C523" s="87">
        <v>8474.92</v>
      </c>
      <c r="D523" s="87">
        <v>8474.92</v>
      </c>
      <c r="E523" s="87">
        <v>8474.92</v>
      </c>
      <c r="F523" s="87">
        <v>8474.92</v>
      </c>
      <c r="G523" s="87">
        <v>8474.92</v>
      </c>
      <c r="H523" s="87">
        <v>8474.92</v>
      </c>
      <c r="I523" s="87">
        <v>8474.92</v>
      </c>
      <c r="J523" s="87">
        <v>8474.92</v>
      </c>
      <c r="K523" s="87">
        <v>8474.92</v>
      </c>
      <c r="L523" s="87">
        <v>8474.92</v>
      </c>
      <c r="M523" s="87">
        <v>8474.92</v>
      </c>
      <c r="N523" s="87">
        <v>8474.92</v>
      </c>
      <c r="O523" s="87">
        <v>8474.92</v>
      </c>
      <c r="P523" s="87">
        <v>8474.92</v>
      </c>
      <c r="Q523" s="87">
        <v>8474.92</v>
      </c>
      <c r="R523" s="87">
        <v>8474.92</v>
      </c>
      <c r="S523" s="87">
        <v>8474.92</v>
      </c>
      <c r="T523" s="87">
        <v>8474.92</v>
      </c>
      <c r="U523" s="87">
        <v>8474.92</v>
      </c>
      <c r="V523" s="87">
        <v>8474.92</v>
      </c>
      <c r="W523" s="87">
        <v>8474.92</v>
      </c>
      <c r="X523" s="87">
        <v>8474.92</v>
      </c>
      <c r="Y523" s="87">
        <v>8474.92</v>
      </c>
      <c r="Z523" s="87">
        <v>8474.92</v>
      </c>
      <c r="AA523" s="87">
        <v>8474.92</v>
      </c>
      <c r="AB523" s="87">
        <v>8474.92</v>
      </c>
      <c r="AC523" s="87">
        <v>8474.92</v>
      </c>
      <c r="AD523" s="87">
        <v>8474.92</v>
      </c>
      <c r="AE523" s="87">
        <v>8474.92</v>
      </c>
      <c r="AF523" s="87">
        <v>8474.92</v>
      </c>
      <c r="AG523" s="87">
        <v>8474.92</v>
      </c>
      <c r="AH523" s="87">
        <v>8474.92</v>
      </c>
      <c r="AI523" s="87">
        <v>8474.92</v>
      </c>
      <c r="AJ523" s="87">
        <v>8474.92</v>
      </c>
      <c r="AK523" s="87">
        <v>8474.92</v>
      </c>
      <c r="AL523" s="87">
        <v>8474.92</v>
      </c>
      <c r="AM523" s="87">
        <v>8474.92</v>
      </c>
      <c r="AN523" s="87">
        <v>8474.92</v>
      </c>
      <c r="AO523" s="87">
        <v>8474.92</v>
      </c>
      <c r="AP523" s="87">
        <v>8474.92</v>
      </c>
      <c r="AQ523" s="87">
        <v>8474.92</v>
      </c>
      <c r="AR523" s="87">
        <v>8474.92</v>
      </c>
      <c r="AS523" s="87">
        <v>8474.92</v>
      </c>
      <c r="AT523" s="87">
        <v>8474.92</v>
      </c>
      <c r="AU523" s="87">
        <v>8474.92</v>
      </c>
      <c r="AV523" s="87">
        <v>8474.92</v>
      </c>
      <c r="AW523" s="87">
        <v>8474.92</v>
      </c>
      <c r="AX523" s="87">
        <v>8474.92</v>
      </c>
      <c r="AY523" s="87">
        <v>8474.92</v>
      </c>
      <c r="AZ523" s="87">
        <v>8474.92</v>
      </c>
      <c r="BA523" s="87">
        <v>8474.92</v>
      </c>
      <c r="BB523" s="87">
        <v>8474.92</v>
      </c>
    </row>
    <row r="524" spans="1:54">
      <c r="A524" s="86" t="s">
        <v>641</v>
      </c>
      <c r="B524" s="87">
        <v>0</v>
      </c>
      <c r="C524" s="87">
        <v>0</v>
      </c>
      <c r="D524" s="87">
        <v>0</v>
      </c>
      <c r="E524" s="87">
        <v>0</v>
      </c>
      <c r="F524" s="87">
        <v>0</v>
      </c>
      <c r="G524" s="87">
        <v>0</v>
      </c>
      <c r="H524" s="87">
        <v>0</v>
      </c>
      <c r="I524" s="87">
        <v>0</v>
      </c>
      <c r="J524" s="87">
        <v>0</v>
      </c>
      <c r="K524" s="87">
        <v>0</v>
      </c>
      <c r="L524" s="87">
        <v>0</v>
      </c>
      <c r="M524" s="87">
        <v>0</v>
      </c>
      <c r="N524" s="87">
        <v>0</v>
      </c>
      <c r="O524" s="87">
        <v>0</v>
      </c>
      <c r="P524" s="87">
        <v>0</v>
      </c>
      <c r="Q524" s="87">
        <v>0</v>
      </c>
      <c r="R524" s="87">
        <v>0</v>
      </c>
      <c r="S524" s="87">
        <v>0</v>
      </c>
      <c r="T524" s="87">
        <v>0</v>
      </c>
      <c r="U524" s="87">
        <v>0</v>
      </c>
      <c r="V524" s="87">
        <v>0</v>
      </c>
      <c r="W524" s="87">
        <v>0</v>
      </c>
      <c r="X524" s="87">
        <v>0</v>
      </c>
      <c r="Y524" s="87">
        <v>0</v>
      </c>
      <c r="Z524" s="87">
        <v>0</v>
      </c>
      <c r="AA524" s="87">
        <v>0</v>
      </c>
      <c r="AB524" s="87">
        <v>0</v>
      </c>
      <c r="AC524" s="87">
        <v>0</v>
      </c>
      <c r="AD524" s="87">
        <v>0</v>
      </c>
      <c r="AE524" s="87">
        <v>0</v>
      </c>
      <c r="AF524" s="87">
        <v>0</v>
      </c>
      <c r="AG524" s="87">
        <v>0</v>
      </c>
      <c r="AH524" s="87">
        <v>0</v>
      </c>
      <c r="AI524" s="87">
        <v>0</v>
      </c>
      <c r="AJ524" s="87">
        <v>0</v>
      </c>
      <c r="AK524" s="87">
        <v>0</v>
      </c>
      <c r="AL524" s="87">
        <v>0</v>
      </c>
      <c r="AM524" s="87">
        <v>0</v>
      </c>
      <c r="AN524" s="87">
        <v>0</v>
      </c>
      <c r="AO524" s="87">
        <v>0</v>
      </c>
      <c r="AP524" s="87">
        <v>0</v>
      </c>
      <c r="AQ524" s="87">
        <v>0</v>
      </c>
      <c r="AR524" s="87">
        <v>0</v>
      </c>
      <c r="AS524" s="87">
        <v>0</v>
      </c>
      <c r="AT524" s="87">
        <v>0</v>
      </c>
      <c r="AU524" s="87">
        <v>0</v>
      </c>
      <c r="AV524" s="87">
        <v>0</v>
      </c>
      <c r="AW524" s="87">
        <v>0</v>
      </c>
      <c r="AX524" s="87">
        <v>0</v>
      </c>
      <c r="AY524" s="87">
        <v>0</v>
      </c>
      <c r="AZ524" s="87">
        <v>0</v>
      </c>
      <c r="BA524" s="87">
        <v>0</v>
      </c>
      <c r="BB524" s="87">
        <v>0</v>
      </c>
    </row>
    <row r="525" spans="1:54">
      <c r="A525" s="86" t="s">
        <v>642</v>
      </c>
      <c r="B525" s="87">
        <v>0</v>
      </c>
      <c r="C525" s="87">
        <v>0</v>
      </c>
      <c r="D525" s="87">
        <v>0</v>
      </c>
      <c r="E525" s="87">
        <v>0</v>
      </c>
      <c r="F525" s="87">
        <v>0</v>
      </c>
      <c r="G525" s="87">
        <v>0</v>
      </c>
      <c r="H525" s="87">
        <v>0</v>
      </c>
      <c r="I525" s="87">
        <v>0</v>
      </c>
      <c r="J525" s="87">
        <v>0</v>
      </c>
      <c r="K525" s="87">
        <v>0</v>
      </c>
      <c r="L525" s="87">
        <v>0</v>
      </c>
      <c r="M525" s="87">
        <v>0</v>
      </c>
      <c r="N525" s="87">
        <v>0</v>
      </c>
      <c r="O525" s="87">
        <v>0</v>
      </c>
      <c r="P525" s="87">
        <v>0</v>
      </c>
      <c r="Q525" s="87">
        <v>0</v>
      </c>
      <c r="R525" s="87">
        <v>0</v>
      </c>
      <c r="S525" s="87">
        <v>0</v>
      </c>
      <c r="T525" s="87">
        <v>0</v>
      </c>
      <c r="U525" s="87">
        <v>0</v>
      </c>
      <c r="V525" s="87">
        <v>0</v>
      </c>
      <c r="W525" s="87">
        <v>0</v>
      </c>
      <c r="X525" s="87">
        <v>0</v>
      </c>
      <c r="Y525" s="87">
        <v>0</v>
      </c>
      <c r="Z525" s="87">
        <v>0</v>
      </c>
      <c r="AA525" s="87">
        <v>0</v>
      </c>
      <c r="AB525" s="87">
        <v>0</v>
      </c>
      <c r="AC525" s="87">
        <v>0</v>
      </c>
      <c r="AD525" s="87">
        <v>0</v>
      </c>
      <c r="AE525" s="87">
        <v>0</v>
      </c>
      <c r="AF525" s="87">
        <v>0</v>
      </c>
      <c r="AG525" s="87">
        <v>0</v>
      </c>
      <c r="AH525" s="87">
        <v>0</v>
      </c>
      <c r="AI525" s="87">
        <v>0</v>
      </c>
      <c r="AJ525" s="87">
        <v>0</v>
      </c>
      <c r="AK525" s="87">
        <v>0</v>
      </c>
      <c r="AL525" s="87">
        <v>0</v>
      </c>
      <c r="AM525" s="87">
        <v>0</v>
      </c>
      <c r="AN525" s="87">
        <v>0</v>
      </c>
      <c r="AO525" s="87">
        <v>0</v>
      </c>
      <c r="AP525" s="87">
        <v>0</v>
      </c>
      <c r="AQ525" s="87">
        <v>0</v>
      </c>
      <c r="AR525" s="87">
        <v>0</v>
      </c>
      <c r="AS525" s="87">
        <v>0</v>
      </c>
      <c r="AT525" s="87">
        <v>0</v>
      </c>
      <c r="AU525" s="87">
        <v>0</v>
      </c>
      <c r="AV525" s="87">
        <v>0</v>
      </c>
      <c r="AW525" s="87">
        <v>0</v>
      </c>
      <c r="AX525" s="87">
        <v>0</v>
      </c>
      <c r="AY525" s="87">
        <v>0</v>
      </c>
      <c r="AZ525" s="87">
        <v>0</v>
      </c>
      <c r="BA525" s="87">
        <v>0</v>
      </c>
      <c r="BB525" s="87">
        <v>0</v>
      </c>
    </row>
    <row r="526" spans="1:54">
      <c r="A526" s="86" t="s">
        <v>643</v>
      </c>
      <c r="B526" s="87">
        <v>0</v>
      </c>
      <c r="C526" s="87">
        <v>0</v>
      </c>
      <c r="D526" s="87">
        <v>0</v>
      </c>
      <c r="E526" s="87">
        <v>0</v>
      </c>
      <c r="F526" s="87">
        <v>0</v>
      </c>
      <c r="G526" s="87">
        <v>0</v>
      </c>
      <c r="H526" s="87">
        <v>0</v>
      </c>
      <c r="I526" s="87">
        <v>0</v>
      </c>
      <c r="J526" s="87">
        <v>0</v>
      </c>
      <c r="K526" s="87">
        <v>0</v>
      </c>
      <c r="L526" s="87">
        <v>0</v>
      </c>
      <c r="M526" s="87">
        <v>0</v>
      </c>
      <c r="N526" s="87">
        <v>0</v>
      </c>
      <c r="O526" s="87">
        <v>0</v>
      </c>
      <c r="P526" s="87">
        <v>0</v>
      </c>
      <c r="Q526" s="87">
        <v>0</v>
      </c>
      <c r="R526" s="87">
        <v>0</v>
      </c>
      <c r="S526" s="87">
        <v>0</v>
      </c>
      <c r="T526" s="87">
        <v>0</v>
      </c>
      <c r="U526" s="87">
        <v>0</v>
      </c>
      <c r="V526" s="87">
        <v>0</v>
      </c>
      <c r="W526" s="87">
        <v>0</v>
      </c>
      <c r="X526" s="87">
        <v>0</v>
      </c>
      <c r="Y526" s="87">
        <v>0</v>
      </c>
      <c r="Z526" s="87">
        <v>0</v>
      </c>
      <c r="AA526" s="87">
        <v>0</v>
      </c>
      <c r="AB526" s="87">
        <v>0</v>
      </c>
      <c r="AC526" s="87">
        <v>0</v>
      </c>
      <c r="AD526" s="87">
        <v>0</v>
      </c>
      <c r="AE526" s="87">
        <v>0</v>
      </c>
      <c r="AF526" s="87">
        <v>0</v>
      </c>
      <c r="AG526" s="87">
        <v>0</v>
      </c>
      <c r="AH526" s="87">
        <v>0</v>
      </c>
      <c r="AI526" s="87">
        <v>0</v>
      </c>
      <c r="AJ526" s="87">
        <v>0</v>
      </c>
      <c r="AK526" s="87">
        <v>0</v>
      </c>
      <c r="AL526" s="87">
        <v>0</v>
      </c>
      <c r="AM526" s="87">
        <v>0</v>
      </c>
      <c r="AN526" s="87">
        <v>0</v>
      </c>
      <c r="AO526" s="87">
        <v>0</v>
      </c>
      <c r="AP526" s="87">
        <v>0</v>
      </c>
      <c r="AQ526" s="87">
        <v>0</v>
      </c>
      <c r="AR526" s="87">
        <v>0</v>
      </c>
      <c r="AS526" s="87">
        <v>0</v>
      </c>
      <c r="AT526" s="87">
        <v>0</v>
      </c>
      <c r="AU526" s="87">
        <v>0</v>
      </c>
      <c r="AV526" s="87">
        <v>0</v>
      </c>
      <c r="AW526" s="87">
        <v>0</v>
      </c>
      <c r="AX526" s="87">
        <v>0</v>
      </c>
      <c r="AY526" s="87">
        <v>0</v>
      </c>
      <c r="AZ526" s="87">
        <v>0</v>
      </c>
      <c r="BA526" s="87">
        <v>0</v>
      </c>
      <c r="BB526" s="87">
        <v>0</v>
      </c>
    </row>
    <row r="527" spans="1:54">
      <c r="A527" s="86" t="s">
        <v>644</v>
      </c>
      <c r="B527" s="87">
        <v>0</v>
      </c>
      <c r="C527" s="87">
        <v>0</v>
      </c>
      <c r="D527" s="87">
        <v>0</v>
      </c>
      <c r="E527" s="87">
        <v>0</v>
      </c>
      <c r="F527" s="87">
        <v>0</v>
      </c>
      <c r="G527" s="87">
        <v>0</v>
      </c>
      <c r="H527" s="87">
        <v>0</v>
      </c>
      <c r="I527" s="87">
        <v>0</v>
      </c>
      <c r="J527" s="87">
        <v>0</v>
      </c>
      <c r="K527" s="87">
        <v>0</v>
      </c>
      <c r="L527" s="87">
        <v>0</v>
      </c>
      <c r="M527" s="87">
        <v>0</v>
      </c>
      <c r="N527" s="87">
        <v>0</v>
      </c>
      <c r="O527" s="87">
        <v>0</v>
      </c>
      <c r="P527" s="87">
        <v>0</v>
      </c>
      <c r="Q527" s="87">
        <v>0</v>
      </c>
      <c r="R527" s="87">
        <v>0</v>
      </c>
      <c r="S527" s="87">
        <v>0</v>
      </c>
      <c r="T527" s="87">
        <v>0</v>
      </c>
      <c r="U527" s="87">
        <v>0</v>
      </c>
      <c r="V527" s="87">
        <v>0</v>
      </c>
      <c r="W527" s="87">
        <v>0</v>
      </c>
      <c r="X527" s="87">
        <v>0</v>
      </c>
      <c r="Y527" s="87">
        <v>0</v>
      </c>
      <c r="Z527" s="87">
        <v>0</v>
      </c>
      <c r="AA527" s="87">
        <v>0</v>
      </c>
      <c r="AB527" s="87">
        <v>0</v>
      </c>
      <c r="AC527" s="87">
        <v>0</v>
      </c>
      <c r="AD527" s="87">
        <v>0</v>
      </c>
      <c r="AE527" s="87">
        <v>0</v>
      </c>
      <c r="AF527" s="87">
        <v>0</v>
      </c>
      <c r="AG527" s="87">
        <v>0</v>
      </c>
      <c r="AH527" s="87">
        <v>0</v>
      </c>
      <c r="AI527" s="87">
        <v>0</v>
      </c>
      <c r="AJ527" s="87">
        <v>0</v>
      </c>
      <c r="AK527" s="87">
        <v>0</v>
      </c>
      <c r="AL527" s="87">
        <v>0</v>
      </c>
      <c r="AM527" s="87">
        <v>0</v>
      </c>
      <c r="AN527" s="87">
        <v>0</v>
      </c>
      <c r="AO527" s="87">
        <v>0</v>
      </c>
      <c r="AP527" s="87">
        <v>0</v>
      </c>
      <c r="AQ527" s="87">
        <v>0</v>
      </c>
      <c r="AR527" s="87">
        <v>0</v>
      </c>
      <c r="AS527" s="87">
        <v>0</v>
      </c>
      <c r="AT527" s="87">
        <v>0</v>
      </c>
      <c r="AU527" s="87">
        <v>0</v>
      </c>
      <c r="AV527" s="87">
        <v>0</v>
      </c>
      <c r="AW527" s="87">
        <v>0</v>
      </c>
      <c r="AX527" s="87">
        <v>0</v>
      </c>
      <c r="AY527" s="87">
        <v>0</v>
      </c>
      <c r="AZ527" s="87">
        <v>0</v>
      </c>
      <c r="BA527" s="87">
        <v>0</v>
      </c>
      <c r="BB527" s="87">
        <v>0</v>
      </c>
    </row>
    <row r="528" spans="1:54">
      <c r="A528" s="86" t="s">
        <v>645</v>
      </c>
      <c r="B528" s="87">
        <v>0</v>
      </c>
      <c r="C528" s="87">
        <v>0</v>
      </c>
      <c r="D528" s="87">
        <v>0</v>
      </c>
      <c r="E528" s="87">
        <v>0</v>
      </c>
      <c r="F528" s="87">
        <v>0</v>
      </c>
      <c r="G528" s="87">
        <v>0</v>
      </c>
      <c r="H528" s="87">
        <v>0</v>
      </c>
      <c r="I528" s="87">
        <v>0</v>
      </c>
      <c r="J528" s="87">
        <v>0</v>
      </c>
      <c r="K528" s="87">
        <v>0</v>
      </c>
      <c r="L528" s="87">
        <v>0</v>
      </c>
      <c r="M528" s="87">
        <v>0</v>
      </c>
      <c r="N528" s="87">
        <v>0</v>
      </c>
      <c r="O528" s="87">
        <v>0</v>
      </c>
      <c r="P528" s="87">
        <v>0</v>
      </c>
      <c r="Q528" s="87">
        <v>0</v>
      </c>
      <c r="R528" s="87">
        <v>0</v>
      </c>
      <c r="S528" s="87">
        <v>0</v>
      </c>
      <c r="T528" s="87">
        <v>0</v>
      </c>
      <c r="U528" s="87">
        <v>0</v>
      </c>
      <c r="V528" s="87">
        <v>0</v>
      </c>
      <c r="W528" s="87">
        <v>0</v>
      </c>
      <c r="X528" s="87">
        <v>0</v>
      </c>
      <c r="Y528" s="87">
        <v>0</v>
      </c>
      <c r="Z528" s="87">
        <v>0</v>
      </c>
      <c r="AA528" s="87">
        <v>0</v>
      </c>
      <c r="AB528" s="87">
        <v>0</v>
      </c>
      <c r="AC528" s="87">
        <v>0</v>
      </c>
      <c r="AD528" s="87">
        <v>0</v>
      </c>
      <c r="AE528" s="87">
        <v>0</v>
      </c>
      <c r="AF528" s="87">
        <v>0</v>
      </c>
      <c r="AG528" s="87">
        <v>0</v>
      </c>
      <c r="AH528" s="87">
        <v>0</v>
      </c>
      <c r="AI528" s="87">
        <v>0</v>
      </c>
      <c r="AJ528" s="87">
        <v>0</v>
      </c>
      <c r="AK528" s="87">
        <v>0</v>
      </c>
      <c r="AL528" s="87">
        <v>0</v>
      </c>
      <c r="AM528" s="87">
        <v>0</v>
      </c>
      <c r="AN528" s="87">
        <v>0</v>
      </c>
      <c r="AO528" s="87">
        <v>0</v>
      </c>
      <c r="AP528" s="87">
        <v>0</v>
      </c>
      <c r="AQ528" s="87">
        <v>0</v>
      </c>
      <c r="AR528" s="87">
        <v>0</v>
      </c>
      <c r="AS528" s="87">
        <v>0</v>
      </c>
      <c r="AT528" s="87">
        <v>0</v>
      </c>
      <c r="AU528" s="87">
        <v>0</v>
      </c>
      <c r="AV528" s="87">
        <v>0</v>
      </c>
      <c r="AW528" s="87">
        <v>0</v>
      </c>
      <c r="AX528" s="87">
        <v>0</v>
      </c>
      <c r="AY528" s="87">
        <v>0</v>
      </c>
      <c r="AZ528" s="87">
        <v>0</v>
      </c>
      <c r="BA528" s="87">
        <v>0</v>
      </c>
      <c r="BB528" s="87">
        <v>0</v>
      </c>
    </row>
    <row r="529" spans="1:54">
      <c r="A529" s="86" t="s">
        <v>646</v>
      </c>
      <c r="B529" s="87">
        <v>0</v>
      </c>
      <c r="C529" s="87">
        <v>0</v>
      </c>
      <c r="D529" s="87">
        <v>0</v>
      </c>
      <c r="E529" s="87">
        <v>0</v>
      </c>
      <c r="F529" s="87">
        <v>0</v>
      </c>
      <c r="G529" s="87">
        <v>0</v>
      </c>
      <c r="H529" s="87">
        <v>0</v>
      </c>
      <c r="I529" s="87">
        <v>0</v>
      </c>
      <c r="J529" s="87">
        <v>0</v>
      </c>
      <c r="K529" s="87">
        <v>0</v>
      </c>
      <c r="L529" s="87">
        <v>0</v>
      </c>
      <c r="M529" s="87">
        <v>0</v>
      </c>
      <c r="N529" s="87">
        <v>0</v>
      </c>
      <c r="O529" s="87">
        <v>0</v>
      </c>
      <c r="P529" s="87">
        <v>0</v>
      </c>
      <c r="Q529" s="87">
        <v>0</v>
      </c>
      <c r="R529" s="87">
        <v>0</v>
      </c>
      <c r="S529" s="87">
        <v>0</v>
      </c>
      <c r="T529" s="87">
        <v>0</v>
      </c>
      <c r="U529" s="87">
        <v>0</v>
      </c>
      <c r="V529" s="87">
        <v>0</v>
      </c>
      <c r="W529" s="87">
        <v>0</v>
      </c>
      <c r="X529" s="87">
        <v>0</v>
      </c>
      <c r="Y529" s="87">
        <v>0</v>
      </c>
      <c r="Z529" s="87">
        <v>0</v>
      </c>
      <c r="AA529" s="87">
        <v>0</v>
      </c>
      <c r="AB529" s="87">
        <v>0</v>
      </c>
      <c r="AC529" s="87">
        <v>0</v>
      </c>
      <c r="AD529" s="87">
        <v>0</v>
      </c>
      <c r="AE529" s="87">
        <v>0</v>
      </c>
      <c r="AF529" s="87">
        <v>0</v>
      </c>
      <c r="AG529" s="87">
        <v>0</v>
      </c>
      <c r="AH529" s="87">
        <v>0</v>
      </c>
      <c r="AI529" s="87">
        <v>0</v>
      </c>
      <c r="AJ529" s="87">
        <v>0</v>
      </c>
      <c r="AK529" s="87">
        <v>0</v>
      </c>
      <c r="AL529" s="87">
        <v>0</v>
      </c>
      <c r="AM529" s="87">
        <v>0</v>
      </c>
      <c r="AN529" s="87">
        <v>0</v>
      </c>
      <c r="AO529" s="87">
        <v>0</v>
      </c>
      <c r="AP529" s="87">
        <v>0</v>
      </c>
      <c r="AQ529" s="87">
        <v>0</v>
      </c>
      <c r="AR529" s="87">
        <v>0</v>
      </c>
      <c r="AS529" s="87">
        <v>0</v>
      </c>
      <c r="AT529" s="87">
        <v>0</v>
      </c>
      <c r="AU529" s="87">
        <v>0</v>
      </c>
      <c r="AV529" s="87">
        <v>0</v>
      </c>
      <c r="AW529" s="87">
        <v>0</v>
      </c>
      <c r="AX529" s="87">
        <v>0</v>
      </c>
      <c r="AY529" s="87">
        <v>0</v>
      </c>
      <c r="AZ529" s="87">
        <v>0</v>
      </c>
      <c r="BA529" s="87">
        <v>0</v>
      </c>
      <c r="BB529" s="87">
        <v>0</v>
      </c>
    </row>
    <row r="530" spans="1:54">
      <c r="A530" s="86" t="s">
        <v>647</v>
      </c>
      <c r="B530" s="87">
        <v>0</v>
      </c>
      <c r="C530" s="87">
        <v>0</v>
      </c>
      <c r="D530" s="87">
        <v>0</v>
      </c>
      <c r="E530" s="87">
        <v>0</v>
      </c>
      <c r="F530" s="87">
        <v>0</v>
      </c>
      <c r="G530" s="87">
        <v>0</v>
      </c>
      <c r="H530" s="87">
        <v>0</v>
      </c>
      <c r="I530" s="87">
        <v>0</v>
      </c>
      <c r="J530" s="87">
        <v>0</v>
      </c>
      <c r="K530" s="87">
        <v>0</v>
      </c>
      <c r="L530" s="87">
        <v>0</v>
      </c>
      <c r="M530" s="87">
        <v>0</v>
      </c>
      <c r="N530" s="87">
        <v>0</v>
      </c>
      <c r="O530" s="87">
        <v>0</v>
      </c>
      <c r="P530" s="87">
        <v>0</v>
      </c>
      <c r="Q530" s="87">
        <v>0</v>
      </c>
      <c r="R530" s="87">
        <v>0</v>
      </c>
      <c r="S530" s="87">
        <v>0</v>
      </c>
      <c r="T530" s="87">
        <v>0</v>
      </c>
      <c r="U530" s="87">
        <v>0</v>
      </c>
      <c r="V530" s="87">
        <v>0</v>
      </c>
      <c r="W530" s="87">
        <v>0</v>
      </c>
      <c r="X530" s="87">
        <v>0</v>
      </c>
      <c r="Y530" s="87">
        <v>0</v>
      </c>
      <c r="Z530" s="87">
        <v>0</v>
      </c>
      <c r="AA530" s="87">
        <v>0</v>
      </c>
      <c r="AB530" s="87">
        <v>0</v>
      </c>
      <c r="AC530" s="87">
        <v>0</v>
      </c>
      <c r="AD530" s="87">
        <v>0</v>
      </c>
      <c r="AE530" s="87">
        <v>0</v>
      </c>
      <c r="AF530" s="87">
        <v>0</v>
      </c>
      <c r="AG530" s="87">
        <v>0</v>
      </c>
      <c r="AH530" s="87">
        <v>0</v>
      </c>
      <c r="AI530" s="87">
        <v>0</v>
      </c>
      <c r="AJ530" s="87">
        <v>0</v>
      </c>
      <c r="AK530" s="87">
        <v>0</v>
      </c>
      <c r="AL530" s="87">
        <v>0</v>
      </c>
      <c r="AM530" s="87">
        <v>0</v>
      </c>
      <c r="AN530" s="87">
        <v>0</v>
      </c>
      <c r="AO530" s="87">
        <v>0</v>
      </c>
      <c r="AP530" s="87">
        <v>0</v>
      </c>
      <c r="AQ530" s="87">
        <v>0</v>
      </c>
      <c r="AR530" s="87">
        <v>0</v>
      </c>
      <c r="AS530" s="87">
        <v>0</v>
      </c>
      <c r="AT530" s="87">
        <v>0</v>
      </c>
      <c r="AU530" s="87">
        <v>0</v>
      </c>
      <c r="AV530" s="87">
        <v>0</v>
      </c>
      <c r="AW530" s="87">
        <v>0</v>
      </c>
      <c r="AX530" s="87">
        <v>0</v>
      </c>
      <c r="AY530" s="87">
        <v>0</v>
      </c>
      <c r="AZ530" s="87">
        <v>0</v>
      </c>
      <c r="BA530" s="87">
        <v>0</v>
      </c>
      <c r="BB530" s="87">
        <v>0</v>
      </c>
    </row>
    <row r="531" spans="1:54">
      <c r="A531" s="86" t="s">
        <v>648</v>
      </c>
      <c r="B531" s="87">
        <v>0</v>
      </c>
      <c r="C531" s="87">
        <v>0</v>
      </c>
      <c r="D531" s="87">
        <v>0</v>
      </c>
      <c r="E531" s="87">
        <v>0</v>
      </c>
      <c r="F531" s="87">
        <v>0</v>
      </c>
      <c r="G531" s="87">
        <v>0</v>
      </c>
      <c r="H531" s="87">
        <v>0</v>
      </c>
      <c r="I531" s="87">
        <v>0</v>
      </c>
      <c r="J531" s="87">
        <v>0</v>
      </c>
      <c r="K531" s="87">
        <v>0</v>
      </c>
      <c r="L531" s="87">
        <v>0</v>
      </c>
      <c r="M531" s="87">
        <v>0</v>
      </c>
      <c r="N531" s="87">
        <v>0</v>
      </c>
      <c r="O531" s="87">
        <v>0</v>
      </c>
      <c r="P531" s="87">
        <v>0</v>
      </c>
      <c r="Q531" s="87">
        <v>0</v>
      </c>
      <c r="R531" s="87">
        <v>0</v>
      </c>
      <c r="S531" s="87">
        <v>0</v>
      </c>
      <c r="T531" s="87">
        <v>0</v>
      </c>
      <c r="U531" s="87">
        <v>0</v>
      </c>
      <c r="V531" s="87">
        <v>0</v>
      </c>
      <c r="W531" s="87">
        <v>0</v>
      </c>
      <c r="X531" s="87">
        <v>0</v>
      </c>
      <c r="Y531" s="87">
        <v>0</v>
      </c>
      <c r="Z531" s="87">
        <v>0</v>
      </c>
      <c r="AA531" s="87">
        <v>0</v>
      </c>
      <c r="AB531" s="87">
        <v>0</v>
      </c>
      <c r="AC531" s="87">
        <v>0</v>
      </c>
      <c r="AD531" s="87">
        <v>0</v>
      </c>
      <c r="AE531" s="87">
        <v>0</v>
      </c>
      <c r="AF531" s="87">
        <v>0</v>
      </c>
      <c r="AG531" s="87">
        <v>0</v>
      </c>
      <c r="AH531" s="87">
        <v>0</v>
      </c>
      <c r="AI531" s="87">
        <v>0</v>
      </c>
      <c r="AJ531" s="87">
        <v>0</v>
      </c>
      <c r="AK531" s="87">
        <v>0</v>
      </c>
      <c r="AL531" s="87">
        <v>0</v>
      </c>
      <c r="AM531" s="87">
        <v>0</v>
      </c>
      <c r="AN531" s="87">
        <v>0</v>
      </c>
      <c r="AO531" s="87">
        <v>0</v>
      </c>
      <c r="AP531" s="87">
        <v>0</v>
      </c>
      <c r="AQ531" s="87">
        <v>0</v>
      </c>
      <c r="AR531" s="87">
        <v>0</v>
      </c>
      <c r="AS531" s="87">
        <v>0</v>
      </c>
      <c r="AT531" s="87">
        <v>0</v>
      </c>
      <c r="AU531" s="87">
        <v>0</v>
      </c>
      <c r="AV531" s="87">
        <v>0</v>
      </c>
      <c r="AW531" s="87">
        <v>0</v>
      </c>
      <c r="AX531" s="87">
        <v>0</v>
      </c>
      <c r="AY531" s="87">
        <v>0</v>
      </c>
      <c r="AZ531" s="87">
        <v>0</v>
      </c>
      <c r="BA531" s="87">
        <v>0</v>
      </c>
      <c r="BB531" s="87">
        <v>0</v>
      </c>
    </row>
    <row r="532" spans="1:54">
      <c r="A532" s="86" t="s">
        <v>649</v>
      </c>
      <c r="B532" s="87">
        <v>0</v>
      </c>
      <c r="C532" s="87">
        <v>0</v>
      </c>
      <c r="D532" s="87">
        <v>0</v>
      </c>
      <c r="E532" s="87">
        <v>0</v>
      </c>
      <c r="F532" s="87">
        <v>0</v>
      </c>
      <c r="G532" s="87">
        <v>0</v>
      </c>
      <c r="H532" s="87">
        <v>0</v>
      </c>
      <c r="I532" s="87">
        <v>0</v>
      </c>
      <c r="J532" s="87">
        <v>0</v>
      </c>
      <c r="K532" s="87">
        <v>0</v>
      </c>
      <c r="L532" s="87">
        <v>0</v>
      </c>
      <c r="M532" s="87">
        <v>0</v>
      </c>
      <c r="N532" s="87">
        <v>0</v>
      </c>
      <c r="O532" s="87">
        <v>0</v>
      </c>
      <c r="P532" s="87">
        <v>0</v>
      </c>
      <c r="Q532" s="87">
        <v>0</v>
      </c>
      <c r="R532" s="87">
        <v>0</v>
      </c>
      <c r="S532" s="87">
        <v>0</v>
      </c>
      <c r="T532" s="87">
        <v>0</v>
      </c>
      <c r="U532" s="87">
        <v>0</v>
      </c>
      <c r="V532" s="87">
        <v>0</v>
      </c>
      <c r="W532" s="87">
        <v>0</v>
      </c>
      <c r="X532" s="87">
        <v>0</v>
      </c>
      <c r="Y532" s="87">
        <v>0</v>
      </c>
      <c r="Z532" s="87">
        <v>0</v>
      </c>
      <c r="AA532" s="87">
        <v>0</v>
      </c>
      <c r="AB532" s="87">
        <v>0</v>
      </c>
      <c r="AC532" s="87">
        <v>0</v>
      </c>
      <c r="AD532" s="87">
        <v>0</v>
      </c>
      <c r="AE532" s="87">
        <v>0</v>
      </c>
      <c r="AF532" s="87">
        <v>0</v>
      </c>
      <c r="AG532" s="87">
        <v>0</v>
      </c>
      <c r="AH532" s="87">
        <v>0</v>
      </c>
      <c r="AI532" s="87">
        <v>0</v>
      </c>
      <c r="AJ532" s="87">
        <v>0</v>
      </c>
      <c r="AK532" s="87">
        <v>0</v>
      </c>
      <c r="AL532" s="87">
        <v>0</v>
      </c>
      <c r="AM532" s="87">
        <v>0</v>
      </c>
      <c r="AN532" s="87">
        <v>0</v>
      </c>
      <c r="AO532" s="87">
        <v>0</v>
      </c>
      <c r="AP532" s="87">
        <v>0</v>
      </c>
      <c r="AQ532" s="87">
        <v>0</v>
      </c>
      <c r="AR532" s="87">
        <v>0</v>
      </c>
      <c r="AS532" s="87">
        <v>0</v>
      </c>
      <c r="AT532" s="87">
        <v>0</v>
      </c>
      <c r="AU532" s="87">
        <v>0</v>
      </c>
      <c r="AV532" s="87">
        <v>0</v>
      </c>
      <c r="AW532" s="87">
        <v>0</v>
      </c>
      <c r="AX532" s="87">
        <v>0</v>
      </c>
      <c r="AY532" s="87">
        <v>0</v>
      </c>
      <c r="AZ532" s="87">
        <v>0</v>
      </c>
      <c r="BA532" s="87">
        <v>0</v>
      </c>
      <c r="BB532" s="87">
        <v>0</v>
      </c>
    </row>
    <row r="533" spans="1:54">
      <c r="A533" s="86" t="s">
        <v>650</v>
      </c>
      <c r="B533" s="87">
        <v>0</v>
      </c>
      <c r="C533" s="87">
        <v>0</v>
      </c>
      <c r="D533" s="87">
        <v>0</v>
      </c>
      <c r="E533" s="87">
        <v>0</v>
      </c>
      <c r="F533" s="87">
        <v>0</v>
      </c>
      <c r="G533" s="87">
        <v>0</v>
      </c>
      <c r="H533" s="87">
        <v>0</v>
      </c>
      <c r="I533" s="87">
        <v>0</v>
      </c>
      <c r="J533" s="87">
        <v>0</v>
      </c>
      <c r="K533" s="87">
        <v>0</v>
      </c>
      <c r="L533" s="87">
        <v>0</v>
      </c>
      <c r="M533" s="87">
        <v>0</v>
      </c>
      <c r="N533" s="87">
        <v>0</v>
      </c>
      <c r="O533" s="87">
        <v>0</v>
      </c>
      <c r="P533" s="87">
        <v>0</v>
      </c>
      <c r="Q533" s="87">
        <v>0</v>
      </c>
      <c r="R533" s="87">
        <v>0</v>
      </c>
      <c r="S533" s="87">
        <v>0</v>
      </c>
      <c r="T533" s="87">
        <v>0</v>
      </c>
      <c r="U533" s="87">
        <v>0</v>
      </c>
      <c r="V533" s="87">
        <v>0</v>
      </c>
      <c r="W533" s="87">
        <v>0</v>
      </c>
      <c r="X533" s="87">
        <v>0</v>
      </c>
      <c r="Y533" s="87">
        <v>0</v>
      </c>
      <c r="Z533" s="87">
        <v>0</v>
      </c>
      <c r="AA533" s="87">
        <v>0</v>
      </c>
      <c r="AB533" s="87">
        <v>0</v>
      </c>
      <c r="AC533" s="87">
        <v>0</v>
      </c>
      <c r="AD533" s="87">
        <v>0</v>
      </c>
      <c r="AE533" s="87">
        <v>0</v>
      </c>
      <c r="AF533" s="87">
        <v>0</v>
      </c>
      <c r="AG533" s="87">
        <v>0</v>
      </c>
      <c r="AH533" s="87">
        <v>0</v>
      </c>
      <c r="AI533" s="87">
        <v>0</v>
      </c>
      <c r="AJ533" s="87">
        <v>0</v>
      </c>
      <c r="AK533" s="87">
        <v>0</v>
      </c>
      <c r="AL533" s="87">
        <v>0</v>
      </c>
      <c r="AM533" s="87">
        <v>0</v>
      </c>
      <c r="AN533" s="87">
        <v>0</v>
      </c>
      <c r="AO533" s="87">
        <v>0</v>
      </c>
      <c r="AP533" s="87">
        <v>0</v>
      </c>
      <c r="AQ533" s="87">
        <v>0</v>
      </c>
      <c r="AR533" s="87">
        <v>0</v>
      </c>
      <c r="AS533" s="87">
        <v>0</v>
      </c>
      <c r="AT533" s="87">
        <v>0</v>
      </c>
      <c r="AU533" s="87">
        <v>0</v>
      </c>
      <c r="AV533" s="87">
        <v>0</v>
      </c>
      <c r="AW533" s="87">
        <v>0</v>
      </c>
      <c r="AX533" s="87">
        <v>0</v>
      </c>
      <c r="AY533" s="87">
        <v>0</v>
      </c>
      <c r="AZ533" s="87">
        <v>0</v>
      </c>
      <c r="BA533" s="87">
        <v>0</v>
      </c>
      <c r="BB533" s="87">
        <v>0</v>
      </c>
    </row>
    <row r="534" spans="1:54">
      <c r="A534" s="86" t="s">
        <v>651</v>
      </c>
      <c r="B534" s="87">
        <v>0</v>
      </c>
      <c r="C534" s="87">
        <v>0</v>
      </c>
      <c r="D534" s="87">
        <v>0</v>
      </c>
      <c r="E534" s="87">
        <v>0</v>
      </c>
      <c r="F534" s="87">
        <v>0</v>
      </c>
      <c r="G534" s="87">
        <v>0</v>
      </c>
      <c r="H534" s="87">
        <v>0</v>
      </c>
      <c r="I534" s="87">
        <v>0</v>
      </c>
      <c r="J534" s="87">
        <v>0</v>
      </c>
      <c r="K534" s="87">
        <v>0</v>
      </c>
      <c r="L534" s="87">
        <v>0</v>
      </c>
      <c r="M534" s="87">
        <v>0</v>
      </c>
      <c r="N534" s="87">
        <v>0</v>
      </c>
      <c r="O534" s="87">
        <v>0</v>
      </c>
      <c r="P534" s="87">
        <v>0</v>
      </c>
      <c r="Q534" s="87">
        <v>0</v>
      </c>
      <c r="R534" s="87">
        <v>0</v>
      </c>
      <c r="S534" s="87">
        <v>0</v>
      </c>
      <c r="T534" s="87">
        <v>0</v>
      </c>
      <c r="U534" s="87">
        <v>0</v>
      </c>
      <c r="V534" s="87">
        <v>0</v>
      </c>
      <c r="W534" s="87">
        <v>0</v>
      </c>
      <c r="X534" s="87">
        <v>0</v>
      </c>
      <c r="Y534" s="87">
        <v>0</v>
      </c>
      <c r="Z534" s="87">
        <v>0</v>
      </c>
      <c r="AA534" s="87">
        <v>0</v>
      </c>
      <c r="AB534" s="87">
        <v>0</v>
      </c>
      <c r="AC534" s="87">
        <v>0</v>
      </c>
      <c r="AD534" s="87">
        <v>0</v>
      </c>
      <c r="AE534" s="87">
        <v>0</v>
      </c>
      <c r="AF534" s="87">
        <v>0</v>
      </c>
      <c r="AG534" s="87">
        <v>0</v>
      </c>
      <c r="AH534" s="87">
        <v>0</v>
      </c>
      <c r="AI534" s="87">
        <v>0</v>
      </c>
      <c r="AJ534" s="87">
        <v>0</v>
      </c>
      <c r="AK534" s="87">
        <v>0</v>
      </c>
      <c r="AL534" s="87">
        <v>0</v>
      </c>
      <c r="AM534" s="87">
        <v>0</v>
      </c>
      <c r="AN534" s="87">
        <v>0</v>
      </c>
      <c r="AO534" s="87">
        <v>0</v>
      </c>
      <c r="AP534" s="87">
        <v>0</v>
      </c>
      <c r="AQ534" s="87">
        <v>0</v>
      </c>
      <c r="AR534" s="87">
        <v>0</v>
      </c>
      <c r="AS534" s="87">
        <v>0</v>
      </c>
      <c r="AT534" s="87">
        <v>0</v>
      </c>
      <c r="AU534" s="87">
        <v>0</v>
      </c>
      <c r="AV534" s="87">
        <v>0</v>
      </c>
      <c r="AW534" s="87">
        <v>0</v>
      </c>
      <c r="AX534" s="87">
        <v>0</v>
      </c>
      <c r="AY534" s="87">
        <v>0</v>
      </c>
      <c r="AZ534" s="87">
        <v>0</v>
      </c>
      <c r="BA534" s="87">
        <v>0</v>
      </c>
      <c r="BB534" s="87">
        <v>0</v>
      </c>
    </row>
    <row r="535" spans="1:54">
      <c r="A535" s="86" t="s">
        <v>652</v>
      </c>
      <c r="B535" s="87">
        <v>0</v>
      </c>
      <c r="C535" s="87">
        <v>0</v>
      </c>
      <c r="D535" s="87">
        <v>0</v>
      </c>
      <c r="E535" s="87">
        <v>0</v>
      </c>
      <c r="F535" s="87">
        <v>0</v>
      </c>
      <c r="G535" s="87">
        <v>0</v>
      </c>
      <c r="H535" s="87">
        <v>0</v>
      </c>
      <c r="I535" s="87">
        <v>0</v>
      </c>
      <c r="J535" s="87">
        <v>0</v>
      </c>
      <c r="K535" s="87">
        <v>0</v>
      </c>
      <c r="L535" s="87">
        <v>0</v>
      </c>
      <c r="M535" s="87">
        <v>0</v>
      </c>
      <c r="N535" s="87">
        <v>0</v>
      </c>
      <c r="O535" s="87">
        <v>0</v>
      </c>
      <c r="P535" s="87">
        <v>0</v>
      </c>
      <c r="Q535" s="87">
        <v>0</v>
      </c>
      <c r="R535" s="87">
        <v>0</v>
      </c>
      <c r="S535" s="87">
        <v>0</v>
      </c>
      <c r="T535" s="87">
        <v>0</v>
      </c>
      <c r="U535" s="87">
        <v>0</v>
      </c>
      <c r="V535" s="87">
        <v>0</v>
      </c>
      <c r="W535" s="87">
        <v>0</v>
      </c>
      <c r="X535" s="87">
        <v>0</v>
      </c>
      <c r="Y535" s="87">
        <v>0</v>
      </c>
      <c r="Z535" s="87">
        <v>0</v>
      </c>
      <c r="AA535" s="87">
        <v>0</v>
      </c>
      <c r="AB535" s="87">
        <v>0</v>
      </c>
      <c r="AC535" s="87">
        <v>0</v>
      </c>
      <c r="AD535" s="87">
        <v>0</v>
      </c>
      <c r="AE535" s="87">
        <v>0</v>
      </c>
      <c r="AF535" s="87">
        <v>0</v>
      </c>
      <c r="AG535" s="87">
        <v>0</v>
      </c>
      <c r="AH535" s="87">
        <v>0</v>
      </c>
      <c r="AI535" s="87">
        <v>0</v>
      </c>
      <c r="AJ535" s="87">
        <v>0</v>
      </c>
      <c r="AK535" s="87">
        <v>0</v>
      </c>
      <c r="AL535" s="87">
        <v>0</v>
      </c>
      <c r="AM535" s="87">
        <v>0</v>
      </c>
      <c r="AN535" s="87">
        <v>0</v>
      </c>
      <c r="AO535" s="87">
        <v>0</v>
      </c>
      <c r="AP535" s="87">
        <v>0</v>
      </c>
      <c r="AQ535" s="87">
        <v>0</v>
      </c>
      <c r="AR535" s="87">
        <v>0</v>
      </c>
      <c r="AS535" s="87">
        <v>0</v>
      </c>
      <c r="AT535" s="87">
        <v>0</v>
      </c>
      <c r="AU535" s="87">
        <v>0</v>
      </c>
      <c r="AV535" s="87">
        <v>0</v>
      </c>
      <c r="AW535" s="87">
        <v>0</v>
      </c>
      <c r="AX535" s="87">
        <v>0</v>
      </c>
      <c r="AY535" s="87">
        <v>0</v>
      </c>
      <c r="AZ535" s="87">
        <v>0</v>
      </c>
      <c r="BA535" s="87">
        <v>0</v>
      </c>
      <c r="BB535" s="87">
        <v>0</v>
      </c>
    </row>
    <row r="536" spans="1:54">
      <c r="A536" s="86" t="s">
        <v>653</v>
      </c>
      <c r="B536" s="87">
        <v>0</v>
      </c>
      <c r="C536" s="87">
        <v>0</v>
      </c>
      <c r="D536" s="87">
        <v>0</v>
      </c>
      <c r="E536" s="87">
        <v>0</v>
      </c>
      <c r="F536" s="87">
        <v>0</v>
      </c>
      <c r="G536" s="87">
        <v>0</v>
      </c>
      <c r="H536" s="87">
        <v>0</v>
      </c>
      <c r="I536" s="87">
        <v>0</v>
      </c>
      <c r="J536" s="87">
        <v>0</v>
      </c>
      <c r="K536" s="87">
        <v>0</v>
      </c>
      <c r="L536" s="87">
        <v>0</v>
      </c>
      <c r="M536" s="87">
        <v>0</v>
      </c>
      <c r="N536" s="87">
        <v>0</v>
      </c>
      <c r="O536" s="87">
        <v>0</v>
      </c>
      <c r="P536" s="87">
        <v>0</v>
      </c>
      <c r="Q536" s="87">
        <v>0</v>
      </c>
      <c r="R536" s="87">
        <v>0</v>
      </c>
      <c r="S536" s="87">
        <v>0</v>
      </c>
      <c r="T536" s="87">
        <v>0</v>
      </c>
      <c r="U536" s="87">
        <v>0</v>
      </c>
      <c r="V536" s="87">
        <v>0</v>
      </c>
      <c r="W536" s="87">
        <v>0</v>
      </c>
      <c r="X536" s="87">
        <v>0</v>
      </c>
      <c r="Y536" s="87">
        <v>0</v>
      </c>
      <c r="Z536" s="87">
        <v>0</v>
      </c>
      <c r="AA536" s="87">
        <v>0</v>
      </c>
      <c r="AB536" s="87">
        <v>0</v>
      </c>
      <c r="AC536" s="87">
        <v>0</v>
      </c>
      <c r="AD536" s="87">
        <v>0</v>
      </c>
      <c r="AE536" s="87">
        <v>0</v>
      </c>
      <c r="AF536" s="87">
        <v>0</v>
      </c>
      <c r="AG536" s="87">
        <v>0</v>
      </c>
      <c r="AH536" s="87">
        <v>0</v>
      </c>
      <c r="AI536" s="87">
        <v>0</v>
      </c>
      <c r="AJ536" s="87">
        <v>0</v>
      </c>
      <c r="AK536" s="87">
        <v>0</v>
      </c>
      <c r="AL536" s="87">
        <v>0</v>
      </c>
      <c r="AM536" s="87">
        <v>0</v>
      </c>
      <c r="AN536" s="87">
        <v>0</v>
      </c>
      <c r="AO536" s="87">
        <v>0</v>
      </c>
      <c r="AP536" s="87">
        <v>0</v>
      </c>
      <c r="AQ536" s="87">
        <v>0</v>
      </c>
      <c r="AR536" s="87">
        <v>0</v>
      </c>
      <c r="AS536" s="87">
        <v>0</v>
      </c>
      <c r="AT536" s="87">
        <v>0</v>
      </c>
      <c r="AU536" s="87">
        <v>0</v>
      </c>
      <c r="AV536" s="87">
        <v>0</v>
      </c>
      <c r="AW536" s="87">
        <v>0</v>
      </c>
      <c r="AX536" s="87">
        <v>0</v>
      </c>
      <c r="AY536" s="87">
        <v>0</v>
      </c>
      <c r="AZ536" s="87">
        <v>0</v>
      </c>
      <c r="BA536" s="87">
        <v>0</v>
      </c>
      <c r="BB536" s="87">
        <v>0</v>
      </c>
    </row>
    <row r="537" spans="1:54">
      <c r="A537" s="86" t="s">
        <v>654</v>
      </c>
      <c r="B537" s="87">
        <v>0</v>
      </c>
      <c r="C537" s="87">
        <v>0</v>
      </c>
      <c r="D537" s="87">
        <v>0</v>
      </c>
      <c r="E537" s="87">
        <v>0</v>
      </c>
      <c r="F537" s="87">
        <v>0</v>
      </c>
      <c r="G537" s="87">
        <v>0</v>
      </c>
      <c r="H537" s="87">
        <v>0</v>
      </c>
      <c r="I537" s="87">
        <v>0</v>
      </c>
      <c r="J537" s="87">
        <v>0</v>
      </c>
      <c r="K537" s="87">
        <v>0</v>
      </c>
      <c r="L537" s="87">
        <v>0</v>
      </c>
      <c r="M537" s="87">
        <v>0</v>
      </c>
      <c r="N537" s="87">
        <v>0</v>
      </c>
      <c r="O537" s="87">
        <v>0</v>
      </c>
      <c r="P537" s="87">
        <v>0</v>
      </c>
      <c r="Q537" s="87">
        <v>0</v>
      </c>
      <c r="R537" s="87">
        <v>0</v>
      </c>
      <c r="S537" s="87">
        <v>0</v>
      </c>
      <c r="T537" s="87">
        <v>0</v>
      </c>
      <c r="U537" s="87">
        <v>0</v>
      </c>
      <c r="V537" s="87">
        <v>0</v>
      </c>
      <c r="W537" s="87">
        <v>0</v>
      </c>
      <c r="X537" s="87">
        <v>0</v>
      </c>
      <c r="Y537" s="87">
        <v>0</v>
      </c>
      <c r="Z537" s="87">
        <v>0</v>
      </c>
      <c r="AA537" s="87">
        <v>0</v>
      </c>
      <c r="AB537" s="87">
        <v>0</v>
      </c>
      <c r="AC537" s="87">
        <v>0</v>
      </c>
      <c r="AD537" s="87">
        <v>0</v>
      </c>
      <c r="AE537" s="87">
        <v>0</v>
      </c>
      <c r="AF537" s="87">
        <v>0</v>
      </c>
      <c r="AG537" s="87">
        <v>0</v>
      </c>
      <c r="AH537" s="87">
        <v>0</v>
      </c>
      <c r="AI537" s="87">
        <v>0</v>
      </c>
      <c r="AJ537" s="87">
        <v>0</v>
      </c>
      <c r="AK537" s="87">
        <v>0</v>
      </c>
      <c r="AL537" s="87">
        <v>0</v>
      </c>
      <c r="AM537" s="87">
        <v>0</v>
      </c>
      <c r="AN537" s="87">
        <v>0</v>
      </c>
      <c r="AO537" s="87">
        <v>0</v>
      </c>
      <c r="AP537" s="87">
        <v>0</v>
      </c>
      <c r="AQ537" s="87">
        <v>0</v>
      </c>
      <c r="AR537" s="87">
        <v>0</v>
      </c>
      <c r="AS537" s="87">
        <v>0</v>
      </c>
      <c r="AT537" s="87">
        <v>0</v>
      </c>
      <c r="AU537" s="87">
        <v>0</v>
      </c>
      <c r="AV537" s="87">
        <v>0</v>
      </c>
      <c r="AW537" s="87">
        <v>0</v>
      </c>
      <c r="AX537" s="87">
        <v>0</v>
      </c>
      <c r="AY537" s="87">
        <v>0</v>
      </c>
      <c r="AZ537" s="87">
        <v>0</v>
      </c>
      <c r="BA537" s="87">
        <v>0</v>
      </c>
      <c r="BB537" s="87">
        <v>0</v>
      </c>
    </row>
    <row r="538" spans="1:54">
      <c r="A538" s="86" t="s">
        <v>655</v>
      </c>
      <c r="B538" s="87">
        <v>0</v>
      </c>
      <c r="C538" s="87">
        <v>0</v>
      </c>
      <c r="D538" s="87">
        <v>0</v>
      </c>
      <c r="E538" s="87">
        <v>0</v>
      </c>
      <c r="F538" s="87">
        <v>0</v>
      </c>
      <c r="G538" s="87">
        <v>0</v>
      </c>
      <c r="H538" s="87">
        <v>0</v>
      </c>
      <c r="I538" s="87">
        <v>0</v>
      </c>
      <c r="J538" s="87">
        <v>0</v>
      </c>
      <c r="K538" s="87">
        <v>0</v>
      </c>
      <c r="L538" s="87">
        <v>0</v>
      </c>
      <c r="M538" s="87">
        <v>0</v>
      </c>
      <c r="N538" s="87">
        <v>0</v>
      </c>
      <c r="O538" s="87">
        <v>0</v>
      </c>
      <c r="P538" s="87">
        <v>0</v>
      </c>
      <c r="Q538" s="87">
        <v>0</v>
      </c>
      <c r="R538" s="87">
        <v>0</v>
      </c>
      <c r="S538" s="87">
        <v>0</v>
      </c>
      <c r="T538" s="87">
        <v>0</v>
      </c>
      <c r="U538" s="87">
        <v>0</v>
      </c>
      <c r="V538" s="87">
        <v>0</v>
      </c>
      <c r="W538" s="87">
        <v>0</v>
      </c>
      <c r="X538" s="87">
        <v>0</v>
      </c>
      <c r="Y538" s="87">
        <v>0</v>
      </c>
      <c r="Z538" s="87">
        <v>0</v>
      </c>
      <c r="AA538" s="87">
        <v>0</v>
      </c>
      <c r="AB538" s="87">
        <v>0</v>
      </c>
      <c r="AC538" s="87">
        <v>0</v>
      </c>
      <c r="AD538" s="87">
        <v>0</v>
      </c>
      <c r="AE538" s="87">
        <v>0</v>
      </c>
      <c r="AF538" s="87">
        <v>0</v>
      </c>
      <c r="AG538" s="87">
        <v>0</v>
      </c>
      <c r="AH538" s="87">
        <v>0</v>
      </c>
      <c r="AI538" s="87">
        <v>0</v>
      </c>
      <c r="AJ538" s="87">
        <v>0</v>
      </c>
      <c r="AK538" s="87">
        <v>0</v>
      </c>
      <c r="AL538" s="87">
        <v>0</v>
      </c>
      <c r="AM538" s="87">
        <v>0</v>
      </c>
      <c r="AN538" s="87">
        <v>0</v>
      </c>
      <c r="AO538" s="87">
        <v>0</v>
      </c>
      <c r="AP538" s="87">
        <v>0</v>
      </c>
      <c r="AQ538" s="87">
        <v>0</v>
      </c>
      <c r="AR538" s="87">
        <v>0</v>
      </c>
      <c r="AS538" s="87">
        <v>0</v>
      </c>
      <c r="AT538" s="87">
        <v>0</v>
      </c>
      <c r="AU538" s="87">
        <v>0</v>
      </c>
      <c r="AV538" s="87">
        <v>0</v>
      </c>
      <c r="AW538" s="87">
        <v>0</v>
      </c>
      <c r="AX538" s="87">
        <v>0</v>
      </c>
      <c r="AY538" s="87">
        <v>0</v>
      </c>
      <c r="AZ538" s="87">
        <v>0</v>
      </c>
      <c r="BA538" s="87">
        <v>0</v>
      </c>
      <c r="BB538" s="87">
        <v>0</v>
      </c>
    </row>
    <row r="539" spans="1:54">
      <c r="A539" s="86" t="s">
        <v>656</v>
      </c>
      <c r="B539" s="87">
        <v>0</v>
      </c>
      <c r="C539" s="87">
        <v>0</v>
      </c>
      <c r="D539" s="87">
        <v>0</v>
      </c>
      <c r="E539" s="87">
        <v>0</v>
      </c>
      <c r="F539" s="87">
        <v>0</v>
      </c>
      <c r="G539" s="87">
        <v>0</v>
      </c>
      <c r="H539" s="87">
        <v>0</v>
      </c>
      <c r="I539" s="87">
        <v>0</v>
      </c>
      <c r="J539" s="87">
        <v>0</v>
      </c>
      <c r="K539" s="87">
        <v>0</v>
      </c>
      <c r="L539" s="87">
        <v>0</v>
      </c>
      <c r="M539" s="87">
        <v>0</v>
      </c>
      <c r="N539" s="87">
        <v>0</v>
      </c>
      <c r="O539" s="87">
        <v>0</v>
      </c>
      <c r="P539" s="87">
        <v>0</v>
      </c>
      <c r="Q539" s="87">
        <v>0</v>
      </c>
      <c r="R539" s="87">
        <v>0</v>
      </c>
      <c r="S539" s="87">
        <v>0</v>
      </c>
      <c r="T539" s="87">
        <v>0</v>
      </c>
      <c r="U539" s="87">
        <v>0</v>
      </c>
      <c r="V539" s="87">
        <v>0</v>
      </c>
      <c r="W539" s="87">
        <v>0</v>
      </c>
      <c r="X539" s="87">
        <v>0</v>
      </c>
      <c r="Y539" s="87">
        <v>0</v>
      </c>
      <c r="Z539" s="87">
        <v>0</v>
      </c>
      <c r="AA539" s="87">
        <v>0</v>
      </c>
      <c r="AB539" s="87">
        <v>0</v>
      </c>
      <c r="AC539" s="87">
        <v>0</v>
      </c>
      <c r="AD539" s="87">
        <v>0</v>
      </c>
      <c r="AE539" s="87">
        <v>0</v>
      </c>
      <c r="AF539" s="87">
        <v>0</v>
      </c>
      <c r="AG539" s="87">
        <v>0</v>
      </c>
      <c r="AH539" s="87">
        <v>0</v>
      </c>
      <c r="AI539" s="87">
        <v>0</v>
      </c>
      <c r="AJ539" s="87">
        <v>0</v>
      </c>
      <c r="AK539" s="87">
        <v>0</v>
      </c>
      <c r="AL539" s="87">
        <v>0</v>
      </c>
      <c r="AM539" s="87">
        <v>0</v>
      </c>
      <c r="AN539" s="87">
        <v>0</v>
      </c>
      <c r="AO539" s="87">
        <v>0</v>
      </c>
      <c r="AP539" s="87">
        <v>0</v>
      </c>
      <c r="AQ539" s="87">
        <v>0</v>
      </c>
      <c r="AR539" s="87">
        <v>0</v>
      </c>
      <c r="AS539" s="87">
        <v>0</v>
      </c>
      <c r="AT539" s="87">
        <v>0</v>
      </c>
      <c r="AU539" s="87">
        <v>0</v>
      </c>
      <c r="AV539" s="87">
        <v>0</v>
      </c>
      <c r="AW539" s="87">
        <v>0</v>
      </c>
      <c r="AX539" s="87">
        <v>0</v>
      </c>
      <c r="AY539" s="87">
        <v>0</v>
      </c>
      <c r="AZ539" s="87">
        <v>0</v>
      </c>
      <c r="BA539" s="87">
        <v>0</v>
      </c>
      <c r="BB539" s="87">
        <v>0</v>
      </c>
    </row>
    <row r="540" spans="1:54">
      <c r="A540" s="86" t="s">
        <v>657</v>
      </c>
      <c r="B540" s="87">
        <v>0</v>
      </c>
      <c r="C540" s="87">
        <v>0</v>
      </c>
      <c r="D540" s="87">
        <v>0</v>
      </c>
      <c r="E540" s="87">
        <v>0</v>
      </c>
      <c r="F540" s="87">
        <v>0</v>
      </c>
      <c r="G540" s="87">
        <v>0</v>
      </c>
      <c r="H540" s="87">
        <v>0</v>
      </c>
      <c r="I540" s="87">
        <v>0</v>
      </c>
      <c r="J540" s="87">
        <v>0</v>
      </c>
      <c r="K540" s="87">
        <v>0</v>
      </c>
      <c r="L540" s="87">
        <v>0</v>
      </c>
      <c r="M540" s="87">
        <v>0</v>
      </c>
      <c r="N540" s="87">
        <v>0</v>
      </c>
      <c r="O540" s="87">
        <v>0</v>
      </c>
      <c r="P540" s="87">
        <v>0</v>
      </c>
      <c r="Q540" s="87">
        <v>0</v>
      </c>
      <c r="R540" s="87">
        <v>0</v>
      </c>
      <c r="S540" s="87">
        <v>0</v>
      </c>
      <c r="T540" s="87">
        <v>0</v>
      </c>
      <c r="U540" s="87">
        <v>0</v>
      </c>
      <c r="V540" s="87">
        <v>0</v>
      </c>
      <c r="W540" s="87">
        <v>0</v>
      </c>
      <c r="X540" s="87">
        <v>0</v>
      </c>
      <c r="Y540" s="87">
        <v>0</v>
      </c>
      <c r="Z540" s="87">
        <v>0</v>
      </c>
      <c r="AA540" s="87">
        <v>0</v>
      </c>
      <c r="AB540" s="87">
        <v>0</v>
      </c>
      <c r="AC540" s="87">
        <v>0</v>
      </c>
      <c r="AD540" s="87">
        <v>0</v>
      </c>
      <c r="AE540" s="87">
        <v>0</v>
      </c>
      <c r="AF540" s="87">
        <v>0</v>
      </c>
      <c r="AG540" s="87">
        <v>0</v>
      </c>
      <c r="AH540" s="87">
        <v>0</v>
      </c>
      <c r="AI540" s="87">
        <v>0</v>
      </c>
      <c r="AJ540" s="87">
        <v>0</v>
      </c>
      <c r="AK540" s="87">
        <v>0</v>
      </c>
      <c r="AL540" s="87">
        <v>0</v>
      </c>
      <c r="AM540" s="87">
        <v>0</v>
      </c>
      <c r="AN540" s="87">
        <v>0</v>
      </c>
      <c r="AO540" s="87">
        <v>0</v>
      </c>
      <c r="AP540" s="87">
        <v>0</v>
      </c>
      <c r="AQ540" s="87">
        <v>0</v>
      </c>
      <c r="AR540" s="87">
        <v>0</v>
      </c>
      <c r="AS540" s="87">
        <v>0</v>
      </c>
      <c r="AT540" s="87">
        <v>0</v>
      </c>
      <c r="AU540" s="87">
        <v>0</v>
      </c>
      <c r="AV540" s="87">
        <v>0</v>
      </c>
      <c r="AW540" s="87">
        <v>0</v>
      </c>
      <c r="AX540" s="87">
        <v>0</v>
      </c>
      <c r="AY540" s="87">
        <v>0</v>
      </c>
      <c r="AZ540" s="87">
        <v>0</v>
      </c>
      <c r="BA540" s="87">
        <v>0</v>
      </c>
      <c r="BB540" s="87">
        <v>0</v>
      </c>
    </row>
    <row r="541" spans="1:54">
      <c r="A541" s="86" t="s">
        <v>658</v>
      </c>
      <c r="B541" s="87">
        <v>0</v>
      </c>
      <c r="C541" s="87">
        <v>0</v>
      </c>
      <c r="D541" s="87">
        <v>0</v>
      </c>
      <c r="E541" s="87">
        <v>0</v>
      </c>
      <c r="F541" s="87">
        <v>0</v>
      </c>
      <c r="G541" s="87">
        <v>0</v>
      </c>
      <c r="H541" s="87">
        <v>0</v>
      </c>
      <c r="I541" s="87">
        <v>0</v>
      </c>
      <c r="J541" s="87">
        <v>0</v>
      </c>
      <c r="K541" s="87">
        <v>0</v>
      </c>
      <c r="L541" s="87">
        <v>0</v>
      </c>
      <c r="M541" s="87">
        <v>0</v>
      </c>
      <c r="N541" s="87">
        <v>0</v>
      </c>
      <c r="O541" s="87">
        <v>0</v>
      </c>
      <c r="P541" s="87">
        <v>0</v>
      </c>
      <c r="Q541" s="87">
        <v>0</v>
      </c>
      <c r="R541" s="87">
        <v>0</v>
      </c>
      <c r="S541" s="87">
        <v>0</v>
      </c>
      <c r="T541" s="87">
        <v>0</v>
      </c>
      <c r="U541" s="87">
        <v>0</v>
      </c>
      <c r="V541" s="87">
        <v>0</v>
      </c>
      <c r="W541" s="87">
        <v>0</v>
      </c>
      <c r="X541" s="87">
        <v>0</v>
      </c>
      <c r="Y541" s="87">
        <v>0</v>
      </c>
      <c r="Z541" s="87">
        <v>0</v>
      </c>
      <c r="AA541" s="87">
        <v>0</v>
      </c>
      <c r="AB541" s="87">
        <v>0</v>
      </c>
      <c r="AC541" s="87">
        <v>0</v>
      </c>
      <c r="AD541" s="87">
        <v>0</v>
      </c>
      <c r="AE541" s="87">
        <v>0</v>
      </c>
      <c r="AF541" s="87">
        <v>0</v>
      </c>
      <c r="AG541" s="87">
        <v>0</v>
      </c>
      <c r="AH541" s="87">
        <v>0</v>
      </c>
      <c r="AI541" s="87">
        <v>0</v>
      </c>
      <c r="AJ541" s="87">
        <v>0</v>
      </c>
      <c r="AK541" s="87">
        <v>0</v>
      </c>
      <c r="AL541" s="87">
        <v>0</v>
      </c>
      <c r="AM541" s="87">
        <v>0</v>
      </c>
      <c r="AN541" s="87">
        <v>0</v>
      </c>
      <c r="AO541" s="87">
        <v>0</v>
      </c>
      <c r="AP541" s="87">
        <v>0</v>
      </c>
      <c r="AQ541" s="87">
        <v>0</v>
      </c>
      <c r="AR541" s="87">
        <v>0</v>
      </c>
      <c r="AS541" s="87">
        <v>0</v>
      </c>
      <c r="AT541" s="87">
        <v>0</v>
      </c>
      <c r="AU541" s="87">
        <v>0</v>
      </c>
      <c r="AV541" s="87">
        <v>0</v>
      </c>
      <c r="AW541" s="87">
        <v>0</v>
      </c>
      <c r="AX541" s="87">
        <v>0</v>
      </c>
      <c r="AY541" s="87">
        <v>0</v>
      </c>
      <c r="AZ541" s="87">
        <v>0</v>
      </c>
      <c r="BA541" s="87">
        <v>0</v>
      </c>
      <c r="BB541" s="87">
        <v>0</v>
      </c>
    </row>
    <row r="542" spans="1:54">
      <c r="A542" s="86" t="s">
        <v>659</v>
      </c>
      <c r="B542" s="87">
        <v>0</v>
      </c>
      <c r="C542" s="87">
        <v>0</v>
      </c>
      <c r="D542" s="87">
        <v>0</v>
      </c>
      <c r="E542" s="87">
        <v>0</v>
      </c>
      <c r="F542" s="87">
        <v>0</v>
      </c>
      <c r="G542" s="87">
        <v>0</v>
      </c>
      <c r="H542" s="87">
        <v>0</v>
      </c>
      <c r="I542" s="87">
        <v>0</v>
      </c>
      <c r="J542" s="87">
        <v>0</v>
      </c>
      <c r="K542" s="87">
        <v>0</v>
      </c>
      <c r="L542" s="87">
        <v>0</v>
      </c>
      <c r="M542" s="87">
        <v>0</v>
      </c>
      <c r="N542" s="87">
        <v>0</v>
      </c>
      <c r="O542" s="87">
        <v>0</v>
      </c>
      <c r="P542" s="87">
        <v>0</v>
      </c>
      <c r="Q542" s="87">
        <v>0</v>
      </c>
      <c r="R542" s="87">
        <v>0</v>
      </c>
      <c r="S542" s="87">
        <v>0</v>
      </c>
      <c r="T542" s="87">
        <v>0</v>
      </c>
      <c r="U542" s="87">
        <v>0</v>
      </c>
      <c r="V542" s="87">
        <v>0</v>
      </c>
      <c r="W542" s="87">
        <v>0</v>
      </c>
      <c r="X542" s="87">
        <v>0</v>
      </c>
      <c r="Y542" s="87">
        <v>0</v>
      </c>
      <c r="Z542" s="87">
        <v>0</v>
      </c>
      <c r="AA542" s="87">
        <v>0</v>
      </c>
      <c r="AB542" s="87">
        <v>0</v>
      </c>
      <c r="AC542" s="87">
        <v>0</v>
      </c>
      <c r="AD542" s="87">
        <v>0</v>
      </c>
      <c r="AE542" s="87">
        <v>0</v>
      </c>
      <c r="AF542" s="87">
        <v>0</v>
      </c>
      <c r="AG542" s="87">
        <v>0</v>
      </c>
      <c r="AH542" s="87">
        <v>0</v>
      </c>
      <c r="AI542" s="87">
        <v>0</v>
      </c>
      <c r="AJ542" s="87">
        <v>0</v>
      </c>
      <c r="AK542" s="87">
        <v>0</v>
      </c>
      <c r="AL542" s="87">
        <v>0</v>
      </c>
      <c r="AM542" s="87">
        <v>0</v>
      </c>
      <c r="AN542" s="87">
        <v>0</v>
      </c>
      <c r="AO542" s="87">
        <v>0</v>
      </c>
      <c r="AP542" s="87">
        <v>0</v>
      </c>
      <c r="AQ542" s="87">
        <v>0</v>
      </c>
      <c r="AR542" s="87">
        <v>0</v>
      </c>
      <c r="AS542" s="87">
        <v>0</v>
      </c>
      <c r="AT542" s="87">
        <v>0</v>
      </c>
      <c r="AU542" s="87">
        <v>0</v>
      </c>
      <c r="AV542" s="87">
        <v>0</v>
      </c>
      <c r="AW542" s="87">
        <v>0</v>
      </c>
      <c r="AX542" s="87">
        <v>0</v>
      </c>
      <c r="AY542" s="87">
        <v>0</v>
      </c>
      <c r="AZ542" s="87">
        <v>0</v>
      </c>
      <c r="BA542" s="87">
        <v>0</v>
      </c>
      <c r="BB542" s="87">
        <v>0</v>
      </c>
    </row>
    <row r="543" spans="1:54">
      <c r="A543" s="267" t="s">
        <v>660</v>
      </c>
      <c r="B543" s="109">
        <v>8474.92</v>
      </c>
      <c r="C543" s="109">
        <v>8474.92</v>
      </c>
      <c r="D543" s="109">
        <v>8474.92</v>
      </c>
      <c r="E543" s="109">
        <v>8474.92</v>
      </c>
      <c r="F543" s="109">
        <v>8474.92</v>
      </c>
      <c r="G543" s="109">
        <v>8474.92</v>
      </c>
      <c r="H543" s="109">
        <v>8474.92</v>
      </c>
      <c r="I543" s="109">
        <v>8474.92</v>
      </c>
      <c r="J543" s="109">
        <v>8474.92</v>
      </c>
      <c r="K543" s="109">
        <v>8474.92</v>
      </c>
      <c r="L543" s="109">
        <v>8474.92</v>
      </c>
      <c r="M543" s="109">
        <v>8474.92</v>
      </c>
      <c r="N543" s="109">
        <v>8474.92</v>
      </c>
      <c r="O543" s="109">
        <v>8474.92</v>
      </c>
      <c r="P543" s="109">
        <v>8474.92</v>
      </c>
      <c r="Q543" s="109">
        <v>8474.92</v>
      </c>
      <c r="R543" s="109">
        <v>8474.92</v>
      </c>
      <c r="S543" s="109">
        <v>8474.92</v>
      </c>
      <c r="T543" s="109">
        <v>8474.92</v>
      </c>
      <c r="U543" s="109">
        <v>8474.92</v>
      </c>
      <c r="V543" s="109">
        <v>8474.92</v>
      </c>
      <c r="W543" s="109">
        <v>8474.92</v>
      </c>
      <c r="X543" s="109">
        <v>8474.92</v>
      </c>
      <c r="Y543" s="109">
        <v>8474.92</v>
      </c>
      <c r="Z543" s="109">
        <v>8474.92</v>
      </c>
      <c r="AA543" s="109">
        <v>8474.92</v>
      </c>
      <c r="AB543" s="109">
        <v>8474.92</v>
      </c>
      <c r="AC543" s="109">
        <v>8474.92</v>
      </c>
      <c r="AD543" s="109">
        <v>8474.92</v>
      </c>
      <c r="AE543" s="109">
        <v>8474.92</v>
      </c>
      <c r="AF543" s="109">
        <v>8474.92</v>
      </c>
      <c r="AG543" s="109">
        <v>8474.92</v>
      </c>
      <c r="AH543" s="109">
        <v>8474.92</v>
      </c>
      <c r="AI543" s="109">
        <v>8474.92</v>
      </c>
      <c r="AJ543" s="109">
        <v>8474.92</v>
      </c>
      <c r="AK543" s="109">
        <v>8474.92</v>
      </c>
      <c r="AL543" s="109">
        <v>8474.92</v>
      </c>
      <c r="AM543" s="109">
        <v>8474.92</v>
      </c>
      <c r="AN543" s="109">
        <v>8474.92</v>
      </c>
      <c r="AO543" s="109">
        <v>8474.92</v>
      </c>
      <c r="AP543" s="109">
        <v>8474.92</v>
      </c>
      <c r="AQ543" s="109">
        <v>8474.92</v>
      </c>
      <c r="AR543" s="109">
        <v>8474.92</v>
      </c>
      <c r="AS543" s="109">
        <v>8474.92</v>
      </c>
      <c r="AT543" s="109">
        <v>8474.92</v>
      </c>
      <c r="AU543" s="109">
        <v>8474.92</v>
      </c>
      <c r="AV543" s="109">
        <v>8474.92</v>
      </c>
      <c r="AW543" s="109">
        <v>8474.92</v>
      </c>
      <c r="AX543" s="109">
        <v>8474.92</v>
      </c>
      <c r="AY543" s="109">
        <v>8474.92</v>
      </c>
      <c r="AZ543" s="109">
        <v>8474.92</v>
      </c>
      <c r="BA543" s="109">
        <v>8474.92</v>
      </c>
      <c r="BB543" s="109">
        <v>8474.92</v>
      </c>
    </row>
    <row r="544" spans="1:54">
      <c r="A544" s="86" t="s">
        <v>661</v>
      </c>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c r="AG544" s="87"/>
      <c r="AH544" s="87"/>
      <c r="AI544" s="87"/>
      <c r="AJ544" s="87"/>
      <c r="AK544" s="87"/>
      <c r="AL544" s="87"/>
      <c r="AM544" s="87"/>
      <c r="AN544" s="87"/>
      <c r="AO544" s="87"/>
      <c r="AP544" s="87"/>
      <c r="AQ544" s="87"/>
      <c r="AR544" s="87"/>
      <c r="AS544" s="87"/>
      <c r="AT544" s="87"/>
      <c r="AU544" s="87"/>
      <c r="AV544" s="87"/>
      <c r="AW544" s="87"/>
      <c r="AX544" s="87"/>
      <c r="AY544" s="87"/>
      <c r="AZ544" s="87"/>
      <c r="BA544" s="87"/>
      <c r="BB544" s="87"/>
    </row>
    <row r="545" spans="1:54">
      <c r="A545" s="89" t="s">
        <v>662</v>
      </c>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c r="AK545" s="87"/>
      <c r="AL545" s="87"/>
      <c r="AM545" s="87"/>
      <c r="AN545" s="87"/>
      <c r="AO545" s="87"/>
      <c r="AP545" s="87"/>
      <c r="AQ545" s="87"/>
      <c r="AR545" s="87"/>
      <c r="AS545" s="87"/>
      <c r="AT545" s="87"/>
      <c r="AU545" s="87"/>
      <c r="AV545" s="87"/>
      <c r="AW545" s="87"/>
      <c r="AX545" s="87"/>
      <c r="AY545" s="87"/>
      <c r="AZ545" s="87"/>
      <c r="BA545" s="87"/>
      <c r="BB545" s="87"/>
    </row>
    <row r="546" spans="1:54">
      <c r="A546" s="86" t="s">
        <v>663</v>
      </c>
      <c r="B546" s="87">
        <v>0</v>
      </c>
      <c r="C546" s="87">
        <v>0</v>
      </c>
      <c r="D546" s="87">
        <v>0</v>
      </c>
      <c r="E546" s="87">
        <v>0</v>
      </c>
      <c r="F546" s="87">
        <v>0</v>
      </c>
      <c r="G546" s="87">
        <v>0</v>
      </c>
      <c r="H546" s="87">
        <v>0</v>
      </c>
      <c r="I546" s="87">
        <v>0</v>
      </c>
      <c r="J546" s="87">
        <v>0</v>
      </c>
      <c r="K546" s="87">
        <v>0</v>
      </c>
      <c r="L546" s="87">
        <v>0</v>
      </c>
      <c r="M546" s="87">
        <v>0</v>
      </c>
      <c r="N546" s="87">
        <v>0</v>
      </c>
      <c r="O546" s="87">
        <v>0</v>
      </c>
      <c r="P546" s="87">
        <v>0</v>
      </c>
      <c r="Q546" s="87">
        <v>0</v>
      </c>
      <c r="R546" s="87">
        <v>0</v>
      </c>
      <c r="S546" s="87">
        <v>0</v>
      </c>
      <c r="T546" s="87">
        <v>0</v>
      </c>
      <c r="U546" s="87">
        <v>0</v>
      </c>
      <c r="V546" s="87">
        <v>0</v>
      </c>
      <c r="W546" s="87">
        <v>0</v>
      </c>
      <c r="X546" s="87">
        <v>0</v>
      </c>
      <c r="Y546" s="87">
        <v>0</v>
      </c>
      <c r="Z546" s="87">
        <v>0</v>
      </c>
      <c r="AA546" s="87">
        <v>0</v>
      </c>
      <c r="AB546" s="87">
        <v>0</v>
      </c>
      <c r="AC546" s="87">
        <v>0</v>
      </c>
      <c r="AD546" s="87">
        <v>0</v>
      </c>
      <c r="AE546" s="87">
        <v>0</v>
      </c>
      <c r="AF546" s="87">
        <v>0</v>
      </c>
      <c r="AG546" s="87">
        <v>0</v>
      </c>
      <c r="AH546" s="87">
        <v>0</v>
      </c>
      <c r="AI546" s="87">
        <v>0</v>
      </c>
      <c r="AJ546" s="87">
        <v>0</v>
      </c>
      <c r="AK546" s="87">
        <v>0</v>
      </c>
      <c r="AL546" s="87">
        <v>0</v>
      </c>
      <c r="AM546" s="87">
        <v>0</v>
      </c>
      <c r="AN546" s="87">
        <v>0</v>
      </c>
      <c r="AO546" s="87">
        <v>0</v>
      </c>
      <c r="AP546" s="87">
        <v>0</v>
      </c>
      <c r="AQ546" s="87">
        <v>0</v>
      </c>
      <c r="AR546" s="87">
        <v>0</v>
      </c>
      <c r="AS546" s="87">
        <v>0</v>
      </c>
      <c r="AT546" s="87">
        <v>0</v>
      </c>
      <c r="AU546" s="87">
        <v>0</v>
      </c>
      <c r="AV546" s="87">
        <v>0</v>
      </c>
      <c r="AW546" s="87">
        <v>0</v>
      </c>
      <c r="AX546" s="87">
        <v>0</v>
      </c>
      <c r="AY546" s="87">
        <v>0</v>
      </c>
      <c r="AZ546" s="87">
        <v>0</v>
      </c>
      <c r="BA546" s="87">
        <v>0</v>
      </c>
      <c r="BB546" s="87">
        <v>0</v>
      </c>
    </row>
    <row r="547" spans="1:54">
      <c r="A547" s="267" t="s">
        <v>664</v>
      </c>
      <c r="B547" s="87">
        <v>0</v>
      </c>
      <c r="C547" s="87">
        <v>0</v>
      </c>
      <c r="D547" s="87">
        <v>0</v>
      </c>
      <c r="E547" s="87">
        <v>0</v>
      </c>
      <c r="F547" s="87">
        <v>0</v>
      </c>
      <c r="G547" s="87">
        <v>0</v>
      </c>
      <c r="H547" s="87">
        <v>0</v>
      </c>
      <c r="I547" s="87">
        <v>0</v>
      </c>
      <c r="J547" s="87">
        <v>0</v>
      </c>
      <c r="K547" s="87">
        <v>0</v>
      </c>
      <c r="L547" s="87">
        <v>0</v>
      </c>
      <c r="M547" s="87">
        <v>0</v>
      </c>
      <c r="N547" s="87">
        <v>0</v>
      </c>
      <c r="O547" s="87">
        <v>0</v>
      </c>
      <c r="P547" s="87">
        <v>0</v>
      </c>
      <c r="Q547" s="87">
        <v>0</v>
      </c>
      <c r="R547" s="87">
        <v>0</v>
      </c>
      <c r="S547" s="87">
        <v>0</v>
      </c>
      <c r="T547" s="87">
        <v>0</v>
      </c>
      <c r="U547" s="87">
        <v>0</v>
      </c>
      <c r="V547" s="87">
        <v>0</v>
      </c>
      <c r="W547" s="87">
        <v>0</v>
      </c>
      <c r="X547" s="87">
        <v>0</v>
      </c>
      <c r="Y547" s="87">
        <v>0</v>
      </c>
      <c r="Z547" s="87">
        <v>0</v>
      </c>
      <c r="AA547" s="87">
        <v>0</v>
      </c>
      <c r="AB547" s="87">
        <v>0</v>
      </c>
      <c r="AC547" s="87">
        <v>0</v>
      </c>
      <c r="AD547" s="87">
        <v>0</v>
      </c>
      <c r="AE547" s="87">
        <v>0</v>
      </c>
      <c r="AF547" s="87">
        <v>0</v>
      </c>
      <c r="AG547" s="87">
        <v>0</v>
      </c>
      <c r="AH547" s="87">
        <v>0</v>
      </c>
      <c r="AI547" s="87">
        <v>0</v>
      </c>
      <c r="AJ547" s="87">
        <v>0</v>
      </c>
      <c r="AK547" s="87">
        <v>0</v>
      </c>
      <c r="AL547" s="87">
        <v>0</v>
      </c>
      <c r="AM547" s="87">
        <v>0</v>
      </c>
      <c r="AN547" s="87">
        <v>0</v>
      </c>
      <c r="AO547" s="87">
        <v>0</v>
      </c>
      <c r="AP547" s="87">
        <v>0</v>
      </c>
      <c r="AQ547" s="87">
        <v>0</v>
      </c>
      <c r="AR547" s="87">
        <v>0</v>
      </c>
      <c r="AS547" s="87">
        <v>0</v>
      </c>
      <c r="AT547" s="87">
        <v>0</v>
      </c>
      <c r="AU547" s="87">
        <v>0</v>
      </c>
      <c r="AV547" s="87">
        <v>0</v>
      </c>
      <c r="AW547" s="87">
        <v>0</v>
      </c>
      <c r="AX547" s="87">
        <v>0</v>
      </c>
      <c r="AY547" s="87">
        <v>0</v>
      </c>
      <c r="AZ547" s="87">
        <v>0</v>
      </c>
      <c r="BA547" s="87">
        <v>0</v>
      </c>
      <c r="BB547" s="87">
        <v>0</v>
      </c>
    </row>
    <row r="548" spans="1:54">
      <c r="A548" s="86" t="s">
        <v>665</v>
      </c>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c r="AH548" s="87"/>
      <c r="AI548" s="87"/>
      <c r="AJ548" s="87"/>
      <c r="AK548" s="87"/>
      <c r="AL548" s="87"/>
      <c r="AM548" s="87"/>
      <c r="AN548" s="87"/>
      <c r="AO548" s="87"/>
      <c r="AP548" s="87"/>
      <c r="AQ548" s="87"/>
      <c r="AR548" s="87"/>
      <c r="AS548" s="87"/>
      <c r="AT548" s="87"/>
      <c r="AU548" s="87"/>
      <c r="AV548" s="87"/>
      <c r="AW548" s="87"/>
      <c r="AX548" s="87"/>
      <c r="AY548" s="87"/>
      <c r="AZ548" s="87"/>
      <c r="BA548" s="87"/>
      <c r="BB548" s="87"/>
    </row>
    <row r="549" spans="1:54">
      <c r="A549" s="89" t="s">
        <v>666</v>
      </c>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c r="AK549" s="87"/>
      <c r="AL549" s="87"/>
      <c r="AM549" s="87"/>
      <c r="AN549" s="87"/>
      <c r="AO549" s="87"/>
      <c r="AP549" s="87"/>
      <c r="AQ549" s="87"/>
      <c r="AR549" s="87"/>
      <c r="AS549" s="87"/>
      <c r="AT549" s="87"/>
      <c r="AU549" s="87"/>
      <c r="AV549" s="87"/>
      <c r="AW549" s="87"/>
      <c r="AX549" s="87"/>
      <c r="AY549" s="87"/>
      <c r="AZ549" s="87"/>
      <c r="BA549" s="87"/>
      <c r="BB549" s="87"/>
    </row>
    <row r="550" spans="1:54">
      <c r="A550" s="86" t="s">
        <v>667</v>
      </c>
      <c r="B550" s="87">
        <v>0</v>
      </c>
      <c r="C550" s="87">
        <v>0</v>
      </c>
      <c r="D550" s="87">
        <v>0</v>
      </c>
      <c r="E550" s="87">
        <v>0</v>
      </c>
      <c r="F550" s="87">
        <v>0</v>
      </c>
      <c r="G550" s="87">
        <v>0</v>
      </c>
      <c r="H550" s="87">
        <v>0</v>
      </c>
      <c r="I550" s="87">
        <v>0</v>
      </c>
      <c r="J550" s="87">
        <v>0</v>
      </c>
      <c r="K550" s="87">
        <v>0</v>
      </c>
      <c r="L550" s="87">
        <v>0</v>
      </c>
      <c r="M550" s="87">
        <v>0</v>
      </c>
      <c r="N550" s="87">
        <v>0</v>
      </c>
      <c r="O550" s="87">
        <v>0</v>
      </c>
      <c r="P550" s="87">
        <v>0</v>
      </c>
      <c r="Q550" s="87">
        <v>0</v>
      </c>
      <c r="R550" s="87">
        <v>0</v>
      </c>
      <c r="S550" s="87">
        <v>0</v>
      </c>
      <c r="T550" s="87">
        <v>0</v>
      </c>
      <c r="U550" s="87">
        <v>0</v>
      </c>
      <c r="V550" s="87">
        <v>0</v>
      </c>
      <c r="W550" s="87">
        <v>0</v>
      </c>
      <c r="X550" s="87">
        <v>0</v>
      </c>
      <c r="Y550" s="87">
        <v>0</v>
      </c>
      <c r="Z550" s="87">
        <v>0</v>
      </c>
      <c r="AA550" s="87">
        <v>0</v>
      </c>
      <c r="AB550" s="87">
        <v>0</v>
      </c>
      <c r="AC550" s="87">
        <v>0</v>
      </c>
      <c r="AD550" s="87">
        <v>0</v>
      </c>
      <c r="AE550" s="87">
        <v>0</v>
      </c>
      <c r="AF550" s="87">
        <v>0</v>
      </c>
      <c r="AG550" s="87">
        <v>0</v>
      </c>
      <c r="AH550" s="87">
        <v>0</v>
      </c>
      <c r="AI550" s="87">
        <v>0</v>
      </c>
      <c r="AJ550" s="87">
        <v>0</v>
      </c>
      <c r="AK550" s="87">
        <v>0</v>
      </c>
      <c r="AL550" s="87">
        <v>0</v>
      </c>
      <c r="AM550" s="87">
        <v>0</v>
      </c>
      <c r="AN550" s="87">
        <v>0</v>
      </c>
      <c r="AO550" s="87">
        <v>0</v>
      </c>
      <c r="AP550" s="87">
        <v>0</v>
      </c>
      <c r="AQ550" s="87">
        <v>0</v>
      </c>
      <c r="AR550" s="87">
        <v>0</v>
      </c>
      <c r="AS550" s="87">
        <v>0</v>
      </c>
      <c r="AT550" s="87">
        <v>0</v>
      </c>
      <c r="AU550" s="87">
        <v>0</v>
      </c>
      <c r="AV550" s="87">
        <v>0</v>
      </c>
      <c r="AW550" s="87">
        <v>0</v>
      </c>
      <c r="AX550" s="87">
        <v>0</v>
      </c>
      <c r="AY550" s="87">
        <v>0</v>
      </c>
      <c r="AZ550" s="87">
        <v>0</v>
      </c>
      <c r="BA550" s="87">
        <v>0</v>
      </c>
      <c r="BB550" s="87">
        <v>0</v>
      </c>
    </row>
    <row r="551" spans="1:54">
      <c r="A551" s="86" t="s">
        <v>668</v>
      </c>
      <c r="B551" s="87">
        <v>0</v>
      </c>
      <c r="C551" s="87">
        <v>0</v>
      </c>
      <c r="D551" s="87">
        <v>0</v>
      </c>
      <c r="E551" s="87">
        <v>0</v>
      </c>
      <c r="F551" s="87">
        <v>0</v>
      </c>
      <c r="G551" s="87">
        <v>0</v>
      </c>
      <c r="H551" s="87">
        <v>0</v>
      </c>
      <c r="I551" s="87">
        <v>0</v>
      </c>
      <c r="J551" s="87">
        <v>0</v>
      </c>
      <c r="K551" s="87">
        <v>0</v>
      </c>
      <c r="L551" s="87">
        <v>0</v>
      </c>
      <c r="M551" s="87">
        <v>0</v>
      </c>
      <c r="N551" s="87">
        <v>0</v>
      </c>
      <c r="O551" s="87">
        <v>0</v>
      </c>
      <c r="P551" s="87">
        <v>0</v>
      </c>
      <c r="Q551" s="87">
        <v>0</v>
      </c>
      <c r="R551" s="87">
        <v>0</v>
      </c>
      <c r="S551" s="87">
        <v>0</v>
      </c>
      <c r="T551" s="87">
        <v>0</v>
      </c>
      <c r="U551" s="87">
        <v>0</v>
      </c>
      <c r="V551" s="87">
        <v>0</v>
      </c>
      <c r="W551" s="87">
        <v>0</v>
      </c>
      <c r="X551" s="87">
        <v>0</v>
      </c>
      <c r="Y551" s="87">
        <v>0</v>
      </c>
      <c r="Z551" s="87">
        <v>0</v>
      </c>
      <c r="AA551" s="87">
        <v>0</v>
      </c>
      <c r="AB551" s="87">
        <v>0</v>
      </c>
      <c r="AC551" s="87">
        <v>0</v>
      </c>
      <c r="AD551" s="87">
        <v>0</v>
      </c>
      <c r="AE551" s="87">
        <v>0</v>
      </c>
      <c r="AF551" s="87">
        <v>0</v>
      </c>
      <c r="AG551" s="87">
        <v>0</v>
      </c>
      <c r="AH551" s="87">
        <v>0</v>
      </c>
      <c r="AI551" s="87">
        <v>0</v>
      </c>
      <c r="AJ551" s="87">
        <v>0</v>
      </c>
      <c r="AK551" s="87">
        <v>0</v>
      </c>
      <c r="AL551" s="87">
        <v>0</v>
      </c>
      <c r="AM551" s="87">
        <v>0</v>
      </c>
      <c r="AN551" s="87">
        <v>0</v>
      </c>
      <c r="AO551" s="87">
        <v>0</v>
      </c>
      <c r="AP551" s="87">
        <v>0</v>
      </c>
      <c r="AQ551" s="87">
        <v>0</v>
      </c>
      <c r="AR551" s="87">
        <v>0</v>
      </c>
      <c r="AS551" s="87">
        <v>0</v>
      </c>
      <c r="AT551" s="87">
        <v>0</v>
      </c>
      <c r="AU551" s="87">
        <v>0</v>
      </c>
      <c r="AV551" s="87">
        <v>0</v>
      </c>
      <c r="AW551" s="87">
        <v>0</v>
      </c>
      <c r="AX551" s="87">
        <v>0</v>
      </c>
      <c r="AY551" s="87">
        <v>0</v>
      </c>
      <c r="AZ551" s="87">
        <v>0</v>
      </c>
      <c r="BA551" s="87">
        <v>0</v>
      </c>
      <c r="BB551" s="87">
        <v>0</v>
      </c>
    </row>
    <row r="552" spans="1:54">
      <c r="A552" s="86" t="s">
        <v>669</v>
      </c>
      <c r="B552" s="87">
        <v>1400469.0799999901</v>
      </c>
      <c r="C552" s="87">
        <v>1517495.2005499899</v>
      </c>
      <c r="D552" s="87">
        <v>1634521.32109999</v>
      </c>
      <c r="E552" s="87">
        <v>1751547.4416499899</v>
      </c>
      <c r="F552" s="87">
        <v>1868573.56219999</v>
      </c>
      <c r="G552" s="87">
        <v>1985599.6827499899</v>
      </c>
      <c r="H552" s="87">
        <v>2102625.80329999</v>
      </c>
      <c r="I552" s="87">
        <v>2219651.9238499901</v>
      </c>
      <c r="J552" s="87">
        <v>2336678.0443999898</v>
      </c>
      <c r="K552" s="87">
        <v>2453704.1649499899</v>
      </c>
      <c r="L552" s="87">
        <v>2570730.28549999</v>
      </c>
      <c r="M552" s="87">
        <v>2687756.4060499999</v>
      </c>
      <c r="N552" s="87">
        <v>2804782.5266</v>
      </c>
      <c r="O552" s="87">
        <v>2804782.5266</v>
      </c>
      <c r="P552" s="87">
        <v>2757510.6358233299</v>
      </c>
      <c r="Q552" s="87">
        <v>2710238.7450466598</v>
      </c>
      <c r="R552" s="87">
        <v>2662966.85427</v>
      </c>
      <c r="S552" s="87">
        <v>2615694.9634933299</v>
      </c>
      <c r="T552" s="87">
        <v>2568423.0727166599</v>
      </c>
      <c r="U552" s="87">
        <v>2521151.18194</v>
      </c>
      <c r="V552" s="87">
        <v>2473879.29116333</v>
      </c>
      <c r="W552" s="87">
        <v>2426607.4003866599</v>
      </c>
      <c r="X552" s="87">
        <v>2379335.5096100001</v>
      </c>
      <c r="Y552" s="87">
        <v>2332063.61883333</v>
      </c>
      <c r="Z552" s="87">
        <v>2284791.7280566599</v>
      </c>
      <c r="AA552" s="87">
        <v>2237519.8372800001</v>
      </c>
      <c r="AB552" s="87">
        <v>2237519.8372800001</v>
      </c>
      <c r="AC552" s="87">
        <v>2190247.94650333</v>
      </c>
      <c r="AD552" s="87">
        <v>2142976.0557266599</v>
      </c>
      <c r="AE552" s="87">
        <v>2095704.1649499999</v>
      </c>
      <c r="AF552" s="87">
        <v>2048432.27417333</v>
      </c>
      <c r="AG552" s="87">
        <v>2001160.38339666</v>
      </c>
      <c r="AH552" s="87">
        <v>1953888.4926199999</v>
      </c>
      <c r="AI552" s="87">
        <v>1906616.6018433301</v>
      </c>
      <c r="AJ552" s="87">
        <v>1859344.71106666</v>
      </c>
      <c r="AK552" s="87">
        <v>1812072.8202899999</v>
      </c>
      <c r="AL552" s="87">
        <v>1764800.9295133301</v>
      </c>
      <c r="AM552" s="87">
        <v>1717529.03873666</v>
      </c>
      <c r="AN552" s="87">
        <v>1670257.14796</v>
      </c>
      <c r="AO552" s="87">
        <v>1670257.14796</v>
      </c>
      <c r="AP552" s="87">
        <v>1622985.2571833299</v>
      </c>
      <c r="AQ552" s="87">
        <v>1575713.3664066601</v>
      </c>
      <c r="AR552" s="87">
        <v>1528441.47563</v>
      </c>
      <c r="AS552" s="87">
        <v>1481169.5848533299</v>
      </c>
      <c r="AT552" s="87">
        <v>1433897.6940766601</v>
      </c>
      <c r="AU552" s="87">
        <v>1386625.8033</v>
      </c>
      <c r="AV552" s="87">
        <v>1339353.91252333</v>
      </c>
      <c r="AW552" s="87">
        <v>1292082.0217466599</v>
      </c>
      <c r="AX552" s="87">
        <v>1244810.1309700001</v>
      </c>
      <c r="AY552" s="87">
        <v>1197538.24019333</v>
      </c>
      <c r="AZ552" s="87">
        <v>1150266.3494166599</v>
      </c>
      <c r="BA552" s="87">
        <v>1102994.4586400001</v>
      </c>
      <c r="BB552" s="87">
        <v>1102994.4586400001</v>
      </c>
    </row>
    <row r="553" spans="1:54">
      <c r="A553" s="86" t="s">
        <v>670</v>
      </c>
      <c r="B553" s="87">
        <v>0</v>
      </c>
      <c r="C553" s="87">
        <v>0</v>
      </c>
      <c r="D553" s="87">
        <v>0</v>
      </c>
      <c r="E553" s="87">
        <v>0</v>
      </c>
      <c r="F553" s="87">
        <v>0</v>
      </c>
      <c r="G553" s="87">
        <v>0</v>
      </c>
      <c r="H553" s="87">
        <v>0</v>
      </c>
      <c r="I553" s="87">
        <v>0</v>
      </c>
      <c r="J553" s="87">
        <v>0</v>
      </c>
      <c r="K553" s="87">
        <v>0</v>
      </c>
      <c r="L553" s="87">
        <v>0</v>
      </c>
      <c r="M553" s="87">
        <v>0</v>
      </c>
      <c r="N553" s="87">
        <v>0</v>
      </c>
      <c r="O553" s="87">
        <v>0</v>
      </c>
      <c r="P553" s="87">
        <v>0</v>
      </c>
      <c r="Q553" s="87">
        <v>0</v>
      </c>
      <c r="R553" s="87">
        <v>0</v>
      </c>
      <c r="S553" s="87">
        <v>0</v>
      </c>
      <c r="T553" s="87">
        <v>0</v>
      </c>
      <c r="U553" s="87">
        <v>0</v>
      </c>
      <c r="V553" s="87">
        <v>0</v>
      </c>
      <c r="W553" s="87">
        <v>0</v>
      </c>
      <c r="X553" s="87">
        <v>0</v>
      </c>
      <c r="Y553" s="87">
        <v>0</v>
      </c>
      <c r="Z553" s="87">
        <v>0</v>
      </c>
      <c r="AA553" s="87">
        <v>0</v>
      </c>
      <c r="AB553" s="87">
        <v>0</v>
      </c>
      <c r="AC553" s="87">
        <v>0</v>
      </c>
      <c r="AD553" s="87">
        <v>0</v>
      </c>
      <c r="AE553" s="87">
        <v>0</v>
      </c>
      <c r="AF553" s="87">
        <v>0</v>
      </c>
      <c r="AG553" s="87">
        <v>0</v>
      </c>
      <c r="AH553" s="87">
        <v>0</v>
      </c>
      <c r="AI553" s="87">
        <v>0</v>
      </c>
      <c r="AJ553" s="87">
        <v>0</v>
      </c>
      <c r="AK553" s="87">
        <v>0</v>
      </c>
      <c r="AL553" s="87">
        <v>0</v>
      </c>
      <c r="AM553" s="87">
        <v>0</v>
      </c>
      <c r="AN553" s="87">
        <v>0</v>
      </c>
      <c r="AO553" s="87">
        <v>0</v>
      </c>
      <c r="AP553" s="87">
        <v>0</v>
      </c>
      <c r="AQ553" s="87">
        <v>0</v>
      </c>
      <c r="AR553" s="87">
        <v>0</v>
      </c>
      <c r="AS553" s="87">
        <v>0</v>
      </c>
      <c r="AT553" s="87">
        <v>0</v>
      </c>
      <c r="AU553" s="87">
        <v>0</v>
      </c>
      <c r="AV553" s="87">
        <v>0</v>
      </c>
      <c r="AW553" s="87">
        <v>0</v>
      </c>
      <c r="AX553" s="87">
        <v>0</v>
      </c>
      <c r="AY553" s="87">
        <v>0</v>
      </c>
      <c r="AZ553" s="87">
        <v>0</v>
      </c>
      <c r="BA553" s="87">
        <v>0</v>
      </c>
      <c r="BB553" s="87">
        <v>0</v>
      </c>
    </row>
    <row r="554" spans="1:54">
      <c r="A554" s="86" t="s">
        <v>671</v>
      </c>
      <c r="B554" s="87">
        <v>0</v>
      </c>
      <c r="C554" s="87">
        <v>0</v>
      </c>
      <c r="D554" s="87">
        <v>0</v>
      </c>
      <c r="E554" s="87">
        <v>0</v>
      </c>
      <c r="F554" s="87">
        <v>0</v>
      </c>
      <c r="G554" s="87">
        <v>0</v>
      </c>
      <c r="H554" s="87">
        <v>0</v>
      </c>
      <c r="I554" s="87">
        <v>0</v>
      </c>
      <c r="J554" s="87">
        <v>0</v>
      </c>
      <c r="K554" s="87">
        <v>0</v>
      </c>
      <c r="L554" s="87">
        <v>0</v>
      </c>
      <c r="M554" s="87">
        <v>0</v>
      </c>
      <c r="N554" s="87">
        <v>0</v>
      </c>
      <c r="O554" s="87">
        <v>0</v>
      </c>
      <c r="P554" s="87">
        <v>0</v>
      </c>
      <c r="Q554" s="87">
        <v>0</v>
      </c>
      <c r="R554" s="87">
        <v>0</v>
      </c>
      <c r="S554" s="87">
        <v>0</v>
      </c>
      <c r="T554" s="87">
        <v>0</v>
      </c>
      <c r="U554" s="87">
        <v>0</v>
      </c>
      <c r="V554" s="87">
        <v>0</v>
      </c>
      <c r="W554" s="87">
        <v>0</v>
      </c>
      <c r="X554" s="87">
        <v>0</v>
      </c>
      <c r="Y554" s="87">
        <v>0</v>
      </c>
      <c r="Z554" s="87">
        <v>0</v>
      </c>
      <c r="AA554" s="87">
        <v>0</v>
      </c>
      <c r="AB554" s="87">
        <v>0</v>
      </c>
      <c r="AC554" s="87">
        <v>0</v>
      </c>
      <c r="AD554" s="87">
        <v>0</v>
      </c>
      <c r="AE554" s="87">
        <v>0</v>
      </c>
      <c r="AF554" s="87">
        <v>0</v>
      </c>
      <c r="AG554" s="87">
        <v>0</v>
      </c>
      <c r="AH554" s="87">
        <v>0</v>
      </c>
      <c r="AI554" s="87">
        <v>0</v>
      </c>
      <c r="AJ554" s="87">
        <v>0</v>
      </c>
      <c r="AK554" s="87">
        <v>0</v>
      </c>
      <c r="AL554" s="87">
        <v>0</v>
      </c>
      <c r="AM554" s="87">
        <v>0</v>
      </c>
      <c r="AN554" s="87">
        <v>0</v>
      </c>
      <c r="AO554" s="87">
        <v>0</v>
      </c>
      <c r="AP554" s="87">
        <v>0</v>
      </c>
      <c r="AQ554" s="87">
        <v>0</v>
      </c>
      <c r="AR554" s="87">
        <v>0</v>
      </c>
      <c r="AS554" s="87">
        <v>0</v>
      </c>
      <c r="AT554" s="87">
        <v>0</v>
      </c>
      <c r="AU554" s="87">
        <v>0</v>
      </c>
      <c r="AV554" s="87">
        <v>0</v>
      </c>
      <c r="AW554" s="87">
        <v>0</v>
      </c>
      <c r="AX554" s="87">
        <v>0</v>
      </c>
      <c r="AY554" s="87">
        <v>0</v>
      </c>
      <c r="AZ554" s="87">
        <v>0</v>
      </c>
      <c r="BA554" s="87">
        <v>0</v>
      </c>
      <c r="BB554" s="87">
        <v>0</v>
      </c>
    </row>
    <row r="555" spans="1:54">
      <c r="A555" s="86" t="s">
        <v>672</v>
      </c>
      <c r="B555" s="87">
        <v>4410052.273</v>
      </c>
      <c r="C555" s="87">
        <v>4196764.9257500004</v>
      </c>
      <c r="D555" s="87">
        <v>3983477.5784999998</v>
      </c>
      <c r="E555" s="87">
        <v>3770190.2312500002</v>
      </c>
      <c r="F555" s="87">
        <v>3556902.8840000001</v>
      </c>
      <c r="G555" s="87">
        <v>3343615.53675</v>
      </c>
      <c r="H555" s="87">
        <v>3130328.1894999999</v>
      </c>
      <c r="I555" s="87">
        <v>2917040.8422500002</v>
      </c>
      <c r="J555" s="87">
        <v>2703753.4950000001</v>
      </c>
      <c r="K555" s="87">
        <v>2490466.14775</v>
      </c>
      <c r="L555" s="87">
        <v>2277178.8004999999</v>
      </c>
      <c r="M555" s="87">
        <v>2063891.45325</v>
      </c>
      <c r="N555" s="87">
        <v>1850604.1059999999</v>
      </c>
      <c r="O555" s="87">
        <v>1850604.1059999999</v>
      </c>
      <c r="P555" s="87">
        <v>1637316.75875</v>
      </c>
      <c r="Q555" s="87">
        <v>1424029.4114999999</v>
      </c>
      <c r="R555" s="87">
        <v>1210742.0642500001</v>
      </c>
      <c r="S555" s="87">
        <v>997454.71700000495</v>
      </c>
      <c r="T555" s="87">
        <v>784167.36975000496</v>
      </c>
      <c r="U555" s="87">
        <v>570880.02250000497</v>
      </c>
      <c r="V555" s="87">
        <v>357592.67525000498</v>
      </c>
      <c r="W555" s="87">
        <v>144305.32800000501</v>
      </c>
      <c r="X555" s="87">
        <v>0.32800000539623397</v>
      </c>
      <c r="Y555" s="87">
        <v>0.32800000539623397</v>
      </c>
      <c r="Z555" s="87">
        <v>0.32800000539623397</v>
      </c>
      <c r="AA555" s="87">
        <v>0.32800000539623397</v>
      </c>
      <c r="AB555" s="87">
        <v>0.32800000539623397</v>
      </c>
      <c r="AC555" s="87">
        <v>0.32800000539623397</v>
      </c>
      <c r="AD555" s="87">
        <v>0.32800000539623397</v>
      </c>
      <c r="AE555" s="87">
        <v>0.32800000539623397</v>
      </c>
      <c r="AF555" s="87">
        <v>0.32800000539623397</v>
      </c>
      <c r="AG555" s="87">
        <v>0.32800000539623397</v>
      </c>
      <c r="AH555" s="87">
        <v>0.32800000539623397</v>
      </c>
      <c r="AI555" s="87">
        <v>0.32800000539623397</v>
      </c>
      <c r="AJ555" s="87">
        <v>0.32800000539623397</v>
      </c>
      <c r="AK555" s="87">
        <v>0.32800000539623397</v>
      </c>
      <c r="AL555" s="87">
        <v>0.32800000539623397</v>
      </c>
      <c r="AM555" s="87">
        <v>0.32800000539623397</v>
      </c>
      <c r="AN555" s="87">
        <v>0.32800000539623397</v>
      </c>
      <c r="AO555" s="87">
        <v>0.32800000539623397</v>
      </c>
      <c r="AP555" s="87">
        <v>0.32800000539623397</v>
      </c>
      <c r="AQ555" s="87">
        <v>0.32800000539623397</v>
      </c>
      <c r="AR555" s="87">
        <v>0.32800000539623397</v>
      </c>
      <c r="AS555" s="87">
        <v>0.32800000539623397</v>
      </c>
      <c r="AT555" s="87">
        <v>0.32800000539623397</v>
      </c>
      <c r="AU555" s="87">
        <v>0.32800000539623397</v>
      </c>
      <c r="AV555" s="87">
        <v>0.32800000539623397</v>
      </c>
      <c r="AW555" s="87">
        <v>0.32800000539623397</v>
      </c>
      <c r="AX555" s="87">
        <v>0.32800000539623397</v>
      </c>
      <c r="AY555" s="87">
        <v>0.32800000539623397</v>
      </c>
      <c r="AZ555" s="87">
        <v>0.32800000539623397</v>
      </c>
      <c r="BA555" s="87">
        <v>0.32800000539623397</v>
      </c>
      <c r="BB555" s="87">
        <v>0.32800000539623397</v>
      </c>
    </row>
    <row r="556" spans="1:54">
      <c r="A556" s="86" t="s">
        <v>673</v>
      </c>
      <c r="B556" s="87">
        <v>0</v>
      </c>
      <c r="C556" s="87">
        <v>0</v>
      </c>
      <c r="D556" s="87">
        <v>0</v>
      </c>
      <c r="E556" s="87">
        <v>0</v>
      </c>
      <c r="F556" s="87">
        <v>0</v>
      </c>
      <c r="G556" s="87">
        <v>0</v>
      </c>
      <c r="H556" s="87">
        <v>0</v>
      </c>
      <c r="I556" s="87">
        <v>0</v>
      </c>
      <c r="J556" s="87">
        <v>0</v>
      </c>
      <c r="K556" s="87">
        <v>0</v>
      </c>
      <c r="L556" s="87">
        <v>0</v>
      </c>
      <c r="M556" s="87">
        <v>0</v>
      </c>
      <c r="N556" s="87">
        <v>0</v>
      </c>
      <c r="O556" s="87">
        <v>0</v>
      </c>
      <c r="P556" s="87">
        <v>0</v>
      </c>
      <c r="Q556" s="87">
        <v>0</v>
      </c>
      <c r="R556" s="87">
        <v>0</v>
      </c>
      <c r="S556" s="87">
        <v>0</v>
      </c>
      <c r="T556" s="87">
        <v>0</v>
      </c>
      <c r="U556" s="87">
        <v>0</v>
      </c>
      <c r="V556" s="87">
        <v>0</v>
      </c>
      <c r="W556" s="87">
        <v>0</v>
      </c>
      <c r="X556" s="87">
        <v>0</v>
      </c>
      <c r="Y556" s="87">
        <v>0</v>
      </c>
      <c r="Z556" s="87">
        <v>0</v>
      </c>
      <c r="AA556" s="87">
        <v>0</v>
      </c>
      <c r="AB556" s="87">
        <v>0</v>
      </c>
      <c r="AC556" s="87">
        <v>0</v>
      </c>
      <c r="AD556" s="87">
        <v>0</v>
      </c>
      <c r="AE556" s="87">
        <v>0</v>
      </c>
      <c r="AF556" s="87">
        <v>0</v>
      </c>
      <c r="AG556" s="87">
        <v>0</v>
      </c>
      <c r="AH556" s="87">
        <v>0</v>
      </c>
      <c r="AI556" s="87">
        <v>0</v>
      </c>
      <c r="AJ556" s="87">
        <v>0</v>
      </c>
      <c r="AK556" s="87">
        <v>0</v>
      </c>
      <c r="AL556" s="87">
        <v>0</v>
      </c>
      <c r="AM556" s="87">
        <v>0</v>
      </c>
      <c r="AN556" s="87">
        <v>0</v>
      </c>
      <c r="AO556" s="87">
        <v>0</v>
      </c>
      <c r="AP556" s="87">
        <v>0</v>
      </c>
      <c r="AQ556" s="87">
        <v>0</v>
      </c>
      <c r="AR556" s="87">
        <v>0</v>
      </c>
      <c r="AS556" s="87">
        <v>0</v>
      </c>
      <c r="AT556" s="87">
        <v>0</v>
      </c>
      <c r="AU556" s="87">
        <v>0</v>
      </c>
      <c r="AV556" s="87">
        <v>0</v>
      </c>
      <c r="AW556" s="87">
        <v>0</v>
      </c>
      <c r="AX556" s="87">
        <v>0</v>
      </c>
      <c r="AY556" s="87">
        <v>0</v>
      </c>
      <c r="AZ556" s="87">
        <v>0</v>
      </c>
      <c r="BA556" s="87">
        <v>0</v>
      </c>
      <c r="BB556" s="87">
        <v>0</v>
      </c>
    </row>
    <row r="557" spans="1:54">
      <c r="A557" s="86" t="s">
        <v>674</v>
      </c>
      <c r="B557" s="87">
        <v>0</v>
      </c>
      <c r="C557" s="87">
        <v>0</v>
      </c>
      <c r="D557" s="87">
        <v>0</v>
      </c>
      <c r="E557" s="87">
        <v>0</v>
      </c>
      <c r="F557" s="87">
        <v>0</v>
      </c>
      <c r="G557" s="87">
        <v>0</v>
      </c>
      <c r="H557" s="87">
        <v>0</v>
      </c>
      <c r="I557" s="87">
        <v>0</v>
      </c>
      <c r="J557" s="87">
        <v>0</v>
      </c>
      <c r="K557" s="87">
        <v>0</v>
      </c>
      <c r="L557" s="87">
        <v>0</v>
      </c>
      <c r="M557" s="87">
        <v>0</v>
      </c>
      <c r="N557" s="87">
        <v>0</v>
      </c>
      <c r="O557" s="87">
        <v>0</v>
      </c>
      <c r="P557" s="87">
        <v>0</v>
      </c>
      <c r="Q557" s="87">
        <v>0</v>
      </c>
      <c r="R557" s="87">
        <v>0</v>
      </c>
      <c r="S557" s="87">
        <v>0</v>
      </c>
      <c r="T557" s="87">
        <v>0</v>
      </c>
      <c r="U557" s="87">
        <v>0</v>
      </c>
      <c r="V557" s="87">
        <v>0</v>
      </c>
      <c r="W557" s="87">
        <v>0</v>
      </c>
      <c r="X557" s="87">
        <v>0</v>
      </c>
      <c r="Y557" s="87">
        <v>0</v>
      </c>
      <c r="Z557" s="87">
        <v>0</v>
      </c>
      <c r="AA557" s="87">
        <v>0</v>
      </c>
      <c r="AB557" s="87">
        <v>0</v>
      </c>
      <c r="AC557" s="87">
        <v>0</v>
      </c>
      <c r="AD557" s="87">
        <v>0</v>
      </c>
      <c r="AE557" s="87">
        <v>0</v>
      </c>
      <c r="AF557" s="87">
        <v>0</v>
      </c>
      <c r="AG557" s="87">
        <v>0</v>
      </c>
      <c r="AH557" s="87">
        <v>0</v>
      </c>
      <c r="AI557" s="87">
        <v>0</v>
      </c>
      <c r="AJ557" s="87">
        <v>0</v>
      </c>
      <c r="AK557" s="87">
        <v>0</v>
      </c>
      <c r="AL557" s="87">
        <v>0</v>
      </c>
      <c r="AM557" s="87">
        <v>0</v>
      </c>
      <c r="AN557" s="87">
        <v>0</v>
      </c>
      <c r="AO557" s="87">
        <v>0</v>
      </c>
      <c r="AP557" s="87">
        <v>0</v>
      </c>
      <c r="AQ557" s="87">
        <v>0</v>
      </c>
      <c r="AR557" s="87">
        <v>0</v>
      </c>
      <c r="AS557" s="87">
        <v>0</v>
      </c>
      <c r="AT557" s="87">
        <v>0</v>
      </c>
      <c r="AU557" s="87">
        <v>0</v>
      </c>
      <c r="AV557" s="87">
        <v>0</v>
      </c>
      <c r="AW557" s="87">
        <v>0</v>
      </c>
      <c r="AX557" s="87">
        <v>0</v>
      </c>
      <c r="AY557" s="87">
        <v>0</v>
      </c>
      <c r="AZ557" s="87">
        <v>0</v>
      </c>
      <c r="BA557" s="87">
        <v>0</v>
      </c>
      <c r="BB557" s="87">
        <v>0</v>
      </c>
    </row>
    <row r="558" spans="1:54">
      <c r="A558" s="86" t="s">
        <v>675</v>
      </c>
      <c r="B558" s="87">
        <v>0</v>
      </c>
      <c r="C558" s="87">
        <v>0</v>
      </c>
      <c r="D558" s="87">
        <v>0</v>
      </c>
      <c r="E558" s="87">
        <v>0</v>
      </c>
      <c r="F558" s="87">
        <v>0</v>
      </c>
      <c r="G558" s="87">
        <v>0</v>
      </c>
      <c r="H558" s="87">
        <v>0</v>
      </c>
      <c r="I558" s="87">
        <v>0</v>
      </c>
      <c r="J558" s="87">
        <v>0</v>
      </c>
      <c r="K558" s="87">
        <v>0</v>
      </c>
      <c r="L558" s="87">
        <v>0</v>
      </c>
      <c r="M558" s="87">
        <v>0</v>
      </c>
      <c r="N558" s="87">
        <v>0</v>
      </c>
      <c r="O558" s="87">
        <v>0</v>
      </c>
      <c r="P558" s="87">
        <v>0</v>
      </c>
      <c r="Q558" s="87">
        <v>0</v>
      </c>
      <c r="R558" s="87">
        <v>0</v>
      </c>
      <c r="S558" s="87">
        <v>0</v>
      </c>
      <c r="T558" s="87">
        <v>0</v>
      </c>
      <c r="U558" s="87">
        <v>0</v>
      </c>
      <c r="V558" s="87">
        <v>0</v>
      </c>
      <c r="W558" s="87">
        <v>0</v>
      </c>
      <c r="X558" s="87">
        <v>0</v>
      </c>
      <c r="Y558" s="87">
        <v>0</v>
      </c>
      <c r="Z558" s="87">
        <v>0</v>
      </c>
      <c r="AA558" s="87">
        <v>0</v>
      </c>
      <c r="AB558" s="87">
        <v>0</v>
      </c>
      <c r="AC558" s="87">
        <v>0</v>
      </c>
      <c r="AD558" s="87">
        <v>0</v>
      </c>
      <c r="AE558" s="87">
        <v>0</v>
      </c>
      <c r="AF558" s="87">
        <v>0</v>
      </c>
      <c r="AG558" s="87">
        <v>0</v>
      </c>
      <c r="AH558" s="87">
        <v>0</v>
      </c>
      <c r="AI558" s="87">
        <v>0</v>
      </c>
      <c r="AJ558" s="87">
        <v>0</v>
      </c>
      <c r="AK558" s="87">
        <v>0</v>
      </c>
      <c r="AL558" s="87">
        <v>0</v>
      </c>
      <c r="AM558" s="87">
        <v>0</v>
      </c>
      <c r="AN558" s="87">
        <v>0</v>
      </c>
      <c r="AO558" s="87">
        <v>0</v>
      </c>
      <c r="AP558" s="87">
        <v>0</v>
      </c>
      <c r="AQ558" s="87">
        <v>0</v>
      </c>
      <c r="AR558" s="87">
        <v>0</v>
      </c>
      <c r="AS558" s="87">
        <v>0</v>
      </c>
      <c r="AT558" s="87">
        <v>0</v>
      </c>
      <c r="AU558" s="87">
        <v>0</v>
      </c>
      <c r="AV558" s="87">
        <v>0</v>
      </c>
      <c r="AW558" s="87">
        <v>0</v>
      </c>
      <c r="AX558" s="87">
        <v>0</v>
      </c>
      <c r="AY558" s="87">
        <v>0</v>
      </c>
      <c r="AZ558" s="87">
        <v>0</v>
      </c>
      <c r="BA558" s="87">
        <v>0</v>
      </c>
      <c r="BB558" s="87">
        <v>0</v>
      </c>
    </row>
    <row r="559" spans="1:54">
      <c r="A559" s="86" t="s">
        <v>676</v>
      </c>
      <c r="B559" s="87">
        <v>1.0277290130034E-7</v>
      </c>
      <c r="C559" s="87">
        <v>1.0277290130034E-7</v>
      </c>
      <c r="D559" s="87">
        <v>1.0277290130034E-7</v>
      </c>
      <c r="E559" s="87">
        <v>1.0277290130034E-7</v>
      </c>
      <c r="F559" s="87">
        <v>1.0277290130034E-7</v>
      </c>
      <c r="G559" s="87">
        <v>1.0277290130034E-7</v>
      </c>
      <c r="H559" s="87">
        <v>1.0277290130034E-7</v>
      </c>
      <c r="I559" s="87">
        <v>1.0277290130034E-7</v>
      </c>
      <c r="J559" s="87">
        <v>1.0277290130034E-7</v>
      </c>
      <c r="K559" s="87">
        <v>1.0277290130034E-7</v>
      </c>
      <c r="L559" s="87">
        <v>1.0277290130034E-7</v>
      </c>
      <c r="M559" s="87">
        <v>1.0277290130034E-7</v>
      </c>
      <c r="N559" s="87">
        <v>1.0277290130034E-7</v>
      </c>
      <c r="O559" s="87">
        <v>1.0277290130034E-7</v>
      </c>
      <c r="P559" s="87">
        <v>1.0277290130034E-7</v>
      </c>
      <c r="Q559" s="87">
        <v>1.0277290130034E-7</v>
      </c>
      <c r="R559" s="87">
        <v>1.0277290130034E-7</v>
      </c>
      <c r="S559" s="87">
        <v>1.0277290130034E-7</v>
      </c>
      <c r="T559" s="87">
        <v>1.0277290130034E-7</v>
      </c>
      <c r="U559" s="87">
        <v>1.0277290130034E-7</v>
      </c>
      <c r="V559" s="87">
        <v>1.0277290130034E-7</v>
      </c>
      <c r="W559" s="87">
        <v>1.0277290130034E-7</v>
      </c>
      <c r="X559" s="87">
        <v>1.0277290130034E-7</v>
      </c>
      <c r="Y559" s="87">
        <v>1.0277290130034E-7</v>
      </c>
      <c r="Z559" s="87">
        <v>1.0277290130034E-7</v>
      </c>
      <c r="AA559" s="87">
        <v>1.0277290130034E-7</v>
      </c>
      <c r="AB559" s="87">
        <v>1.0277290130034E-7</v>
      </c>
      <c r="AC559" s="87">
        <v>1.0277290130034E-7</v>
      </c>
      <c r="AD559" s="87">
        <v>1.0277290130034E-7</v>
      </c>
      <c r="AE559" s="87">
        <v>1.0277290130034E-7</v>
      </c>
      <c r="AF559" s="87">
        <v>1.0277290130034E-7</v>
      </c>
      <c r="AG559" s="87">
        <v>1.0277290130034E-7</v>
      </c>
      <c r="AH559" s="87">
        <v>1.0277290130034E-7</v>
      </c>
      <c r="AI559" s="87">
        <v>1.0277290130034E-7</v>
      </c>
      <c r="AJ559" s="87">
        <v>1.0277290130034E-7</v>
      </c>
      <c r="AK559" s="87">
        <v>1.0277290130034E-7</v>
      </c>
      <c r="AL559" s="87">
        <v>1.0277290130034E-7</v>
      </c>
      <c r="AM559" s="87">
        <v>1.0277290130034E-7</v>
      </c>
      <c r="AN559" s="87">
        <v>1.0277290130034E-7</v>
      </c>
      <c r="AO559" s="87">
        <v>1.0277290130034E-7</v>
      </c>
      <c r="AP559" s="87">
        <v>1.0277290130034E-7</v>
      </c>
      <c r="AQ559" s="87">
        <v>1.0277290130034E-7</v>
      </c>
      <c r="AR559" s="87">
        <v>1.0277290130034E-7</v>
      </c>
      <c r="AS559" s="87">
        <v>1.0277290130034E-7</v>
      </c>
      <c r="AT559" s="87">
        <v>1.0277290130034E-7</v>
      </c>
      <c r="AU559" s="87">
        <v>1.0277290130034E-7</v>
      </c>
      <c r="AV559" s="87">
        <v>1.0277290130034E-7</v>
      </c>
      <c r="AW559" s="87">
        <v>1.0277290130034E-7</v>
      </c>
      <c r="AX559" s="87">
        <v>1.0277290130034E-7</v>
      </c>
      <c r="AY559" s="87">
        <v>1.0277290130034E-7</v>
      </c>
      <c r="AZ559" s="87">
        <v>1.0277290130034E-7</v>
      </c>
      <c r="BA559" s="87">
        <v>1.0277290130034E-7</v>
      </c>
      <c r="BB559" s="87">
        <v>1.0277290130034E-7</v>
      </c>
    </row>
    <row r="560" spans="1:54">
      <c r="A560" s="86" t="s">
        <v>677</v>
      </c>
      <c r="B560" s="87">
        <v>96346403.200000003</v>
      </c>
      <c r="C560" s="87">
        <v>96346403.200000003</v>
      </c>
      <c r="D560" s="87">
        <v>96346403.200000003</v>
      </c>
      <c r="E560" s="87">
        <v>96346403.200000003</v>
      </c>
      <c r="F560" s="87">
        <v>96346403.200000003</v>
      </c>
      <c r="G560" s="87">
        <v>96346403.200000003</v>
      </c>
      <c r="H560" s="87">
        <v>96346403.200000003</v>
      </c>
      <c r="I560" s="87">
        <v>96346403.200000003</v>
      </c>
      <c r="J560" s="87">
        <v>96346403.200000003</v>
      </c>
      <c r="K560" s="87">
        <v>96346403.200000003</v>
      </c>
      <c r="L560" s="87">
        <v>96346403.200000003</v>
      </c>
      <c r="M560" s="87">
        <v>96346403.200000003</v>
      </c>
      <c r="N560" s="87">
        <v>96346403.200000003</v>
      </c>
      <c r="O560" s="87">
        <v>96346403.200000003</v>
      </c>
      <c r="P560" s="87">
        <v>95944643.200000003</v>
      </c>
      <c r="Q560" s="87">
        <v>95542883.200000003</v>
      </c>
      <c r="R560" s="87">
        <v>95141123.200000003</v>
      </c>
      <c r="S560" s="87">
        <v>94739363.200000003</v>
      </c>
      <c r="T560" s="87">
        <v>94337603.200000003</v>
      </c>
      <c r="U560" s="87">
        <v>93935843.200000003</v>
      </c>
      <c r="V560" s="87">
        <v>93534083.200000003</v>
      </c>
      <c r="W560" s="87">
        <v>93132323.200000003</v>
      </c>
      <c r="X560" s="87">
        <v>92730563.200000003</v>
      </c>
      <c r="Y560" s="87">
        <v>92328803.200000003</v>
      </c>
      <c r="Z560" s="87">
        <v>91927043.200000003</v>
      </c>
      <c r="AA560" s="87">
        <v>91525283.200000003</v>
      </c>
      <c r="AB560" s="87">
        <v>91525283.200000003</v>
      </c>
      <c r="AC560" s="87">
        <v>91123523.200000003</v>
      </c>
      <c r="AD560" s="87">
        <v>90721763.200000003</v>
      </c>
      <c r="AE560" s="87">
        <v>90320003.200000003</v>
      </c>
      <c r="AF560" s="87">
        <v>89918243.200000003</v>
      </c>
      <c r="AG560" s="87">
        <v>89516483.200000003</v>
      </c>
      <c r="AH560" s="87">
        <v>89114723.200000003</v>
      </c>
      <c r="AI560" s="87">
        <v>88712963.200000107</v>
      </c>
      <c r="AJ560" s="87">
        <v>88311203.200000107</v>
      </c>
      <c r="AK560" s="87">
        <v>87909443.200000107</v>
      </c>
      <c r="AL560" s="87">
        <v>87507683.200000107</v>
      </c>
      <c r="AM560" s="87">
        <v>87105923.200000107</v>
      </c>
      <c r="AN560" s="87">
        <v>86704163.200000107</v>
      </c>
      <c r="AO560" s="87">
        <v>86704163.200000107</v>
      </c>
      <c r="AP560" s="87">
        <v>86302403.200000107</v>
      </c>
      <c r="AQ560" s="87">
        <v>85900643.200000107</v>
      </c>
      <c r="AR560" s="87">
        <v>85498883.200000107</v>
      </c>
      <c r="AS560" s="87">
        <v>85097123.200000107</v>
      </c>
      <c r="AT560" s="87">
        <v>84695363.200000107</v>
      </c>
      <c r="AU560" s="87">
        <v>84293603.200000107</v>
      </c>
      <c r="AV560" s="87">
        <v>83891843.200000107</v>
      </c>
      <c r="AW560" s="87">
        <v>83490083.200000107</v>
      </c>
      <c r="AX560" s="87">
        <v>83088323.200000107</v>
      </c>
      <c r="AY560" s="87">
        <v>82686563.200000107</v>
      </c>
      <c r="AZ560" s="87">
        <v>82284803.200000107</v>
      </c>
      <c r="BA560" s="87">
        <v>81883043.200000197</v>
      </c>
      <c r="BB560" s="87">
        <v>81883043.200000197</v>
      </c>
    </row>
    <row r="561" spans="1:54">
      <c r="A561" s="86" t="s">
        <v>678</v>
      </c>
      <c r="B561" s="87">
        <v>-2448981.7000000002</v>
      </c>
      <c r="C561" s="87">
        <v>-2448981.7000000002</v>
      </c>
      <c r="D561" s="87">
        <v>-2448981.7000000002</v>
      </c>
      <c r="E561" s="87">
        <v>-2448981.7000000002</v>
      </c>
      <c r="F561" s="87">
        <v>-2448981.7000000002</v>
      </c>
      <c r="G561" s="87">
        <v>-2448981.7000000002</v>
      </c>
      <c r="H561" s="87">
        <v>-2448981.7000000002</v>
      </c>
      <c r="I561" s="87">
        <v>-2448981.7000000002</v>
      </c>
      <c r="J561" s="87">
        <v>-2448981.7000000002</v>
      </c>
      <c r="K561" s="87">
        <v>-2448981.7000000002</v>
      </c>
      <c r="L561" s="87">
        <v>-2448981.7000000002</v>
      </c>
      <c r="M561" s="87">
        <v>-2448981.7000000002</v>
      </c>
      <c r="N561" s="87">
        <v>-2448981.7000000002</v>
      </c>
      <c r="O561" s="87">
        <v>-2448981.7000000002</v>
      </c>
      <c r="P561" s="87">
        <v>-2448981.7000000002</v>
      </c>
      <c r="Q561" s="87">
        <v>-2448981.7000000002</v>
      </c>
      <c r="R561" s="87">
        <v>-2448981.7000000002</v>
      </c>
      <c r="S561" s="87">
        <v>-2448981.7000000002</v>
      </c>
      <c r="T561" s="87">
        <v>-2448981.7000000002</v>
      </c>
      <c r="U561" s="87">
        <v>-2448981.7000000002</v>
      </c>
      <c r="V561" s="87">
        <v>-2448981.7000000002</v>
      </c>
      <c r="W561" s="87">
        <v>-2448981.7000000002</v>
      </c>
      <c r="X561" s="87">
        <v>-2448981.7000000002</v>
      </c>
      <c r="Y561" s="87">
        <v>-2448981.7000000002</v>
      </c>
      <c r="Z561" s="87">
        <v>-2448981.7000000002</v>
      </c>
      <c r="AA561" s="87">
        <v>-2448981.7000000002</v>
      </c>
      <c r="AB561" s="87">
        <v>-2448981.7000000002</v>
      </c>
      <c r="AC561" s="87">
        <v>-2448981.7000000002</v>
      </c>
      <c r="AD561" s="87">
        <v>-2448981.7000000002</v>
      </c>
      <c r="AE561" s="87">
        <v>-2448981.7000000002</v>
      </c>
      <c r="AF561" s="87">
        <v>-2448981.7000000002</v>
      </c>
      <c r="AG561" s="87">
        <v>-2448981.7000000002</v>
      </c>
      <c r="AH561" s="87">
        <v>-2448981.7000000002</v>
      </c>
      <c r="AI561" s="87">
        <v>-2448981.7000000002</v>
      </c>
      <c r="AJ561" s="87">
        <v>-2448981.7000000002</v>
      </c>
      <c r="AK561" s="87">
        <v>-2448981.7000000002</v>
      </c>
      <c r="AL561" s="87">
        <v>-2448981.7000000002</v>
      </c>
      <c r="AM561" s="87">
        <v>-2448981.7000000002</v>
      </c>
      <c r="AN561" s="87">
        <v>-2448981.7000000002</v>
      </c>
      <c r="AO561" s="87">
        <v>-2448981.7000000002</v>
      </c>
      <c r="AP561" s="87">
        <v>-2448981.7000000002</v>
      </c>
      <c r="AQ561" s="87">
        <v>-2448981.7000000002</v>
      </c>
      <c r="AR561" s="87">
        <v>-2448981.7000000002</v>
      </c>
      <c r="AS561" s="87">
        <v>-2448981.7000000002</v>
      </c>
      <c r="AT561" s="87">
        <v>-2448981.7000000002</v>
      </c>
      <c r="AU561" s="87">
        <v>-2448981.7000000002</v>
      </c>
      <c r="AV561" s="87">
        <v>-2448981.7000000002</v>
      </c>
      <c r="AW561" s="87">
        <v>-2448981.7000000002</v>
      </c>
      <c r="AX561" s="87">
        <v>-2448981.7000000002</v>
      </c>
      <c r="AY561" s="87">
        <v>-2448981.7000000002</v>
      </c>
      <c r="AZ561" s="87">
        <v>-2448981.7000000002</v>
      </c>
      <c r="BA561" s="87">
        <v>-2448981.7000000002</v>
      </c>
      <c r="BB561" s="87">
        <v>-2448981.7000000002</v>
      </c>
    </row>
    <row r="562" spans="1:54">
      <c r="A562" s="86" t="s">
        <v>679</v>
      </c>
      <c r="B562" s="87">
        <v>0</v>
      </c>
      <c r="C562" s="87">
        <v>0</v>
      </c>
      <c r="D562" s="87">
        <v>0</v>
      </c>
      <c r="E562" s="87">
        <v>0</v>
      </c>
      <c r="F562" s="87">
        <v>0</v>
      </c>
      <c r="G562" s="87">
        <v>0</v>
      </c>
      <c r="H562" s="87">
        <v>0</v>
      </c>
      <c r="I562" s="87">
        <v>0</v>
      </c>
      <c r="J562" s="87">
        <v>0</v>
      </c>
      <c r="K562" s="87">
        <v>0</v>
      </c>
      <c r="L562" s="87">
        <v>0</v>
      </c>
      <c r="M562" s="87">
        <v>0</v>
      </c>
      <c r="N562" s="87">
        <v>0</v>
      </c>
      <c r="O562" s="87">
        <v>0</v>
      </c>
      <c r="P562" s="87">
        <v>0</v>
      </c>
      <c r="Q562" s="87">
        <v>0</v>
      </c>
      <c r="R562" s="87">
        <v>0</v>
      </c>
      <c r="S562" s="87">
        <v>0</v>
      </c>
      <c r="T562" s="87">
        <v>0</v>
      </c>
      <c r="U562" s="87">
        <v>0</v>
      </c>
      <c r="V562" s="87">
        <v>0</v>
      </c>
      <c r="W562" s="87">
        <v>0</v>
      </c>
      <c r="X562" s="87">
        <v>0</v>
      </c>
      <c r="Y562" s="87">
        <v>0</v>
      </c>
      <c r="Z562" s="87">
        <v>0</v>
      </c>
      <c r="AA562" s="87">
        <v>0</v>
      </c>
      <c r="AB562" s="87">
        <v>0</v>
      </c>
      <c r="AC562" s="87">
        <v>0</v>
      </c>
      <c r="AD562" s="87">
        <v>0</v>
      </c>
      <c r="AE562" s="87">
        <v>0</v>
      </c>
      <c r="AF562" s="87">
        <v>0</v>
      </c>
      <c r="AG562" s="87">
        <v>0</v>
      </c>
      <c r="AH562" s="87">
        <v>0</v>
      </c>
      <c r="AI562" s="87">
        <v>0</v>
      </c>
      <c r="AJ562" s="87">
        <v>0</v>
      </c>
      <c r="AK562" s="87">
        <v>0</v>
      </c>
      <c r="AL562" s="87">
        <v>0</v>
      </c>
      <c r="AM562" s="87">
        <v>0</v>
      </c>
      <c r="AN562" s="87">
        <v>0</v>
      </c>
      <c r="AO562" s="87">
        <v>0</v>
      </c>
      <c r="AP562" s="87">
        <v>0</v>
      </c>
      <c r="AQ562" s="87">
        <v>0</v>
      </c>
      <c r="AR562" s="87">
        <v>0</v>
      </c>
      <c r="AS562" s="87">
        <v>0</v>
      </c>
      <c r="AT562" s="87">
        <v>0</v>
      </c>
      <c r="AU562" s="87">
        <v>0</v>
      </c>
      <c r="AV562" s="87">
        <v>0</v>
      </c>
      <c r="AW562" s="87">
        <v>0</v>
      </c>
      <c r="AX562" s="87">
        <v>0</v>
      </c>
      <c r="AY562" s="87">
        <v>0</v>
      </c>
      <c r="AZ562" s="87">
        <v>0</v>
      </c>
      <c r="BA562" s="87">
        <v>0</v>
      </c>
      <c r="BB562" s="87">
        <v>0</v>
      </c>
    </row>
    <row r="563" spans="1:54">
      <c r="A563" s="86" t="s">
        <v>680</v>
      </c>
      <c r="B563" s="87">
        <v>76345314.672000006</v>
      </c>
      <c r="C563" s="87">
        <v>75885870.228</v>
      </c>
      <c r="D563" s="87">
        <v>75426425.784000099</v>
      </c>
      <c r="E563" s="87">
        <v>74966981.340000093</v>
      </c>
      <c r="F563" s="87">
        <v>74507536.896000102</v>
      </c>
      <c r="G563" s="87">
        <v>74048092.452000096</v>
      </c>
      <c r="H563" s="87">
        <v>73588648.008000106</v>
      </c>
      <c r="I563" s="87">
        <v>73129203.5640001</v>
      </c>
      <c r="J563" s="87">
        <v>72669759.120000094</v>
      </c>
      <c r="K563" s="87">
        <v>72210314.676000103</v>
      </c>
      <c r="L563" s="87">
        <v>71750870.232000098</v>
      </c>
      <c r="M563" s="87">
        <v>71291425.788000107</v>
      </c>
      <c r="N563" s="87">
        <v>70831981.344000101</v>
      </c>
      <c r="O563" s="87">
        <v>70831981.344000101</v>
      </c>
      <c r="P563" s="87">
        <v>70372536.900000095</v>
      </c>
      <c r="Q563" s="87">
        <v>69913092.456000105</v>
      </c>
      <c r="R563" s="87">
        <v>69453648.012000099</v>
      </c>
      <c r="S563" s="87">
        <v>68994203.568000093</v>
      </c>
      <c r="T563" s="87">
        <v>68534759.124000102</v>
      </c>
      <c r="U563" s="87">
        <v>68075314.680000201</v>
      </c>
      <c r="V563" s="87">
        <v>67615870.236000195</v>
      </c>
      <c r="W563" s="87">
        <v>67156425.792000204</v>
      </c>
      <c r="X563" s="87">
        <v>66696981.348000199</v>
      </c>
      <c r="Y563" s="87">
        <v>66237536.9040002</v>
      </c>
      <c r="Z563" s="87">
        <v>65778092.460000202</v>
      </c>
      <c r="AA563" s="87">
        <v>65318648.016000196</v>
      </c>
      <c r="AB563" s="87">
        <v>65318648.016000196</v>
      </c>
      <c r="AC563" s="87">
        <v>64859203.572000198</v>
      </c>
      <c r="AD563" s="87">
        <v>64399759.1280002</v>
      </c>
      <c r="AE563" s="87">
        <v>63940314.684000202</v>
      </c>
      <c r="AF563" s="87">
        <v>63480870.240000203</v>
      </c>
      <c r="AG563" s="87">
        <v>63021425.796000198</v>
      </c>
      <c r="AH563" s="87">
        <v>62561981.352000199</v>
      </c>
      <c r="AI563" s="87">
        <v>62102536.908000201</v>
      </c>
      <c r="AJ563" s="87">
        <v>61643092.464000203</v>
      </c>
      <c r="AK563" s="87">
        <v>61183648.020000197</v>
      </c>
      <c r="AL563" s="87">
        <v>60724203.576000199</v>
      </c>
      <c r="AM563" s="87">
        <v>60264759.1320002</v>
      </c>
      <c r="AN563" s="87">
        <v>59805314.688000202</v>
      </c>
      <c r="AO563" s="87">
        <v>59805314.688000202</v>
      </c>
      <c r="AP563" s="87">
        <v>59345870.244000196</v>
      </c>
      <c r="AQ563" s="87">
        <v>58886425.800000198</v>
      </c>
      <c r="AR563" s="87">
        <v>58426981.3560002</v>
      </c>
      <c r="AS563" s="87">
        <v>57967536.912000202</v>
      </c>
      <c r="AT563" s="87">
        <v>57508092.468000203</v>
      </c>
      <c r="AU563" s="87">
        <v>57048648.024000198</v>
      </c>
      <c r="AV563" s="87">
        <v>56589203.580000199</v>
      </c>
      <c r="AW563" s="87">
        <v>56129759.136000201</v>
      </c>
      <c r="AX563" s="87">
        <v>55670314.692000203</v>
      </c>
      <c r="AY563" s="87">
        <v>55210870.248000197</v>
      </c>
      <c r="AZ563" s="87">
        <v>54751425.804000199</v>
      </c>
      <c r="BA563" s="87">
        <v>54291981.360000201</v>
      </c>
      <c r="BB563" s="87">
        <v>54291981.360000201</v>
      </c>
    </row>
    <row r="564" spans="1:54">
      <c r="A564" s="86" t="s">
        <v>681</v>
      </c>
      <c r="B564" s="87">
        <v>844498.21</v>
      </c>
      <c r="C564" s="87">
        <v>844498.21</v>
      </c>
      <c r="D564" s="87">
        <v>844498.21</v>
      </c>
      <c r="E564" s="87">
        <v>844498.21</v>
      </c>
      <c r="F564" s="87">
        <v>844498.21</v>
      </c>
      <c r="G564" s="87">
        <v>844498.21</v>
      </c>
      <c r="H564" s="87">
        <v>844498.21</v>
      </c>
      <c r="I564" s="87">
        <v>844498.21</v>
      </c>
      <c r="J564" s="87">
        <v>844498.21</v>
      </c>
      <c r="K564" s="87">
        <v>844498.21</v>
      </c>
      <c r="L564" s="87">
        <v>844498.21</v>
      </c>
      <c r="M564" s="87">
        <v>844498.21</v>
      </c>
      <c r="N564" s="87">
        <v>844498.21</v>
      </c>
      <c r="O564" s="87">
        <v>844498.21</v>
      </c>
      <c r="P564" s="87">
        <v>844498.21</v>
      </c>
      <c r="Q564" s="87">
        <v>844498.21</v>
      </c>
      <c r="R564" s="87">
        <v>844498.21</v>
      </c>
      <c r="S564" s="87">
        <v>844498.21</v>
      </c>
      <c r="T564" s="87">
        <v>844498.21</v>
      </c>
      <c r="U564" s="87">
        <v>844498.21</v>
      </c>
      <c r="V564" s="87">
        <v>844498.21</v>
      </c>
      <c r="W564" s="87">
        <v>844498.21</v>
      </c>
      <c r="X564" s="87">
        <v>844498.21</v>
      </c>
      <c r="Y564" s="87">
        <v>844498.21</v>
      </c>
      <c r="Z564" s="87">
        <v>844498.21</v>
      </c>
      <c r="AA564" s="87">
        <v>844498.21</v>
      </c>
      <c r="AB564" s="87">
        <v>844498.21</v>
      </c>
      <c r="AC564" s="87">
        <v>844498.21</v>
      </c>
      <c r="AD564" s="87">
        <v>844498.21</v>
      </c>
      <c r="AE564" s="87">
        <v>844498.21</v>
      </c>
      <c r="AF564" s="87">
        <v>844498.21</v>
      </c>
      <c r="AG564" s="87">
        <v>844498.21</v>
      </c>
      <c r="AH564" s="87">
        <v>844498.21</v>
      </c>
      <c r="AI564" s="87">
        <v>844498.21</v>
      </c>
      <c r="AJ564" s="87">
        <v>844498.21</v>
      </c>
      <c r="AK564" s="87">
        <v>844498.21</v>
      </c>
      <c r="AL564" s="87">
        <v>844498.21</v>
      </c>
      <c r="AM564" s="87">
        <v>844498.21</v>
      </c>
      <c r="AN564" s="87">
        <v>844498.21</v>
      </c>
      <c r="AO564" s="87">
        <v>844498.21</v>
      </c>
      <c r="AP564" s="87">
        <v>844498.21</v>
      </c>
      <c r="AQ564" s="87">
        <v>844498.21</v>
      </c>
      <c r="AR564" s="87">
        <v>844498.21</v>
      </c>
      <c r="AS564" s="87">
        <v>844498.21</v>
      </c>
      <c r="AT564" s="87">
        <v>844498.21</v>
      </c>
      <c r="AU564" s="87">
        <v>844498.21</v>
      </c>
      <c r="AV564" s="87">
        <v>844498.21</v>
      </c>
      <c r="AW564" s="87">
        <v>844498.21</v>
      </c>
      <c r="AX564" s="87">
        <v>844498.21</v>
      </c>
      <c r="AY564" s="87">
        <v>844498.21</v>
      </c>
      <c r="AZ564" s="87">
        <v>844498.21</v>
      </c>
      <c r="BA564" s="87">
        <v>844498.21</v>
      </c>
      <c r="BB564" s="87">
        <v>844498.21</v>
      </c>
    </row>
    <row r="565" spans="1:54">
      <c r="A565" s="86" t="s">
        <v>682</v>
      </c>
      <c r="B565" s="87">
        <v>781189.36499999999</v>
      </c>
      <c r="C565" s="87">
        <v>761713.93041666702</v>
      </c>
      <c r="D565" s="87">
        <v>742238.49583333405</v>
      </c>
      <c r="E565" s="87">
        <v>722763.06125000096</v>
      </c>
      <c r="F565" s="87">
        <v>703287.62666666706</v>
      </c>
      <c r="G565" s="87">
        <v>683812.19208333397</v>
      </c>
      <c r="H565" s="87">
        <v>664336.757500001</v>
      </c>
      <c r="I565" s="87">
        <v>644861.32291666802</v>
      </c>
      <c r="J565" s="87">
        <v>625385.88833333401</v>
      </c>
      <c r="K565" s="87">
        <v>605910.45375000103</v>
      </c>
      <c r="L565" s="87">
        <v>586435.01916666795</v>
      </c>
      <c r="M565" s="87">
        <v>566959.58458333497</v>
      </c>
      <c r="N565" s="87">
        <v>547484.15000000095</v>
      </c>
      <c r="O565" s="87">
        <v>547484.15000000095</v>
      </c>
      <c r="P565" s="87">
        <v>528008.71541666798</v>
      </c>
      <c r="Q565" s="87">
        <v>508533.28083333501</v>
      </c>
      <c r="R565" s="87">
        <v>489057.84625000099</v>
      </c>
      <c r="S565" s="87">
        <v>469582.41166666802</v>
      </c>
      <c r="T565" s="87">
        <v>450106.97708333499</v>
      </c>
      <c r="U565" s="87">
        <v>430631.54250000202</v>
      </c>
      <c r="V565" s="87">
        <v>411156.107916668</v>
      </c>
      <c r="W565" s="87">
        <v>391680.67333333503</v>
      </c>
      <c r="X565" s="87">
        <v>372205.238750002</v>
      </c>
      <c r="Y565" s="87">
        <v>352729.80416666798</v>
      </c>
      <c r="Z565" s="87">
        <v>333254.36958333501</v>
      </c>
      <c r="AA565" s="87">
        <v>313778.93500000198</v>
      </c>
      <c r="AB565" s="87">
        <v>313778.93500000198</v>
      </c>
      <c r="AC565" s="87">
        <v>313778.93500000198</v>
      </c>
      <c r="AD565" s="87">
        <v>313778.93500000198</v>
      </c>
      <c r="AE565" s="87">
        <v>313778.93500000198</v>
      </c>
      <c r="AF565" s="87">
        <v>313778.93500000198</v>
      </c>
      <c r="AG565" s="87">
        <v>313778.93500000198</v>
      </c>
      <c r="AH565" s="87">
        <v>313778.93500000198</v>
      </c>
      <c r="AI565" s="87">
        <v>313778.93500000198</v>
      </c>
      <c r="AJ565" s="87">
        <v>313778.93500000198</v>
      </c>
      <c r="AK565" s="87">
        <v>313778.93500000198</v>
      </c>
      <c r="AL565" s="87">
        <v>313778.93500000198</v>
      </c>
      <c r="AM565" s="87">
        <v>313778.93500000198</v>
      </c>
      <c r="AN565" s="87">
        <v>313778.93500000198</v>
      </c>
      <c r="AO565" s="87">
        <v>313778.93500000198</v>
      </c>
      <c r="AP565" s="87">
        <v>313778.93500000198</v>
      </c>
      <c r="AQ565" s="87">
        <v>313778.93500000198</v>
      </c>
      <c r="AR565" s="87">
        <v>313778.93500000198</v>
      </c>
      <c r="AS565" s="87">
        <v>313778.93500000198</v>
      </c>
      <c r="AT565" s="87">
        <v>313778.93500000198</v>
      </c>
      <c r="AU565" s="87">
        <v>313778.93500000198</v>
      </c>
      <c r="AV565" s="87">
        <v>313778.93500000198</v>
      </c>
      <c r="AW565" s="87">
        <v>313778.93500000198</v>
      </c>
      <c r="AX565" s="87">
        <v>313778.93500000198</v>
      </c>
      <c r="AY565" s="87">
        <v>313778.93500000198</v>
      </c>
      <c r="AZ565" s="87">
        <v>313778.93500000198</v>
      </c>
      <c r="BA565" s="87">
        <v>313778.93500000198</v>
      </c>
      <c r="BB565" s="87">
        <v>313778.93500000198</v>
      </c>
    </row>
    <row r="566" spans="1:54">
      <c r="A566" s="86" t="s">
        <v>683</v>
      </c>
      <c r="B566" s="87">
        <v>913.54</v>
      </c>
      <c r="C566" s="87">
        <v>913.54</v>
      </c>
      <c r="D566" s="87">
        <v>913.54</v>
      </c>
      <c r="E566" s="87">
        <v>913.54</v>
      </c>
      <c r="F566" s="87">
        <v>913.54</v>
      </c>
      <c r="G566" s="87">
        <v>913.54</v>
      </c>
      <c r="H566" s="87">
        <v>913.54</v>
      </c>
      <c r="I566" s="87">
        <v>913.54</v>
      </c>
      <c r="J566" s="87">
        <v>913.54</v>
      </c>
      <c r="K566" s="87">
        <v>913.54</v>
      </c>
      <c r="L566" s="87">
        <v>913.54</v>
      </c>
      <c r="M566" s="87">
        <v>913.54</v>
      </c>
      <c r="N566" s="87">
        <v>913.54</v>
      </c>
      <c r="O566" s="87">
        <v>913.54</v>
      </c>
      <c r="P566" s="87">
        <v>913.54</v>
      </c>
      <c r="Q566" s="87">
        <v>913.54</v>
      </c>
      <c r="R566" s="87">
        <v>913.54</v>
      </c>
      <c r="S566" s="87">
        <v>913.54</v>
      </c>
      <c r="T566" s="87">
        <v>913.54</v>
      </c>
      <c r="U566" s="87">
        <v>913.54</v>
      </c>
      <c r="V566" s="87">
        <v>913.54</v>
      </c>
      <c r="W566" s="87">
        <v>913.54</v>
      </c>
      <c r="X566" s="87">
        <v>913.54</v>
      </c>
      <c r="Y566" s="87">
        <v>913.54</v>
      </c>
      <c r="Z566" s="87">
        <v>913.54</v>
      </c>
      <c r="AA566" s="87">
        <v>913.54</v>
      </c>
      <c r="AB566" s="87">
        <v>913.54</v>
      </c>
      <c r="AC566" s="87">
        <v>913.54</v>
      </c>
      <c r="AD566" s="87">
        <v>913.54</v>
      </c>
      <c r="AE566" s="87">
        <v>913.54</v>
      </c>
      <c r="AF566" s="87">
        <v>913.54</v>
      </c>
      <c r="AG566" s="87">
        <v>913.54</v>
      </c>
      <c r="AH566" s="87">
        <v>913.54</v>
      </c>
      <c r="AI566" s="87">
        <v>913.54</v>
      </c>
      <c r="AJ566" s="87">
        <v>913.54</v>
      </c>
      <c r="AK566" s="87">
        <v>913.54</v>
      </c>
      <c r="AL566" s="87">
        <v>913.54</v>
      </c>
      <c r="AM566" s="87">
        <v>913.54</v>
      </c>
      <c r="AN566" s="87">
        <v>913.54</v>
      </c>
      <c r="AO566" s="87">
        <v>913.54</v>
      </c>
      <c r="AP566" s="87">
        <v>913.54</v>
      </c>
      <c r="AQ566" s="87">
        <v>913.54</v>
      </c>
      <c r="AR566" s="87">
        <v>913.54</v>
      </c>
      <c r="AS566" s="87">
        <v>913.54</v>
      </c>
      <c r="AT566" s="87">
        <v>913.54</v>
      </c>
      <c r="AU566" s="87">
        <v>913.54</v>
      </c>
      <c r="AV566" s="87">
        <v>913.54</v>
      </c>
      <c r="AW566" s="87">
        <v>913.54</v>
      </c>
      <c r="AX566" s="87">
        <v>913.54</v>
      </c>
      <c r="AY566" s="87">
        <v>913.54</v>
      </c>
      <c r="AZ566" s="87">
        <v>913.54</v>
      </c>
      <c r="BA566" s="87">
        <v>913.54</v>
      </c>
      <c r="BB566" s="87">
        <v>913.54</v>
      </c>
    </row>
    <row r="567" spans="1:54">
      <c r="A567" s="86" t="s">
        <v>684</v>
      </c>
      <c r="B567" s="87">
        <v>1869179.71</v>
      </c>
      <c r="C567" s="87">
        <v>1869179.71</v>
      </c>
      <c r="D567" s="87">
        <v>1869179.71</v>
      </c>
      <c r="E567" s="87">
        <v>1869179.71</v>
      </c>
      <c r="F567" s="87">
        <v>1869179.71</v>
      </c>
      <c r="G567" s="87">
        <v>1869179.71</v>
      </c>
      <c r="H567" s="87">
        <v>1869179.71</v>
      </c>
      <c r="I567" s="87">
        <v>1869179.71</v>
      </c>
      <c r="J567" s="87">
        <v>1869179.71</v>
      </c>
      <c r="K567" s="87">
        <v>1869179.71</v>
      </c>
      <c r="L567" s="87">
        <v>1869179.71</v>
      </c>
      <c r="M567" s="87">
        <v>1869179.71</v>
      </c>
      <c r="N567" s="87">
        <v>1869179.71</v>
      </c>
      <c r="O567" s="87">
        <v>1869179.71</v>
      </c>
      <c r="P567" s="87">
        <v>1869179.71</v>
      </c>
      <c r="Q567" s="87">
        <v>1869179.71</v>
      </c>
      <c r="R567" s="87">
        <v>1869179.71</v>
      </c>
      <c r="S567" s="87">
        <v>1869179.71</v>
      </c>
      <c r="T567" s="87">
        <v>1869179.71</v>
      </c>
      <c r="U567" s="87">
        <v>1869179.71</v>
      </c>
      <c r="V567" s="87">
        <v>1869179.71</v>
      </c>
      <c r="W567" s="87">
        <v>1869179.71</v>
      </c>
      <c r="X567" s="87">
        <v>1869179.71</v>
      </c>
      <c r="Y567" s="87">
        <v>1869179.71</v>
      </c>
      <c r="Z567" s="87">
        <v>1869179.71</v>
      </c>
      <c r="AA567" s="87">
        <v>1869179.71</v>
      </c>
      <c r="AB567" s="87">
        <v>1869179.71</v>
      </c>
      <c r="AC567" s="87">
        <v>1869179.71</v>
      </c>
      <c r="AD567" s="87">
        <v>1869179.71</v>
      </c>
      <c r="AE567" s="87">
        <v>1869179.71</v>
      </c>
      <c r="AF567" s="87">
        <v>1869179.71</v>
      </c>
      <c r="AG567" s="87">
        <v>1869179.71</v>
      </c>
      <c r="AH567" s="87">
        <v>1869179.71</v>
      </c>
      <c r="AI567" s="87">
        <v>1869179.71</v>
      </c>
      <c r="AJ567" s="87">
        <v>1869179.71</v>
      </c>
      <c r="AK567" s="87">
        <v>1869179.71</v>
      </c>
      <c r="AL567" s="87">
        <v>1869179.71</v>
      </c>
      <c r="AM567" s="87">
        <v>1869179.71</v>
      </c>
      <c r="AN567" s="87">
        <v>1869179.71</v>
      </c>
      <c r="AO567" s="87">
        <v>1869179.71</v>
      </c>
      <c r="AP567" s="87">
        <v>1869179.71</v>
      </c>
      <c r="AQ567" s="87">
        <v>1869179.71</v>
      </c>
      <c r="AR567" s="87">
        <v>1869179.71</v>
      </c>
      <c r="AS567" s="87">
        <v>1869179.71</v>
      </c>
      <c r="AT567" s="87">
        <v>1869179.71</v>
      </c>
      <c r="AU567" s="87">
        <v>1869179.71</v>
      </c>
      <c r="AV567" s="87">
        <v>1869179.71</v>
      </c>
      <c r="AW567" s="87">
        <v>1869179.71</v>
      </c>
      <c r="AX567" s="87">
        <v>1869179.71</v>
      </c>
      <c r="AY567" s="87">
        <v>1869179.71</v>
      </c>
      <c r="AZ567" s="87">
        <v>1869179.71</v>
      </c>
      <c r="BA567" s="87">
        <v>1869179.71</v>
      </c>
      <c r="BB567" s="87">
        <v>1869179.71</v>
      </c>
    </row>
    <row r="568" spans="1:54">
      <c r="A568" s="86" t="s">
        <v>685</v>
      </c>
      <c r="B568" s="87">
        <v>0</v>
      </c>
      <c r="C568" s="87">
        <v>0</v>
      </c>
      <c r="D568" s="87">
        <v>0</v>
      </c>
      <c r="E568" s="87">
        <v>0</v>
      </c>
      <c r="F568" s="87">
        <v>0</v>
      </c>
      <c r="G568" s="87">
        <v>0</v>
      </c>
      <c r="H568" s="87">
        <v>0</v>
      </c>
      <c r="I568" s="87">
        <v>0</v>
      </c>
      <c r="J568" s="87">
        <v>0</v>
      </c>
      <c r="K568" s="87">
        <v>0</v>
      </c>
      <c r="L568" s="87">
        <v>0</v>
      </c>
      <c r="M568" s="87">
        <v>0</v>
      </c>
      <c r="N568" s="87">
        <v>0</v>
      </c>
      <c r="O568" s="87">
        <v>0</v>
      </c>
      <c r="P568" s="87">
        <v>0</v>
      </c>
      <c r="Q568" s="87">
        <v>0</v>
      </c>
      <c r="R568" s="87">
        <v>0</v>
      </c>
      <c r="S568" s="87">
        <v>0</v>
      </c>
      <c r="T568" s="87">
        <v>0</v>
      </c>
      <c r="U568" s="87">
        <v>0</v>
      </c>
      <c r="V568" s="87">
        <v>0</v>
      </c>
      <c r="W568" s="87">
        <v>0</v>
      </c>
      <c r="X568" s="87">
        <v>0</v>
      </c>
      <c r="Y568" s="87">
        <v>0</v>
      </c>
      <c r="Z568" s="87">
        <v>0</v>
      </c>
      <c r="AA568" s="87">
        <v>0</v>
      </c>
      <c r="AB568" s="87">
        <v>0</v>
      </c>
      <c r="AC568" s="87">
        <v>0</v>
      </c>
      <c r="AD568" s="87">
        <v>0</v>
      </c>
      <c r="AE568" s="87">
        <v>0</v>
      </c>
      <c r="AF568" s="87">
        <v>0</v>
      </c>
      <c r="AG568" s="87">
        <v>0</v>
      </c>
      <c r="AH568" s="87">
        <v>0</v>
      </c>
      <c r="AI568" s="87">
        <v>0</v>
      </c>
      <c r="AJ568" s="87">
        <v>0</v>
      </c>
      <c r="AK568" s="87">
        <v>0</v>
      </c>
      <c r="AL568" s="87">
        <v>0</v>
      </c>
      <c r="AM568" s="87">
        <v>0</v>
      </c>
      <c r="AN568" s="87">
        <v>0</v>
      </c>
      <c r="AO568" s="87">
        <v>0</v>
      </c>
      <c r="AP568" s="87">
        <v>0</v>
      </c>
      <c r="AQ568" s="87">
        <v>0</v>
      </c>
      <c r="AR568" s="87">
        <v>0</v>
      </c>
      <c r="AS568" s="87">
        <v>0</v>
      </c>
      <c r="AT568" s="87">
        <v>0</v>
      </c>
      <c r="AU568" s="87">
        <v>0</v>
      </c>
      <c r="AV568" s="87">
        <v>0</v>
      </c>
      <c r="AW568" s="87">
        <v>0</v>
      </c>
      <c r="AX568" s="87">
        <v>0</v>
      </c>
      <c r="AY568" s="87">
        <v>0</v>
      </c>
      <c r="AZ568" s="87">
        <v>0</v>
      </c>
      <c r="BA568" s="87">
        <v>0</v>
      </c>
      <c r="BB568" s="87">
        <v>0</v>
      </c>
    </row>
    <row r="569" spans="1:54">
      <c r="A569" s="86" t="s">
        <v>686</v>
      </c>
      <c r="B569" s="87">
        <v>0</v>
      </c>
      <c r="C569" s="87">
        <v>0</v>
      </c>
      <c r="D569" s="87">
        <v>0</v>
      </c>
      <c r="E569" s="87">
        <v>0</v>
      </c>
      <c r="F569" s="87">
        <v>0</v>
      </c>
      <c r="G569" s="87">
        <v>0</v>
      </c>
      <c r="H569" s="87">
        <v>0</v>
      </c>
      <c r="I569" s="87">
        <v>0</v>
      </c>
      <c r="J569" s="87">
        <v>0</v>
      </c>
      <c r="K569" s="87">
        <v>0</v>
      </c>
      <c r="L569" s="87">
        <v>0</v>
      </c>
      <c r="M569" s="87">
        <v>0</v>
      </c>
      <c r="N569" s="87">
        <v>0</v>
      </c>
      <c r="O569" s="87">
        <v>0</v>
      </c>
      <c r="P569" s="87">
        <v>0</v>
      </c>
      <c r="Q569" s="87">
        <v>0</v>
      </c>
      <c r="R569" s="87">
        <v>0</v>
      </c>
      <c r="S569" s="87">
        <v>0</v>
      </c>
      <c r="T569" s="87">
        <v>0</v>
      </c>
      <c r="U569" s="87">
        <v>0</v>
      </c>
      <c r="V569" s="87">
        <v>0</v>
      </c>
      <c r="W569" s="87">
        <v>0</v>
      </c>
      <c r="X569" s="87">
        <v>0</v>
      </c>
      <c r="Y569" s="87">
        <v>0</v>
      </c>
      <c r="Z569" s="87">
        <v>0</v>
      </c>
      <c r="AA569" s="87">
        <v>0</v>
      </c>
      <c r="AB569" s="87">
        <v>0</v>
      </c>
      <c r="AC569" s="87">
        <v>0</v>
      </c>
      <c r="AD569" s="87">
        <v>0</v>
      </c>
      <c r="AE569" s="87">
        <v>0</v>
      </c>
      <c r="AF569" s="87">
        <v>0</v>
      </c>
      <c r="AG569" s="87">
        <v>0</v>
      </c>
      <c r="AH569" s="87">
        <v>0</v>
      </c>
      <c r="AI569" s="87">
        <v>0</v>
      </c>
      <c r="AJ569" s="87">
        <v>0</v>
      </c>
      <c r="AK569" s="87">
        <v>0</v>
      </c>
      <c r="AL569" s="87">
        <v>0</v>
      </c>
      <c r="AM569" s="87">
        <v>0</v>
      </c>
      <c r="AN569" s="87">
        <v>0</v>
      </c>
      <c r="AO569" s="87">
        <v>0</v>
      </c>
      <c r="AP569" s="87">
        <v>0</v>
      </c>
      <c r="AQ569" s="87">
        <v>0</v>
      </c>
      <c r="AR569" s="87">
        <v>0</v>
      </c>
      <c r="AS569" s="87">
        <v>0</v>
      </c>
      <c r="AT569" s="87">
        <v>0</v>
      </c>
      <c r="AU569" s="87">
        <v>0</v>
      </c>
      <c r="AV569" s="87">
        <v>0</v>
      </c>
      <c r="AW569" s="87">
        <v>0</v>
      </c>
      <c r="AX569" s="87">
        <v>0</v>
      </c>
      <c r="AY569" s="87">
        <v>0</v>
      </c>
      <c r="AZ569" s="87">
        <v>0</v>
      </c>
      <c r="BA569" s="87">
        <v>0</v>
      </c>
      <c r="BB569" s="87">
        <v>0</v>
      </c>
    </row>
    <row r="570" spans="1:54">
      <c r="A570" s="86" t="s">
        <v>687</v>
      </c>
      <c r="B570" s="87">
        <v>0</v>
      </c>
      <c r="C570" s="87">
        <v>0</v>
      </c>
      <c r="D570" s="87">
        <v>0</v>
      </c>
      <c r="E570" s="87">
        <v>0</v>
      </c>
      <c r="F570" s="87">
        <v>0</v>
      </c>
      <c r="G570" s="87">
        <v>0</v>
      </c>
      <c r="H570" s="87">
        <v>0</v>
      </c>
      <c r="I570" s="87">
        <v>0</v>
      </c>
      <c r="J570" s="87">
        <v>0</v>
      </c>
      <c r="K570" s="87">
        <v>0</v>
      </c>
      <c r="L570" s="87">
        <v>0</v>
      </c>
      <c r="M570" s="87">
        <v>0</v>
      </c>
      <c r="N570" s="87">
        <v>0</v>
      </c>
      <c r="O570" s="87">
        <v>0</v>
      </c>
      <c r="P570" s="87">
        <v>0</v>
      </c>
      <c r="Q570" s="87">
        <v>0</v>
      </c>
      <c r="R570" s="87">
        <v>0</v>
      </c>
      <c r="S570" s="87">
        <v>0</v>
      </c>
      <c r="T570" s="87">
        <v>0</v>
      </c>
      <c r="U570" s="87">
        <v>0</v>
      </c>
      <c r="V570" s="87">
        <v>0</v>
      </c>
      <c r="W570" s="87">
        <v>0</v>
      </c>
      <c r="X570" s="87">
        <v>0</v>
      </c>
      <c r="Y570" s="87">
        <v>0</v>
      </c>
      <c r="Z570" s="87">
        <v>0</v>
      </c>
      <c r="AA570" s="87">
        <v>0</v>
      </c>
      <c r="AB570" s="87">
        <v>0</v>
      </c>
      <c r="AC570" s="87">
        <v>0</v>
      </c>
      <c r="AD570" s="87">
        <v>0</v>
      </c>
      <c r="AE570" s="87">
        <v>0</v>
      </c>
      <c r="AF570" s="87">
        <v>0</v>
      </c>
      <c r="AG570" s="87">
        <v>0</v>
      </c>
      <c r="AH570" s="87">
        <v>0</v>
      </c>
      <c r="AI570" s="87">
        <v>0</v>
      </c>
      <c r="AJ570" s="87">
        <v>0</v>
      </c>
      <c r="AK570" s="87">
        <v>0</v>
      </c>
      <c r="AL570" s="87">
        <v>0</v>
      </c>
      <c r="AM570" s="87">
        <v>0</v>
      </c>
      <c r="AN570" s="87">
        <v>0</v>
      </c>
      <c r="AO570" s="87">
        <v>0</v>
      </c>
      <c r="AP570" s="87">
        <v>0</v>
      </c>
      <c r="AQ570" s="87">
        <v>0</v>
      </c>
      <c r="AR570" s="87">
        <v>0</v>
      </c>
      <c r="AS570" s="87">
        <v>0</v>
      </c>
      <c r="AT570" s="87">
        <v>0</v>
      </c>
      <c r="AU570" s="87">
        <v>0</v>
      </c>
      <c r="AV570" s="87">
        <v>0</v>
      </c>
      <c r="AW570" s="87">
        <v>0</v>
      </c>
      <c r="AX570" s="87">
        <v>0</v>
      </c>
      <c r="AY570" s="87">
        <v>0</v>
      </c>
      <c r="AZ570" s="87">
        <v>0</v>
      </c>
      <c r="BA570" s="87">
        <v>0</v>
      </c>
      <c r="BB570" s="87">
        <v>0</v>
      </c>
    </row>
    <row r="571" spans="1:54">
      <c r="A571" s="86" t="s">
        <v>688</v>
      </c>
      <c r="B571" s="87">
        <v>0</v>
      </c>
      <c r="C571" s="87">
        <v>0</v>
      </c>
      <c r="D571" s="87">
        <v>0</v>
      </c>
      <c r="E571" s="87">
        <v>0</v>
      </c>
      <c r="F571" s="87">
        <v>0</v>
      </c>
      <c r="G571" s="87">
        <v>0</v>
      </c>
      <c r="H571" s="87">
        <v>0</v>
      </c>
      <c r="I571" s="87">
        <v>0</v>
      </c>
      <c r="J571" s="87">
        <v>0</v>
      </c>
      <c r="K571" s="87">
        <v>0</v>
      </c>
      <c r="L571" s="87">
        <v>0</v>
      </c>
      <c r="M571" s="87">
        <v>0</v>
      </c>
      <c r="N571" s="87">
        <v>0</v>
      </c>
      <c r="O571" s="87">
        <v>0</v>
      </c>
      <c r="P571" s="87">
        <v>0</v>
      </c>
      <c r="Q571" s="87">
        <v>0</v>
      </c>
      <c r="R571" s="87">
        <v>0</v>
      </c>
      <c r="S571" s="87">
        <v>0</v>
      </c>
      <c r="T571" s="87">
        <v>0</v>
      </c>
      <c r="U571" s="87">
        <v>0</v>
      </c>
      <c r="V571" s="87">
        <v>0</v>
      </c>
      <c r="W571" s="87">
        <v>0</v>
      </c>
      <c r="X571" s="87">
        <v>0</v>
      </c>
      <c r="Y571" s="87">
        <v>0</v>
      </c>
      <c r="Z571" s="87">
        <v>0</v>
      </c>
      <c r="AA571" s="87">
        <v>0</v>
      </c>
      <c r="AB571" s="87">
        <v>0</v>
      </c>
      <c r="AC571" s="87">
        <v>0</v>
      </c>
      <c r="AD571" s="87">
        <v>0</v>
      </c>
      <c r="AE571" s="87">
        <v>0</v>
      </c>
      <c r="AF571" s="87">
        <v>0</v>
      </c>
      <c r="AG571" s="87">
        <v>0</v>
      </c>
      <c r="AH571" s="87">
        <v>0</v>
      </c>
      <c r="AI571" s="87">
        <v>0</v>
      </c>
      <c r="AJ571" s="87">
        <v>0</v>
      </c>
      <c r="AK571" s="87">
        <v>0</v>
      </c>
      <c r="AL571" s="87">
        <v>0</v>
      </c>
      <c r="AM571" s="87">
        <v>0</v>
      </c>
      <c r="AN571" s="87">
        <v>0</v>
      </c>
      <c r="AO571" s="87">
        <v>0</v>
      </c>
      <c r="AP571" s="87">
        <v>0</v>
      </c>
      <c r="AQ571" s="87">
        <v>0</v>
      </c>
      <c r="AR571" s="87">
        <v>0</v>
      </c>
      <c r="AS571" s="87">
        <v>0</v>
      </c>
      <c r="AT571" s="87">
        <v>0</v>
      </c>
      <c r="AU571" s="87">
        <v>0</v>
      </c>
      <c r="AV571" s="87">
        <v>0</v>
      </c>
      <c r="AW571" s="87">
        <v>0</v>
      </c>
      <c r="AX571" s="87">
        <v>0</v>
      </c>
      <c r="AY571" s="87">
        <v>0</v>
      </c>
      <c r="AZ571" s="87">
        <v>0</v>
      </c>
      <c r="BA571" s="87">
        <v>0</v>
      </c>
      <c r="BB571" s="87">
        <v>0</v>
      </c>
    </row>
    <row r="572" spans="1:54">
      <c r="A572" s="86" t="s">
        <v>689</v>
      </c>
      <c r="B572" s="87">
        <v>174703.32999998899</v>
      </c>
      <c r="C572" s="87">
        <v>174703.32999998899</v>
      </c>
      <c r="D572" s="87">
        <v>174703.32999998899</v>
      </c>
      <c r="E572" s="87">
        <v>174703.32999998899</v>
      </c>
      <c r="F572" s="87">
        <v>174703.32999998899</v>
      </c>
      <c r="G572" s="87">
        <v>174703.32999998899</v>
      </c>
      <c r="H572" s="87">
        <v>174703.32999998899</v>
      </c>
      <c r="I572" s="87">
        <v>174703.32999998899</v>
      </c>
      <c r="J572" s="87">
        <v>174703.32999998899</v>
      </c>
      <c r="K572" s="87">
        <v>174703.32999998899</v>
      </c>
      <c r="L572" s="87">
        <v>174703.32999998899</v>
      </c>
      <c r="M572" s="87">
        <v>174703.32999998899</v>
      </c>
      <c r="N572" s="87">
        <v>174703.32999998899</v>
      </c>
      <c r="O572" s="87">
        <v>174703.32999998899</v>
      </c>
      <c r="P572" s="87">
        <v>174703.32999998899</v>
      </c>
      <c r="Q572" s="87">
        <v>174703.32999998899</v>
      </c>
      <c r="R572" s="87">
        <v>174703.32999998899</v>
      </c>
      <c r="S572" s="87">
        <v>174703.32999998899</v>
      </c>
      <c r="T572" s="87">
        <v>174703.32999998899</v>
      </c>
      <c r="U572" s="87">
        <v>174703.32999998899</v>
      </c>
      <c r="V572" s="87">
        <v>174703.32999998899</v>
      </c>
      <c r="W572" s="87">
        <v>174703.32999998899</v>
      </c>
      <c r="X572" s="87">
        <v>174703.32999998899</v>
      </c>
      <c r="Y572" s="87">
        <v>174703.32999998899</v>
      </c>
      <c r="Z572" s="87">
        <v>174703.32999998899</v>
      </c>
      <c r="AA572" s="87">
        <v>174703.32999998899</v>
      </c>
      <c r="AB572" s="87">
        <v>174703.32999998899</v>
      </c>
      <c r="AC572" s="87">
        <v>174703.32999998899</v>
      </c>
      <c r="AD572" s="87">
        <v>174703.32999998899</v>
      </c>
      <c r="AE572" s="87">
        <v>174703.32999998899</v>
      </c>
      <c r="AF572" s="87">
        <v>174703.32999998899</v>
      </c>
      <c r="AG572" s="87">
        <v>174703.32999998899</v>
      </c>
      <c r="AH572" s="87">
        <v>174703.32999998899</v>
      </c>
      <c r="AI572" s="87">
        <v>174703.32999998899</v>
      </c>
      <c r="AJ572" s="87">
        <v>174703.32999998899</v>
      </c>
      <c r="AK572" s="87">
        <v>174703.32999998899</v>
      </c>
      <c r="AL572" s="87">
        <v>174703.32999998899</v>
      </c>
      <c r="AM572" s="87">
        <v>174703.32999998899</v>
      </c>
      <c r="AN572" s="87">
        <v>174703.32999998899</v>
      </c>
      <c r="AO572" s="87">
        <v>174703.32999998899</v>
      </c>
      <c r="AP572" s="87">
        <v>174703.32999998899</v>
      </c>
      <c r="AQ572" s="87">
        <v>174703.32999998899</v>
      </c>
      <c r="AR572" s="87">
        <v>174703.32999998899</v>
      </c>
      <c r="AS572" s="87">
        <v>174703.32999998899</v>
      </c>
      <c r="AT572" s="87">
        <v>174703.32999998899</v>
      </c>
      <c r="AU572" s="87">
        <v>174703.32999998899</v>
      </c>
      <c r="AV572" s="87">
        <v>174703.32999998899</v>
      </c>
      <c r="AW572" s="87">
        <v>174703.32999998899</v>
      </c>
      <c r="AX572" s="87">
        <v>174703.32999998899</v>
      </c>
      <c r="AY572" s="87">
        <v>174703.32999998899</v>
      </c>
      <c r="AZ572" s="87">
        <v>174703.32999998899</v>
      </c>
      <c r="BA572" s="87">
        <v>174703.32999998899</v>
      </c>
      <c r="BB572" s="87">
        <v>174703.32999998899</v>
      </c>
    </row>
    <row r="573" spans="1:54">
      <c r="A573" s="86" t="s">
        <v>690</v>
      </c>
      <c r="B573" s="87">
        <v>0</v>
      </c>
      <c r="C573" s="87">
        <v>0</v>
      </c>
      <c r="D573" s="87">
        <v>0</v>
      </c>
      <c r="E573" s="87">
        <v>0</v>
      </c>
      <c r="F573" s="87">
        <v>0</v>
      </c>
      <c r="G573" s="87">
        <v>0</v>
      </c>
      <c r="H573" s="87">
        <v>0</v>
      </c>
      <c r="I573" s="87">
        <v>0</v>
      </c>
      <c r="J573" s="87">
        <v>0</v>
      </c>
      <c r="K573" s="87">
        <v>0</v>
      </c>
      <c r="L573" s="87">
        <v>0</v>
      </c>
      <c r="M573" s="87">
        <v>0</v>
      </c>
      <c r="N573" s="87">
        <v>0</v>
      </c>
      <c r="O573" s="87">
        <v>0</v>
      </c>
      <c r="P573" s="87">
        <v>0</v>
      </c>
      <c r="Q573" s="87">
        <v>0</v>
      </c>
      <c r="R573" s="87">
        <v>0</v>
      </c>
      <c r="S573" s="87">
        <v>0</v>
      </c>
      <c r="T573" s="87">
        <v>0</v>
      </c>
      <c r="U573" s="87">
        <v>0</v>
      </c>
      <c r="V573" s="87">
        <v>0</v>
      </c>
      <c r="W573" s="87">
        <v>0</v>
      </c>
      <c r="X573" s="87">
        <v>0</v>
      </c>
      <c r="Y573" s="87">
        <v>0</v>
      </c>
      <c r="Z573" s="87">
        <v>0</v>
      </c>
      <c r="AA573" s="87">
        <v>0</v>
      </c>
      <c r="AB573" s="87">
        <v>0</v>
      </c>
      <c r="AC573" s="87">
        <v>0</v>
      </c>
      <c r="AD573" s="87">
        <v>0</v>
      </c>
      <c r="AE573" s="87">
        <v>0</v>
      </c>
      <c r="AF573" s="87">
        <v>0</v>
      </c>
      <c r="AG573" s="87">
        <v>0</v>
      </c>
      <c r="AH573" s="87">
        <v>0</v>
      </c>
      <c r="AI573" s="87">
        <v>0</v>
      </c>
      <c r="AJ573" s="87">
        <v>0</v>
      </c>
      <c r="AK573" s="87">
        <v>0</v>
      </c>
      <c r="AL573" s="87">
        <v>0</v>
      </c>
      <c r="AM573" s="87">
        <v>0</v>
      </c>
      <c r="AN573" s="87">
        <v>0</v>
      </c>
      <c r="AO573" s="87">
        <v>0</v>
      </c>
      <c r="AP573" s="87">
        <v>0</v>
      </c>
      <c r="AQ573" s="87">
        <v>0</v>
      </c>
      <c r="AR573" s="87">
        <v>0</v>
      </c>
      <c r="AS573" s="87">
        <v>0</v>
      </c>
      <c r="AT573" s="87">
        <v>0</v>
      </c>
      <c r="AU573" s="87">
        <v>0</v>
      </c>
      <c r="AV573" s="87">
        <v>0</v>
      </c>
      <c r="AW573" s="87">
        <v>0</v>
      </c>
      <c r="AX573" s="87">
        <v>0</v>
      </c>
      <c r="AY573" s="87">
        <v>0</v>
      </c>
      <c r="AZ573" s="87">
        <v>0</v>
      </c>
      <c r="BA573" s="87">
        <v>0</v>
      </c>
      <c r="BB573" s="87">
        <v>0</v>
      </c>
    </row>
    <row r="574" spans="1:54">
      <c r="A574" s="86" t="s">
        <v>691</v>
      </c>
      <c r="B574" s="87">
        <v>0</v>
      </c>
      <c r="C574" s="87">
        <v>0</v>
      </c>
      <c r="D574" s="87">
        <v>0</v>
      </c>
      <c r="E574" s="87">
        <v>0</v>
      </c>
      <c r="F574" s="87">
        <v>0</v>
      </c>
      <c r="G574" s="87">
        <v>0</v>
      </c>
      <c r="H574" s="87">
        <v>0</v>
      </c>
      <c r="I574" s="87">
        <v>0</v>
      </c>
      <c r="J574" s="87">
        <v>0</v>
      </c>
      <c r="K574" s="87">
        <v>0</v>
      </c>
      <c r="L574" s="87">
        <v>0</v>
      </c>
      <c r="M574" s="87">
        <v>0</v>
      </c>
      <c r="N574" s="87">
        <v>0</v>
      </c>
      <c r="O574" s="87">
        <v>0</v>
      </c>
      <c r="P574" s="87">
        <v>0</v>
      </c>
      <c r="Q574" s="87">
        <v>0</v>
      </c>
      <c r="R574" s="87">
        <v>0</v>
      </c>
      <c r="S574" s="87">
        <v>0</v>
      </c>
      <c r="T574" s="87">
        <v>0</v>
      </c>
      <c r="U574" s="87">
        <v>0</v>
      </c>
      <c r="V574" s="87">
        <v>0</v>
      </c>
      <c r="W574" s="87">
        <v>0</v>
      </c>
      <c r="X574" s="87">
        <v>0</v>
      </c>
      <c r="Y574" s="87">
        <v>0</v>
      </c>
      <c r="Z574" s="87">
        <v>0</v>
      </c>
      <c r="AA574" s="87">
        <v>0</v>
      </c>
      <c r="AB574" s="87">
        <v>0</v>
      </c>
      <c r="AC574" s="87">
        <v>0</v>
      </c>
      <c r="AD574" s="87">
        <v>0</v>
      </c>
      <c r="AE574" s="87">
        <v>0</v>
      </c>
      <c r="AF574" s="87">
        <v>0</v>
      </c>
      <c r="AG574" s="87">
        <v>0</v>
      </c>
      <c r="AH574" s="87">
        <v>0</v>
      </c>
      <c r="AI574" s="87">
        <v>0</v>
      </c>
      <c r="AJ574" s="87">
        <v>0</v>
      </c>
      <c r="AK574" s="87">
        <v>0</v>
      </c>
      <c r="AL574" s="87">
        <v>0</v>
      </c>
      <c r="AM574" s="87">
        <v>0</v>
      </c>
      <c r="AN574" s="87">
        <v>0</v>
      </c>
      <c r="AO574" s="87">
        <v>0</v>
      </c>
      <c r="AP574" s="87">
        <v>0</v>
      </c>
      <c r="AQ574" s="87">
        <v>0</v>
      </c>
      <c r="AR574" s="87">
        <v>0</v>
      </c>
      <c r="AS574" s="87">
        <v>0</v>
      </c>
      <c r="AT574" s="87">
        <v>0</v>
      </c>
      <c r="AU574" s="87">
        <v>0</v>
      </c>
      <c r="AV574" s="87">
        <v>0</v>
      </c>
      <c r="AW574" s="87">
        <v>0</v>
      </c>
      <c r="AX574" s="87">
        <v>0</v>
      </c>
      <c r="AY574" s="87">
        <v>0</v>
      </c>
      <c r="AZ574" s="87">
        <v>0</v>
      </c>
      <c r="BA574" s="87">
        <v>0</v>
      </c>
      <c r="BB574" s="87">
        <v>0</v>
      </c>
    </row>
    <row r="575" spans="1:54">
      <c r="A575" s="86" t="s">
        <v>692</v>
      </c>
      <c r="B575" s="87">
        <v>3128787.04</v>
      </c>
      <c r="C575" s="87">
        <v>3128787.04</v>
      </c>
      <c r="D575" s="87">
        <v>3128787.04</v>
      </c>
      <c r="E575" s="87">
        <v>3128787.04</v>
      </c>
      <c r="F575" s="87">
        <v>3128787.04</v>
      </c>
      <c r="G575" s="87">
        <v>3128787.04</v>
      </c>
      <c r="H575" s="87">
        <v>3128787.04</v>
      </c>
      <c r="I575" s="87">
        <v>3128787.04</v>
      </c>
      <c r="J575" s="87">
        <v>3128787.04</v>
      </c>
      <c r="K575" s="87">
        <v>3128787.04</v>
      </c>
      <c r="L575" s="87">
        <v>3128787.04</v>
      </c>
      <c r="M575" s="87">
        <v>3128787.04</v>
      </c>
      <c r="N575" s="87">
        <v>3128787.04</v>
      </c>
      <c r="O575" s="87">
        <v>3128787.04</v>
      </c>
      <c r="P575" s="87">
        <v>3128787.04</v>
      </c>
      <c r="Q575" s="87">
        <v>3128787.04</v>
      </c>
      <c r="R575" s="87">
        <v>3128787.04</v>
      </c>
      <c r="S575" s="87">
        <v>3128787.04</v>
      </c>
      <c r="T575" s="87">
        <v>3128787.04</v>
      </c>
      <c r="U575" s="87">
        <v>3128787.04</v>
      </c>
      <c r="V575" s="87">
        <v>3128787.04</v>
      </c>
      <c r="W575" s="87">
        <v>3128787.04</v>
      </c>
      <c r="X575" s="87">
        <v>3128787.04</v>
      </c>
      <c r="Y575" s="87">
        <v>3128787.04</v>
      </c>
      <c r="Z575" s="87">
        <v>3128787.04</v>
      </c>
      <c r="AA575" s="87">
        <v>3128787.04</v>
      </c>
      <c r="AB575" s="87">
        <v>3128787.04</v>
      </c>
      <c r="AC575" s="87">
        <v>3128787.04</v>
      </c>
      <c r="AD575" s="87">
        <v>3128787.04</v>
      </c>
      <c r="AE575" s="87">
        <v>3128787.04</v>
      </c>
      <c r="AF575" s="87">
        <v>3128787.04</v>
      </c>
      <c r="AG575" s="87">
        <v>3128787.04</v>
      </c>
      <c r="AH575" s="87">
        <v>3128787.04</v>
      </c>
      <c r="AI575" s="87">
        <v>3128787.04</v>
      </c>
      <c r="AJ575" s="87">
        <v>3128787.04</v>
      </c>
      <c r="AK575" s="87">
        <v>3128787.04</v>
      </c>
      <c r="AL575" s="87">
        <v>3128787.04</v>
      </c>
      <c r="AM575" s="87">
        <v>3128787.04</v>
      </c>
      <c r="AN575" s="87">
        <v>3128787.04</v>
      </c>
      <c r="AO575" s="87">
        <v>3128787.04</v>
      </c>
      <c r="AP575" s="87">
        <v>3128787.04</v>
      </c>
      <c r="AQ575" s="87">
        <v>3128787.04</v>
      </c>
      <c r="AR575" s="87">
        <v>3128787.04</v>
      </c>
      <c r="AS575" s="87">
        <v>3128787.04</v>
      </c>
      <c r="AT575" s="87">
        <v>3128787.04</v>
      </c>
      <c r="AU575" s="87">
        <v>3128787.04</v>
      </c>
      <c r="AV575" s="87">
        <v>3128787.04</v>
      </c>
      <c r="AW575" s="87">
        <v>3128787.04</v>
      </c>
      <c r="AX575" s="87">
        <v>3128787.04</v>
      </c>
      <c r="AY575" s="87">
        <v>3128787.04</v>
      </c>
      <c r="AZ575" s="87">
        <v>3128787.04</v>
      </c>
      <c r="BA575" s="87">
        <v>3128787.04</v>
      </c>
      <c r="BB575" s="87">
        <v>3128787.04</v>
      </c>
    </row>
    <row r="576" spans="1:54">
      <c r="A576" s="86" t="s">
        <v>693</v>
      </c>
      <c r="B576" s="87">
        <v>2.13403836823999E-5</v>
      </c>
      <c r="C576" s="87">
        <v>2.0641891751438301E-5</v>
      </c>
      <c r="D576" s="87">
        <v>2.5729605113156099E-5</v>
      </c>
      <c r="E576" s="87">
        <v>2.6690031518228301E-5</v>
      </c>
      <c r="F576" s="87">
        <v>3.0415321816690198E-5</v>
      </c>
      <c r="G576" s="87">
        <v>2.9309376259334301E-5</v>
      </c>
      <c r="H576" s="87">
        <v>2.9658622224815098E-5</v>
      </c>
      <c r="I576" s="87">
        <v>2.97968654194846E-5</v>
      </c>
      <c r="J576" s="87">
        <v>3.6723577068187202E-5</v>
      </c>
      <c r="K576" s="87">
        <v>3.2649040804244503E-5</v>
      </c>
      <c r="L576" s="87">
        <v>3.7101926864124801E-5</v>
      </c>
      <c r="M576" s="87">
        <v>4.0827217162586701E-5</v>
      </c>
      <c r="N576" s="87">
        <v>4.3664840632118203E-5</v>
      </c>
      <c r="O576" s="87">
        <v>4.3664840632118203E-5</v>
      </c>
      <c r="P576" s="87">
        <v>4.1831299313344E-5</v>
      </c>
      <c r="Q576" s="87">
        <v>4.5731212594546303E-5</v>
      </c>
      <c r="R576" s="87">
        <v>4.74774424219504E-5</v>
      </c>
      <c r="S576" s="87">
        <v>5.0940798246301697E-5</v>
      </c>
      <c r="T576" s="87">
        <v>5.2454197430051802E-5</v>
      </c>
      <c r="U576" s="87">
        <v>5.2628820412792198E-5</v>
      </c>
      <c r="V576" s="87">
        <v>5.1348251872695901E-5</v>
      </c>
      <c r="W576" s="87">
        <v>5.1522874855436303E-5</v>
      </c>
      <c r="X576" s="87">
        <v>5.3240000852383599E-5</v>
      </c>
      <c r="Y576" s="87">
        <v>5.8129444369114902E-5</v>
      </c>
      <c r="Z576" s="87">
        <v>5.6965291150845499E-5</v>
      </c>
      <c r="AA576" s="87">
        <v>5.4607880883850103E-5</v>
      </c>
      <c r="AB576" s="87">
        <v>5.4607880883850103E-5</v>
      </c>
      <c r="AC576" s="87">
        <v>5.8304067351855297E-5</v>
      </c>
      <c r="AD576" s="87">
        <v>6.09306880505755E-5</v>
      </c>
      <c r="AE576" s="87">
        <v>6.1527316574938595E-5</v>
      </c>
      <c r="AF576" s="87">
        <v>5.9621015680022497E-5</v>
      </c>
      <c r="AG576" s="87">
        <v>6.1047103372402394E-5</v>
      </c>
      <c r="AH576" s="87">
        <v>6.50634319754317E-5</v>
      </c>
      <c r="AI576" s="87">
        <v>6.4248524722643197E-5</v>
      </c>
      <c r="AJ576" s="87">
        <v>7.5133357313461602E-5</v>
      </c>
      <c r="AK576" s="87">
        <v>6.7304426920600195E-5</v>
      </c>
      <c r="AL576" s="87">
        <v>7.7941876952536404E-5</v>
      </c>
      <c r="AM576" s="87">
        <v>7.5497155194170705E-5</v>
      </c>
      <c r="AN576" s="87">
        <v>7.6719516073353494E-5</v>
      </c>
      <c r="AO576" s="87">
        <v>7.6719516073353494E-5</v>
      </c>
      <c r="AP576" s="87">
        <v>8.0473910202272196E-5</v>
      </c>
      <c r="AQ576" s="87">
        <v>8.2212864072061994E-5</v>
      </c>
      <c r="AR576" s="87">
        <v>8.7771695689298199E-5</v>
      </c>
      <c r="AS576" s="87">
        <v>8.3085978985764005E-5</v>
      </c>
      <c r="AT576" s="87">
        <v>8.5938154370523894E-5</v>
      </c>
      <c r="AU576" s="87">
        <v>9.0798494056798504E-5</v>
      </c>
      <c r="AV576" s="87">
        <v>8.5210558609105606E-5</v>
      </c>
      <c r="AW576" s="87">
        <v>8.6665750131942305E-5</v>
      </c>
      <c r="AX576" s="87">
        <v>9.1118636191822494E-5</v>
      </c>
      <c r="AY576" s="87">
        <v>8.9532477431930602E-5</v>
      </c>
      <c r="AZ576" s="87">
        <v>9.0230969362892197E-5</v>
      </c>
      <c r="BA576" s="87">
        <v>9.3723429017700201E-5</v>
      </c>
      <c r="BB576" s="87">
        <v>9.3723429017700201E-5</v>
      </c>
    </row>
    <row r="577" spans="1:54">
      <c r="A577" s="86" t="s">
        <v>694</v>
      </c>
      <c r="B577" s="87">
        <v>0</v>
      </c>
      <c r="C577" s="87">
        <v>0</v>
      </c>
      <c r="D577" s="87">
        <v>0</v>
      </c>
      <c r="E577" s="87">
        <v>0</v>
      </c>
      <c r="F577" s="87">
        <v>0</v>
      </c>
      <c r="G577" s="87">
        <v>0</v>
      </c>
      <c r="H577" s="87">
        <v>0</v>
      </c>
      <c r="I577" s="87">
        <v>0</v>
      </c>
      <c r="J577" s="87">
        <v>0</v>
      </c>
      <c r="K577" s="87">
        <v>0</v>
      </c>
      <c r="L577" s="87">
        <v>0</v>
      </c>
      <c r="M577" s="87">
        <v>0</v>
      </c>
      <c r="N577" s="87">
        <v>0</v>
      </c>
      <c r="O577" s="87">
        <v>0</v>
      </c>
      <c r="P577" s="87">
        <v>0</v>
      </c>
      <c r="Q577" s="87">
        <v>0</v>
      </c>
      <c r="R577" s="87">
        <v>0</v>
      </c>
      <c r="S577" s="87">
        <v>0</v>
      </c>
      <c r="T577" s="87">
        <v>0</v>
      </c>
      <c r="U577" s="87">
        <v>0</v>
      </c>
      <c r="V577" s="87">
        <v>0</v>
      </c>
      <c r="W577" s="87">
        <v>0</v>
      </c>
      <c r="X577" s="87">
        <v>0</v>
      </c>
      <c r="Y577" s="87">
        <v>0</v>
      </c>
      <c r="Z577" s="87">
        <v>0</v>
      </c>
      <c r="AA577" s="87">
        <v>0</v>
      </c>
      <c r="AB577" s="87">
        <v>0</v>
      </c>
      <c r="AC577" s="87">
        <v>0</v>
      </c>
      <c r="AD577" s="87">
        <v>0</v>
      </c>
      <c r="AE577" s="87">
        <v>0</v>
      </c>
      <c r="AF577" s="87">
        <v>0</v>
      </c>
      <c r="AG577" s="87">
        <v>0</v>
      </c>
      <c r="AH577" s="87">
        <v>0</v>
      </c>
      <c r="AI577" s="87">
        <v>0</v>
      </c>
      <c r="AJ577" s="87">
        <v>0</v>
      </c>
      <c r="AK577" s="87">
        <v>0</v>
      </c>
      <c r="AL577" s="87">
        <v>0</v>
      </c>
      <c r="AM577" s="87">
        <v>0</v>
      </c>
      <c r="AN577" s="87">
        <v>0</v>
      </c>
      <c r="AO577" s="87">
        <v>0</v>
      </c>
      <c r="AP577" s="87">
        <v>0</v>
      </c>
      <c r="AQ577" s="87">
        <v>0</v>
      </c>
      <c r="AR577" s="87">
        <v>0</v>
      </c>
      <c r="AS577" s="87">
        <v>0</v>
      </c>
      <c r="AT577" s="87">
        <v>0</v>
      </c>
      <c r="AU577" s="87">
        <v>0</v>
      </c>
      <c r="AV577" s="87">
        <v>0</v>
      </c>
      <c r="AW577" s="87">
        <v>0</v>
      </c>
      <c r="AX577" s="87">
        <v>0</v>
      </c>
      <c r="AY577" s="87">
        <v>0</v>
      </c>
      <c r="AZ577" s="87">
        <v>0</v>
      </c>
      <c r="BA577" s="87">
        <v>0</v>
      </c>
      <c r="BB577" s="87">
        <v>0</v>
      </c>
    </row>
    <row r="578" spans="1:54">
      <c r="A578" s="86" t="s">
        <v>695</v>
      </c>
      <c r="B578" s="87">
        <v>36</v>
      </c>
      <c r="C578" s="87">
        <v>36</v>
      </c>
      <c r="D578" s="87">
        <v>36</v>
      </c>
      <c r="E578" s="87">
        <v>36</v>
      </c>
      <c r="F578" s="87">
        <v>36</v>
      </c>
      <c r="G578" s="87">
        <v>36</v>
      </c>
      <c r="H578" s="87">
        <v>36</v>
      </c>
      <c r="I578" s="87">
        <v>36</v>
      </c>
      <c r="J578" s="87">
        <v>36</v>
      </c>
      <c r="K578" s="87">
        <v>36</v>
      </c>
      <c r="L578" s="87">
        <v>36</v>
      </c>
      <c r="M578" s="87">
        <v>36</v>
      </c>
      <c r="N578" s="87">
        <v>36</v>
      </c>
      <c r="O578" s="87">
        <v>36</v>
      </c>
      <c r="P578" s="87">
        <v>36</v>
      </c>
      <c r="Q578" s="87">
        <v>36</v>
      </c>
      <c r="R578" s="87">
        <v>36</v>
      </c>
      <c r="S578" s="87">
        <v>36</v>
      </c>
      <c r="T578" s="87">
        <v>36</v>
      </c>
      <c r="U578" s="87">
        <v>36</v>
      </c>
      <c r="V578" s="87">
        <v>36</v>
      </c>
      <c r="W578" s="87">
        <v>36</v>
      </c>
      <c r="X578" s="87">
        <v>36</v>
      </c>
      <c r="Y578" s="87">
        <v>36</v>
      </c>
      <c r="Z578" s="87">
        <v>36</v>
      </c>
      <c r="AA578" s="87">
        <v>36</v>
      </c>
      <c r="AB578" s="87">
        <v>36</v>
      </c>
      <c r="AC578" s="87">
        <v>36</v>
      </c>
      <c r="AD578" s="87">
        <v>36</v>
      </c>
      <c r="AE578" s="87">
        <v>36</v>
      </c>
      <c r="AF578" s="87">
        <v>36</v>
      </c>
      <c r="AG578" s="87">
        <v>36</v>
      </c>
      <c r="AH578" s="87">
        <v>36</v>
      </c>
      <c r="AI578" s="87">
        <v>36</v>
      </c>
      <c r="AJ578" s="87">
        <v>36</v>
      </c>
      <c r="AK578" s="87">
        <v>36</v>
      </c>
      <c r="AL578" s="87">
        <v>36</v>
      </c>
      <c r="AM578" s="87">
        <v>36</v>
      </c>
      <c r="AN578" s="87">
        <v>36</v>
      </c>
      <c r="AO578" s="87">
        <v>36</v>
      </c>
      <c r="AP578" s="87">
        <v>36</v>
      </c>
      <c r="AQ578" s="87">
        <v>36</v>
      </c>
      <c r="AR578" s="87">
        <v>36</v>
      </c>
      <c r="AS578" s="87">
        <v>36</v>
      </c>
      <c r="AT578" s="87">
        <v>36</v>
      </c>
      <c r="AU578" s="87">
        <v>36</v>
      </c>
      <c r="AV578" s="87">
        <v>36</v>
      </c>
      <c r="AW578" s="87">
        <v>36</v>
      </c>
      <c r="AX578" s="87">
        <v>36</v>
      </c>
      <c r="AY578" s="87">
        <v>36</v>
      </c>
      <c r="AZ578" s="87">
        <v>36</v>
      </c>
      <c r="BA578" s="87">
        <v>36</v>
      </c>
      <c r="BB578" s="87">
        <v>36</v>
      </c>
    </row>
    <row r="579" spans="1:54">
      <c r="A579" s="86" t="s">
        <v>696</v>
      </c>
      <c r="B579" s="87">
        <v>0</v>
      </c>
      <c r="C579" s="87">
        <v>0</v>
      </c>
      <c r="D579" s="87">
        <v>0</v>
      </c>
      <c r="E579" s="87">
        <v>0</v>
      </c>
      <c r="F579" s="87">
        <v>0</v>
      </c>
      <c r="G579" s="87">
        <v>0</v>
      </c>
      <c r="H579" s="87">
        <v>0</v>
      </c>
      <c r="I579" s="87">
        <v>0</v>
      </c>
      <c r="J579" s="87">
        <v>0</v>
      </c>
      <c r="K579" s="87">
        <v>0</v>
      </c>
      <c r="L579" s="87">
        <v>0</v>
      </c>
      <c r="M579" s="87">
        <v>0</v>
      </c>
      <c r="N579" s="87">
        <v>0</v>
      </c>
      <c r="O579" s="87">
        <v>0</v>
      </c>
      <c r="P579" s="87">
        <v>0</v>
      </c>
      <c r="Q579" s="87">
        <v>0</v>
      </c>
      <c r="R579" s="87">
        <v>0</v>
      </c>
      <c r="S579" s="87">
        <v>0</v>
      </c>
      <c r="T579" s="87">
        <v>0</v>
      </c>
      <c r="U579" s="87">
        <v>0</v>
      </c>
      <c r="V579" s="87">
        <v>0</v>
      </c>
      <c r="W579" s="87">
        <v>0</v>
      </c>
      <c r="X579" s="87">
        <v>0</v>
      </c>
      <c r="Y579" s="87">
        <v>0</v>
      </c>
      <c r="Z579" s="87">
        <v>0</v>
      </c>
      <c r="AA579" s="87">
        <v>0</v>
      </c>
      <c r="AB579" s="87">
        <v>0</v>
      </c>
      <c r="AC579" s="87">
        <v>0</v>
      </c>
      <c r="AD579" s="87">
        <v>0</v>
      </c>
      <c r="AE579" s="87">
        <v>0</v>
      </c>
      <c r="AF579" s="87">
        <v>0</v>
      </c>
      <c r="AG579" s="87">
        <v>0</v>
      </c>
      <c r="AH579" s="87">
        <v>0</v>
      </c>
      <c r="AI579" s="87">
        <v>0</v>
      </c>
      <c r="AJ579" s="87">
        <v>0</v>
      </c>
      <c r="AK579" s="87">
        <v>0</v>
      </c>
      <c r="AL579" s="87">
        <v>0</v>
      </c>
      <c r="AM579" s="87">
        <v>0</v>
      </c>
      <c r="AN579" s="87">
        <v>0</v>
      </c>
      <c r="AO579" s="87">
        <v>0</v>
      </c>
      <c r="AP579" s="87">
        <v>0</v>
      </c>
      <c r="AQ579" s="87">
        <v>0</v>
      </c>
      <c r="AR579" s="87">
        <v>0</v>
      </c>
      <c r="AS579" s="87">
        <v>0</v>
      </c>
      <c r="AT579" s="87">
        <v>0</v>
      </c>
      <c r="AU579" s="87">
        <v>0</v>
      </c>
      <c r="AV579" s="87">
        <v>0</v>
      </c>
      <c r="AW579" s="87">
        <v>0</v>
      </c>
      <c r="AX579" s="87">
        <v>0</v>
      </c>
      <c r="AY579" s="87">
        <v>0</v>
      </c>
      <c r="AZ579" s="87">
        <v>0</v>
      </c>
      <c r="BA579" s="87">
        <v>0</v>
      </c>
      <c r="BB579" s="87">
        <v>0</v>
      </c>
    </row>
    <row r="580" spans="1:54">
      <c r="A580" s="86" t="s">
        <v>697</v>
      </c>
      <c r="B580" s="87">
        <v>0</v>
      </c>
      <c r="C580" s="87">
        <v>0</v>
      </c>
      <c r="D580" s="87">
        <v>0</v>
      </c>
      <c r="E580" s="87">
        <v>0</v>
      </c>
      <c r="F580" s="87">
        <v>0</v>
      </c>
      <c r="G580" s="87">
        <v>0</v>
      </c>
      <c r="H580" s="87">
        <v>0</v>
      </c>
      <c r="I580" s="87">
        <v>0</v>
      </c>
      <c r="J580" s="87">
        <v>0</v>
      </c>
      <c r="K580" s="87">
        <v>0</v>
      </c>
      <c r="L580" s="87">
        <v>0</v>
      </c>
      <c r="M580" s="87">
        <v>0</v>
      </c>
      <c r="N580" s="87">
        <v>0</v>
      </c>
      <c r="O580" s="87">
        <v>0</v>
      </c>
      <c r="P580" s="87">
        <v>0</v>
      </c>
      <c r="Q580" s="87">
        <v>0</v>
      </c>
      <c r="R580" s="87">
        <v>0</v>
      </c>
      <c r="S580" s="87">
        <v>0</v>
      </c>
      <c r="T580" s="87">
        <v>0</v>
      </c>
      <c r="U580" s="87">
        <v>0</v>
      </c>
      <c r="V580" s="87">
        <v>0</v>
      </c>
      <c r="W580" s="87">
        <v>0</v>
      </c>
      <c r="X580" s="87">
        <v>0</v>
      </c>
      <c r="Y580" s="87">
        <v>0</v>
      </c>
      <c r="Z580" s="87">
        <v>0</v>
      </c>
      <c r="AA580" s="87">
        <v>0</v>
      </c>
      <c r="AB580" s="87">
        <v>0</v>
      </c>
      <c r="AC580" s="87">
        <v>0</v>
      </c>
      <c r="AD580" s="87">
        <v>0</v>
      </c>
      <c r="AE580" s="87">
        <v>0</v>
      </c>
      <c r="AF580" s="87">
        <v>0</v>
      </c>
      <c r="AG580" s="87">
        <v>0</v>
      </c>
      <c r="AH580" s="87">
        <v>0</v>
      </c>
      <c r="AI580" s="87">
        <v>0</v>
      </c>
      <c r="AJ580" s="87">
        <v>0</v>
      </c>
      <c r="AK580" s="87">
        <v>0</v>
      </c>
      <c r="AL580" s="87">
        <v>0</v>
      </c>
      <c r="AM580" s="87">
        <v>0</v>
      </c>
      <c r="AN580" s="87">
        <v>0</v>
      </c>
      <c r="AO580" s="87">
        <v>0</v>
      </c>
      <c r="AP580" s="87">
        <v>0</v>
      </c>
      <c r="AQ580" s="87">
        <v>0</v>
      </c>
      <c r="AR580" s="87">
        <v>0</v>
      </c>
      <c r="AS580" s="87">
        <v>0</v>
      </c>
      <c r="AT580" s="87">
        <v>0</v>
      </c>
      <c r="AU580" s="87">
        <v>0</v>
      </c>
      <c r="AV580" s="87">
        <v>0</v>
      </c>
      <c r="AW580" s="87">
        <v>0</v>
      </c>
      <c r="AX580" s="87">
        <v>0</v>
      </c>
      <c r="AY580" s="87">
        <v>0</v>
      </c>
      <c r="AZ580" s="87">
        <v>0</v>
      </c>
      <c r="BA580" s="87">
        <v>0</v>
      </c>
      <c r="BB580" s="87">
        <v>0</v>
      </c>
    </row>
    <row r="581" spans="1:54">
      <c r="A581" s="86" t="s">
        <v>698</v>
      </c>
      <c r="B581" s="87">
        <v>8928751.5299999993</v>
      </c>
      <c r="C581" s="87">
        <v>8928751.5299999993</v>
      </c>
      <c r="D581" s="87">
        <v>8928751.5299999993</v>
      </c>
      <c r="E581" s="87">
        <v>8928751.5299999993</v>
      </c>
      <c r="F581" s="87">
        <v>8928751.5299999993</v>
      </c>
      <c r="G581" s="87">
        <v>8928751.5299999993</v>
      </c>
      <c r="H581" s="87">
        <v>8928751.5299999993</v>
      </c>
      <c r="I581" s="87">
        <v>8928751.5299999993</v>
      </c>
      <c r="J581" s="87">
        <v>8928751.5299999993</v>
      </c>
      <c r="K581" s="87">
        <v>8928751.5299999993</v>
      </c>
      <c r="L581" s="87">
        <v>8928751.5299999993</v>
      </c>
      <c r="M581" s="87">
        <v>8928751.5299999993</v>
      </c>
      <c r="N581" s="87">
        <v>8928751.5299999993</v>
      </c>
      <c r="O581" s="87">
        <v>8928751.5299999993</v>
      </c>
      <c r="P581" s="87">
        <v>8928751.5299999993</v>
      </c>
      <c r="Q581" s="87">
        <v>8928751.5299999993</v>
      </c>
      <c r="R581" s="87">
        <v>8928751.5299999993</v>
      </c>
      <c r="S581" s="87">
        <v>8928751.5299999993</v>
      </c>
      <c r="T581" s="87">
        <v>8928751.5299999993</v>
      </c>
      <c r="U581" s="87">
        <v>8928751.5299999993</v>
      </c>
      <c r="V581" s="87">
        <v>8928751.5299999993</v>
      </c>
      <c r="W581" s="87">
        <v>8928751.5299999993</v>
      </c>
      <c r="X581" s="87">
        <v>8928751.5299999993</v>
      </c>
      <c r="Y581" s="87">
        <v>8928751.5299999993</v>
      </c>
      <c r="Z581" s="87">
        <v>8928751.5299999993</v>
      </c>
      <c r="AA581" s="87">
        <v>8928751.5299999993</v>
      </c>
      <c r="AB581" s="87">
        <v>8928751.5299999993</v>
      </c>
      <c r="AC581" s="87">
        <v>8928751.5299999993</v>
      </c>
      <c r="AD581" s="87">
        <v>8928751.5299999993</v>
      </c>
      <c r="AE581" s="87">
        <v>8928751.5299999993</v>
      </c>
      <c r="AF581" s="87">
        <v>8928751.5299999993</v>
      </c>
      <c r="AG581" s="87">
        <v>8928751.5299999993</v>
      </c>
      <c r="AH581" s="87">
        <v>8928751.5299999993</v>
      </c>
      <c r="AI581" s="87">
        <v>8928751.5299999993</v>
      </c>
      <c r="AJ581" s="87">
        <v>8928751.5299999993</v>
      </c>
      <c r="AK581" s="87">
        <v>8928751.5299999993</v>
      </c>
      <c r="AL581" s="87">
        <v>8928751.5299999993</v>
      </c>
      <c r="AM581" s="87">
        <v>8928751.5299999993</v>
      </c>
      <c r="AN581" s="87">
        <v>8928751.5299999993</v>
      </c>
      <c r="AO581" s="87">
        <v>8928751.5299999993</v>
      </c>
      <c r="AP581" s="87">
        <v>8928751.5299999993</v>
      </c>
      <c r="AQ581" s="87">
        <v>8928751.5299999993</v>
      </c>
      <c r="AR581" s="87">
        <v>8928751.5299999993</v>
      </c>
      <c r="AS581" s="87">
        <v>8928751.5299999993</v>
      </c>
      <c r="AT581" s="87">
        <v>8928751.5299999993</v>
      </c>
      <c r="AU581" s="87">
        <v>8928751.5299999993</v>
      </c>
      <c r="AV581" s="87">
        <v>8928751.5299999993</v>
      </c>
      <c r="AW581" s="87">
        <v>8928751.5299999993</v>
      </c>
      <c r="AX581" s="87">
        <v>8928751.5299999993</v>
      </c>
      <c r="AY581" s="87">
        <v>8928751.5299999993</v>
      </c>
      <c r="AZ581" s="87">
        <v>8928751.5299999993</v>
      </c>
      <c r="BA581" s="87">
        <v>8928751.5299999993</v>
      </c>
      <c r="BB581" s="87">
        <v>8928751.5299999993</v>
      </c>
    </row>
    <row r="582" spans="1:54">
      <c r="A582" s="86" t="s">
        <v>699</v>
      </c>
      <c r="B582" s="87">
        <v>0</v>
      </c>
      <c r="C582" s="87">
        <v>0</v>
      </c>
      <c r="D582" s="87">
        <v>0</v>
      </c>
      <c r="E582" s="87">
        <v>0</v>
      </c>
      <c r="F582" s="87">
        <v>0</v>
      </c>
      <c r="G582" s="87">
        <v>0</v>
      </c>
      <c r="H582" s="87">
        <v>0</v>
      </c>
      <c r="I582" s="87">
        <v>0</v>
      </c>
      <c r="J582" s="87">
        <v>0</v>
      </c>
      <c r="K582" s="87">
        <v>0</v>
      </c>
      <c r="L582" s="87">
        <v>0</v>
      </c>
      <c r="M582" s="87">
        <v>0</v>
      </c>
      <c r="N582" s="87">
        <v>0</v>
      </c>
      <c r="O582" s="87">
        <v>0</v>
      </c>
      <c r="P582" s="87">
        <v>0</v>
      </c>
      <c r="Q582" s="87">
        <v>0</v>
      </c>
      <c r="R582" s="87">
        <v>0</v>
      </c>
      <c r="S582" s="87">
        <v>0</v>
      </c>
      <c r="T582" s="87">
        <v>0</v>
      </c>
      <c r="U582" s="87">
        <v>0</v>
      </c>
      <c r="V582" s="87">
        <v>0</v>
      </c>
      <c r="W582" s="87">
        <v>0</v>
      </c>
      <c r="X582" s="87">
        <v>0</v>
      </c>
      <c r="Y582" s="87">
        <v>0</v>
      </c>
      <c r="Z582" s="87">
        <v>0</v>
      </c>
      <c r="AA582" s="87">
        <v>0</v>
      </c>
      <c r="AB582" s="87">
        <v>0</v>
      </c>
      <c r="AC582" s="87">
        <v>0</v>
      </c>
      <c r="AD582" s="87">
        <v>0</v>
      </c>
      <c r="AE582" s="87">
        <v>0</v>
      </c>
      <c r="AF582" s="87">
        <v>0</v>
      </c>
      <c r="AG582" s="87">
        <v>0</v>
      </c>
      <c r="AH582" s="87">
        <v>0</v>
      </c>
      <c r="AI582" s="87">
        <v>0</v>
      </c>
      <c r="AJ582" s="87">
        <v>0</v>
      </c>
      <c r="AK582" s="87">
        <v>0</v>
      </c>
      <c r="AL582" s="87">
        <v>0</v>
      </c>
      <c r="AM582" s="87">
        <v>0</v>
      </c>
      <c r="AN582" s="87">
        <v>0</v>
      </c>
      <c r="AO582" s="87">
        <v>0</v>
      </c>
      <c r="AP582" s="87">
        <v>0</v>
      </c>
      <c r="AQ582" s="87">
        <v>0</v>
      </c>
      <c r="AR582" s="87">
        <v>0</v>
      </c>
      <c r="AS582" s="87">
        <v>0</v>
      </c>
      <c r="AT582" s="87">
        <v>0</v>
      </c>
      <c r="AU582" s="87">
        <v>0</v>
      </c>
      <c r="AV582" s="87">
        <v>0</v>
      </c>
      <c r="AW582" s="87">
        <v>0</v>
      </c>
      <c r="AX582" s="87">
        <v>0</v>
      </c>
      <c r="AY582" s="87">
        <v>0</v>
      </c>
      <c r="AZ582" s="87">
        <v>0</v>
      </c>
      <c r="BA582" s="87">
        <v>0</v>
      </c>
      <c r="BB582" s="87">
        <v>0</v>
      </c>
    </row>
    <row r="583" spans="1:54">
      <c r="A583" s="86" t="s">
        <v>700</v>
      </c>
      <c r="B583" s="87">
        <v>0</v>
      </c>
      <c r="C583" s="87">
        <v>0</v>
      </c>
      <c r="D583" s="87">
        <v>0</v>
      </c>
      <c r="E583" s="87">
        <v>0</v>
      </c>
      <c r="F583" s="87">
        <v>0</v>
      </c>
      <c r="G583" s="87">
        <v>0</v>
      </c>
      <c r="H583" s="87">
        <v>0</v>
      </c>
      <c r="I583" s="87">
        <v>0</v>
      </c>
      <c r="J583" s="87">
        <v>0</v>
      </c>
      <c r="K583" s="87">
        <v>0</v>
      </c>
      <c r="L583" s="87">
        <v>0</v>
      </c>
      <c r="M583" s="87">
        <v>0</v>
      </c>
      <c r="N583" s="87">
        <v>0</v>
      </c>
      <c r="O583" s="87">
        <v>0</v>
      </c>
      <c r="P583" s="87">
        <v>0</v>
      </c>
      <c r="Q583" s="87">
        <v>0</v>
      </c>
      <c r="R583" s="87">
        <v>0</v>
      </c>
      <c r="S583" s="87">
        <v>0</v>
      </c>
      <c r="T583" s="87">
        <v>0</v>
      </c>
      <c r="U583" s="87">
        <v>0</v>
      </c>
      <c r="V583" s="87">
        <v>0</v>
      </c>
      <c r="W583" s="87">
        <v>0</v>
      </c>
      <c r="X583" s="87">
        <v>0</v>
      </c>
      <c r="Y583" s="87">
        <v>0</v>
      </c>
      <c r="Z583" s="87">
        <v>0</v>
      </c>
      <c r="AA583" s="87">
        <v>0</v>
      </c>
      <c r="AB583" s="87">
        <v>0</v>
      </c>
      <c r="AC583" s="87">
        <v>0</v>
      </c>
      <c r="AD583" s="87">
        <v>0</v>
      </c>
      <c r="AE583" s="87">
        <v>0</v>
      </c>
      <c r="AF583" s="87">
        <v>0</v>
      </c>
      <c r="AG583" s="87">
        <v>0</v>
      </c>
      <c r="AH583" s="87">
        <v>0</v>
      </c>
      <c r="AI583" s="87">
        <v>0</v>
      </c>
      <c r="AJ583" s="87">
        <v>0</v>
      </c>
      <c r="AK583" s="87">
        <v>0</v>
      </c>
      <c r="AL583" s="87">
        <v>0</v>
      </c>
      <c r="AM583" s="87">
        <v>0</v>
      </c>
      <c r="AN583" s="87">
        <v>0</v>
      </c>
      <c r="AO583" s="87">
        <v>0</v>
      </c>
      <c r="AP583" s="87">
        <v>0</v>
      </c>
      <c r="AQ583" s="87">
        <v>0</v>
      </c>
      <c r="AR583" s="87">
        <v>0</v>
      </c>
      <c r="AS583" s="87">
        <v>0</v>
      </c>
      <c r="AT583" s="87">
        <v>0</v>
      </c>
      <c r="AU583" s="87">
        <v>0</v>
      </c>
      <c r="AV583" s="87">
        <v>0</v>
      </c>
      <c r="AW583" s="87">
        <v>0</v>
      </c>
      <c r="AX583" s="87">
        <v>0</v>
      </c>
      <c r="AY583" s="87">
        <v>0</v>
      </c>
      <c r="AZ583" s="87">
        <v>0</v>
      </c>
      <c r="BA583" s="87">
        <v>0</v>
      </c>
      <c r="BB583" s="87">
        <v>0</v>
      </c>
    </row>
    <row r="584" spans="1:54">
      <c r="A584" s="86" t="s">
        <v>701</v>
      </c>
      <c r="B584" s="87">
        <v>0</v>
      </c>
      <c r="C584" s="87">
        <v>0</v>
      </c>
      <c r="D584" s="87">
        <v>0</v>
      </c>
      <c r="E584" s="87">
        <v>0</v>
      </c>
      <c r="F584" s="87">
        <v>0</v>
      </c>
      <c r="G584" s="87">
        <v>0</v>
      </c>
      <c r="H584" s="87">
        <v>0</v>
      </c>
      <c r="I584" s="87">
        <v>0</v>
      </c>
      <c r="J584" s="87">
        <v>0</v>
      </c>
      <c r="K584" s="87">
        <v>0</v>
      </c>
      <c r="L584" s="87">
        <v>0</v>
      </c>
      <c r="M584" s="87">
        <v>0</v>
      </c>
      <c r="N584" s="87">
        <v>0</v>
      </c>
      <c r="O584" s="87">
        <v>0</v>
      </c>
      <c r="P584" s="87">
        <v>0</v>
      </c>
      <c r="Q584" s="87">
        <v>0</v>
      </c>
      <c r="R584" s="87">
        <v>0</v>
      </c>
      <c r="S584" s="87">
        <v>0</v>
      </c>
      <c r="T584" s="87">
        <v>0</v>
      </c>
      <c r="U584" s="87">
        <v>0</v>
      </c>
      <c r="V584" s="87">
        <v>0</v>
      </c>
      <c r="W584" s="87">
        <v>0</v>
      </c>
      <c r="X584" s="87">
        <v>0</v>
      </c>
      <c r="Y584" s="87">
        <v>0</v>
      </c>
      <c r="Z584" s="87">
        <v>0</v>
      </c>
      <c r="AA584" s="87">
        <v>0</v>
      </c>
      <c r="AB584" s="87">
        <v>0</v>
      </c>
      <c r="AC584" s="87">
        <v>0</v>
      </c>
      <c r="AD584" s="87">
        <v>0</v>
      </c>
      <c r="AE584" s="87">
        <v>0</v>
      </c>
      <c r="AF584" s="87">
        <v>0</v>
      </c>
      <c r="AG584" s="87">
        <v>0</v>
      </c>
      <c r="AH584" s="87">
        <v>0</v>
      </c>
      <c r="AI584" s="87">
        <v>0</v>
      </c>
      <c r="AJ584" s="87">
        <v>0</v>
      </c>
      <c r="AK584" s="87">
        <v>0</v>
      </c>
      <c r="AL584" s="87">
        <v>0</v>
      </c>
      <c r="AM584" s="87">
        <v>0</v>
      </c>
      <c r="AN584" s="87">
        <v>0</v>
      </c>
      <c r="AO584" s="87">
        <v>0</v>
      </c>
      <c r="AP584" s="87">
        <v>0</v>
      </c>
      <c r="AQ584" s="87">
        <v>0</v>
      </c>
      <c r="AR584" s="87">
        <v>0</v>
      </c>
      <c r="AS584" s="87">
        <v>0</v>
      </c>
      <c r="AT584" s="87">
        <v>0</v>
      </c>
      <c r="AU584" s="87">
        <v>0</v>
      </c>
      <c r="AV584" s="87">
        <v>0</v>
      </c>
      <c r="AW584" s="87">
        <v>0</v>
      </c>
      <c r="AX584" s="87">
        <v>0</v>
      </c>
      <c r="AY584" s="87">
        <v>0</v>
      </c>
      <c r="AZ584" s="87">
        <v>0</v>
      </c>
      <c r="BA584" s="87">
        <v>0</v>
      </c>
      <c r="BB584" s="87">
        <v>0</v>
      </c>
    </row>
    <row r="585" spans="1:54">
      <c r="A585" s="86" t="s">
        <v>702</v>
      </c>
      <c r="B585" s="87">
        <v>0</v>
      </c>
      <c r="C585" s="87">
        <v>0</v>
      </c>
      <c r="D585" s="87">
        <v>0</v>
      </c>
      <c r="E585" s="87">
        <v>0</v>
      </c>
      <c r="F585" s="87">
        <v>0</v>
      </c>
      <c r="G585" s="87">
        <v>0</v>
      </c>
      <c r="H585" s="87">
        <v>0</v>
      </c>
      <c r="I585" s="87">
        <v>0</v>
      </c>
      <c r="J585" s="87">
        <v>0</v>
      </c>
      <c r="K585" s="87">
        <v>0</v>
      </c>
      <c r="L585" s="87">
        <v>0</v>
      </c>
      <c r="M585" s="87">
        <v>0</v>
      </c>
      <c r="N585" s="87">
        <v>0</v>
      </c>
      <c r="O585" s="87">
        <v>0</v>
      </c>
      <c r="P585" s="87">
        <v>0</v>
      </c>
      <c r="Q585" s="87">
        <v>0</v>
      </c>
      <c r="R585" s="87">
        <v>0</v>
      </c>
      <c r="S585" s="87">
        <v>0</v>
      </c>
      <c r="T585" s="87">
        <v>0</v>
      </c>
      <c r="U585" s="87">
        <v>0</v>
      </c>
      <c r="V585" s="87">
        <v>0</v>
      </c>
      <c r="W585" s="87">
        <v>0</v>
      </c>
      <c r="X585" s="87">
        <v>0</v>
      </c>
      <c r="Y585" s="87">
        <v>0</v>
      </c>
      <c r="Z585" s="87">
        <v>0</v>
      </c>
      <c r="AA585" s="87">
        <v>0</v>
      </c>
      <c r="AB585" s="87">
        <v>0</v>
      </c>
      <c r="AC585" s="87">
        <v>0</v>
      </c>
      <c r="AD585" s="87">
        <v>0</v>
      </c>
      <c r="AE585" s="87">
        <v>0</v>
      </c>
      <c r="AF585" s="87">
        <v>0</v>
      </c>
      <c r="AG585" s="87">
        <v>0</v>
      </c>
      <c r="AH585" s="87">
        <v>0</v>
      </c>
      <c r="AI585" s="87">
        <v>0</v>
      </c>
      <c r="AJ585" s="87">
        <v>0</v>
      </c>
      <c r="AK585" s="87">
        <v>0</v>
      </c>
      <c r="AL585" s="87">
        <v>0</v>
      </c>
      <c r="AM585" s="87">
        <v>0</v>
      </c>
      <c r="AN585" s="87">
        <v>0</v>
      </c>
      <c r="AO585" s="87">
        <v>0</v>
      </c>
      <c r="AP585" s="87">
        <v>0</v>
      </c>
      <c r="AQ585" s="87">
        <v>0</v>
      </c>
      <c r="AR585" s="87">
        <v>0</v>
      </c>
      <c r="AS585" s="87">
        <v>0</v>
      </c>
      <c r="AT585" s="87">
        <v>0</v>
      </c>
      <c r="AU585" s="87">
        <v>0</v>
      </c>
      <c r="AV585" s="87">
        <v>0</v>
      </c>
      <c r="AW585" s="87">
        <v>0</v>
      </c>
      <c r="AX585" s="87">
        <v>0</v>
      </c>
      <c r="AY585" s="87">
        <v>0</v>
      </c>
      <c r="AZ585" s="87">
        <v>0</v>
      </c>
      <c r="BA585" s="87">
        <v>0</v>
      </c>
      <c r="BB585" s="87">
        <v>0</v>
      </c>
    </row>
    <row r="586" spans="1:54">
      <c r="A586" s="86" t="s">
        <v>703</v>
      </c>
      <c r="B586" s="87">
        <v>-5182935.2</v>
      </c>
      <c r="C586" s="87">
        <v>-5182935.2</v>
      </c>
      <c r="D586" s="87">
        <v>-5182935.2</v>
      </c>
      <c r="E586" s="87">
        <v>-5182935.2</v>
      </c>
      <c r="F586" s="87">
        <v>-5182935.2</v>
      </c>
      <c r="G586" s="87">
        <v>-5182935.2</v>
      </c>
      <c r="H586" s="87">
        <v>-5182935.2</v>
      </c>
      <c r="I586" s="87">
        <v>-5182935.2</v>
      </c>
      <c r="J586" s="87">
        <v>-5182935.2</v>
      </c>
      <c r="K586" s="87">
        <v>-5182935.2</v>
      </c>
      <c r="L586" s="87">
        <v>-5182935.2</v>
      </c>
      <c r="M586" s="87">
        <v>-5182935.2</v>
      </c>
      <c r="N586" s="87">
        <v>-5182935.2</v>
      </c>
      <c r="O586" s="87">
        <v>-5182935.2</v>
      </c>
      <c r="P586" s="87">
        <v>-5182935.2</v>
      </c>
      <c r="Q586" s="87">
        <v>-5182935.2</v>
      </c>
      <c r="R586" s="87">
        <v>-5182935.2</v>
      </c>
      <c r="S586" s="87">
        <v>-5182935.2</v>
      </c>
      <c r="T586" s="87">
        <v>-5182935.2</v>
      </c>
      <c r="U586" s="87">
        <v>-5182935.2</v>
      </c>
      <c r="V586" s="87">
        <v>-5182935.2</v>
      </c>
      <c r="W586" s="87">
        <v>-5182935.2</v>
      </c>
      <c r="X586" s="87">
        <v>-5182935.2</v>
      </c>
      <c r="Y586" s="87">
        <v>-5182935.2</v>
      </c>
      <c r="Z586" s="87">
        <v>-5182935.2</v>
      </c>
      <c r="AA586" s="87">
        <v>-5182935.2</v>
      </c>
      <c r="AB586" s="87">
        <v>-5182935.2</v>
      </c>
      <c r="AC586" s="87">
        <v>-5182935.2</v>
      </c>
      <c r="AD586" s="87">
        <v>-5182935.2</v>
      </c>
      <c r="AE586" s="87">
        <v>-5182935.2</v>
      </c>
      <c r="AF586" s="87">
        <v>-5182935.2</v>
      </c>
      <c r="AG586" s="87">
        <v>-5182935.2</v>
      </c>
      <c r="AH586" s="87">
        <v>-5182935.2</v>
      </c>
      <c r="AI586" s="87">
        <v>-5182935.2</v>
      </c>
      <c r="AJ586" s="87">
        <v>-5182935.2</v>
      </c>
      <c r="AK586" s="87">
        <v>-5182935.2</v>
      </c>
      <c r="AL586" s="87">
        <v>-5182935.2</v>
      </c>
      <c r="AM586" s="87">
        <v>-5182935.2</v>
      </c>
      <c r="AN586" s="87">
        <v>-5182935.2</v>
      </c>
      <c r="AO586" s="87">
        <v>-5182935.2</v>
      </c>
      <c r="AP586" s="87">
        <v>-5182935.2</v>
      </c>
      <c r="AQ586" s="87">
        <v>-5182935.2</v>
      </c>
      <c r="AR586" s="87">
        <v>-5182935.2</v>
      </c>
      <c r="AS586" s="87">
        <v>-5182935.2</v>
      </c>
      <c r="AT586" s="87">
        <v>-5182935.2</v>
      </c>
      <c r="AU586" s="87">
        <v>-5182935.2</v>
      </c>
      <c r="AV586" s="87">
        <v>-5182935.2</v>
      </c>
      <c r="AW586" s="87">
        <v>-5182935.2</v>
      </c>
      <c r="AX586" s="87">
        <v>-5182935.2</v>
      </c>
      <c r="AY586" s="87">
        <v>-5182935.2</v>
      </c>
      <c r="AZ586" s="87">
        <v>-5182935.2</v>
      </c>
      <c r="BA586" s="87">
        <v>-5182935.2</v>
      </c>
      <c r="BB586" s="87">
        <v>-5182935.2</v>
      </c>
    </row>
    <row r="587" spans="1:54">
      <c r="A587" s="86" t="s">
        <v>704</v>
      </c>
      <c r="B587" s="87">
        <v>0</v>
      </c>
      <c r="C587" s="87">
        <v>0</v>
      </c>
      <c r="D587" s="87">
        <v>0</v>
      </c>
      <c r="E587" s="87">
        <v>0</v>
      </c>
      <c r="F587" s="87">
        <v>0</v>
      </c>
      <c r="G587" s="87">
        <v>0</v>
      </c>
      <c r="H587" s="87">
        <v>0</v>
      </c>
      <c r="I587" s="87">
        <v>0</v>
      </c>
      <c r="J587" s="87">
        <v>0</v>
      </c>
      <c r="K587" s="87">
        <v>0</v>
      </c>
      <c r="L587" s="87">
        <v>0</v>
      </c>
      <c r="M587" s="87">
        <v>0</v>
      </c>
      <c r="N587" s="87">
        <v>0</v>
      </c>
      <c r="O587" s="87">
        <v>0</v>
      </c>
      <c r="P587" s="87">
        <v>0</v>
      </c>
      <c r="Q587" s="87">
        <v>0</v>
      </c>
      <c r="R587" s="87">
        <v>0</v>
      </c>
      <c r="S587" s="87">
        <v>0</v>
      </c>
      <c r="T587" s="87">
        <v>0</v>
      </c>
      <c r="U587" s="87">
        <v>0</v>
      </c>
      <c r="V587" s="87">
        <v>0</v>
      </c>
      <c r="W587" s="87">
        <v>0</v>
      </c>
      <c r="X587" s="87">
        <v>0</v>
      </c>
      <c r="Y587" s="87">
        <v>0</v>
      </c>
      <c r="Z587" s="87">
        <v>0</v>
      </c>
      <c r="AA587" s="87">
        <v>0</v>
      </c>
      <c r="AB587" s="87">
        <v>0</v>
      </c>
      <c r="AC587" s="87">
        <v>0</v>
      </c>
      <c r="AD587" s="87">
        <v>0</v>
      </c>
      <c r="AE587" s="87">
        <v>0</v>
      </c>
      <c r="AF587" s="87">
        <v>0</v>
      </c>
      <c r="AG587" s="87">
        <v>0</v>
      </c>
      <c r="AH587" s="87">
        <v>0</v>
      </c>
      <c r="AI587" s="87">
        <v>0</v>
      </c>
      <c r="AJ587" s="87">
        <v>0</v>
      </c>
      <c r="AK587" s="87">
        <v>0</v>
      </c>
      <c r="AL587" s="87">
        <v>0</v>
      </c>
      <c r="AM587" s="87">
        <v>0</v>
      </c>
      <c r="AN587" s="87">
        <v>0</v>
      </c>
      <c r="AO587" s="87">
        <v>0</v>
      </c>
      <c r="AP587" s="87">
        <v>0</v>
      </c>
      <c r="AQ587" s="87">
        <v>0</v>
      </c>
      <c r="AR587" s="87">
        <v>0</v>
      </c>
      <c r="AS587" s="87">
        <v>0</v>
      </c>
      <c r="AT587" s="87">
        <v>0</v>
      </c>
      <c r="AU587" s="87">
        <v>0</v>
      </c>
      <c r="AV587" s="87">
        <v>0</v>
      </c>
      <c r="AW587" s="87">
        <v>0</v>
      </c>
      <c r="AX587" s="87">
        <v>0</v>
      </c>
      <c r="AY587" s="87">
        <v>0</v>
      </c>
      <c r="AZ587" s="87">
        <v>0</v>
      </c>
      <c r="BA587" s="87">
        <v>0</v>
      </c>
      <c r="BB587" s="87">
        <v>0</v>
      </c>
    </row>
    <row r="588" spans="1:54">
      <c r="A588" s="86" t="s">
        <v>705</v>
      </c>
      <c r="B588" s="87">
        <v>0</v>
      </c>
      <c r="C588" s="87">
        <v>0</v>
      </c>
      <c r="D588" s="87">
        <v>0</v>
      </c>
      <c r="E588" s="87">
        <v>0</v>
      </c>
      <c r="F588" s="87">
        <v>0</v>
      </c>
      <c r="G588" s="87">
        <v>0</v>
      </c>
      <c r="H588" s="87">
        <v>0</v>
      </c>
      <c r="I588" s="87">
        <v>0</v>
      </c>
      <c r="J588" s="87">
        <v>0</v>
      </c>
      <c r="K588" s="87">
        <v>0</v>
      </c>
      <c r="L588" s="87">
        <v>0</v>
      </c>
      <c r="M588" s="87">
        <v>0</v>
      </c>
      <c r="N588" s="87">
        <v>0</v>
      </c>
      <c r="O588" s="87">
        <v>0</v>
      </c>
      <c r="P588" s="87">
        <v>0</v>
      </c>
      <c r="Q588" s="87">
        <v>0</v>
      </c>
      <c r="R588" s="87">
        <v>0</v>
      </c>
      <c r="S588" s="87">
        <v>0</v>
      </c>
      <c r="T588" s="87">
        <v>0</v>
      </c>
      <c r="U588" s="87">
        <v>0</v>
      </c>
      <c r="V588" s="87">
        <v>0</v>
      </c>
      <c r="W588" s="87">
        <v>0</v>
      </c>
      <c r="X588" s="87">
        <v>0</v>
      </c>
      <c r="Y588" s="87">
        <v>0</v>
      </c>
      <c r="Z588" s="87">
        <v>0</v>
      </c>
      <c r="AA588" s="87">
        <v>0</v>
      </c>
      <c r="AB588" s="87">
        <v>0</v>
      </c>
      <c r="AC588" s="87">
        <v>0</v>
      </c>
      <c r="AD588" s="87">
        <v>0</v>
      </c>
      <c r="AE588" s="87">
        <v>0</v>
      </c>
      <c r="AF588" s="87">
        <v>0</v>
      </c>
      <c r="AG588" s="87">
        <v>0</v>
      </c>
      <c r="AH588" s="87">
        <v>0</v>
      </c>
      <c r="AI588" s="87">
        <v>0</v>
      </c>
      <c r="AJ588" s="87">
        <v>0</v>
      </c>
      <c r="AK588" s="87">
        <v>0</v>
      </c>
      <c r="AL588" s="87">
        <v>0</v>
      </c>
      <c r="AM588" s="87">
        <v>0</v>
      </c>
      <c r="AN588" s="87">
        <v>0</v>
      </c>
      <c r="AO588" s="87">
        <v>0</v>
      </c>
      <c r="AP588" s="87">
        <v>0</v>
      </c>
      <c r="AQ588" s="87">
        <v>0</v>
      </c>
      <c r="AR588" s="87">
        <v>0</v>
      </c>
      <c r="AS588" s="87">
        <v>0</v>
      </c>
      <c r="AT588" s="87">
        <v>0</v>
      </c>
      <c r="AU588" s="87">
        <v>0</v>
      </c>
      <c r="AV588" s="87">
        <v>0</v>
      </c>
      <c r="AW588" s="87">
        <v>0</v>
      </c>
      <c r="AX588" s="87">
        <v>0</v>
      </c>
      <c r="AY588" s="87">
        <v>0</v>
      </c>
      <c r="AZ588" s="87">
        <v>0</v>
      </c>
      <c r="BA588" s="87">
        <v>0</v>
      </c>
      <c r="BB588" s="87">
        <v>0</v>
      </c>
    </row>
    <row r="589" spans="1:54">
      <c r="A589" s="86" t="s">
        <v>706</v>
      </c>
      <c r="B589" s="87">
        <v>0</v>
      </c>
      <c r="C589" s="87">
        <v>0</v>
      </c>
      <c r="D589" s="87">
        <v>0</v>
      </c>
      <c r="E589" s="87">
        <v>0</v>
      </c>
      <c r="F589" s="87">
        <v>0</v>
      </c>
      <c r="G589" s="87">
        <v>0</v>
      </c>
      <c r="H589" s="87">
        <v>0</v>
      </c>
      <c r="I589" s="87">
        <v>0</v>
      </c>
      <c r="J589" s="87">
        <v>0</v>
      </c>
      <c r="K589" s="87">
        <v>0</v>
      </c>
      <c r="L589" s="87">
        <v>0</v>
      </c>
      <c r="M589" s="87">
        <v>0</v>
      </c>
      <c r="N589" s="87">
        <v>0</v>
      </c>
      <c r="O589" s="87">
        <v>0</v>
      </c>
      <c r="P589" s="87">
        <v>0</v>
      </c>
      <c r="Q589" s="87">
        <v>0</v>
      </c>
      <c r="R589" s="87">
        <v>0</v>
      </c>
      <c r="S589" s="87">
        <v>0</v>
      </c>
      <c r="T589" s="87">
        <v>0</v>
      </c>
      <c r="U589" s="87">
        <v>0</v>
      </c>
      <c r="V589" s="87">
        <v>0</v>
      </c>
      <c r="W589" s="87">
        <v>0</v>
      </c>
      <c r="X589" s="87">
        <v>0</v>
      </c>
      <c r="Y589" s="87">
        <v>0</v>
      </c>
      <c r="Z589" s="87">
        <v>0</v>
      </c>
      <c r="AA589" s="87">
        <v>0</v>
      </c>
      <c r="AB589" s="87">
        <v>0</v>
      </c>
      <c r="AC589" s="87">
        <v>0</v>
      </c>
      <c r="AD589" s="87">
        <v>0</v>
      </c>
      <c r="AE589" s="87">
        <v>0</v>
      </c>
      <c r="AF589" s="87">
        <v>0</v>
      </c>
      <c r="AG589" s="87">
        <v>0</v>
      </c>
      <c r="AH589" s="87">
        <v>0</v>
      </c>
      <c r="AI589" s="87">
        <v>0</v>
      </c>
      <c r="AJ589" s="87">
        <v>0</v>
      </c>
      <c r="AK589" s="87">
        <v>0</v>
      </c>
      <c r="AL589" s="87">
        <v>0</v>
      </c>
      <c r="AM589" s="87">
        <v>0</v>
      </c>
      <c r="AN589" s="87">
        <v>0</v>
      </c>
      <c r="AO589" s="87">
        <v>0</v>
      </c>
      <c r="AP589" s="87">
        <v>0</v>
      </c>
      <c r="AQ589" s="87">
        <v>0</v>
      </c>
      <c r="AR589" s="87">
        <v>0</v>
      </c>
      <c r="AS589" s="87">
        <v>0</v>
      </c>
      <c r="AT589" s="87">
        <v>0</v>
      </c>
      <c r="AU589" s="87">
        <v>0</v>
      </c>
      <c r="AV589" s="87">
        <v>0</v>
      </c>
      <c r="AW589" s="87">
        <v>0</v>
      </c>
      <c r="AX589" s="87">
        <v>0</v>
      </c>
      <c r="AY589" s="87">
        <v>0</v>
      </c>
      <c r="AZ589" s="87">
        <v>0</v>
      </c>
      <c r="BA589" s="87">
        <v>0</v>
      </c>
      <c r="BB589" s="87">
        <v>0</v>
      </c>
    </row>
    <row r="590" spans="1:54">
      <c r="A590" s="267" t="s">
        <v>707</v>
      </c>
      <c r="B590" s="109">
        <v>186598381.05002099</v>
      </c>
      <c r="C590" s="109">
        <v>186023199.94473699</v>
      </c>
      <c r="D590" s="109">
        <v>185448018.839459</v>
      </c>
      <c r="E590" s="109">
        <v>184872837.73417601</v>
      </c>
      <c r="F590" s="109">
        <v>184297656.62889701</v>
      </c>
      <c r="G590" s="109">
        <v>183722475.52361199</v>
      </c>
      <c r="H590" s="109">
        <v>183147294.418329</v>
      </c>
      <c r="I590" s="109">
        <v>182572113.31304601</v>
      </c>
      <c r="J590" s="109">
        <v>181996932.20776999</v>
      </c>
      <c r="K590" s="109">
        <v>181421751.10248199</v>
      </c>
      <c r="L590" s="109">
        <v>180846569.99720401</v>
      </c>
      <c r="M590" s="109">
        <v>180271388.89192399</v>
      </c>
      <c r="N590" s="109">
        <v>179696207.786643</v>
      </c>
      <c r="O590" s="109">
        <v>179696207.786643</v>
      </c>
      <c r="P590" s="109">
        <v>178554968.67003199</v>
      </c>
      <c r="Q590" s="109">
        <v>177413729.55342501</v>
      </c>
      <c r="R590" s="109">
        <v>176272490.43681699</v>
      </c>
      <c r="S590" s="109">
        <v>175131251.32021099</v>
      </c>
      <c r="T590" s="109">
        <v>173990012.20360199</v>
      </c>
      <c r="U590" s="109">
        <v>172848773.086992</v>
      </c>
      <c r="V590" s="109">
        <v>171707533.97038099</v>
      </c>
      <c r="W590" s="109">
        <v>170566294.853771</v>
      </c>
      <c r="X590" s="109">
        <v>169494038.08441299</v>
      </c>
      <c r="Y590" s="109">
        <v>168566086.31505799</v>
      </c>
      <c r="Z590" s="109">
        <v>167638134.545697</v>
      </c>
      <c r="AA590" s="109">
        <v>166710182.776335</v>
      </c>
      <c r="AB590" s="109">
        <v>166710182.776335</v>
      </c>
      <c r="AC590" s="109">
        <v>165801706.441562</v>
      </c>
      <c r="AD590" s="109">
        <v>164893230.10678801</v>
      </c>
      <c r="AE590" s="109">
        <v>163984753.77201101</v>
      </c>
      <c r="AF590" s="109">
        <v>163076277.437233</v>
      </c>
      <c r="AG590" s="109">
        <v>162167801.102458</v>
      </c>
      <c r="AH590" s="109">
        <v>161259324.767685</v>
      </c>
      <c r="AI590" s="109">
        <v>160350848.432908</v>
      </c>
      <c r="AJ590" s="109">
        <v>159442372.098142</v>
      </c>
      <c r="AK590" s="109">
        <v>158533895.76335701</v>
      </c>
      <c r="AL590" s="109">
        <v>157625419.42859101</v>
      </c>
      <c r="AM590" s="109">
        <v>156716943.09381199</v>
      </c>
      <c r="AN590" s="109">
        <v>155808466.75903699</v>
      </c>
      <c r="AO590" s="109">
        <v>155808466.75903699</v>
      </c>
      <c r="AP590" s="109">
        <v>154899990.42426401</v>
      </c>
      <c r="AQ590" s="109">
        <v>153991514.08948901</v>
      </c>
      <c r="AR590" s="109">
        <v>153083037.75471801</v>
      </c>
      <c r="AS590" s="109">
        <v>152174561.419936</v>
      </c>
      <c r="AT590" s="109">
        <v>151266085.085163</v>
      </c>
      <c r="AU590" s="109">
        <v>150357608.75039101</v>
      </c>
      <c r="AV590" s="109">
        <v>149449132.415609</v>
      </c>
      <c r="AW590" s="109">
        <v>148540656.08083299</v>
      </c>
      <c r="AX590" s="109">
        <v>147632179.746061</v>
      </c>
      <c r="AY590" s="109">
        <v>146723703.41128299</v>
      </c>
      <c r="AZ590" s="109">
        <v>145815227.076507</v>
      </c>
      <c r="BA590" s="109">
        <v>144906750.741734</v>
      </c>
      <c r="BB590" s="109">
        <v>144906750.741734</v>
      </c>
    </row>
    <row r="591" spans="1:54">
      <c r="A591" s="86" t="s">
        <v>708</v>
      </c>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c r="AK591" s="87"/>
      <c r="AL591" s="87"/>
      <c r="AM591" s="87"/>
      <c r="AN591" s="87"/>
      <c r="AO591" s="87"/>
      <c r="AP591" s="87"/>
      <c r="AQ591" s="87"/>
      <c r="AR591" s="87"/>
      <c r="AS591" s="87"/>
      <c r="AT591" s="87"/>
      <c r="AU591" s="87"/>
      <c r="AV591" s="87"/>
      <c r="AW591" s="87"/>
      <c r="AX591" s="87"/>
      <c r="AY591" s="87"/>
      <c r="AZ591" s="87"/>
      <c r="BA591" s="87"/>
      <c r="BB591" s="87"/>
    </row>
    <row r="592" spans="1:54">
      <c r="A592" s="89" t="s">
        <v>709</v>
      </c>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c r="AH592" s="87"/>
      <c r="AI592" s="87"/>
      <c r="AJ592" s="87"/>
      <c r="AK592" s="87"/>
      <c r="AL592" s="87"/>
      <c r="AM592" s="87"/>
      <c r="AN592" s="87"/>
      <c r="AO592" s="87"/>
      <c r="AP592" s="87"/>
      <c r="AQ592" s="87"/>
      <c r="AR592" s="87"/>
      <c r="AS592" s="87"/>
      <c r="AT592" s="87"/>
      <c r="AU592" s="87"/>
      <c r="AV592" s="87"/>
      <c r="AW592" s="87"/>
      <c r="AX592" s="87"/>
      <c r="AY592" s="87"/>
      <c r="AZ592" s="87"/>
      <c r="BA592" s="87"/>
      <c r="BB592" s="87"/>
    </row>
    <row r="593" spans="1:54">
      <c r="A593" s="86" t="s">
        <v>710</v>
      </c>
      <c r="B593" s="87">
        <v>4149510.02</v>
      </c>
      <c r="C593" s="87">
        <v>4070652.7433333299</v>
      </c>
      <c r="D593" s="87">
        <v>3991795.4666666598</v>
      </c>
      <c r="E593" s="87">
        <v>3912938.19</v>
      </c>
      <c r="F593" s="87">
        <v>3834080.9133333298</v>
      </c>
      <c r="G593" s="87">
        <v>3755223.63666667</v>
      </c>
      <c r="H593" s="87">
        <v>3676366.36</v>
      </c>
      <c r="I593" s="87">
        <v>3597509.0833333302</v>
      </c>
      <c r="J593" s="87">
        <v>3518651.8066666699</v>
      </c>
      <c r="K593" s="87">
        <v>3439794.53</v>
      </c>
      <c r="L593" s="87">
        <v>3360937.2533333302</v>
      </c>
      <c r="M593" s="87">
        <v>3282079.9766666698</v>
      </c>
      <c r="N593" s="87">
        <v>3203222.7</v>
      </c>
      <c r="O593" s="87">
        <v>3203222.7</v>
      </c>
      <c r="P593" s="87">
        <v>3124365.4233333399</v>
      </c>
      <c r="Q593" s="87">
        <v>3045508.1466666702</v>
      </c>
      <c r="R593" s="87">
        <v>2966650.87</v>
      </c>
      <c r="S593" s="87">
        <v>2887793.5933333398</v>
      </c>
      <c r="T593" s="87">
        <v>2808936.3166666701</v>
      </c>
      <c r="U593" s="87">
        <v>2730079.0400000098</v>
      </c>
      <c r="V593" s="87">
        <v>2651221.7633333402</v>
      </c>
      <c r="W593" s="87">
        <v>2572364.4866666701</v>
      </c>
      <c r="X593" s="87">
        <v>2493507.2100000102</v>
      </c>
      <c r="Y593" s="87">
        <v>2414649.9333333401</v>
      </c>
      <c r="Z593" s="87">
        <v>2335792.65666667</v>
      </c>
      <c r="AA593" s="87">
        <v>2256935.3800000101</v>
      </c>
      <c r="AB593" s="87">
        <v>2256935.3800000101</v>
      </c>
      <c r="AC593" s="87">
        <v>2180542.2921090298</v>
      </c>
      <c r="AD593" s="87">
        <v>2104149.20421805</v>
      </c>
      <c r="AE593" s="87">
        <v>2027756.1163270599</v>
      </c>
      <c r="AF593" s="87">
        <v>1951363.0284360801</v>
      </c>
      <c r="AG593" s="87">
        <v>1874969.9405451</v>
      </c>
      <c r="AH593" s="87">
        <v>1798576.85265412</v>
      </c>
      <c r="AI593" s="87">
        <v>1722183.7647631399</v>
      </c>
      <c r="AJ593" s="87">
        <v>1645790.6768721601</v>
      </c>
      <c r="AK593" s="87">
        <v>1569397.58898118</v>
      </c>
      <c r="AL593" s="87">
        <v>1493004.5010901899</v>
      </c>
      <c r="AM593" s="87">
        <v>1416611.4131992101</v>
      </c>
      <c r="AN593" s="87">
        <v>1340218.32530823</v>
      </c>
      <c r="AO593" s="87">
        <v>1340218.32530823</v>
      </c>
      <c r="AP593" s="87">
        <v>1272727.5290839199</v>
      </c>
      <c r="AQ593" s="87">
        <v>1205236.7328596001</v>
      </c>
      <c r="AR593" s="87">
        <v>1137745.93663529</v>
      </c>
      <c r="AS593" s="87">
        <v>1070255.14041097</v>
      </c>
      <c r="AT593" s="87">
        <v>1002764.34418666</v>
      </c>
      <c r="AU593" s="87">
        <v>935273.54796234495</v>
      </c>
      <c r="AV593" s="87">
        <v>867782.75173803</v>
      </c>
      <c r="AW593" s="87">
        <v>800291.95551371505</v>
      </c>
      <c r="AX593" s="87">
        <v>732801.15928939998</v>
      </c>
      <c r="AY593" s="87">
        <v>665310.36306508502</v>
      </c>
      <c r="AZ593" s="87">
        <v>597819.56684076996</v>
      </c>
      <c r="BA593" s="87">
        <v>530328.770616455</v>
      </c>
      <c r="BB593" s="87">
        <v>530328.770616455</v>
      </c>
    </row>
    <row r="594" spans="1:54">
      <c r="A594" s="267" t="s">
        <v>711</v>
      </c>
      <c r="B594" s="109">
        <v>4149510.02</v>
      </c>
      <c r="C594" s="109">
        <v>4070652.7433333299</v>
      </c>
      <c r="D594" s="109">
        <v>3991795.4666666598</v>
      </c>
      <c r="E594" s="109">
        <v>3912938.19</v>
      </c>
      <c r="F594" s="109">
        <v>3834080.9133333298</v>
      </c>
      <c r="G594" s="109">
        <v>3755223.63666667</v>
      </c>
      <c r="H594" s="109">
        <v>3676366.36</v>
      </c>
      <c r="I594" s="109">
        <v>3597509.0833333302</v>
      </c>
      <c r="J594" s="109">
        <v>3518651.8066666699</v>
      </c>
      <c r="K594" s="109">
        <v>3439794.53</v>
      </c>
      <c r="L594" s="109">
        <v>3360937.2533333302</v>
      </c>
      <c r="M594" s="109">
        <v>3282079.9766666698</v>
      </c>
      <c r="N594" s="109">
        <v>3203222.7</v>
      </c>
      <c r="O594" s="109">
        <v>3203222.7</v>
      </c>
      <c r="P594" s="109">
        <v>3124365.4233333399</v>
      </c>
      <c r="Q594" s="109">
        <v>3045508.1466666702</v>
      </c>
      <c r="R594" s="109">
        <v>2966650.87</v>
      </c>
      <c r="S594" s="109">
        <v>2887793.5933333398</v>
      </c>
      <c r="T594" s="109">
        <v>2808936.3166666701</v>
      </c>
      <c r="U594" s="109">
        <v>2730079.0400000098</v>
      </c>
      <c r="V594" s="109">
        <v>2651221.7633333402</v>
      </c>
      <c r="W594" s="109">
        <v>2572364.4866666701</v>
      </c>
      <c r="X594" s="109">
        <v>2493507.2100000102</v>
      </c>
      <c r="Y594" s="109">
        <v>2414649.9333333401</v>
      </c>
      <c r="Z594" s="109">
        <v>2335792.65666667</v>
      </c>
      <c r="AA594" s="109">
        <v>2256935.3800000101</v>
      </c>
      <c r="AB594" s="109">
        <v>2256935.3800000101</v>
      </c>
      <c r="AC594" s="109">
        <v>2180542.2921090298</v>
      </c>
      <c r="AD594" s="109">
        <v>2104149.20421805</v>
      </c>
      <c r="AE594" s="109">
        <v>2027756.1163270599</v>
      </c>
      <c r="AF594" s="109">
        <v>1951363.0284360801</v>
      </c>
      <c r="AG594" s="109">
        <v>1874969.9405451</v>
      </c>
      <c r="AH594" s="109">
        <v>1798576.85265412</v>
      </c>
      <c r="AI594" s="109">
        <v>1722183.7647631399</v>
      </c>
      <c r="AJ594" s="109">
        <v>1645790.6768721601</v>
      </c>
      <c r="AK594" s="109">
        <v>1569397.58898118</v>
      </c>
      <c r="AL594" s="109">
        <v>1493004.5010901899</v>
      </c>
      <c r="AM594" s="109">
        <v>1416611.4131992101</v>
      </c>
      <c r="AN594" s="109">
        <v>1340218.32530823</v>
      </c>
      <c r="AO594" s="109">
        <v>1340218.32530823</v>
      </c>
      <c r="AP594" s="109">
        <v>1272727.5290839199</v>
      </c>
      <c r="AQ594" s="109">
        <v>1205236.7328596001</v>
      </c>
      <c r="AR594" s="109">
        <v>1137745.93663529</v>
      </c>
      <c r="AS594" s="109">
        <v>1070255.14041097</v>
      </c>
      <c r="AT594" s="109">
        <v>1002764.34418666</v>
      </c>
      <c r="AU594" s="109">
        <v>935273.54796234495</v>
      </c>
      <c r="AV594" s="109">
        <v>867782.75173803</v>
      </c>
      <c r="AW594" s="109">
        <v>800291.95551371505</v>
      </c>
      <c r="AX594" s="109">
        <v>732801.15928939998</v>
      </c>
      <c r="AY594" s="109">
        <v>665310.36306508502</v>
      </c>
      <c r="AZ594" s="109">
        <v>597819.56684076996</v>
      </c>
      <c r="BA594" s="109">
        <v>530328.770616455</v>
      </c>
      <c r="BB594" s="109">
        <v>530328.770616455</v>
      </c>
    </row>
    <row r="595" spans="1:54">
      <c r="A595" s="86" t="s">
        <v>712</v>
      </c>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c r="AK595" s="87"/>
      <c r="AL595" s="87"/>
      <c r="AM595" s="87"/>
      <c r="AN595" s="87"/>
      <c r="AO595" s="87"/>
      <c r="AP595" s="87"/>
      <c r="AQ595" s="87"/>
      <c r="AR595" s="87"/>
      <c r="AS595" s="87"/>
      <c r="AT595" s="87"/>
      <c r="AU595" s="87"/>
      <c r="AV595" s="87"/>
      <c r="AW595" s="87"/>
      <c r="AX595" s="87"/>
      <c r="AY595" s="87"/>
      <c r="AZ595" s="87"/>
      <c r="BA595" s="87"/>
      <c r="BB595" s="87"/>
    </row>
    <row r="596" spans="1:54">
      <c r="A596" s="86" t="s">
        <v>713</v>
      </c>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c r="AH596" s="87"/>
      <c r="AI596" s="87"/>
      <c r="AJ596" s="87"/>
      <c r="AK596" s="87"/>
      <c r="AL596" s="87"/>
      <c r="AM596" s="87"/>
      <c r="AN596" s="87"/>
      <c r="AO596" s="87"/>
      <c r="AP596" s="87"/>
      <c r="AQ596" s="87"/>
      <c r="AR596" s="87"/>
      <c r="AS596" s="87"/>
      <c r="AT596" s="87"/>
      <c r="AU596" s="87"/>
      <c r="AV596" s="87"/>
      <c r="AW596" s="87"/>
      <c r="AX596" s="87"/>
      <c r="AY596" s="87"/>
      <c r="AZ596" s="87"/>
      <c r="BA596" s="87"/>
      <c r="BB596" s="87"/>
    </row>
    <row r="597" spans="1:54">
      <c r="A597" s="89" t="s">
        <v>714</v>
      </c>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c r="AK597" s="87"/>
      <c r="AL597" s="87"/>
      <c r="AM597" s="87"/>
      <c r="AN597" s="87"/>
      <c r="AO597" s="87"/>
      <c r="AP597" s="87"/>
      <c r="AQ597" s="87"/>
      <c r="AR597" s="87"/>
      <c r="AS597" s="87"/>
      <c r="AT597" s="87"/>
      <c r="AU597" s="87"/>
      <c r="AV597" s="87"/>
      <c r="AW597" s="87"/>
      <c r="AX597" s="87"/>
      <c r="AY597" s="87"/>
      <c r="AZ597" s="87"/>
      <c r="BA597" s="87"/>
      <c r="BB597" s="87"/>
    </row>
    <row r="598" spans="1:54">
      <c r="A598" s="86" t="s">
        <v>715</v>
      </c>
      <c r="B598" s="87">
        <v>709668716.83000004</v>
      </c>
      <c r="C598" s="87">
        <v>709668716.83000004</v>
      </c>
      <c r="D598" s="87">
        <v>709668716.83000004</v>
      </c>
      <c r="E598" s="87">
        <v>709668716.83000004</v>
      </c>
      <c r="F598" s="87">
        <v>709668716.83000004</v>
      </c>
      <c r="G598" s="87">
        <v>709668716.83000004</v>
      </c>
      <c r="H598" s="87">
        <v>709668716.83000004</v>
      </c>
      <c r="I598" s="87">
        <v>709668716.83000004</v>
      </c>
      <c r="J598" s="87">
        <v>709668716.83000004</v>
      </c>
      <c r="K598" s="87">
        <v>709668716.83000004</v>
      </c>
      <c r="L598" s="87">
        <v>709668716.83000004</v>
      </c>
      <c r="M598" s="87">
        <v>709668716.83000004</v>
      </c>
      <c r="N598" s="87">
        <v>709668716.83000004</v>
      </c>
      <c r="O598" s="87">
        <v>709668716.83000004</v>
      </c>
      <c r="P598" s="87">
        <v>709668716.83000004</v>
      </c>
      <c r="Q598" s="87">
        <v>709668716.83000004</v>
      </c>
      <c r="R598" s="87">
        <v>709668716.83000004</v>
      </c>
      <c r="S598" s="87">
        <v>709668716.83000004</v>
      </c>
      <c r="T598" s="87">
        <v>709668716.83000004</v>
      </c>
      <c r="U598" s="87">
        <v>709668716.83000004</v>
      </c>
      <c r="V598" s="87">
        <v>709668716.83000004</v>
      </c>
      <c r="W598" s="87">
        <v>709668716.83000004</v>
      </c>
      <c r="X598" s="87">
        <v>709668716.83000004</v>
      </c>
      <c r="Y598" s="87">
        <v>709668716.83000004</v>
      </c>
      <c r="Z598" s="87">
        <v>709668716.83000004</v>
      </c>
      <c r="AA598" s="87">
        <v>709668716.83000004</v>
      </c>
      <c r="AB598" s="87">
        <v>709668716.83000004</v>
      </c>
      <c r="AC598" s="87">
        <v>709668716.83000004</v>
      </c>
      <c r="AD598" s="87">
        <v>709668716.83000004</v>
      </c>
      <c r="AE598" s="87">
        <v>709668716.83000004</v>
      </c>
      <c r="AF598" s="87">
        <v>709668716.83000004</v>
      </c>
      <c r="AG598" s="87">
        <v>709668716.83000004</v>
      </c>
      <c r="AH598" s="87">
        <v>709668716.83000004</v>
      </c>
      <c r="AI598" s="87">
        <v>709668716.83000004</v>
      </c>
      <c r="AJ598" s="87">
        <v>709668716.83000004</v>
      </c>
      <c r="AK598" s="87">
        <v>709668716.83000004</v>
      </c>
      <c r="AL598" s="87">
        <v>709668716.83000004</v>
      </c>
      <c r="AM598" s="87">
        <v>709668716.83000004</v>
      </c>
      <c r="AN598" s="87">
        <v>709668716.83000004</v>
      </c>
      <c r="AO598" s="87">
        <v>709668716.83000004</v>
      </c>
      <c r="AP598" s="87">
        <v>709668716.83000004</v>
      </c>
      <c r="AQ598" s="87">
        <v>709668716.83000004</v>
      </c>
      <c r="AR598" s="87">
        <v>709668716.83000004</v>
      </c>
      <c r="AS598" s="87">
        <v>709668716.83000004</v>
      </c>
      <c r="AT598" s="87">
        <v>709668716.83000004</v>
      </c>
      <c r="AU598" s="87">
        <v>709668716.83000004</v>
      </c>
      <c r="AV598" s="87">
        <v>709668716.83000004</v>
      </c>
      <c r="AW598" s="87">
        <v>709668716.83000004</v>
      </c>
      <c r="AX598" s="87">
        <v>709668716.83000004</v>
      </c>
      <c r="AY598" s="87">
        <v>709668716.83000004</v>
      </c>
      <c r="AZ598" s="87">
        <v>709668716.83000004</v>
      </c>
      <c r="BA598" s="87">
        <v>709668716.83000004</v>
      </c>
      <c r="BB598" s="87">
        <v>709668716.83000004</v>
      </c>
    </row>
    <row r="599" spans="1:54">
      <c r="A599" s="86" t="s">
        <v>716</v>
      </c>
      <c r="B599" s="87">
        <v>123847441.809999</v>
      </c>
      <c r="C599" s="87">
        <v>123847441.809999</v>
      </c>
      <c r="D599" s="87">
        <v>123847441.809999</v>
      </c>
      <c r="E599" s="87">
        <v>123847441.809999</v>
      </c>
      <c r="F599" s="87">
        <v>123847441.809999</v>
      </c>
      <c r="G599" s="87">
        <v>123847441.809999</v>
      </c>
      <c r="H599" s="87">
        <v>123847441.809999</v>
      </c>
      <c r="I599" s="87">
        <v>123847441.809999</v>
      </c>
      <c r="J599" s="87">
        <v>123847441.809999</v>
      </c>
      <c r="K599" s="87">
        <v>123847441.809999</v>
      </c>
      <c r="L599" s="87">
        <v>123847441.809999</v>
      </c>
      <c r="M599" s="87">
        <v>123847441.809999</v>
      </c>
      <c r="N599" s="87">
        <v>123847441.809999</v>
      </c>
      <c r="O599" s="87">
        <v>123847441.809999</v>
      </c>
      <c r="P599" s="87">
        <v>123847441.809999</v>
      </c>
      <c r="Q599" s="87">
        <v>123847441.809999</v>
      </c>
      <c r="R599" s="87">
        <v>123847441.809999</v>
      </c>
      <c r="S599" s="87">
        <v>123847441.809999</v>
      </c>
      <c r="T599" s="87">
        <v>123847441.809999</v>
      </c>
      <c r="U599" s="87">
        <v>123847441.809999</v>
      </c>
      <c r="V599" s="87">
        <v>123847441.809999</v>
      </c>
      <c r="W599" s="87">
        <v>123847441.809999</v>
      </c>
      <c r="X599" s="87">
        <v>123847441.809999</v>
      </c>
      <c r="Y599" s="87">
        <v>123847441.809999</v>
      </c>
      <c r="Z599" s="87">
        <v>123847441.809999</v>
      </c>
      <c r="AA599" s="87">
        <v>123847441.809999</v>
      </c>
      <c r="AB599" s="87">
        <v>123847441.809999</v>
      </c>
      <c r="AC599" s="87">
        <v>123847441.809999</v>
      </c>
      <c r="AD599" s="87">
        <v>123847441.809999</v>
      </c>
      <c r="AE599" s="87">
        <v>123847441.809999</v>
      </c>
      <c r="AF599" s="87">
        <v>123847441.809999</v>
      </c>
      <c r="AG599" s="87">
        <v>123847441.809999</v>
      </c>
      <c r="AH599" s="87">
        <v>123847441.809999</v>
      </c>
      <c r="AI599" s="87">
        <v>123847441.809999</v>
      </c>
      <c r="AJ599" s="87">
        <v>123847441.809999</v>
      </c>
      <c r="AK599" s="87">
        <v>123847441.809999</v>
      </c>
      <c r="AL599" s="87">
        <v>123847441.809999</v>
      </c>
      <c r="AM599" s="87">
        <v>123847441.809999</v>
      </c>
      <c r="AN599" s="87">
        <v>123847441.809999</v>
      </c>
      <c r="AO599" s="87">
        <v>123847441.809999</v>
      </c>
      <c r="AP599" s="87">
        <v>123847441.809999</v>
      </c>
      <c r="AQ599" s="87">
        <v>123847441.809999</v>
      </c>
      <c r="AR599" s="87">
        <v>123847441.809999</v>
      </c>
      <c r="AS599" s="87">
        <v>123847441.809999</v>
      </c>
      <c r="AT599" s="87">
        <v>123847441.809999</v>
      </c>
      <c r="AU599" s="87">
        <v>123847441.809999</v>
      </c>
      <c r="AV599" s="87">
        <v>123847441.809999</v>
      </c>
      <c r="AW599" s="87">
        <v>123847441.809999</v>
      </c>
      <c r="AX599" s="87">
        <v>123847441.809999</v>
      </c>
      <c r="AY599" s="87">
        <v>123847441.809999</v>
      </c>
      <c r="AZ599" s="87">
        <v>123847441.809999</v>
      </c>
      <c r="BA599" s="87">
        <v>123847441.809999</v>
      </c>
      <c r="BB599" s="87">
        <v>123847441.809999</v>
      </c>
    </row>
    <row r="600" spans="1:54">
      <c r="A600" s="86" t="s">
        <v>717</v>
      </c>
      <c r="B600" s="87">
        <v>0</v>
      </c>
      <c r="C600" s="87">
        <v>0</v>
      </c>
      <c r="D600" s="87">
        <v>0</v>
      </c>
      <c r="E600" s="87">
        <v>0</v>
      </c>
      <c r="F600" s="87">
        <v>0</v>
      </c>
      <c r="G600" s="87">
        <v>0</v>
      </c>
      <c r="H600" s="87">
        <v>0</v>
      </c>
      <c r="I600" s="87">
        <v>0</v>
      </c>
      <c r="J600" s="87">
        <v>0</v>
      </c>
      <c r="K600" s="87">
        <v>0</v>
      </c>
      <c r="L600" s="87">
        <v>0</v>
      </c>
      <c r="M600" s="87">
        <v>0</v>
      </c>
      <c r="N600" s="87">
        <v>0</v>
      </c>
      <c r="O600" s="87">
        <v>0</v>
      </c>
      <c r="P600" s="87">
        <v>0</v>
      </c>
      <c r="Q600" s="87">
        <v>0</v>
      </c>
      <c r="R600" s="87">
        <v>0</v>
      </c>
      <c r="S600" s="87">
        <v>0</v>
      </c>
      <c r="T600" s="87">
        <v>0</v>
      </c>
      <c r="U600" s="87">
        <v>0</v>
      </c>
      <c r="V600" s="87">
        <v>0</v>
      </c>
      <c r="W600" s="87">
        <v>0</v>
      </c>
      <c r="X600" s="87">
        <v>0</v>
      </c>
      <c r="Y600" s="87">
        <v>0</v>
      </c>
      <c r="Z600" s="87">
        <v>0</v>
      </c>
      <c r="AA600" s="87">
        <v>0</v>
      </c>
      <c r="AB600" s="87">
        <v>0</v>
      </c>
      <c r="AC600" s="87">
        <v>0</v>
      </c>
      <c r="AD600" s="87">
        <v>0</v>
      </c>
      <c r="AE600" s="87">
        <v>0</v>
      </c>
      <c r="AF600" s="87">
        <v>0</v>
      </c>
      <c r="AG600" s="87">
        <v>0</v>
      </c>
      <c r="AH600" s="87">
        <v>0</v>
      </c>
      <c r="AI600" s="87">
        <v>0</v>
      </c>
      <c r="AJ600" s="87">
        <v>0</v>
      </c>
      <c r="AK600" s="87">
        <v>0</v>
      </c>
      <c r="AL600" s="87">
        <v>0</v>
      </c>
      <c r="AM600" s="87">
        <v>0</v>
      </c>
      <c r="AN600" s="87">
        <v>0</v>
      </c>
      <c r="AO600" s="87">
        <v>0</v>
      </c>
      <c r="AP600" s="87">
        <v>0</v>
      </c>
      <c r="AQ600" s="87">
        <v>0</v>
      </c>
      <c r="AR600" s="87">
        <v>0</v>
      </c>
      <c r="AS600" s="87">
        <v>0</v>
      </c>
      <c r="AT600" s="87">
        <v>0</v>
      </c>
      <c r="AU600" s="87">
        <v>0</v>
      </c>
      <c r="AV600" s="87">
        <v>0</v>
      </c>
      <c r="AW600" s="87">
        <v>0</v>
      </c>
      <c r="AX600" s="87">
        <v>0</v>
      </c>
      <c r="AY600" s="87">
        <v>0</v>
      </c>
      <c r="AZ600" s="87">
        <v>0</v>
      </c>
      <c r="BA600" s="87">
        <v>0</v>
      </c>
      <c r="BB600" s="87">
        <v>0</v>
      </c>
    </row>
    <row r="601" spans="1:54">
      <c r="A601" s="86" t="s">
        <v>718</v>
      </c>
      <c r="B601" s="87">
        <v>0</v>
      </c>
      <c r="C601" s="87">
        <v>0</v>
      </c>
      <c r="D601" s="87">
        <v>0</v>
      </c>
      <c r="E601" s="87">
        <v>0</v>
      </c>
      <c r="F601" s="87">
        <v>0</v>
      </c>
      <c r="G601" s="87">
        <v>0</v>
      </c>
      <c r="H601" s="87">
        <v>0</v>
      </c>
      <c r="I601" s="87">
        <v>0</v>
      </c>
      <c r="J601" s="87">
        <v>0</v>
      </c>
      <c r="K601" s="87">
        <v>0</v>
      </c>
      <c r="L601" s="87">
        <v>0</v>
      </c>
      <c r="M601" s="87">
        <v>0</v>
      </c>
      <c r="N601" s="87">
        <v>0</v>
      </c>
      <c r="O601" s="87">
        <v>0</v>
      </c>
      <c r="P601" s="87">
        <v>0</v>
      </c>
      <c r="Q601" s="87">
        <v>0</v>
      </c>
      <c r="R601" s="87">
        <v>0</v>
      </c>
      <c r="S601" s="87">
        <v>0</v>
      </c>
      <c r="T601" s="87">
        <v>0</v>
      </c>
      <c r="U601" s="87">
        <v>0</v>
      </c>
      <c r="V601" s="87">
        <v>0</v>
      </c>
      <c r="W601" s="87">
        <v>0</v>
      </c>
      <c r="X601" s="87">
        <v>0</v>
      </c>
      <c r="Y601" s="87">
        <v>0</v>
      </c>
      <c r="Z601" s="87">
        <v>0</v>
      </c>
      <c r="AA601" s="87">
        <v>0</v>
      </c>
      <c r="AB601" s="87">
        <v>0</v>
      </c>
      <c r="AC601" s="87">
        <v>0</v>
      </c>
      <c r="AD601" s="87">
        <v>0</v>
      </c>
      <c r="AE601" s="87">
        <v>0</v>
      </c>
      <c r="AF601" s="87">
        <v>0</v>
      </c>
      <c r="AG601" s="87">
        <v>0</v>
      </c>
      <c r="AH601" s="87">
        <v>0</v>
      </c>
      <c r="AI601" s="87">
        <v>0</v>
      </c>
      <c r="AJ601" s="87">
        <v>0</v>
      </c>
      <c r="AK601" s="87">
        <v>0</v>
      </c>
      <c r="AL601" s="87">
        <v>0</v>
      </c>
      <c r="AM601" s="87">
        <v>0</v>
      </c>
      <c r="AN601" s="87">
        <v>0</v>
      </c>
      <c r="AO601" s="87">
        <v>0</v>
      </c>
      <c r="AP601" s="87">
        <v>0</v>
      </c>
      <c r="AQ601" s="87">
        <v>0</v>
      </c>
      <c r="AR601" s="87">
        <v>0</v>
      </c>
      <c r="AS601" s="87">
        <v>0</v>
      </c>
      <c r="AT601" s="87">
        <v>0</v>
      </c>
      <c r="AU601" s="87">
        <v>0</v>
      </c>
      <c r="AV601" s="87">
        <v>0</v>
      </c>
      <c r="AW601" s="87">
        <v>0</v>
      </c>
      <c r="AX601" s="87">
        <v>0</v>
      </c>
      <c r="AY601" s="87">
        <v>0</v>
      </c>
      <c r="AZ601" s="87">
        <v>0</v>
      </c>
      <c r="BA601" s="87">
        <v>0</v>
      </c>
      <c r="BB601" s="87">
        <v>0</v>
      </c>
    </row>
    <row r="602" spans="1:54">
      <c r="A602" s="86" t="s">
        <v>719</v>
      </c>
      <c r="B602" s="87">
        <v>0</v>
      </c>
      <c r="C602" s="87">
        <v>0</v>
      </c>
      <c r="D602" s="87">
        <v>0</v>
      </c>
      <c r="E602" s="87">
        <v>0</v>
      </c>
      <c r="F602" s="87">
        <v>0</v>
      </c>
      <c r="G602" s="87">
        <v>0</v>
      </c>
      <c r="H602" s="87">
        <v>0</v>
      </c>
      <c r="I602" s="87">
        <v>0</v>
      </c>
      <c r="J602" s="87">
        <v>0</v>
      </c>
      <c r="K602" s="87">
        <v>0</v>
      </c>
      <c r="L602" s="87">
        <v>0</v>
      </c>
      <c r="M602" s="87">
        <v>0</v>
      </c>
      <c r="N602" s="87">
        <v>0</v>
      </c>
      <c r="O602" s="87">
        <v>0</v>
      </c>
      <c r="P602" s="87">
        <v>0</v>
      </c>
      <c r="Q602" s="87">
        <v>0</v>
      </c>
      <c r="R602" s="87">
        <v>0</v>
      </c>
      <c r="S602" s="87">
        <v>0</v>
      </c>
      <c r="T602" s="87">
        <v>0</v>
      </c>
      <c r="U602" s="87">
        <v>0</v>
      </c>
      <c r="V602" s="87">
        <v>0</v>
      </c>
      <c r="W602" s="87">
        <v>0</v>
      </c>
      <c r="X602" s="87">
        <v>0</v>
      </c>
      <c r="Y602" s="87">
        <v>0</v>
      </c>
      <c r="Z602" s="87">
        <v>0</v>
      </c>
      <c r="AA602" s="87">
        <v>0</v>
      </c>
      <c r="AB602" s="87">
        <v>0</v>
      </c>
      <c r="AC602" s="87">
        <v>0</v>
      </c>
      <c r="AD602" s="87">
        <v>0</v>
      </c>
      <c r="AE602" s="87">
        <v>0</v>
      </c>
      <c r="AF602" s="87">
        <v>0</v>
      </c>
      <c r="AG602" s="87">
        <v>0</v>
      </c>
      <c r="AH602" s="87">
        <v>0</v>
      </c>
      <c r="AI602" s="87">
        <v>0</v>
      </c>
      <c r="AJ602" s="87">
        <v>0</v>
      </c>
      <c r="AK602" s="87">
        <v>0</v>
      </c>
      <c r="AL602" s="87">
        <v>0</v>
      </c>
      <c r="AM602" s="87">
        <v>0</v>
      </c>
      <c r="AN602" s="87">
        <v>0</v>
      </c>
      <c r="AO602" s="87">
        <v>0</v>
      </c>
      <c r="AP602" s="87">
        <v>0</v>
      </c>
      <c r="AQ602" s="87">
        <v>0</v>
      </c>
      <c r="AR602" s="87">
        <v>0</v>
      </c>
      <c r="AS602" s="87">
        <v>0</v>
      </c>
      <c r="AT602" s="87">
        <v>0</v>
      </c>
      <c r="AU602" s="87">
        <v>0</v>
      </c>
      <c r="AV602" s="87">
        <v>0</v>
      </c>
      <c r="AW602" s="87">
        <v>0</v>
      </c>
      <c r="AX602" s="87">
        <v>0</v>
      </c>
      <c r="AY602" s="87">
        <v>0</v>
      </c>
      <c r="AZ602" s="87">
        <v>0</v>
      </c>
      <c r="BA602" s="87">
        <v>0</v>
      </c>
      <c r="BB602" s="87">
        <v>0</v>
      </c>
    </row>
    <row r="603" spans="1:54">
      <c r="A603" s="86" t="s">
        <v>720</v>
      </c>
      <c r="B603" s="87">
        <v>-5348295.32</v>
      </c>
      <c r="C603" s="87">
        <v>-5348295.32</v>
      </c>
      <c r="D603" s="87">
        <v>-5348295.32</v>
      </c>
      <c r="E603" s="87">
        <v>-5348295.32</v>
      </c>
      <c r="F603" s="87">
        <v>-5348295.32</v>
      </c>
      <c r="G603" s="87">
        <v>-5348295.32</v>
      </c>
      <c r="H603" s="87">
        <v>-5348295.32</v>
      </c>
      <c r="I603" s="87">
        <v>-5348295.32</v>
      </c>
      <c r="J603" s="87">
        <v>-5348295.32</v>
      </c>
      <c r="K603" s="87">
        <v>-5348295.32</v>
      </c>
      <c r="L603" s="87">
        <v>-5348295.32</v>
      </c>
      <c r="M603" s="87">
        <v>-5348295.32</v>
      </c>
      <c r="N603" s="87">
        <v>-5348295.32</v>
      </c>
      <c r="O603" s="87">
        <v>-5348295.32</v>
      </c>
      <c r="P603" s="87">
        <v>-5348295.32</v>
      </c>
      <c r="Q603" s="87">
        <v>-5348295.32</v>
      </c>
      <c r="R603" s="87">
        <v>-5348295.32</v>
      </c>
      <c r="S603" s="87">
        <v>-5348295.32</v>
      </c>
      <c r="T603" s="87">
        <v>-5348295.32</v>
      </c>
      <c r="U603" s="87">
        <v>-5348295.32</v>
      </c>
      <c r="V603" s="87">
        <v>-5348295.32</v>
      </c>
      <c r="W603" s="87">
        <v>-5348295.32</v>
      </c>
      <c r="X603" s="87">
        <v>-5348295.32</v>
      </c>
      <c r="Y603" s="87">
        <v>-5348295.32</v>
      </c>
      <c r="Z603" s="87">
        <v>-5348295.32</v>
      </c>
      <c r="AA603" s="87">
        <v>-5348295.32</v>
      </c>
      <c r="AB603" s="87">
        <v>-5348295.32</v>
      </c>
      <c r="AC603" s="87">
        <v>-5348295.32</v>
      </c>
      <c r="AD603" s="87">
        <v>-5348295.32</v>
      </c>
      <c r="AE603" s="87">
        <v>-5348295.32</v>
      </c>
      <c r="AF603" s="87">
        <v>-5348295.32</v>
      </c>
      <c r="AG603" s="87">
        <v>-5348295.32</v>
      </c>
      <c r="AH603" s="87">
        <v>-5348295.32</v>
      </c>
      <c r="AI603" s="87">
        <v>-5348295.32</v>
      </c>
      <c r="AJ603" s="87">
        <v>-5348295.32</v>
      </c>
      <c r="AK603" s="87">
        <v>-5348295.32</v>
      </c>
      <c r="AL603" s="87">
        <v>-5348295.32</v>
      </c>
      <c r="AM603" s="87">
        <v>-5348295.32</v>
      </c>
      <c r="AN603" s="87">
        <v>-5348295.32</v>
      </c>
      <c r="AO603" s="87">
        <v>-5348295.32</v>
      </c>
      <c r="AP603" s="87">
        <v>-5348295.32</v>
      </c>
      <c r="AQ603" s="87">
        <v>-5348295.32</v>
      </c>
      <c r="AR603" s="87">
        <v>-5348295.32</v>
      </c>
      <c r="AS603" s="87">
        <v>-5348295.32</v>
      </c>
      <c r="AT603" s="87">
        <v>-5348295.32</v>
      </c>
      <c r="AU603" s="87">
        <v>-5348295.32</v>
      </c>
      <c r="AV603" s="87">
        <v>-5348295.32</v>
      </c>
      <c r="AW603" s="87">
        <v>-5348295.32</v>
      </c>
      <c r="AX603" s="87">
        <v>-5348295.32</v>
      </c>
      <c r="AY603" s="87">
        <v>-5348295.32</v>
      </c>
      <c r="AZ603" s="87">
        <v>-5348295.32</v>
      </c>
      <c r="BA603" s="87">
        <v>-5348295.32</v>
      </c>
      <c r="BB603" s="87">
        <v>-5348295.32</v>
      </c>
    </row>
    <row r="604" spans="1:54">
      <c r="A604" s="86" t="s">
        <v>721</v>
      </c>
      <c r="B604" s="87">
        <v>-1844745.18</v>
      </c>
      <c r="C604" s="87">
        <v>-1844745.18</v>
      </c>
      <c r="D604" s="87">
        <v>-1844745.18</v>
      </c>
      <c r="E604" s="87">
        <v>-1844745.18</v>
      </c>
      <c r="F604" s="87">
        <v>-1844745.18</v>
      </c>
      <c r="G604" s="87">
        <v>-1844745.18</v>
      </c>
      <c r="H604" s="87">
        <v>-1844745.18</v>
      </c>
      <c r="I604" s="87">
        <v>-1844745.18</v>
      </c>
      <c r="J604" s="87">
        <v>-1844745.18</v>
      </c>
      <c r="K604" s="87">
        <v>-1844745.18</v>
      </c>
      <c r="L604" s="87">
        <v>-1844745.18</v>
      </c>
      <c r="M604" s="87">
        <v>-1844745.18</v>
      </c>
      <c r="N604" s="87">
        <v>-1844745.18</v>
      </c>
      <c r="O604" s="87">
        <v>-1844745.18</v>
      </c>
      <c r="P604" s="87">
        <v>-1844745.18</v>
      </c>
      <c r="Q604" s="87">
        <v>-1844745.18</v>
      </c>
      <c r="R604" s="87">
        <v>-1844745.18</v>
      </c>
      <c r="S604" s="87">
        <v>-1844745.18</v>
      </c>
      <c r="T604" s="87">
        <v>-1844745.18</v>
      </c>
      <c r="U604" s="87">
        <v>-1844745.18</v>
      </c>
      <c r="V604" s="87">
        <v>-1844745.18</v>
      </c>
      <c r="W604" s="87">
        <v>-1844745.18</v>
      </c>
      <c r="X604" s="87">
        <v>-1844745.18</v>
      </c>
      <c r="Y604" s="87">
        <v>-1844745.18</v>
      </c>
      <c r="Z604" s="87">
        <v>-1844745.18</v>
      </c>
      <c r="AA604" s="87">
        <v>-1844745.18</v>
      </c>
      <c r="AB604" s="87">
        <v>-1844745.18</v>
      </c>
      <c r="AC604" s="87">
        <v>-1844745.18</v>
      </c>
      <c r="AD604" s="87">
        <v>-1844745.18</v>
      </c>
      <c r="AE604" s="87">
        <v>-1844745.18</v>
      </c>
      <c r="AF604" s="87">
        <v>-1844745.18</v>
      </c>
      <c r="AG604" s="87">
        <v>-1844745.18</v>
      </c>
      <c r="AH604" s="87">
        <v>-1844745.18</v>
      </c>
      <c r="AI604" s="87">
        <v>-1844745.18</v>
      </c>
      <c r="AJ604" s="87">
        <v>-1844745.18</v>
      </c>
      <c r="AK604" s="87">
        <v>-1844745.18</v>
      </c>
      <c r="AL604" s="87">
        <v>-1844745.18</v>
      </c>
      <c r="AM604" s="87">
        <v>-1844745.18</v>
      </c>
      <c r="AN604" s="87">
        <v>-1844745.18</v>
      </c>
      <c r="AO604" s="87">
        <v>-1844745.18</v>
      </c>
      <c r="AP604" s="87">
        <v>-1844745.18</v>
      </c>
      <c r="AQ604" s="87">
        <v>-1844745.18</v>
      </c>
      <c r="AR604" s="87">
        <v>-1844745.18</v>
      </c>
      <c r="AS604" s="87">
        <v>-1844745.18</v>
      </c>
      <c r="AT604" s="87">
        <v>-1844745.18</v>
      </c>
      <c r="AU604" s="87">
        <v>-1844745.18</v>
      </c>
      <c r="AV604" s="87">
        <v>-1844745.18</v>
      </c>
      <c r="AW604" s="87">
        <v>-1844745.18</v>
      </c>
      <c r="AX604" s="87">
        <v>-1844745.18</v>
      </c>
      <c r="AY604" s="87">
        <v>-1844745.18</v>
      </c>
      <c r="AZ604" s="87">
        <v>-1844745.18</v>
      </c>
      <c r="BA604" s="87">
        <v>-1844745.18</v>
      </c>
      <c r="BB604" s="87">
        <v>-1844745.18</v>
      </c>
    </row>
    <row r="605" spans="1:54">
      <c r="A605" s="86" t="s">
        <v>722</v>
      </c>
      <c r="B605" s="87">
        <v>-511267.24</v>
      </c>
      <c r="C605" s="87">
        <v>-511267.24</v>
      </c>
      <c r="D605" s="87">
        <v>-511267.24</v>
      </c>
      <c r="E605" s="87">
        <v>-511267.24</v>
      </c>
      <c r="F605" s="87">
        <v>-511267.24</v>
      </c>
      <c r="G605" s="87">
        <v>-511267.24</v>
      </c>
      <c r="H605" s="87">
        <v>-511267.24</v>
      </c>
      <c r="I605" s="87">
        <v>-511267.24</v>
      </c>
      <c r="J605" s="87">
        <v>-511267.24</v>
      </c>
      <c r="K605" s="87">
        <v>-511267.24</v>
      </c>
      <c r="L605" s="87">
        <v>-511267.24</v>
      </c>
      <c r="M605" s="87">
        <v>-511267.24</v>
      </c>
      <c r="N605" s="87">
        <v>-511267.24</v>
      </c>
      <c r="O605" s="87">
        <v>-511267.24</v>
      </c>
      <c r="P605" s="87">
        <v>-511267.24</v>
      </c>
      <c r="Q605" s="87">
        <v>-511267.24</v>
      </c>
      <c r="R605" s="87">
        <v>-511267.24</v>
      </c>
      <c r="S605" s="87">
        <v>-511267.24</v>
      </c>
      <c r="T605" s="87">
        <v>-511267.24</v>
      </c>
      <c r="U605" s="87">
        <v>-511267.24</v>
      </c>
      <c r="V605" s="87">
        <v>-511267.24</v>
      </c>
      <c r="W605" s="87">
        <v>-511267.24</v>
      </c>
      <c r="X605" s="87">
        <v>-511267.24</v>
      </c>
      <c r="Y605" s="87">
        <v>-511267.24</v>
      </c>
      <c r="Z605" s="87">
        <v>-511267.24</v>
      </c>
      <c r="AA605" s="87">
        <v>-511267.24</v>
      </c>
      <c r="AB605" s="87">
        <v>-511267.24</v>
      </c>
      <c r="AC605" s="87">
        <v>-511267.24</v>
      </c>
      <c r="AD605" s="87">
        <v>-511267.24</v>
      </c>
      <c r="AE605" s="87">
        <v>-511267.24</v>
      </c>
      <c r="AF605" s="87">
        <v>-511267.24</v>
      </c>
      <c r="AG605" s="87">
        <v>-511267.24</v>
      </c>
      <c r="AH605" s="87">
        <v>-511267.24</v>
      </c>
      <c r="AI605" s="87">
        <v>-511267.24</v>
      </c>
      <c r="AJ605" s="87">
        <v>-511267.24</v>
      </c>
      <c r="AK605" s="87">
        <v>-511267.24</v>
      </c>
      <c r="AL605" s="87">
        <v>-511267.24</v>
      </c>
      <c r="AM605" s="87">
        <v>-511267.24</v>
      </c>
      <c r="AN605" s="87">
        <v>-511267.24</v>
      </c>
      <c r="AO605" s="87">
        <v>-511267.24</v>
      </c>
      <c r="AP605" s="87">
        <v>-511267.24</v>
      </c>
      <c r="AQ605" s="87">
        <v>-511267.24</v>
      </c>
      <c r="AR605" s="87">
        <v>-511267.24</v>
      </c>
      <c r="AS605" s="87">
        <v>-511267.24</v>
      </c>
      <c r="AT605" s="87">
        <v>-511267.24</v>
      </c>
      <c r="AU605" s="87">
        <v>-511267.24</v>
      </c>
      <c r="AV605" s="87">
        <v>-511267.24</v>
      </c>
      <c r="AW605" s="87">
        <v>-511267.24</v>
      </c>
      <c r="AX605" s="87">
        <v>-511267.24</v>
      </c>
      <c r="AY605" s="87">
        <v>-511267.24</v>
      </c>
      <c r="AZ605" s="87">
        <v>-511267.24</v>
      </c>
      <c r="BA605" s="87">
        <v>-511267.24</v>
      </c>
      <c r="BB605" s="87">
        <v>-511267.24</v>
      </c>
    </row>
    <row r="606" spans="1:54">
      <c r="A606" s="86" t="s">
        <v>723</v>
      </c>
      <c r="B606" s="87">
        <v>73994043.010000005</v>
      </c>
      <c r="C606" s="87">
        <v>73994043.010000005</v>
      </c>
      <c r="D606" s="87">
        <v>73994043.010000005</v>
      </c>
      <c r="E606" s="87">
        <v>73994043.010000005</v>
      </c>
      <c r="F606" s="87">
        <v>73994043.010000005</v>
      </c>
      <c r="G606" s="87">
        <v>73994043.010000005</v>
      </c>
      <c r="H606" s="87">
        <v>73994043.010000005</v>
      </c>
      <c r="I606" s="87">
        <v>73994043.010000005</v>
      </c>
      <c r="J606" s="87">
        <v>73994043.010000005</v>
      </c>
      <c r="K606" s="87">
        <v>73994043.010000005</v>
      </c>
      <c r="L606" s="87">
        <v>73994043.010000005</v>
      </c>
      <c r="M606" s="87">
        <v>73994043.010000005</v>
      </c>
      <c r="N606" s="87">
        <v>73994043.010000005</v>
      </c>
      <c r="O606" s="87">
        <v>73994043.010000005</v>
      </c>
      <c r="P606" s="87">
        <v>73994043.010000005</v>
      </c>
      <c r="Q606" s="87">
        <v>73994043.010000005</v>
      </c>
      <c r="R606" s="87">
        <v>73994043.010000005</v>
      </c>
      <c r="S606" s="87">
        <v>73994043.010000005</v>
      </c>
      <c r="T606" s="87">
        <v>73994043.010000005</v>
      </c>
      <c r="U606" s="87">
        <v>73994043.010000005</v>
      </c>
      <c r="V606" s="87">
        <v>73994043.010000005</v>
      </c>
      <c r="W606" s="87">
        <v>73994043.010000005</v>
      </c>
      <c r="X606" s="87">
        <v>73994043.010000005</v>
      </c>
      <c r="Y606" s="87">
        <v>73994043.010000005</v>
      </c>
      <c r="Z606" s="87">
        <v>73994043.010000005</v>
      </c>
      <c r="AA606" s="87">
        <v>73994043.010000005</v>
      </c>
      <c r="AB606" s="87">
        <v>73994043.010000005</v>
      </c>
      <c r="AC606" s="87">
        <v>73994043.010000005</v>
      </c>
      <c r="AD606" s="87">
        <v>73994043.010000005</v>
      </c>
      <c r="AE606" s="87">
        <v>73994043.010000005</v>
      </c>
      <c r="AF606" s="87">
        <v>73994043.010000005</v>
      </c>
      <c r="AG606" s="87">
        <v>73994043.010000005</v>
      </c>
      <c r="AH606" s="87">
        <v>73994043.010000005</v>
      </c>
      <c r="AI606" s="87">
        <v>73994043.010000005</v>
      </c>
      <c r="AJ606" s="87">
        <v>73994043.010000005</v>
      </c>
      <c r="AK606" s="87">
        <v>73994043.010000005</v>
      </c>
      <c r="AL606" s="87">
        <v>73994043.010000005</v>
      </c>
      <c r="AM606" s="87">
        <v>73994043.010000005</v>
      </c>
      <c r="AN606" s="87">
        <v>73994043.010000005</v>
      </c>
      <c r="AO606" s="87">
        <v>73994043.010000005</v>
      </c>
      <c r="AP606" s="87">
        <v>73994043.010000005</v>
      </c>
      <c r="AQ606" s="87">
        <v>73994043.010000005</v>
      </c>
      <c r="AR606" s="87">
        <v>73994043.010000005</v>
      </c>
      <c r="AS606" s="87">
        <v>73994043.010000005</v>
      </c>
      <c r="AT606" s="87">
        <v>73994043.010000005</v>
      </c>
      <c r="AU606" s="87">
        <v>73994043.010000005</v>
      </c>
      <c r="AV606" s="87">
        <v>73994043.010000005</v>
      </c>
      <c r="AW606" s="87">
        <v>73994043.010000005</v>
      </c>
      <c r="AX606" s="87">
        <v>73994043.010000005</v>
      </c>
      <c r="AY606" s="87">
        <v>73994043.010000005</v>
      </c>
      <c r="AZ606" s="87">
        <v>73994043.010000005</v>
      </c>
      <c r="BA606" s="87">
        <v>73994043.010000005</v>
      </c>
      <c r="BB606" s="87">
        <v>73994043.010000005</v>
      </c>
    </row>
    <row r="607" spans="1:54">
      <c r="A607" s="86" t="s">
        <v>724</v>
      </c>
      <c r="B607" s="87">
        <v>77140922.719999999</v>
      </c>
      <c r="C607" s="87">
        <v>77140922.719999999</v>
      </c>
      <c r="D607" s="87">
        <v>77140922.719999999</v>
      </c>
      <c r="E607" s="87">
        <v>77140922.719999999</v>
      </c>
      <c r="F607" s="87">
        <v>77140922.719999999</v>
      </c>
      <c r="G607" s="87">
        <v>77140922.719999999</v>
      </c>
      <c r="H607" s="87">
        <v>77140922.719999999</v>
      </c>
      <c r="I607" s="87">
        <v>77140922.719999999</v>
      </c>
      <c r="J607" s="87">
        <v>77140922.719999999</v>
      </c>
      <c r="K607" s="87">
        <v>77140922.719999999</v>
      </c>
      <c r="L607" s="87">
        <v>77140922.719999999</v>
      </c>
      <c r="M607" s="87">
        <v>77140922.719999999</v>
      </c>
      <c r="N607" s="87">
        <v>77140922.719999999</v>
      </c>
      <c r="O607" s="87">
        <v>77140922.719999999</v>
      </c>
      <c r="P607" s="87">
        <v>77140922.719999999</v>
      </c>
      <c r="Q607" s="87">
        <v>77140922.719999999</v>
      </c>
      <c r="R607" s="87">
        <v>77140922.719999999</v>
      </c>
      <c r="S607" s="87">
        <v>77140922.719999999</v>
      </c>
      <c r="T607" s="87">
        <v>77140922.719999999</v>
      </c>
      <c r="U607" s="87">
        <v>77140922.719999999</v>
      </c>
      <c r="V607" s="87">
        <v>77140922.719999999</v>
      </c>
      <c r="W607" s="87">
        <v>77140922.719999999</v>
      </c>
      <c r="X607" s="87">
        <v>77140922.719999999</v>
      </c>
      <c r="Y607" s="87">
        <v>77140922.719999999</v>
      </c>
      <c r="Z607" s="87">
        <v>77140922.719999999</v>
      </c>
      <c r="AA607" s="87">
        <v>77140922.719999999</v>
      </c>
      <c r="AB607" s="87">
        <v>77140922.719999999</v>
      </c>
      <c r="AC607" s="87">
        <v>77140922.719999999</v>
      </c>
      <c r="AD607" s="87">
        <v>77140922.719999999</v>
      </c>
      <c r="AE607" s="87">
        <v>77140922.719999999</v>
      </c>
      <c r="AF607" s="87">
        <v>77140922.719999999</v>
      </c>
      <c r="AG607" s="87">
        <v>77140922.719999999</v>
      </c>
      <c r="AH607" s="87">
        <v>77140922.719999999</v>
      </c>
      <c r="AI607" s="87">
        <v>77140922.719999999</v>
      </c>
      <c r="AJ607" s="87">
        <v>77140922.719999999</v>
      </c>
      <c r="AK607" s="87">
        <v>77140922.719999999</v>
      </c>
      <c r="AL607" s="87">
        <v>77140922.719999999</v>
      </c>
      <c r="AM607" s="87">
        <v>77140922.719999999</v>
      </c>
      <c r="AN607" s="87">
        <v>77140922.719999999</v>
      </c>
      <c r="AO607" s="87">
        <v>77140922.719999999</v>
      </c>
      <c r="AP607" s="87">
        <v>77140922.719999999</v>
      </c>
      <c r="AQ607" s="87">
        <v>77140922.719999999</v>
      </c>
      <c r="AR607" s="87">
        <v>77140922.719999999</v>
      </c>
      <c r="AS607" s="87">
        <v>77140922.719999999</v>
      </c>
      <c r="AT607" s="87">
        <v>77140922.719999999</v>
      </c>
      <c r="AU607" s="87">
        <v>77140922.719999999</v>
      </c>
      <c r="AV607" s="87">
        <v>77140922.719999999</v>
      </c>
      <c r="AW607" s="87">
        <v>77140922.719999999</v>
      </c>
      <c r="AX607" s="87">
        <v>77140922.719999999</v>
      </c>
      <c r="AY607" s="87">
        <v>77140922.719999999</v>
      </c>
      <c r="AZ607" s="87">
        <v>77140922.719999999</v>
      </c>
      <c r="BA607" s="87">
        <v>77140922.719999999</v>
      </c>
      <c r="BB607" s="87">
        <v>77140922.719999999</v>
      </c>
    </row>
    <row r="608" spans="1:54">
      <c r="A608" s="86" t="s">
        <v>725</v>
      </c>
      <c r="B608" s="87">
        <v>0</v>
      </c>
      <c r="C608" s="87">
        <v>0</v>
      </c>
      <c r="D608" s="87">
        <v>0</v>
      </c>
      <c r="E608" s="87">
        <v>0</v>
      </c>
      <c r="F608" s="87">
        <v>0</v>
      </c>
      <c r="G608" s="87">
        <v>0</v>
      </c>
      <c r="H608" s="87">
        <v>0</v>
      </c>
      <c r="I608" s="87">
        <v>0</v>
      </c>
      <c r="J608" s="87">
        <v>0</v>
      </c>
      <c r="K608" s="87">
        <v>0</v>
      </c>
      <c r="L608" s="87">
        <v>0</v>
      </c>
      <c r="M608" s="87">
        <v>0</v>
      </c>
      <c r="N608" s="87">
        <v>0</v>
      </c>
      <c r="O608" s="87">
        <v>0</v>
      </c>
      <c r="P608" s="87">
        <v>0</v>
      </c>
      <c r="Q608" s="87">
        <v>0</v>
      </c>
      <c r="R608" s="87">
        <v>0</v>
      </c>
      <c r="S608" s="87">
        <v>0</v>
      </c>
      <c r="T608" s="87">
        <v>0</v>
      </c>
      <c r="U608" s="87">
        <v>0</v>
      </c>
      <c r="V608" s="87">
        <v>0</v>
      </c>
      <c r="W608" s="87">
        <v>0</v>
      </c>
      <c r="X608" s="87">
        <v>0</v>
      </c>
      <c r="Y608" s="87">
        <v>0</v>
      </c>
      <c r="Z608" s="87">
        <v>0</v>
      </c>
      <c r="AA608" s="87">
        <v>0</v>
      </c>
      <c r="AB608" s="87">
        <v>0</v>
      </c>
      <c r="AC608" s="87">
        <v>0</v>
      </c>
      <c r="AD608" s="87">
        <v>0</v>
      </c>
      <c r="AE608" s="87">
        <v>0</v>
      </c>
      <c r="AF608" s="87">
        <v>0</v>
      </c>
      <c r="AG608" s="87">
        <v>0</v>
      </c>
      <c r="AH608" s="87">
        <v>0</v>
      </c>
      <c r="AI608" s="87">
        <v>0</v>
      </c>
      <c r="AJ608" s="87">
        <v>0</v>
      </c>
      <c r="AK608" s="87">
        <v>0</v>
      </c>
      <c r="AL608" s="87">
        <v>0</v>
      </c>
      <c r="AM608" s="87">
        <v>0</v>
      </c>
      <c r="AN608" s="87">
        <v>0</v>
      </c>
      <c r="AO608" s="87">
        <v>0</v>
      </c>
      <c r="AP608" s="87">
        <v>0</v>
      </c>
      <c r="AQ608" s="87">
        <v>0</v>
      </c>
      <c r="AR608" s="87">
        <v>0</v>
      </c>
      <c r="AS608" s="87">
        <v>0</v>
      </c>
      <c r="AT608" s="87">
        <v>0</v>
      </c>
      <c r="AU608" s="87">
        <v>0</v>
      </c>
      <c r="AV608" s="87">
        <v>0</v>
      </c>
      <c r="AW608" s="87">
        <v>0</v>
      </c>
      <c r="AX608" s="87">
        <v>0</v>
      </c>
      <c r="AY608" s="87">
        <v>0</v>
      </c>
      <c r="AZ608" s="87">
        <v>0</v>
      </c>
      <c r="BA608" s="87">
        <v>0</v>
      </c>
      <c r="BB608" s="87">
        <v>0</v>
      </c>
    </row>
    <row r="609" spans="1:54">
      <c r="A609" s="86" t="s">
        <v>726</v>
      </c>
      <c r="B609" s="87">
        <v>0</v>
      </c>
      <c r="C609" s="87">
        <v>0</v>
      </c>
      <c r="D609" s="87">
        <v>0</v>
      </c>
      <c r="E609" s="87">
        <v>0</v>
      </c>
      <c r="F609" s="87">
        <v>0</v>
      </c>
      <c r="G609" s="87">
        <v>0</v>
      </c>
      <c r="H609" s="87">
        <v>0</v>
      </c>
      <c r="I609" s="87">
        <v>0</v>
      </c>
      <c r="J609" s="87">
        <v>0</v>
      </c>
      <c r="K609" s="87">
        <v>0</v>
      </c>
      <c r="L609" s="87">
        <v>0</v>
      </c>
      <c r="M609" s="87">
        <v>0</v>
      </c>
      <c r="N609" s="87">
        <v>0</v>
      </c>
      <c r="O609" s="87">
        <v>0</v>
      </c>
      <c r="P609" s="87">
        <v>0</v>
      </c>
      <c r="Q609" s="87">
        <v>0</v>
      </c>
      <c r="R609" s="87">
        <v>0</v>
      </c>
      <c r="S609" s="87">
        <v>0</v>
      </c>
      <c r="T609" s="87">
        <v>0</v>
      </c>
      <c r="U609" s="87">
        <v>0</v>
      </c>
      <c r="V609" s="87">
        <v>0</v>
      </c>
      <c r="W609" s="87">
        <v>0</v>
      </c>
      <c r="X609" s="87">
        <v>0</v>
      </c>
      <c r="Y609" s="87">
        <v>0</v>
      </c>
      <c r="Z609" s="87">
        <v>0</v>
      </c>
      <c r="AA609" s="87">
        <v>0</v>
      </c>
      <c r="AB609" s="87">
        <v>0</v>
      </c>
      <c r="AC609" s="87">
        <v>0</v>
      </c>
      <c r="AD609" s="87">
        <v>0</v>
      </c>
      <c r="AE609" s="87">
        <v>0</v>
      </c>
      <c r="AF609" s="87">
        <v>0</v>
      </c>
      <c r="AG609" s="87">
        <v>0</v>
      </c>
      <c r="AH609" s="87">
        <v>0</v>
      </c>
      <c r="AI609" s="87">
        <v>0</v>
      </c>
      <c r="AJ609" s="87">
        <v>0</v>
      </c>
      <c r="AK609" s="87">
        <v>0</v>
      </c>
      <c r="AL609" s="87">
        <v>0</v>
      </c>
      <c r="AM609" s="87">
        <v>0</v>
      </c>
      <c r="AN609" s="87">
        <v>0</v>
      </c>
      <c r="AO609" s="87">
        <v>0</v>
      </c>
      <c r="AP609" s="87">
        <v>0</v>
      </c>
      <c r="AQ609" s="87">
        <v>0</v>
      </c>
      <c r="AR609" s="87">
        <v>0</v>
      </c>
      <c r="AS609" s="87">
        <v>0</v>
      </c>
      <c r="AT609" s="87">
        <v>0</v>
      </c>
      <c r="AU609" s="87">
        <v>0</v>
      </c>
      <c r="AV609" s="87">
        <v>0</v>
      </c>
      <c r="AW609" s="87">
        <v>0</v>
      </c>
      <c r="AX609" s="87">
        <v>0</v>
      </c>
      <c r="AY609" s="87">
        <v>0</v>
      </c>
      <c r="AZ609" s="87">
        <v>0</v>
      </c>
      <c r="BA609" s="87">
        <v>0</v>
      </c>
      <c r="BB609" s="87">
        <v>0</v>
      </c>
    </row>
    <row r="610" spans="1:54">
      <c r="A610" s="267" t="s">
        <v>727</v>
      </c>
      <c r="B610" s="109">
        <v>976946816.63</v>
      </c>
      <c r="C610" s="109">
        <v>976946816.63</v>
      </c>
      <c r="D610" s="109">
        <v>976946816.63</v>
      </c>
      <c r="E610" s="109">
        <v>976946816.63</v>
      </c>
      <c r="F610" s="109">
        <v>976946816.63</v>
      </c>
      <c r="G610" s="109">
        <v>976946816.63</v>
      </c>
      <c r="H610" s="109">
        <v>976946816.63</v>
      </c>
      <c r="I610" s="109">
        <v>976946816.63</v>
      </c>
      <c r="J610" s="109">
        <v>976946816.63</v>
      </c>
      <c r="K610" s="109">
        <v>976946816.63</v>
      </c>
      <c r="L610" s="109">
        <v>976946816.63</v>
      </c>
      <c r="M610" s="109">
        <v>976946816.63</v>
      </c>
      <c r="N610" s="109">
        <v>976946816.63</v>
      </c>
      <c r="O610" s="109">
        <v>976946816.63</v>
      </c>
      <c r="P610" s="109">
        <v>976946816.63</v>
      </c>
      <c r="Q610" s="109">
        <v>976946816.63</v>
      </c>
      <c r="R610" s="109">
        <v>976946816.63</v>
      </c>
      <c r="S610" s="109">
        <v>976946816.63</v>
      </c>
      <c r="T610" s="109">
        <v>976946816.63</v>
      </c>
      <c r="U610" s="109">
        <v>976946816.63</v>
      </c>
      <c r="V610" s="109">
        <v>976946816.63</v>
      </c>
      <c r="W610" s="109">
        <v>976946816.63</v>
      </c>
      <c r="X610" s="109">
        <v>976946816.63</v>
      </c>
      <c r="Y610" s="109">
        <v>976946816.63</v>
      </c>
      <c r="Z610" s="109">
        <v>976946816.63</v>
      </c>
      <c r="AA610" s="109">
        <v>976946816.63</v>
      </c>
      <c r="AB610" s="109">
        <v>976946816.63</v>
      </c>
      <c r="AC610" s="109">
        <v>976946816.63</v>
      </c>
      <c r="AD610" s="109">
        <v>976946816.63</v>
      </c>
      <c r="AE610" s="109">
        <v>976946816.63</v>
      </c>
      <c r="AF610" s="109">
        <v>976946816.63</v>
      </c>
      <c r="AG610" s="109">
        <v>976946816.63</v>
      </c>
      <c r="AH610" s="109">
        <v>976946816.63</v>
      </c>
      <c r="AI610" s="109">
        <v>976946816.63</v>
      </c>
      <c r="AJ610" s="109">
        <v>976946816.63</v>
      </c>
      <c r="AK610" s="109">
        <v>976946816.63</v>
      </c>
      <c r="AL610" s="109">
        <v>976946816.63</v>
      </c>
      <c r="AM610" s="109">
        <v>976946816.63</v>
      </c>
      <c r="AN610" s="109">
        <v>976946816.63</v>
      </c>
      <c r="AO610" s="109">
        <v>976946816.63</v>
      </c>
      <c r="AP610" s="109">
        <v>976946816.63</v>
      </c>
      <c r="AQ610" s="109">
        <v>976946816.63</v>
      </c>
      <c r="AR610" s="109">
        <v>976946816.63</v>
      </c>
      <c r="AS610" s="109">
        <v>976946816.63</v>
      </c>
      <c r="AT610" s="109">
        <v>976946816.63</v>
      </c>
      <c r="AU610" s="109">
        <v>976946816.63</v>
      </c>
      <c r="AV610" s="109">
        <v>976946816.63</v>
      </c>
      <c r="AW610" s="109">
        <v>976946816.63</v>
      </c>
      <c r="AX610" s="109">
        <v>976946816.63</v>
      </c>
      <c r="AY610" s="109">
        <v>976946816.63</v>
      </c>
      <c r="AZ610" s="109">
        <v>976946816.63</v>
      </c>
      <c r="BA610" s="109">
        <v>976946816.63</v>
      </c>
      <c r="BB610" s="109">
        <v>976946816.63</v>
      </c>
    </row>
    <row r="611" spans="1:54">
      <c r="A611" s="86" t="s">
        <v>728</v>
      </c>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c r="AK611" s="87"/>
      <c r="AL611" s="87"/>
      <c r="AM611" s="87"/>
      <c r="AN611" s="87"/>
      <c r="AO611" s="87"/>
      <c r="AP611" s="87"/>
      <c r="AQ611" s="87"/>
      <c r="AR611" s="87"/>
      <c r="AS611" s="87"/>
      <c r="AT611" s="87"/>
      <c r="AU611" s="87"/>
      <c r="AV611" s="87"/>
      <c r="AW611" s="87"/>
      <c r="AX611" s="87"/>
      <c r="AY611" s="87"/>
      <c r="AZ611" s="87"/>
      <c r="BA611" s="87"/>
      <c r="BB611" s="87"/>
    </row>
    <row r="612" spans="1:54">
      <c r="A612" s="91" t="s">
        <v>729</v>
      </c>
      <c r="B612" s="110">
        <v>26868168584.414299</v>
      </c>
      <c r="C612" s="110">
        <v>27056686513.4258</v>
      </c>
      <c r="D612" s="110">
        <v>27081923520.9011</v>
      </c>
      <c r="E612" s="110">
        <v>27176974307.0364</v>
      </c>
      <c r="F612" s="110">
        <v>27263064395.3685</v>
      </c>
      <c r="G612" s="110">
        <v>27409990798.580101</v>
      </c>
      <c r="H612" s="110">
        <v>27519789779.594898</v>
      </c>
      <c r="I612" s="110">
        <v>27582028779.036598</v>
      </c>
      <c r="J612" s="110">
        <v>27811538281.606899</v>
      </c>
      <c r="K612" s="110">
        <v>27857030752.964901</v>
      </c>
      <c r="L612" s="110">
        <v>27955356309.863201</v>
      </c>
      <c r="M612" s="110">
        <v>27817448118.485802</v>
      </c>
      <c r="N612" s="110">
        <v>27729555999.8573</v>
      </c>
      <c r="O612" s="110">
        <v>27729555999.8573</v>
      </c>
      <c r="P612" s="110">
        <v>27902746164.4949</v>
      </c>
      <c r="Q612" s="110">
        <v>27973074065.616798</v>
      </c>
      <c r="R612" s="110">
        <v>28124965628.742901</v>
      </c>
      <c r="S612" s="110">
        <v>28278359547.530201</v>
      </c>
      <c r="T612" s="110">
        <v>28494470510.000099</v>
      </c>
      <c r="U612" s="110">
        <v>28914396005.4729</v>
      </c>
      <c r="V612" s="110">
        <v>29058785221.141499</v>
      </c>
      <c r="W612" s="110">
        <v>29302019042.944302</v>
      </c>
      <c r="X612" s="110">
        <v>29408392864.150101</v>
      </c>
      <c r="Y612" s="110">
        <v>29504087214.182201</v>
      </c>
      <c r="Z612" s="110">
        <v>29340409529.308701</v>
      </c>
      <c r="AA612" s="110">
        <v>29447930956.2747</v>
      </c>
      <c r="AB612" s="110">
        <v>29447930956.2747</v>
      </c>
      <c r="AC612" s="110">
        <v>29682808841.101398</v>
      </c>
      <c r="AD612" s="110">
        <v>29730767402.944901</v>
      </c>
      <c r="AE612" s="110">
        <v>29860506338.418999</v>
      </c>
      <c r="AF612" s="110">
        <v>29989966237.060902</v>
      </c>
      <c r="AG612" s="110">
        <v>30181760892.955799</v>
      </c>
      <c r="AH612" s="110">
        <v>30576473633.072601</v>
      </c>
      <c r="AI612" s="110">
        <v>30723174111.960701</v>
      </c>
      <c r="AJ612" s="110">
        <v>30970772361.584702</v>
      </c>
      <c r="AK612" s="110">
        <v>30990846222.213902</v>
      </c>
      <c r="AL612" s="110">
        <v>31086652732.390701</v>
      </c>
      <c r="AM612" s="110">
        <v>30896617033.900101</v>
      </c>
      <c r="AN612" s="110">
        <v>31029719838.198399</v>
      </c>
      <c r="AO612" s="110">
        <v>31029719838.198399</v>
      </c>
      <c r="AP612" s="110">
        <v>31258583709.383801</v>
      </c>
      <c r="AQ612" s="110">
        <v>31304586709.460499</v>
      </c>
      <c r="AR612" s="110">
        <v>31436669160.9259</v>
      </c>
      <c r="AS612" s="110">
        <v>31564198100.778801</v>
      </c>
      <c r="AT612" s="110">
        <v>31753803222.3652</v>
      </c>
      <c r="AU612" s="110">
        <v>31994875997.586601</v>
      </c>
      <c r="AV612" s="110">
        <v>32153287149.6507</v>
      </c>
      <c r="AW612" s="110">
        <v>32403996077.6395</v>
      </c>
      <c r="AX612" s="110">
        <v>32578464465.198399</v>
      </c>
      <c r="AY612" s="110">
        <v>32674956627.9613</v>
      </c>
      <c r="AZ612" s="110">
        <v>32468108253.601898</v>
      </c>
      <c r="BA612" s="110">
        <v>32546302004.829498</v>
      </c>
      <c r="BB612" s="110">
        <v>32546302004.829498</v>
      </c>
    </row>
    <row r="613" spans="1:54">
      <c r="A613" s="86" t="s">
        <v>730</v>
      </c>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c r="AK613" s="87"/>
      <c r="AL613" s="87"/>
      <c r="AM613" s="87"/>
      <c r="AN613" s="87"/>
      <c r="AO613" s="87"/>
      <c r="AP613" s="87"/>
      <c r="AQ613" s="87"/>
      <c r="AR613" s="87"/>
      <c r="AS613" s="87"/>
      <c r="AT613" s="87"/>
      <c r="AU613" s="87"/>
      <c r="AV613" s="87"/>
      <c r="AW613" s="87"/>
      <c r="AX613" s="87"/>
      <c r="AY613" s="87"/>
      <c r="AZ613" s="87"/>
      <c r="BA613" s="87"/>
      <c r="BB613" s="87"/>
    </row>
    <row r="614" spans="1:54">
      <c r="A614" s="86" t="s">
        <v>731</v>
      </c>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c r="AH614" s="87"/>
      <c r="AI614" s="87"/>
      <c r="AJ614" s="87"/>
      <c r="AK614" s="87"/>
      <c r="AL614" s="87"/>
      <c r="AM614" s="87"/>
      <c r="AN614" s="87"/>
      <c r="AO614" s="87"/>
      <c r="AP614" s="87"/>
      <c r="AQ614" s="87"/>
      <c r="AR614" s="87"/>
      <c r="AS614" s="87"/>
      <c r="AT614" s="87"/>
      <c r="AU614" s="87"/>
      <c r="AV614" s="87"/>
      <c r="AW614" s="87"/>
      <c r="AX614" s="87"/>
      <c r="AY614" s="87"/>
      <c r="AZ614" s="87"/>
      <c r="BA614" s="87"/>
      <c r="BB614" s="87"/>
    </row>
    <row r="615" spans="1:54">
      <c r="A615" s="89" t="s">
        <v>732</v>
      </c>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c r="AK615" s="87"/>
      <c r="AL615" s="87"/>
      <c r="AM615" s="87"/>
      <c r="AN615" s="87"/>
      <c r="AO615" s="87"/>
      <c r="AP615" s="87"/>
      <c r="AQ615" s="87"/>
      <c r="AR615" s="87"/>
      <c r="AS615" s="87"/>
      <c r="AT615" s="87"/>
      <c r="AU615" s="87"/>
      <c r="AV615" s="87"/>
      <c r="AW615" s="87"/>
      <c r="AX615" s="87"/>
      <c r="AY615" s="87"/>
      <c r="AZ615" s="87"/>
      <c r="BA615" s="87"/>
      <c r="BB615" s="87"/>
    </row>
    <row r="616" spans="1:54">
      <c r="A616" s="86" t="s">
        <v>733</v>
      </c>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c r="AH616" s="87"/>
      <c r="AI616" s="87"/>
      <c r="AJ616" s="87"/>
      <c r="AK616" s="87"/>
      <c r="AL616" s="87"/>
      <c r="AM616" s="87"/>
      <c r="AN616" s="87"/>
      <c r="AO616" s="87"/>
      <c r="AP616" s="87"/>
      <c r="AQ616" s="87"/>
      <c r="AR616" s="87"/>
      <c r="AS616" s="87"/>
      <c r="AT616" s="87"/>
      <c r="AU616" s="87"/>
      <c r="AV616" s="87"/>
      <c r="AW616" s="87"/>
      <c r="AX616" s="87"/>
      <c r="AY616" s="87"/>
      <c r="AZ616" s="87"/>
      <c r="BA616" s="87"/>
      <c r="BB616" s="87"/>
    </row>
    <row r="617" spans="1:54">
      <c r="A617" s="89" t="s">
        <v>734</v>
      </c>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c r="AK617" s="87"/>
      <c r="AL617" s="87"/>
      <c r="AM617" s="87"/>
      <c r="AN617" s="87"/>
      <c r="AO617" s="87"/>
      <c r="AP617" s="87"/>
      <c r="AQ617" s="87"/>
      <c r="AR617" s="87"/>
      <c r="AS617" s="87"/>
      <c r="AT617" s="87"/>
      <c r="AU617" s="87"/>
      <c r="AV617" s="87"/>
      <c r="AW617" s="87"/>
      <c r="AX617" s="87"/>
      <c r="AY617" s="87"/>
      <c r="AZ617" s="87"/>
      <c r="BA617" s="87"/>
      <c r="BB617" s="87"/>
    </row>
    <row r="618" spans="1:54">
      <c r="A618" s="86" t="s">
        <v>735</v>
      </c>
      <c r="B618" s="87">
        <v>0</v>
      </c>
      <c r="C618" s="87">
        <v>0</v>
      </c>
      <c r="D618" s="87">
        <v>0</v>
      </c>
      <c r="E618" s="87">
        <v>0</v>
      </c>
      <c r="F618" s="87">
        <v>0</v>
      </c>
      <c r="G618" s="87">
        <v>0</v>
      </c>
      <c r="H618" s="87">
        <v>0</v>
      </c>
      <c r="I618" s="87">
        <v>0</v>
      </c>
      <c r="J618" s="87">
        <v>0</v>
      </c>
      <c r="K618" s="87">
        <v>0</v>
      </c>
      <c r="L618" s="87">
        <v>0</v>
      </c>
      <c r="M618" s="87">
        <v>0</v>
      </c>
      <c r="N618" s="87">
        <v>0</v>
      </c>
      <c r="O618" s="87">
        <v>0</v>
      </c>
      <c r="P618" s="87">
        <v>0</v>
      </c>
      <c r="Q618" s="87">
        <v>0</v>
      </c>
      <c r="R618" s="87">
        <v>0</v>
      </c>
      <c r="S618" s="87">
        <v>0</v>
      </c>
      <c r="T618" s="87">
        <v>0</v>
      </c>
      <c r="U618" s="87">
        <v>0</v>
      </c>
      <c r="V618" s="87">
        <v>0</v>
      </c>
      <c r="W618" s="87">
        <v>0</v>
      </c>
      <c r="X618" s="87">
        <v>0</v>
      </c>
      <c r="Y618" s="87">
        <v>0</v>
      </c>
      <c r="Z618" s="87">
        <v>0</v>
      </c>
      <c r="AA618" s="87">
        <v>0</v>
      </c>
      <c r="AB618" s="87">
        <v>0</v>
      </c>
      <c r="AC618" s="87">
        <v>0</v>
      </c>
      <c r="AD618" s="87">
        <v>0</v>
      </c>
      <c r="AE618" s="87">
        <v>0</v>
      </c>
      <c r="AF618" s="87">
        <v>0</v>
      </c>
      <c r="AG618" s="87">
        <v>0</v>
      </c>
      <c r="AH618" s="87">
        <v>0</v>
      </c>
      <c r="AI618" s="87">
        <v>0</v>
      </c>
      <c r="AJ618" s="87">
        <v>0</v>
      </c>
      <c r="AK618" s="87">
        <v>0</v>
      </c>
      <c r="AL618" s="87">
        <v>0</v>
      </c>
      <c r="AM618" s="87">
        <v>0</v>
      </c>
      <c r="AN618" s="87">
        <v>0</v>
      </c>
      <c r="AO618" s="87">
        <v>0</v>
      </c>
      <c r="AP618" s="87">
        <v>0</v>
      </c>
      <c r="AQ618" s="87">
        <v>0</v>
      </c>
      <c r="AR618" s="87">
        <v>0</v>
      </c>
      <c r="AS618" s="87">
        <v>0</v>
      </c>
      <c r="AT618" s="87">
        <v>0</v>
      </c>
      <c r="AU618" s="87">
        <v>0</v>
      </c>
      <c r="AV618" s="87">
        <v>0</v>
      </c>
      <c r="AW618" s="87">
        <v>0</v>
      </c>
      <c r="AX618" s="87">
        <v>0</v>
      </c>
      <c r="AY618" s="87">
        <v>0</v>
      </c>
      <c r="AZ618" s="87">
        <v>0</v>
      </c>
      <c r="BA618" s="87">
        <v>0</v>
      </c>
      <c r="BB618" s="87">
        <v>0</v>
      </c>
    </row>
    <row r="619" spans="1:54">
      <c r="A619" s="267" t="s">
        <v>736</v>
      </c>
      <c r="B619" s="109">
        <v>0</v>
      </c>
      <c r="C619" s="109">
        <v>0</v>
      </c>
      <c r="D619" s="109">
        <v>0</v>
      </c>
      <c r="E619" s="109">
        <v>0</v>
      </c>
      <c r="F619" s="109">
        <v>0</v>
      </c>
      <c r="G619" s="109">
        <v>0</v>
      </c>
      <c r="H619" s="109">
        <v>0</v>
      </c>
      <c r="I619" s="109">
        <v>0</v>
      </c>
      <c r="J619" s="109">
        <v>0</v>
      </c>
      <c r="K619" s="109">
        <v>0</v>
      </c>
      <c r="L619" s="109">
        <v>0</v>
      </c>
      <c r="M619" s="109">
        <v>0</v>
      </c>
      <c r="N619" s="109">
        <v>0</v>
      </c>
      <c r="O619" s="109">
        <v>0</v>
      </c>
      <c r="P619" s="109">
        <v>0</v>
      </c>
      <c r="Q619" s="109">
        <v>0</v>
      </c>
      <c r="R619" s="109">
        <v>0</v>
      </c>
      <c r="S619" s="109">
        <v>0</v>
      </c>
      <c r="T619" s="109">
        <v>0</v>
      </c>
      <c r="U619" s="109">
        <v>0</v>
      </c>
      <c r="V619" s="109">
        <v>0</v>
      </c>
      <c r="W619" s="109">
        <v>0</v>
      </c>
      <c r="X619" s="109">
        <v>0</v>
      </c>
      <c r="Y619" s="109">
        <v>0</v>
      </c>
      <c r="Z619" s="109">
        <v>0</v>
      </c>
      <c r="AA619" s="109">
        <v>0</v>
      </c>
      <c r="AB619" s="109">
        <v>0</v>
      </c>
      <c r="AC619" s="109">
        <v>0</v>
      </c>
      <c r="AD619" s="109">
        <v>0</v>
      </c>
      <c r="AE619" s="109">
        <v>0</v>
      </c>
      <c r="AF619" s="109">
        <v>0</v>
      </c>
      <c r="AG619" s="109">
        <v>0</v>
      </c>
      <c r="AH619" s="109">
        <v>0</v>
      </c>
      <c r="AI619" s="109">
        <v>0</v>
      </c>
      <c r="AJ619" s="109">
        <v>0</v>
      </c>
      <c r="AK619" s="109">
        <v>0</v>
      </c>
      <c r="AL619" s="109">
        <v>0</v>
      </c>
      <c r="AM619" s="109">
        <v>0</v>
      </c>
      <c r="AN619" s="109">
        <v>0</v>
      </c>
      <c r="AO619" s="109">
        <v>0</v>
      </c>
      <c r="AP619" s="109">
        <v>0</v>
      </c>
      <c r="AQ619" s="109">
        <v>0</v>
      </c>
      <c r="AR619" s="109">
        <v>0</v>
      </c>
      <c r="AS619" s="109">
        <v>0</v>
      </c>
      <c r="AT619" s="109">
        <v>0</v>
      </c>
      <c r="AU619" s="109">
        <v>0</v>
      </c>
      <c r="AV619" s="109">
        <v>0</v>
      </c>
      <c r="AW619" s="109">
        <v>0</v>
      </c>
      <c r="AX619" s="109">
        <v>0</v>
      </c>
      <c r="AY619" s="109">
        <v>0</v>
      </c>
      <c r="AZ619" s="109">
        <v>0</v>
      </c>
      <c r="BA619" s="109">
        <v>0</v>
      </c>
      <c r="BB619" s="109">
        <v>0</v>
      </c>
    </row>
    <row r="620" spans="1:54">
      <c r="A620" s="86" t="s">
        <v>737</v>
      </c>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c r="AH620" s="87"/>
      <c r="AI620" s="87"/>
      <c r="AJ620" s="87"/>
      <c r="AK620" s="87"/>
      <c r="AL620" s="87"/>
      <c r="AM620" s="87"/>
      <c r="AN620" s="87"/>
      <c r="AO620" s="87"/>
      <c r="AP620" s="87"/>
      <c r="AQ620" s="87"/>
      <c r="AR620" s="87"/>
      <c r="AS620" s="87"/>
      <c r="AT620" s="87"/>
      <c r="AU620" s="87"/>
      <c r="AV620" s="87"/>
      <c r="AW620" s="87"/>
      <c r="AX620" s="87"/>
      <c r="AY620" s="87"/>
      <c r="AZ620" s="87"/>
      <c r="BA620" s="87"/>
      <c r="BB620" s="87"/>
    </row>
    <row r="621" spans="1:54">
      <c r="A621" s="89" t="s">
        <v>738</v>
      </c>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c r="AK621" s="87"/>
      <c r="AL621" s="87"/>
      <c r="AM621" s="87"/>
      <c r="AN621" s="87"/>
      <c r="AO621" s="87"/>
      <c r="AP621" s="87"/>
      <c r="AQ621" s="87"/>
      <c r="AR621" s="87"/>
      <c r="AS621" s="87"/>
      <c r="AT621" s="87"/>
      <c r="AU621" s="87"/>
      <c r="AV621" s="87"/>
      <c r="AW621" s="87"/>
      <c r="AX621" s="87"/>
      <c r="AY621" s="87"/>
      <c r="AZ621" s="87"/>
      <c r="BA621" s="87"/>
      <c r="BB621" s="87"/>
    </row>
    <row r="622" spans="1:54">
      <c r="A622" s="86" t="s">
        <v>739</v>
      </c>
      <c r="B622" s="87">
        <v>0</v>
      </c>
      <c r="C622" s="87">
        <v>0</v>
      </c>
      <c r="D622" s="87">
        <v>0</v>
      </c>
      <c r="E622" s="87">
        <v>0</v>
      </c>
      <c r="F622" s="87">
        <v>0</v>
      </c>
      <c r="G622" s="87">
        <v>0</v>
      </c>
      <c r="H622" s="87">
        <v>0</v>
      </c>
      <c r="I622" s="87">
        <v>0</v>
      </c>
      <c r="J622" s="87">
        <v>0</v>
      </c>
      <c r="K622" s="87">
        <v>0</v>
      </c>
      <c r="L622" s="87">
        <v>0</v>
      </c>
      <c r="M622" s="87">
        <v>0</v>
      </c>
      <c r="N622" s="87">
        <v>0</v>
      </c>
      <c r="O622" s="87">
        <v>0</v>
      </c>
      <c r="P622" s="87">
        <v>0</v>
      </c>
      <c r="Q622" s="87">
        <v>0</v>
      </c>
      <c r="R622" s="87">
        <v>0</v>
      </c>
      <c r="S622" s="87">
        <v>0</v>
      </c>
      <c r="T622" s="87">
        <v>0</v>
      </c>
      <c r="U622" s="87">
        <v>0</v>
      </c>
      <c r="V622" s="87">
        <v>0</v>
      </c>
      <c r="W622" s="87">
        <v>0</v>
      </c>
      <c r="X622" s="87">
        <v>0</v>
      </c>
      <c r="Y622" s="87">
        <v>0</v>
      </c>
      <c r="Z622" s="87">
        <v>0</v>
      </c>
      <c r="AA622" s="87">
        <v>0</v>
      </c>
      <c r="AB622" s="87">
        <v>0</v>
      </c>
      <c r="AC622" s="87">
        <v>0</v>
      </c>
      <c r="AD622" s="87">
        <v>0</v>
      </c>
      <c r="AE622" s="87">
        <v>0</v>
      </c>
      <c r="AF622" s="87">
        <v>0</v>
      </c>
      <c r="AG622" s="87">
        <v>0</v>
      </c>
      <c r="AH622" s="87">
        <v>0</v>
      </c>
      <c r="AI622" s="87">
        <v>0</v>
      </c>
      <c r="AJ622" s="87">
        <v>0</v>
      </c>
      <c r="AK622" s="87">
        <v>0</v>
      </c>
      <c r="AL622" s="87">
        <v>0</v>
      </c>
      <c r="AM622" s="87">
        <v>0</v>
      </c>
      <c r="AN622" s="87">
        <v>0</v>
      </c>
      <c r="AO622" s="87">
        <v>0</v>
      </c>
      <c r="AP622" s="87">
        <v>0</v>
      </c>
      <c r="AQ622" s="87">
        <v>0</v>
      </c>
      <c r="AR622" s="87">
        <v>0</v>
      </c>
      <c r="AS622" s="87">
        <v>0</v>
      </c>
      <c r="AT622" s="87">
        <v>0</v>
      </c>
      <c r="AU622" s="87">
        <v>0</v>
      </c>
      <c r="AV622" s="87">
        <v>0</v>
      </c>
      <c r="AW622" s="87">
        <v>0</v>
      </c>
      <c r="AX622" s="87">
        <v>0</v>
      </c>
      <c r="AY622" s="87">
        <v>0</v>
      </c>
      <c r="AZ622" s="87">
        <v>0</v>
      </c>
      <c r="BA622" s="87">
        <v>0</v>
      </c>
      <c r="BB622" s="87">
        <v>0</v>
      </c>
    </row>
    <row r="623" spans="1:54">
      <c r="A623" s="267" t="s">
        <v>740</v>
      </c>
      <c r="B623" s="109">
        <v>0</v>
      </c>
      <c r="C623" s="109">
        <v>0</v>
      </c>
      <c r="D623" s="109">
        <v>0</v>
      </c>
      <c r="E623" s="109">
        <v>0</v>
      </c>
      <c r="F623" s="109">
        <v>0</v>
      </c>
      <c r="G623" s="109">
        <v>0</v>
      </c>
      <c r="H623" s="109">
        <v>0</v>
      </c>
      <c r="I623" s="109">
        <v>0</v>
      </c>
      <c r="J623" s="109">
        <v>0</v>
      </c>
      <c r="K623" s="109">
        <v>0</v>
      </c>
      <c r="L623" s="109">
        <v>0</v>
      </c>
      <c r="M623" s="109">
        <v>0</v>
      </c>
      <c r="N623" s="109">
        <v>0</v>
      </c>
      <c r="O623" s="109">
        <v>0</v>
      </c>
      <c r="P623" s="109">
        <v>0</v>
      </c>
      <c r="Q623" s="109">
        <v>0</v>
      </c>
      <c r="R623" s="109">
        <v>0</v>
      </c>
      <c r="S623" s="109">
        <v>0</v>
      </c>
      <c r="T623" s="109">
        <v>0</v>
      </c>
      <c r="U623" s="109">
        <v>0</v>
      </c>
      <c r="V623" s="109">
        <v>0</v>
      </c>
      <c r="W623" s="109">
        <v>0</v>
      </c>
      <c r="X623" s="109">
        <v>0</v>
      </c>
      <c r="Y623" s="109">
        <v>0</v>
      </c>
      <c r="Z623" s="109">
        <v>0</v>
      </c>
      <c r="AA623" s="109">
        <v>0</v>
      </c>
      <c r="AB623" s="109">
        <v>0</v>
      </c>
      <c r="AC623" s="109">
        <v>0</v>
      </c>
      <c r="AD623" s="109">
        <v>0</v>
      </c>
      <c r="AE623" s="109">
        <v>0</v>
      </c>
      <c r="AF623" s="109">
        <v>0</v>
      </c>
      <c r="AG623" s="109">
        <v>0</v>
      </c>
      <c r="AH623" s="109">
        <v>0</v>
      </c>
      <c r="AI623" s="109">
        <v>0</v>
      </c>
      <c r="AJ623" s="109">
        <v>0</v>
      </c>
      <c r="AK623" s="109">
        <v>0</v>
      </c>
      <c r="AL623" s="109">
        <v>0</v>
      </c>
      <c r="AM623" s="109">
        <v>0</v>
      </c>
      <c r="AN623" s="109">
        <v>0</v>
      </c>
      <c r="AO623" s="109">
        <v>0</v>
      </c>
      <c r="AP623" s="109">
        <v>0</v>
      </c>
      <c r="AQ623" s="109">
        <v>0</v>
      </c>
      <c r="AR623" s="109">
        <v>0</v>
      </c>
      <c r="AS623" s="109">
        <v>0</v>
      </c>
      <c r="AT623" s="109">
        <v>0</v>
      </c>
      <c r="AU623" s="109">
        <v>0</v>
      </c>
      <c r="AV623" s="109">
        <v>0</v>
      </c>
      <c r="AW623" s="109">
        <v>0</v>
      </c>
      <c r="AX623" s="109">
        <v>0</v>
      </c>
      <c r="AY623" s="109">
        <v>0</v>
      </c>
      <c r="AZ623" s="109">
        <v>0</v>
      </c>
      <c r="BA623" s="109">
        <v>0</v>
      </c>
      <c r="BB623" s="109">
        <v>0</v>
      </c>
    </row>
    <row r="624" spans="1:54">
      <c r="A624" s="89" t="s">
        <v>741</v>
      </c>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c r="AH624" s="87"/>
      <c r="AI624" s="87"/>
      <c r="AJ624" s="87"/>
      <c r="AK624" s="87"/>
      <c r="AL624" s="87"/>
      <c r="AM624" s="87"/>
      <c r="AN624" s="87"/>
      <c r="AO624" s="87"/>
      <c r="AP624" s="87"/>
      <c r="AQ624" s="87"/>
      <c r="AR624" s="87"/>
      <c r="AS624" s="87"/>
      <c r="AT624" s="87"/>
      <c r="AU624" s="87"/>
      <c r="AV624" s="87"/>
      <c r="AW624" s="87"/>
      <c r="AX624" s="87"/>
      <c r="AY624" s="87"/>
      <c r="AZ624" s="87"/>
      <c r="BA624" s="87"/>
      <c r="BB624" s="87"/>
    </row>
    <row r="625" spans="1:54">
      <c r="A625" s="89" t="s">
        <v>742</v>
      </c>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c r="AK625" s="87"/>
      <c r="AL625" s="87"/>
      <c r="AM625" s="87"/>
      <c r="AN625" s="87"/>
      <c r="AO625" s="87"/>
      <c r="AP625" s="87"/>
      <c r="AQ625" s="87"/>
      <c r="AR625" s="87"/>
      <c r="AS625" s="87"/>
      <c r="AT625" s="87"/>
      <c r="AU625" s="87"/>
      <c r="AV625" s="87"/>
      <c r="AW625" s="87"/>
      <c r="AX625" s="87"/>
      <c r="AY625" s="87"/>
      <c r="AZ625" s="87"/>
      <c r="BA625" s="87"/>
      <c r="BB625" s="87"/>
    </row>
    <row r="626" spans="1:54">
      <c r="A626" s="86" t="s">
        <v>743</v>
      </c>
      <c r="B626" s="87">
        <v>0</v>
      </c>
      <c r="C626" s="87">
        <v>0</v>
      </c>
      <c r="D626" s="87">
        <v>0</v>
      </c>
      <c r="E626" s="87">
        <v>0</v>
      </c>
      <c r="F626" s="87">
        <v>0</v>
      </c>
      <c r="G626" s="87">
        <v>0</v>
      </c>
      <c r="H626" s="87">
        <v>0</v>
      </c>
      <c r="I626" s="87">
        <v>0</v>
      </c>
      <c r="J626" s="87">
        <v>0</v>
      </c>
      <c r="K626" s="87">
        <v>0</v>
      </c>
      <c r="L626" s="87">
        <v>0</v>
      </c>
      <c r="M626" s="87">
        <v>0</v>
      </c>
      <c r="N626" s="87">
        <v>0</v>
      </c>
      <c r="O626" s="87">
        <v>0</v>
      </c>
      <c r="P626" s="87">
        <v>0</v>
      </c>
      <c r="Q626" s="87">
        <v>0</v>
      </c>
      <c r="R626" s="87">
        <v>0</v>
      </c>
      <c r="S626" s="87">
        <v>0</v>
      </c>
      <c r="T626" s="87">
        <v>0</v>
      </c>
      <c r="U626" s="87">
        <v>0</v>
      </c>
      <c r="V626" s="87">
        <v>0</v>
      </c>
      <c r="W626" s="87">
        <v>0</v>
      </c>
      <c r="X626" s="87">
        <v>0</v>
      </c>
      <c r="Y626" s="87">
        <v>0</v>
      </c>
      <c r="Z626" s="87">
        <v>0</v>
      </c>
      <c r="AA626" s="87">
        <v>0</v>
      </c>
      <c r="AB626" s="87">
        <v>0</v>
      </c>
      <c r="AC626" s="87">
        <v>0</v>
      </c>
      <c r="AD626" s="87">
        <v>0</v>
      </c>
      <c r="AE626" s="87">
        <v>0</v>
      </c>
      <c r="AF626" s="87">
        <v>0</v>
      </c>
      <c r="AG626" s="87">
        <v>0</v>
      </c>
      <c r="AH626" s="87">
        <v>0</v>
      </c>
      <c r="AI626" s="87">
        <v>0</v>
      </c>
      <c r="AJ626" s="87">
        <v>0</v>
      </c>
      <c r="AK626" s="87">
        <v>0</v>
      </c>
      <c r="AL626" s="87">
        <v>0</v>
      </c>
      <c r="AM626" s="87">
        <v>0</v>
      </c>
      <c r="AN626" s="87">
        <v>0</v>
      </c>
      <c r="AO626" s="87">
        <v>0</v>
      </c>
      <c r="AP626" s="87">
        <v>0</v>
      </c>
      <c r="AQ626" s="87">
        <v>0</v>
      </c>
      <c r="AR626" s="87">
        <v>0</v>
      </c>
      <c r="AS626" s="87">
        <v>0</v>
      </c>
      <c r="AT626" s="87">
        <v>0</v>
      </c>
      <c r="AU626" s="87">
        <v>0</v>
      </c>
      <c r="AV626" s="87">
        <v>0</v>
      </c>
      <c r="AW626" s="87">
        <v>0</v>
      </c>
      <c r="AX626" s="87">
        <v>0</v>
      </c>
      <c r="AY626" s="87">
        <v>0</v>
      </c>
      <c r="AZ626" s="87">
        <v>0</v>
      </c>
      <c r="BA626" s="87">
        <v>0</v>
      </c>
      <c r="BB626" s="87">
        <v>0</v>
      </c>
    </row>
    <row r="627" spans="1:54">
      <c r="A627" s="86" t="s">
        <v>744</v>
      </c>
      <c r="B627" s="87">
        <v>0</v>
      </c>
      <c r="C627" s="87">
        <v>0</v>
      </c>
      <c r="D627" s="87">
        <v>0</v>
      </c>
      <c r="E627" s="87">
        <v>0</v>
      </c>
      <c r="F627" s="87">
        <v>0</v>
      </c>
      <c r="G627" s="87">
        <v>0</v>
      </c>
      <c r="H627" s="87">
        <v>0</v>
      </c>
      <c r="I627" s="87">
        <v>0</v>
      </c>
      <c r="J627" s="87">
        <v>0</v>
      </c>
      <c r="K627" s="87">
        <v>0</v>
      </c>
      <c r="L627" s="87">
        <v>0</v>
      </c>
      <c r="M627" s="87">
        <v>0</v>
      </c>
      <c r="N627" s="87">
        <v>0</v>
      </c>
      <c r="O627" s="87">
        <v>0</v>
      </c>
      <c r="P627" s="87">
        <v>0</v>
      </c>
      <c r="Q627" s="87">
        <v>0</v>
      </c>
      <c r="R627" s="87">
        <v>0</v>
      </c>
      <c r="S627" s="87">
        <v>0</v>
      </c>
      <c r="T627" s="87">
        <v>0</v>
      </c>
      <c r="U627" s="87">
        <v>0</v>
      </c>
      <c r="V627" s="87">
        <v>0</v>
      </c>
      <c r="W627" s="87">
        <v>0</v>
      </c>
      <c r="X627" s="87">
        <v>0</v>
      </c>
      <c r="Y627" s="87">
        <v>0</v>
      </c>
      <c r="Z627" s="87">
        <v>0</v>
      </c>
      <c r="AA627" s="87">
        <v>0</v>
      </c>
      <c r="AB627" s="87">
        <v>0</v>
      </c>
      <c r="AC627" s="87">
        <v>0</v>
      </c>
      <c r="AD627" s="87">
        <v>0</v>
      </c>
      <c r="AE627" s="87">
        <v>0</v>
      </c>
      <c r="AF627" s="87">
        <v>0</v>
      </c>
      <c r="AG627" s="87">
        <v>0</v>
      </c>
      <c r="AH627" s="87">
        <v>0</v>
      </c>
      <c r="AI627" s="87">
        <v>0</v>
      </c>
      <c r="AJ627" s="87">
        <v>0</v>
      </c>
      <c r="AK627" s="87">
        <v>0</v>
      </c>
      <c r="AL627" s="87">
        <v>0</v>
      </c>
      <c r="AM627" s="87">
        <v>0</v>
      </c>
      <c r="AN627" s="87">
        <v>0</v>
      </c>
      <c r="AO627" s="87">
        <v>0</v>
      </c>
      <c r="AP627" s="87">
        <v>0</v>
      </c>
      <c r="AQ627" s="87">
        <v>0</v>
      </c>
      <c r="AR627" s="87">
        <v>0</v>
      </c>
      <c r="AS627" s="87">
        <v>0</v>
      </c>
      <c r="AT627" s="87">
        <v>0</v>
      </c>
      <c r="AU627" s="87">
        <v>0</v>
      </c>
      <c r="AV627" s="87">
        <v>0</v>
      </c>
      <c r="AW627" s="87">
        <v>0</v>
      </c>
      <c r="AX627" s="87">
        <v>0</v>
      </c>
      <c r="AY627" s="87">
        <v>0</v>
      </c>
      <c r="AZ627" s="87">
        <v>0</v>
      </c>
      <c r="BA627" s="87">
        <v>0</v>
      </c>
      <c r="BB627" s="87">
        <v>0</v>
      </c>
    </row>
    <row r="628" spans="1:54">
      <c r="A628" s="267" t="s">
        <v>745</v>
      </c>
      <c r="B628" s="109">
        <v>0</v>
      </c>
      <c r="C628" s="109">
        <v>0</v>
      </c>
      <c r="D628" s="109">
        <v>0</v>
      </c>
      <c r="E628" s="109">
        <v>0</v>
      </c>
      <c r="F628" s="109">
        <v>0</v>
      </c>
      <c r="G628" s="109">
        <v>0</v>
      </c>
      <c r="H628" s="109">
        <v>0</v>
      </c>
      <c r="I628" s="109">
        <v>0</v>
      </c>
      <c r="J628" s="109">
        <v>0</v>
      </c>
      <c r="K628" s="109">
        <v>0</v>
      </c>
      <c r="L628" s="109">
        <v>0</v>
      </c>
      <c r="M628" s="109">
        <v>0</v>
      </c>
      <c r="N628" s="109">
        <v>0</v>
      </c>
      <c r="O628" s="109">
        <v>0</v>
      </c>
      <c r="P628" s="109">
        <v>0</v>
      </c>
      <c r="Q628" s="109">
        <v>0</v>
      </c>
      <c r="R628" s="109">
        <v>0</v>
      </c>
      <c r="S628" s="109">
        <v>0</v>
      </c>
      <c r="T628" s="109">
        <v>0</v>
      </c>
      <c r="U628" s="109">
        <v>0</v>
      </c>
      <c r="V628" s="109">
        <v>0</v>
      </c>
      <c r="W628" s="109">
        <v>0</v>
      </c>
      <c r="X628" s="109">
        <v>0</v>
      </c>
      <c r="Y628" s="109">
        <v>0</v>
      </c>
      <c r="Z628" s="109">
        <v>0</v>
      </c>
      <c r="AA628" s="109">
        <v>0</v>
      </c>
      <c r="AB628" s="109">
        <v>0</v>
      </c>
      <c r="AC628" s="109">
        <v>0</v>
      </c>
      <c r="AD628" s="109">
        <v>0</v>
      </c>
      <c r="AE628" s="109">
        <v>0</v>
      </c>
      <c r="AF628" s="109">
        <v>0</v>
      </c>
      <c r="AG628" s="109">
        <v>0</v>
      </c>
      <c r="AH628" s="109">
        <v>0</v>
      </c>
      <c r="AI628" s="109">
        <v>0</v>
      </c>
      <c r="AJ628" s="109">
        <v>0</v>
      </c>
      <c r="AK628" s="109">
        <v>0</v>
      </c>
      <c r="AL628" s="109">
        <v>0</v>
      </c>
      <c r="AM628" s="109">
        <v>0</v>
      </c>
      <c r="AN628" s="109">
        <v>0</v>
      </c>
      <c r="AO628" s="109">
        <v>0</v>
      </c>
      <c r="AP628" s="109">
        <v>0</v>
      </c>
      <c r="AQ628" s="109">
        <v>0</v>
      </c>
      <c r="AR628" s="109">
        <v>0</v>
      </c>
      <c r="AS628" s="109">
        <v>0</v>
      </c>
      <c r="AT628" s="109">
        <v>0</v>
      </c>
      <c r="AU628" s="109">
        <v>0</v>
      </c>
      <c r="AV628" s="109">
        <v>0</v>
      </c>
      <c r="AW628" s="109">
        <v>0</v>
      </c>
      <c r="AX628" s="109">
        <v>0</v>
      </c>
      <c r="AY628" s="109">
        <v>0</v>
      </c>
      <c r="AZ628" s="109">
        <v>0</v>
      </c>
      <c r="BA628" s="109">
        <v>0</v>
      </c>
      <c r="BB628" s="109">
        <v>0</v>
      </c>
    </row>
    <row r="629" spans="1:54">
      <c r="A629" s="86" t="s">
        <v>746</v>
      </c>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c r="AK629" s="87"/>
      <c r="AL629" s="87"/>
      <c r="AM629" s="87"/>
      <c r="AN629" s="87"/>
      <c r="AO629" s="87"/>
      <c r="AP629" s="87"/>
      <c r="AQ629" s="87"/>
      <c r="AR629" s="87"/>
      <c r="AS629" s="87"/>
      <c r="AT629" s="87"/>
      <c r="AU629" s="87"/>
      <c r="AV629" s="87"/>
      <c r="AW629" s="87"/>
      <c r="AX629" s="87"/>
      <c r="AY629" s="87"/>
      <c r="AZ629" s="87"/>
      <c r="BA629" s="87"/>
      <c r="BB629" s="87"/>
    </row>
    <row r="630" spans="1:54">
      <c r="A630" s="89" t="s">
        <v>747</v>
      </c>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c r="AG630" s="87"/>
      <c r="AH630" s="87"/>
      <c r="AI630" s="87"/>
      <c r="AJ630" s="87"/>
      <c r="AK630" s="87"/>
      <c r="AL630" s="87"/>
      <c r="AM630" s="87"/>
      <c r="AN630" s="87"/>
      <c r="AO630" s="87"/>
      <c r="AP630" s="87"/>
      <c r="AQ630" s="87"/>
      <c r="AR630" s="87"/>
      <c r="AS630" s="87"/>
      <c r="AT630" s="87"/>
      <c r="AU630" s="87"/>
      <c r="AV630" s="87"/>
      <c r="AW630" s="87"/>
      <c r="AX630" s="87"/>
      <c r="AY630" s="87"/>
      <c r="AZ630" s="87"/>
      <c r="BA630" s="87"/>
      <c r="BB630" s="87"/>
    </row>
    <row r="631" spans="1:54">
      <c r="A631" s="86" t="s">
        <v>748</v>
      </c>
      <c r="B631" s="87">
        <v>-1590290115.8900001</v>
      </c>
      <c r="C631" s="87">
        <v>-1590290115.8900001</v>
      </c>
      <c r="D631" s="87">
        <v>-1590290115.8900001</v>
      </c>
      <c r="E631" s="87">
        <v>-1590290115.8900001</v>
      </c>
      <c r="F631" s="87">
        <v>-1590290115.8900001</v>
      </c>
      <c r="G631" s="87">
        <v>-1590290115.8900001</v>
      </c>
      <c r="H631" s="87">
        <v>-1590290115.8900001</v>
      </c>
      <c r="I631" s="87">
        <v>-1590290115.8900001</v>
      </c>
      <c r="J631" s="87">
        <v>-1590290115.8900001</v>
      </c>
      <c r="K631" s="87">
        <v>-1590290115.8900001</v>
      </c>
      <c r="L631" s="87">
        <v>-1590290115.8900001</v>
      </c>
      <c r="M631" s="87">
        <v>-1590290115.8900001</v>
      </c>
      <c r="N631" s="87">
        <v>-1590290115.8900001</v>
      </c>
      <c r="O631" s="87">
        <v>-1590290115.8900001</v>
      </c>
      <c r="P631" s="87">
        <v>-1590290115.8900001</v>
      </c>
      <c r="Q631" s="87">
        <v>-1590290115.8900001</v>
      </c>
      <c r="R631" s="87">
        <v>-1590290115.8900001</v>
      </c>
      <c r="S631" s="87">
        <v>-1590290115.8900001</v>
      </c>
      <c r="T631" s="87">
        <v>-1590290115.8900001</v>
      </c>
      <c r="U631" s="87">
        <v>-1590290115.8900001</v>
      </c>
      <c r="V631" s="87">
        <v>-1590290115.8900001</v>
      </c>
      <c r="W631" s="87">
        <v>-1590290115.8900001</v>
      </c>
      <c r="X631" s="87">
        <v>-1590290115.8900001</v>
      </c>
      <c r="Y631" s="87">
        <v>-1590290115.8900001</v>
      </c>
      <c r="Z631" s="87">
        <v>-1590290115.8900001</v>
      </c>
      <c r="AA631" s="87">
        <v>-1590290115.8900001</v>
      </c>
      <c r="AB631" s="87">
        <v>-1590290115.8900001</v>
      </c>
      <c r="AC631" s="87">
        <v>-1590290115.8900001</v>
      </c>
      <c r="AD631" s="87">
        <v>-1590290115.8900001</v>
      </c>
      <c r="AE631" s="87">
        <v>-1590290115.8900001</v>
      </c>
      <c r="AF631" s="87">
        <v>-1590290115.8900001</v>
      </c>
      <c r="AG631" s="87">
        <v>-1590290115.8900001</v>
      </c>
      <c r="AH631" s="87">
        <v>-1590290115.8900001</v>
      </c>
      <c r="AI631" s="87">
        <v>-1590290115.8900001</v>
      </c>
      <c r="AJ631" s="87">
        <v>-1590290115.8900001</v>
      </c>
      <c r="AK631" s="87">
        <v>-1590290115.8900001</v>
      </c>
      <c r="AL631" s="87">
        <v>-1590290115.8900001</v>
      </c>
      <c r="AM631" s="87">
        <v>-1590290115.8900001</v>
      </c>
      <c r="AN631" s="87">
        <v>-1590290115.8900001</v>
      </c>
      <c r="AO631" s="87">
        <v>-1590290115.8900001</v>
      </c>
      <c r="AP631" s="87">
        <v>-1590290115.8900001</v>
      </c>
      <c r="AQ631" s="87">
        <v>-1590290115.8900001</v>
      </c>
      <c r="AR631" s="87">
        <v>-1590290115.8900001</v>
      </c>
      <c r="AS631" s="87">
        <v>-1590290115.8900001</v>
      </c>
      <c r="AT631" s="87">
        <v>-1590290115.8900001</v>
      </c>
      <c r="AU631" s="87">
        <v>-1590290115.8900001</v>
      </c>
      <c r="AV631" s="87">
        <v>-1590290115.8900001</v>
      </c>
      <c r="AW631" s="87">
        <v>-1590290115.8900001</v>
      </c>
      <c r="AX631" s="87">
        <v>-1590290115.8900001</v>
      </c>
      <c r="AY631" s="87">
        <v>-1590290115.8900001</v>
      </c>
      <c r="AZ631" s="87">
        <v>-1590290115.8900001</v>
      </c>
      <c r="BA631" s="87">
        <v>-1590290115.8900001</v>
      </c>
      <c r="BB631" s="87">
        <v>-1590290115.8900001</v>
      </c>
    </row>
    <row r="632" spans="1:54">
      <c r="A632" s="86" t="s">
        <v>749</v>
      </c>
      <c r="B632" s="87">
        <v>0</v>
      </c>
      <c r="C632" s="87">
        <v>0</v>
      </c>
      <c r="D632" s="87">
        <v>0</v>
      </c>
      <c r="E632" s="87">
        <v>0</v>
      </c>
      <c r="F632" s="87">
        <v>0</v>
      </c>
      <c r="G632" s="87">
        <v>0</v>
      </c>
      <c r="H632" s="87">
        <v>0</v>
      </c>
      <c r="I632" s="87">
        <v>0</v>
      </c>
      <c r="J632" s="87">
        <v>0</v>
      </c>
      <c r="K632" s="87">
        <v>0</v>
      </c>
      <c r="L632" s="87">
        <v>0</v>
      </c>
      <c r="M632" s="87">
        <v>0</v>
      </c>
      <c r="N632" s="87">
        <v>0</v>
      </c>
      <c r="O632" s="87">
        <v>0</v>
      </c>
      <c r="P632" s="87">
        <v>0</v>
      </c>
      <c r="Q632" s="87">
        <v>0</v>
      </c>
      <c r="R632" s="87">
        <v>0</v>
      </c>
      <c r="S632" s="87">
        <v>0</v>
      </c>
      <c r="T632" s="87">
        <v>0</v>
      </c>
      <c r="U632" s="87">
        <v>0</v>
      </c>
      <c r="V632" s="87">
        <v>0</v>
      </c>
      <c r="W632" s="87">
        <v>0</v>
      </c>
      <c r="X632" s="87">
        <v>0</v>
      </c>
      <c r="Y632" s="87">
        <v>0</v>
      </c>
      <c r="Z632" s="87">
        <v>0</v>
      </c>
      <c r="AA632" s="87">
        <v>0</v>
      </c>
      <c r="AB632" s="87">
        <v>0</v>
      </c>
      <c r="AC632" s="87">
        <v>0</v>
      </c>
      <c r="AD632" s="87">
        <v>0</v>
      </c>
      <c r="AE632" s="87">
        <v>0</v>
      </c>
      <c r="AF632" s="87">
        <v>0</v>
      </c>
      <c r="AG632" s="87">
        <v>0</v>
      </c>
      <c r="AH632" s="87">
        <v>0</v>
      </c>
      <c r="AI632" s="87">
        <v>0</v>
      </c>
      <c r="AJ632" s="87">
        <v>0</v>
      </c>
      <c r="AK632" s="87">
        <v>0</v>
      </c>
      <c r="AL632" s="87">
        <v>0</v>
      </c>
      <c r="AM632" s="87">
        <v>0</v>
      </c>
      <c r="AN632" s="87">
        <v>0</v>
      </c>
      <c r="AO632" s="87">
        <v>0</v>
      </c>
      <c r="AP632" s="87">
        <v>0</v>
      </c>
      <c r="AQ632" s="87">
        <v>0</v>
      </c>
      <c r="AR632" s="87">
        <v>0</v>
      </c>
      <c r="AS632" s="87">
        <v>0</v>
      </c>
      <c r="AT632" s="87">
        <v>0</v>
      </c>
      <c r="AU632" s="87">
        <v>0</v>
      </c>
      <c r="AV632" s="87">
        <v>0</v>
      </c>
      <c r="AW632" s="87">
        <v>0</v>
      </c>
      <c r="AX632" s="87">
        <v>0</v>
      </c>
      <c r="AY632" s="87">
        <v>0</v>
      </c>
      <c r="AZ632" s="87">
        <v>0</v>
      </c>
      <c r="BA632" s="87">
        <v>0</v>
      </c>
      <c r="BB632" s="87">
        <v>0</v>
      </c>
    </row>
    <row r="633" spans="1:54">
      <c r="A633" s="86" t="s">
        <v>750</v>
      </c>
      <c r="B633" s="87">
        <v>0</v>
      </c>
      <c r="C633" s="87">
        <v>0</v>
      </c>
      <c r="D633" s="87">
        <v>0</v>
      </c>
      <c r="E633" s="87">
        <v>0</v>
      </c>
      <c r="F633" s="87">
        <v>0</v>
      </c>
      <c r="G633" s="87">
        <v>0</v>
      </c>
      <c r="H633" s="87">
        <v>0</v>
      </c>
      <c r="I633" s="87">
        <v>0</v>
      </c>
      <c r="J633" s="87">
        <v>0</v>
      </c>
      <c r="K633" s="87">
        <v>0</v>
      </c>
      <c r="L633" s="87">
        <v>0</v>
      </c>
      <c r="M633" s="87">
        <v>0</v>
      </c>
      <c r="N633" s="87">
        <v>0</v>
      </c>
      <c r="O633" s="87">
        <v>0</v>
      </c>
      <c r="P633" s="87">
        <v>0</v>
      </c>
      <c r="Q633" s="87">
        <v>0</v>
      </c>
      <c r="R633" s="87">
        <v>0</v>
      </c>
      <c r="S633" s="87">
        <v>0</v>
      </c>
      <c r="T633" s="87">
        <v>0</v>
      </c>
      <c r="U633" s="87">
        <v>0</v>
      </c>
      <c r="V633" s="87">
        <v>0</v>
      </c>
      <c r="W633" s="87">
        <v>0</v>
      </c>
      <c r="X633" s="87">
        <v>0</v>
      </c>
      <c r="Y633" s="87">
        <v>0</v>
      </c>
      <c r="Z633" s="87">
        <v>0</v>
      </c>
      <c r="AA633" s="87">
        <v>0</v>
      </c>
      <c r="AB633" s="87">
        <v>0</v>
      </c>
      <c r="AC633" s="87">
        <v>0</v>
      </c>
      <c r="AD633" s="87">
        <v>0</v>
      </c>
      <c r="AE633" s="87">
        <v>0</v>
      </c>
      <c r="AF633" s="87">
        <v>0</v>
      </c>
      <c r="AG633" s="87">
        <v>0</v>
      </c>
      <c r="AH633" s="87">
        <v>0</v>
      </c>
      <c r="AI633" s="87">
        <v>0</v>
      </c>
      <c r="AJ633" s="87">
        <v>0</v>
      </c>
      <c r="AK633" s="87">
        <v>0</v>
      </c>
      <c r="AL633" s="87">
        <v>0</v>
      </c>
      <c r="AM633" s="87">
        <v>0</v>
      </c>
      <c r="AN633" s="87">
        <v>0</v>
      </c>
      <c r="AO633" s="87">
        <v>0</v>
      </c>
      <c r="AP633" s="87">
        <v>0</v>
      </c>
      <c r="AQ633" s="87">
        <v>0</v>
      </c>
      <c r="AR633" s="87">
        <v>0</v>
      </c>
      <c r="AS633" s="87">
        <v>0</v>
      </c>
      <c r="AT633" s="87">
        <v>0</v>
      </c>
      <c r="AU633" s="87">
        <v>0</v>
      </c>
      <c r="AV633" s="87">
        <v>0</v>
      </c>
      <c r="AW633" s="87">
        <v>0</v>
      </c>
      <c r="AX633" s="87">
        <v>0</v>
      </c>
      <c r="AY633" s="87">
        <v>0</v>
      </c>
      <c r="AZ633" s="87">
        <v>0</v>
      </c>
      <c r="BA633" s="87">
        <v>0</v>
      </c>
      <c r="BB633" s="87">
        <v>0</v>
      </c>
    </row>
    <row r="634" spans="1:54">
      <c r="A634" s="86" t="s">
        <v>751</v>
      </c>
      <c r="B634" s="87">
        <v>0</v>
      </c>
      <c r="C634" s="87">
        <v>0</v>
      </c>
      <c r="D634" s="87">
        <v>0</v>
      </c>
      <c r="E634" s="87">
        <v>0</v>
      </c>
      <c r="F634" s="87">
        <v>0</v>
      </c>
      <c r="G634" s="87">
        <v>0</v>
      </c>
      <c r="H634" s="87">
        <v>0</v>
      </c>
      <c r="I634" s="87">
        <v>0</v>
      </c>
      <c r="J634" s="87">
        <v>0</v>
      </c>
      <c r="K634" s="87">
        <v>0</v>
      </c>
      <c r="L634" s="87">
        <v>0</v>
      </c>
      <c r="M634" s="87">
        <v>0</v>
      </c>
      <c r="N634" s="87">
        <v>0</v>
      </c>
      <c r="O634" s="87">
        <v>0</v>
      </c>
      <c r="P634" s="87">
        <v>0</v>
      </c>
      <c r="Q634" s="87">
        <v>0</v>
      </c>
      <c r="R634" s="87">
        <v>0</v>
      </c>
      <c r="S634" s="87">
        <v>0</v>
      </c>
      <c r="T634" s="87">
        <v>0</v>
      </c>
      <c r="U634" s="87">
        <v>0</v>
      </c>
      <c r="V634" s="87">
        <v>0</v>
      </c>
      <c r="W634" s="87">
        <v>0</v>
      </c>
      <c r="X634" s="87">
        <v>0</v>
      </c>
      <c r="Y634" s="87">
        <v>0</v>
      </c>
      <c r="Z634" s="87">
        <v>0</v>
      </c>
      <c r="AA634" s="87">
        <v>0</v>
      </c>
      <c r="AB634" s="87">
        <v>0</v>
      </c>
      <c r="AC634" s="87">
        <v>0</v>
      </c>
      <c r="AD634" s="87">
        <v>0</v>
      </c>
      <c r="AE634" s="87">
        <v>0</v>
      </c>
      <c r="AF634" s="87">
        <v>0</v>
      </c>
      <c r="AG634" s="87">
        <v>0</v>
      </c>
      <c r="AH634" s="87">
        <v>0</v>
      </c>
      <c r="AI634" s="87">
        <v>0</v>
      </c>
      <c r="AJ634" s="87">
        <v>0</v>
      </c>
      <c r="AK634" s="87">
        <v>0</v>
      </c>
      <c r="AL634" s="87">
        <v>0</v>
      </c>
      <c r="AM634" s="87">
        <v>0</v>
      </c>
      <c r="AN634" s="87">
        <v>0</v>
      </c>
      <c r="AO634" s="87">
        <v>0</v>
      </c>
      <c r="AP634" s="87">
        <v>0</v>
      </c>
      <c r="AQ634" s="87">
        <v>0</v>
      </c>
      <c r="AR634" s="87">
        <v>0</v>
      </c>
      <c r="AS634" s="87">
        <v>0</v>
      </c>
      <c r="AT634" s="87">
        <v>0</v>
      </c>
      <c r="AU634" s="87">
        <v>0</v>
      </c>
      <c r="AV634" s="87">
        <v>0</v>
      </c>
      <c r="AW634" s="87">
        <v>0</v>
      </c>
      <c r="AX634" s="87">
        <v>0</v>
      </c>
      <c r="AY634" s="87">
        <v>0</v>
      </c>
      <c r="AZ634" s="87">
        <v>0</v>
      </c>
      <c r="BA634" s="87">
        <v>0</v>
      </c>
      <c r="BB634" s="87">
        <v>0</v>
      </c>
    </row>
    <row r="635" spans="1:54">
      <c r="A635" s="86" t="s">
        <v>752</v>
      </c>
      <c r="B635" s="87">
        <v>0</v>
      </c>
      <c r="C635" s="87">
        <v>0</v>
      </c>
      <c r="D635" s="87">
        <v>0</v>
      </c>
      <c r="E635" s="87">
        <v>0</v>
      </c>
      <c r="F635" s="87">
        <v>0</v>
      </c>
      <c r="G635" s="87">
        <v>0</v>
      </c>
      <c r="H635" s="87">
        <v>0</v>
      </c>
      <c r="I635" s="87">
        <v>0</v>
      </c>
      <c r="J635" s="87">
        <v>0</v>
      </c>
      <c r="K635" s="87">
        <v>0</v>
      </c>
      <c r="L635" s="87">
        <v>0</v>
      </c>
      <c r="M635" s="87">
        <v>0</v>
      </c>
      <c r="N635" s="87">
        <v>0</v>
      </c>
      <c r="O635" s="87">
        <v>0</v>
      </c>
      <c r="P635" s="87">
        <v>0</v>
      </c>
      <c r="Q635" s="87">
        <v>0</v>
      </c>
      <c r="R635" s="87">
        <v>0</v>
      </c>
      <c r="S635" s="87">
        <v>0</v>
      </c>
      <c r="T635" s="87">
        <v>0</v>
      </c>
      <c r="U635" s="87">
        <v>0</v>
      </c>
      <c r="V635" s="87">
        <v>0</v>
      </c>
      <c r="W635" s="87">
        <v>0</v>
      </c>
      <c r="X635" s="87">
        <v>0</v>
      </c>
      <c r="Y635" s="87">
        <v>0</v>
      </c>
      <c r="Z635" s="87">
        <v>0</v>
      </c>
      <c r="AA635" s="87">
        <v>0</v>
      </c>
      <c r="AB635" s="87">
        <v>0</v>
      </c>
      <c r="AC635" s="87">
        <v>0</v>
      </c>
      <c r="AD635" s="87">
        <v>0</v>
      </c>
      <c r="AE635" s="87">
        <v>0</v>
      </c>
      <c r="AF635" s="87">
        <v>0</v>
      </c>
      <c r="AG635" s="87">
        <v>0</v>
      </c>
      <c r="AH635" s="87">
        <v>0</v>
      </c>
      <c r="AI635" s="87">
        <v>0</v>
      </c>
      <c r="AJ635" s="87">
        <v>0</v>
      </c>
      <c r="AK635" s="87">
        <v>0</v>
      </c>
      <c r="AL635" s="87">
        <v>0</v>
      </c>
      <c r="AM635" s="87">
        <v>0</v>
      </c>
      <c r="AN635" s="87">
        <v>0</v>
      </c>
      <c r="AO635" s="87">
        <v>0</v>
      </c>
      <c r="AP635" s="87">
        <v>0</v>
      </c>
      <c r="AQ635" s="87">
        <v>0</v>
      </c>
      <c r="AR635" s="87">
        <v>0</v>
      </c>
      <c r="AS635" s="87">
        <v>0</v>
      </c>
      <c r="AT635" s="87">
        <v>0</v>
      </c>
      <c r="AU635" s="87">
        <v>0</v>
      </c>
      <c r="AV635" s="87">
        <v>0</v>
      </c>
      <c r="AW635" s="87">
        <v>0</v>
      </c>
      <c r="AX635" s="87">
        <v>0</v>
      </c>
      <c r="AY635" s="87">
        <v>0</v>
      </c>
      <c r="AZ635" s="87">
        <v>0</v>
      </c>
      <c r="BA635" s="87">
        <v>0</v>
      </c>
      <c r="BB635" s="87">
        <v>0</v>
      </c>
    </row>
    <row r="636" spans="1:54">
      <c r="A636" s="86" t="s">
        <v>753</v>
      </c>
      <c r="B636" s="87">
        <v>-419213.02</v>
      </c>
      <c r="C636" s="87">
        <v>-419213.02</v>
      </c>
      <c r="D636" s="87">
        <v>-419213.02</v>
      </c>
      <c r="E636" s="87">
        <v>-419213.02</v>
      </c>
      <c r="F636" s="87">
        <v>-419213.02</v>
      </c>
      <c r="G636" s="87">
        <v>-419213.02</v>
      </c>
      <c r="H636" s="87">
        <v>-419213.02</v>
      </c>
      <c r="I636" s="87">
        <v>-419213.02</v>
      </c>
      <c r="J636" s="87">
        <v>-419213.02</v>
      </c>
      <c r="K636" s="87">
        <v>-419213.02</v>
      </c>
      <c r="L636" s="87">
        <v>-419213.02</v>
      </c>
      <c r="M636" s="87">
        <v>-419213.02</v>
      </c>
      <c r="N636" s="87">
        <v>-419213.02</v>
      </c>
      <c r="O636" s="87">
        <v>-419213.02</v>
      </c>
      <c r="P636" s="87">
        <v>-419213.02</v>
      </c>
      <c r="Q636" s="87">
        <v>-419213.02</v>
      </c>
      <c r="R636" s="87">
        <v>-419213.02</v>
      </c>
      <c r="S636" s="87">
        <v>-419213.02</v>
      </c>
      <c r="T636" s="87">
        <v>-419213.02</v>
      </c>
      <c r="U636" s="87">
        <v>-419213.02</v>
      </c>
      <c r="V636" s="87">
        <v>-419213.02</v>
      </c>
      <c r="W636" s="87">
        <v>-419213.02</v>
      </c>
      <c r="X636" s="87">
        <v>-419213.02</v>
      </c>
      <c r="Y636" s="87">
        <v>-419213.02</v>
      </c>
      <c r="Z636" s="87">
        <v>-419213.02</v>
      </c>
      <c r="AA636" s="87">
        <v>-419213.02</v>
      </c>
      <c r="AB636" s="87">
        <v>-419213.02</v>
      </c>
      <c r="AC636" s="87">
        <v>-419213.02</v>
      </c>
      <c r="AD636" s="87">
        <v>-419213.02</v>
      </c>
      <c r="AE636" s="87">
        <v>-419213.02</v>
      </c>
      <c r="AF636" s="87">
        <v>-419213.02</v>
      </c>
      <c r="AG636" s="87">
        <v>-419213.02</v>
      </c>
      <c r="AH636" s="87">
        <v>-419213.02</v>
      </c>
      <c r="AI636" s="87">
        <v>-419213.02</v>
      </c>
      <c r="AJ636" s="87">
        <v>-419213.02</v>
      </c>
      <c r="AK636" s="87">
        <v>-419213.02</v>
      </c>
      <c r="AL636" s="87">
        <v>-419213.02</v>
      </c>
      <c r="AM636" s="87">
        <v>-419213.02</v>
      </c>
      <c r="AN636" s="87">
        <v>-419213.02</v>
      </c>
      <c r="AO636" s="87">
        <v>-419213.02</v>
      </c>
      <c r="AP636" s="87">
        <v>-419213.02</v>
      </c>
      <c r="AQ636" s="87">
        <v>-419213.02</v>
      </c>
      <c r="AR636" s="87">
        <v>-419213.02</v>
      </c>
      <c r="AS636" s="87">
        <v>-419213.02</v>
      </c>
      <c r="AT636" s="87">
        <v>-419213.02</v>
      </c>
      <c r="AU636" s="87">
        <v>-419213.02</v>
      </c>
      <c r="AV636" s="87">
        <v>-419213.02</v>
      </c>
      <c r="AW636" s="87">
        <v>-419213.02</v>
      </c>
      <c r="AX636" s="87">
        <v>-419213.02</v>
      </c>
      <c r="AY636" s="87">
        <v>-419213.02</v>
      </c>
      <c r="AZ636" s="87">
        <v>-419213.02</v>
      </c>
      <c r="BA636" s="87">
        <v>-419213.02</v>
      </c>
      <c r="BB636" s="87">
        <v>-419213.02</v>
      </c>
    </row>
    <row r="637" spans="1:54">
      <c r="A637" s="86" t="s">
        <v>754</v>
      </c>
      <c r="B637" s="87">
        <v>-326031.84000000003</v>
      </c>
      <c r="C637" s="87">
        <v>-326031.84000000003</v>
      </c>
      <c r="D637" s="87">
        <v>-326031.84000000003</v>
      </c>
      <c r="E637" s="87">
        <v>-326031.84000000003</v>
      </c>
      <c r="F637" s="87">
        <v>-326031.84000000003</v>
      </c>
      <c r="G637" s="87">
        <v>-326031.84000000003</v>
      </c>
      <c r="H637" s="87">
        <v>-326031.84000000003</v>
      </c>
      <c r="I637" s="87">
        <v>-326031.84000000003</v>
      </c>
      <c r="J637" s="87">
        <v>-326031.84000000003</v>
      </c>
      <c r="K637" s="87">
        <v>-326031.84000000003</v>
      </c>
      <c r="L637" s="87">
        <v>-326031.84000000003</v>
      </c>
      <c r="M637" s="87">
        <v>-326031.84000000003</v>
      </c>
      <c r="N637" s="87">
        <v>-326031.84000000003</v>
      </c>
      <c r="O637" s="87">
        <v>-326031.84000000003</v>
      </c>
      <c r="P637" s="87">
        <v>-326031.84000000003</v>
      </c>
      <c r="Q637" s="87">
        <v>-326031.84000000003</v>
      </c>
      <c r="R637" s="87">
        <v>-326031.84000000003</v>
      </c>
      <c r="S637" s="87">
        <v>-326031.84000000003</v>
      </c>
      <c r="T637" s="87">
        <v>-326031.84000000003</v>
      </c>
      <c r="U637" s="87">
        <v>-326031.84000000003</v>
      </c>
      <c r="V637" s="87">
        <v>-326031.84000000003</v>
      </c>
      <c r="W637" s="87">
        <v>-326031.84000000003</v>
      </c>
      <c r="X637" s="87">
        <v>-326031.84000000003</v>
      </c>
      <c r="Y637" s="87">
        <v>-326031.84000000003</v>
      </c>
      <c r="Z637" s="87">
        <v>-326031.84000000003</v>
      </c>
      <c r="AA637" s="87">
        <v>-326031.84000000003</v>
      </c>
      <c r="AB637" s="87">
        <v>-326031.84000000003</v>
      </c>
      <c r="AC637" s="87">
        <v>-326031.84000000003</v>
      </c>
      <c r="AD637" s="87">
        <v>-326031.84000000003</v>
      </c>
      <c r="AE637" s="87">
        <v>-326031.84000000003</v>
      </c>
      <c r="AF637" s="87">
        <v>-326031.84000000003</v>
      </c>
      <c r="AG637" s="87">
        <v>-326031.84000000003</v>
      </c>
      <c r="AH637" s="87">
        <v>-326031.84000000003</v>
      </c>
      <c r="AI637" s="87">
        <v>-326031.84000000003</v>
      </c>
      <c r="AJ637" s="87">
        <v>-326031.84000000003</v>
      </c>
      <c r="AK637" s="87">
        <v>-326031.84000000003</v>
      </c>
      <c r="AL637" s="87">
        <v>-326031.84000000003</v>
      </c>
      <c r="AM637" s="87">
        <v>-326031.84000000003</v>
      </c>
      <c r="AN637" s="87">
        <v>-326031.84000000003</v>
      </c>
      <c r="AO637" s="87">
        <v>-326031.84000000003</v>
      </c>
      <c r="AP637" s="87">
        <v>-326031.84000000003</v>
      </c>
      <c r="AQ637" s="87">
        <v>-326031.84000000003</v>
      </c>
      <c r="AR637" s="87">
        <v>-326031.84000000003</v>
      </c>
      <c r="AS637" s="87">
        <v>-326031.84000000003</v>
      </c>
      <c r="AT637" s="87">
        <v>-326031.84000000003</v>
      </c>
      <c r="AU637" s="87">
        <v>-326031.84000000003</v>
      </c>
      <c r="AV637" s="87">
        <v>-326031.84000000003</v>
      </c>
      <c r="AW637" s="87">
        <v>-326031.84000000003</v>
      </c>
      <c r="AX637" s="87">
        <v>-326031.84000000003</v>
      </c>
      <c r="AY637" s="87">
        <v>-326031.84000000003</v>
      </c>
      <c r="AZ637" s="87">
        <v>-326031.84000000003</v>
      </c>
      <c r="BA637" s="87">
        <v>-326031.84000000003</v>
      </c>
      <c r="BB637" s="87">
        <v>-326031.84000000003</v>
      </c>
    </row>
    <row r="638" spans="1:54">
      <c r="A638" s="267" t="s">
        <v>755</v>
      </c>
      <c r="B638" s="109">
        <v>-1591035360.75</v>
      </c>
      <c r="C638" s="109">
        <v>-1591035360.75</v>
      </c>
      <c r="D638" s="109">
        <v>-1591035360.75</v>
      </c>
      <c r="E638" s="109">
        <v>-1591035360.75</v>
      </c>
      <c r="F638" s="109">
        <v>-1591035360.75</v>
      </c>
      <c r="G638" s="109">
        <v>-1591035360.75</v>
      </c>
      <c r="H638" s="109">
        <v>-1591035360.75</v>
      </c>
      <c r="I638" s="109">
        <v>-1591035360.75</v>
      </c>
      <c r="J638" s="109">
        <v>-1591035360.75</v>
      </c>
      <c r="K638" s="109">
        <v>-1591035360.75</v>
      </c>
      <c r="L638" s="109">
        <v>-1591035360.75</v>
      </c>
      <c r="M638" s="109">
        <v>-1591035360.75</v>
      </c>
      <c r="N638" s="109">
        <v>-1591035360.75</v>
      </c>
      <c r="O638" s="109">
        <v>-1591035360.75</v>
      </c>
      <c r="P638" s="109">
        <v>-1591035360.75</v>
      </c>
      <c r="Q638" s="109">
        <v>-1591035360.75</v>
      </c>
      <c r="R638" s="109">
        <v>-1591035360.75</v>
      </c>
      <c r="S638" s="109">
        <v>-1591035360.75</v>
      </c>
      <c r="T638" s="109">
        <v>-1591035360.75</v>
      </c>
      <c r="U638" s="109">
        <v>-1591035360.75</v>
      </c>
      <c r="V638" s="109">
        <v>-1591035360.75</v>
      </c>
      <c r="W638" s="109">
        <v>-1591035360.75</v>
      </c>
      <c r="X638" s="109">
        <v>-1591035360.75</v>
      </c>
      <c r="Y638" s="109">
        <v>-1591035360.75</v>
      </c>
      <c r="Z638" s="109">
        <v>-1591035360.75</v>
      </c>
      <c r="AA638" s="109">
        <v>-1591035360.75</v>
      </c>
      <c r="AB638" s="109">
        <v>-1591035360.75</v>
      </c>
      <c r="AC638" s="109">
        <v>-1591035360.75</v>
      </c>
      <c r="AD638" s="109">
        <v>-1591035360.75</v>
      </c>
      <c r="AE638" s="109">
        <v>-1591035360.75</v>
      </c>
      <c r="AF638" s="109">
        <v>-1591035360.75</v>
      </c>
      <c r="AG638" s="109">
        <v>-1591035360.75</v>
      </c>
      <c r="AH638" s="109">
        <v>-1591035360.75</v>
      </c>
      <c r="AI638" s="109">
        <v>-1591035360.75</v>
      </c>
      <c r="AJ638" s="109">
        <v>-1591035360.75</v>
      </c>
      <c r="AK638" s="109">
        <v>-1591035360.75</v>
      </c>
      <c r="AL638" s="109">
        <v>-1591035360.75</v>
      </c>
      <c r="AM638" s="109">
        <v>-1591035360.75</v>
      </c>
      <c r="AN638" s="109">
        <v>-1591035360.75</v>
      </c>
      <c r="AO638" s="109">
        <v>-1591035360.75</v>
      </c>
      <c r="AP638" s="109">
        <v>-1591035360.75</v>
      </c>
      <c r="AQ638" s="109">
        <v>-1591035360.75</v>
      </c>
      <c r="AR638" s="109">
        <v>-1591035360.75</v>
      </c>
      <c r="AS638" s="109">
        <v>-1591035360.75</v>
      </c>
      <c r="AT638" s="109">
        <v>-1591035360.75</v>
      </c>
      <c r="AU638" s="109">
        <v>-1591035360.75</v>
      </c>
      <c r="AV638" s="109">
        <v>-1591035360.75</v>
      </c>
      <c r="AW638" s="109">
        <v>-1591035360.75</v>
      </c>
      <c r="AX638" s="109">
        <v>-1591035360.75</v>
      </c>
      <c r="AY638" s="109">
        <v>-1591035360.75</v>
      </c>
      <c r="AZ638" s="109">
        <v>-1591035360.75</v>
      </c>
      <c r="BA638" s="109">
        <v>-1591035360.75</v>
      </c>
      <c r="BB638" s="109">
        <v>-1591035360.75</v>
      </c>
    </row>
    <row r="639" spans="1:54">
      <c r="A639" s="86" t="s">
        <v>756</v>
      </c>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c r="AK639" s="87"/>
      <c r="AL639" s="87"/>
      <c r="AM639" s="87"/>
      <c r="AN639" s="87"/>
      <c r="AO639" s="87"/>
      <c r="AP639" s="87"/>
      <c r="AQ639" s="87"/>
      <c r="AR639" s="87"/>
      <c r="AS639" s="87"/>
      <c r="AT639" s="87"/>
      <c r="AU639" s="87"/>
      <c r="AV639" s="87"/>
      <c r="AW639" s="87"/>
      <c r="AX639" s="87"/>
      <c r="AY639" s="87"/>
      <c r="AZ639" s="87"/>
      <c r="BA639" s="87"/>
      <c r="BB639" s="87"/>
    </row>
    <row r="640" spans="1:54">
      <c r="A640" s="89" t="s">
        <v>757</v>
      </c>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c r="AG640" s="87"/>
      <c r="AH640" s="87"/>
      <c r="AI640" s="87"/>
      <c r="AJ640" s="87"/>
      <c r="AK640" s="87"/>
      <c r="AL640" s="87"/>
      <c r="AM640" s="87"/>
      <c r="AN640" s="87"/>
      <c r="AO640" s="87"/>
      <c r="AP640" s="87"/>
      <c r="AQ640" s="87"/>
      <c r="AR640" s="87"/>
      <c r="AS640" s="87"/>
      <c r="AT640" s="87"/>
      <c r="AU640" s="87"/>
      <c r="AV640" s="87"/>
      <c r="AW640" s="87"/>
      <c r="AX640" s="87"/>
      <c r="AY640" s="87"/>
      <c r="AZ640" s="87"/>
      <c r="BA640" s="87"/>
      <c r="BB640" s="87"/>
    </row>
    <row r="641" spans="1:54">
      <c r="A641" s="267" t="s">
        <v>758</v>
      </c>
      <c r="B641" s="87">
        <v>-186790</v>
      </c>
      <c r="C641" s="87">
        <v>-186790</v>
      </c>
      <c r="D641" s="87">
        <v>-186790</v>
      </c>
      <c r="E641" s="87">
        <v>-186790</v>
      </c>
      <c r="F641" s="87">
        <v>-186790</v>
      </c>
      <c r="G641" s="87">
        <v>-186790</v>
      </c>
      <c r="H641" s="87">
        <v>-186790</v>
      </c>
      <c r="I641" s="87">
        <v>-186790</v>
      </c>
      <c r="J641" s="87">
        <v>-186790</v>
      </c>
      <c r="K641" s="87">
        <v>-186790</v>
      </c>
      <c r="L641" s="87">
        <v>-186790</v>
      </c>
      <c r="M641" s="87">
        <v>-186790</v>
      </c>
      <c r="N641" s="87">
        <v>-186790</v>
      </c>
      <c r="O641" s="87">
        <v>-186790</v>
      </c>
      <c r="P641" s="87">
        <v>-186790</v>
      </c>
      <c r="Q641" s="87">
        <v>-186790</v>
      </c>
      <c r="R641" s="87">
        <v>-186790</v>
      </c>
      <c r="S641" s="87">
        <v>-186790</v>
      </c>
      <c r="T641" s="87">
        <v>-186790</v>
      </c>
      <c r="U641" s="87">
        <v>-186790</v>
      </c>
      <c r="V641" s="87">
        <v>-186790</v>
      </c>
      <c r="W641" s="87">
        <v>-186790</v>
      </c>
      <c r="X641" s="87">
        <v>-186790</v>
      </c>
      <c r="Y641" s="87">
        <v>-186790</v>
      </c>
      <c r="Z641" s="87">
        <v>-186790</v>
      </c>
      <c r="AA641" s="87">
        <v>-186790</v>
      </c>
      <c r="AB641" s="87">
        <v>-186790</v>
      </c>
      <c r="AC641" s="87">
        <v>-186790</v>
      </c>
      <c r="AD641" s="87">
        <v>-186790</v>
      </c>
      <c r="AE641" s="87">
        <v>-186790</v>
      </c>
      <c r="AF641" s="87">
        <v>-186790</v>
      </c>
      <c r="AG641" s="87">
        <v>-186790</v>
      </c>
      <c r="AH641" s="87">
        <v>-186790</v>
      </c>
      <c r="AI641" s="87">
        <v>-186790</v>
      </c>
      <c r="AJ641" s="87">
        <v>-186790</v>
      </c>
      <c r="AK641" s="87">
        <v>-186790</v>
      </c>
      <c r="AL641" s="87">
        <v>-186790</v>
      </c>
      <c r="AM641" s="87">
        <v>-186790</v>
      </c>
      <c r="AN641" s="87">
        <v>-186790</v>
      </c>
      <c r="AO641" s="87">
        <v>-186790</v>
      </c>
      <c r="AP641" s="87">
        <v>-186790</v>
      </c>
      <c r="AQ641" s="87">
        <v>-186790</v>
      </c>
      <c r="AR641" s="87">
        <v>-186790</v>
      </c>
      <c r="AS641" s="87">
        <v>-186790</v>
      </c>
      <c r="AT641" s="87">
        <v>-186790</v>
      </c>
      <c r="AU641" s="87">
        <v>-186790</v>
      </c>
      <c r="AV641" s="87">
        <v>-186790</v>
      </c>
      <c r="AW641" s="87">
        <v>-186790</v>
      </c>
      <c r="AX641" s="87">
        <v>-186790</v>
      </c>
      <c r="AY641" s="87">
        <v>-186790</v>
      </c>
      <c r="AZ641" s="87">
        <v>-186790</v>
      </c>
      <c r="BA641" s="87">
        <v>-186790</v>
      </c>
      <c r="BB641" s="87">
        <v>-186790</v>
      </c>
    </row>
    <row r="642" spans="1:54">
      <c r="A642" s="267" t="s">
        <v>759</v>
      </c>
      <c r="B642" s="87">
        <v>0</v>
      </c>
      <c r="C642" s="87">
        <v>0</v>
      </c>
      <c r="D642" s="87">
        <v>0</v>
      </c>
      <c r="E642" s="87">
        <v>0</v>
      </c>
      <c r="F642" s="87">
        <v>0</v>
      </c>
      <c r="G642" s="87">
        <v>0</v>
      </c>
      <c r="H642" s="87">
        <v>0</v>
      </c>
      <c r="I642" s="87">
        <v>0</v>
      </c>
      <c r="J642" s="87">
        <v>0</v>
      </c>
      <c r="K642" s="87">
        <v>0</v>
      </c>
      <c r="L642" s="87">
        <v>0</v>
      </c>
      <c r="M642" s="87">
        <v>0</v>
      </c>
      <c r="N642" s="87">
        <v>0</v>
      </c>
      <c r="O642" s="87">
        <v>0</v>
      </c>
      <c r="P642" s="87">
        <v>0</v>
      </c>
      <c r="Q642" s="87">
        <v>0</v>
      </c>
      <c r="R642" s="87">
        <v>0</v>
      </c>
      <c r="S642" s="87">
        <v>0</v>
      </c>
      <c r="T642" s="87">
        <v>0</v>
      </c>
      <c r="U642" s="87">
        <v>0</v>
      </c>
      <c r="V642" s="87">
        <v>0</v>
      </c>
      <c r="W642" s="87">
        <v>0</v>
      </c>
      <c r="X642" s="87">
        <v>0</v>
      </c>
      <c r="Y642" s="87">
        <v>0</v>
      </c>
      <c r="Z642" s="87">
        <v>0</v>
      </c>
      <c r="AA642" s="87">
        <v>0</v>
      </c>
      <c r="AB642" s="87">
        <v>0</v>
      </c>
      <c r="AC642" s="87">
        <v>0</v>
      </c>
      <c r="AD642" s="87">
        <v>0</v>
      </c>
      <c r="AE642" s="87">
        <v>0</v>
      </c>
      <c r="AF642" s="87">
        <v>0</v>
      </c>
      <c r="AG642" s="87">
        <v>0</v>
      </c>
      <c r="AH642" s="87">
        <v>0</v>
      </c>
      <c r="AI642" s="87">
        <v>0</v>
      </c>
      <c r="AJ642" s="87">
        <v>0</v>
      </c>
      <c r="AK642" s="87">
        <v>0</v>
      </c>
      <c r="AL642" s="87">
        <v>0</v>
      </c>
      <c r="AM642" s="87">
        <v>0</v>
      </c>
      <c r="AN642" s="87">
        <v>0</v>
      </c>
      <c r="AO642" s="87">
        <v>0</v>
      </c>
      <c r="AP642" s="87">
        <v>0</v>
      </c>
      <c r="AQ642" s="87">
        <v>0</v>
      </c>
      <c r="AR642" s="87">
        <v>0</v>
      </c>
      <c r="AS642" s="87">
        <v>0</v>
      </c>
      <c r="AT642" s="87">
        <v>0</v>
      </c>
      <c r="AU642" s="87">
        <v>0</v>
      </c>
      <c r="AV642" s="87">
        <v>0</v>
      </c>
      <c r="AW642" s="87">
        <v>0</v>
      </c>
      <c r="AX642" s="87">
        <v>0</v>
      </c>
      <c r="AY642" s="87">
        <v>0</v>
      </c>
      <c r="AZ642" s="87">
        <v>0</v>
      </c>
      <c r="BA642" s="87">
        <v>0</v>
      </c>
      <c r="BB642" s="87">
        <v>0</v>
      </c>
    </row>
    <row r="643" spans="1:54">
      <c r="A643" s="267" t="s">
        <v>760</v>
      </c>
      <c r="B643" s="87">
        <v>0</v>
      </c>
      <c r="C643" s="87">
        <v>0</v>
      </c>
      <c r="D643" s="87">
        <v>0</v>
      </c>
      <c r="E643" s="87">
        <v>0</v>
      </c>
      <c r="F643" s="87">
        <v>0</v>
      </c>
      <c r="G643" s="87">
        <v>0</v>
      </c>
      <c r="H643" s="87">
        <v>0</v>
      </c>
      <c r="I643" s="87">
        <v>0</v>
      </c>
      <c r="J643" s="87">
        <v>0</v>
      </c>
      <c r="K643" s="87">
        <v>0</v>
      </c>
      <c r="L643" s="87">
        <v>0</v>
      </c>
      <c r="M643" s="87">
        <v>0</v>
      </c>
      <c r="N643" s="87">
        <v>0</v>
      </c>
      <c r="O643" s="87">
        <v>0</v>
      </c>
      <c r="P643" s="87">
        <v>0</v>
      </c>
      <c r="Q643" s="87">
        <v>0</v>
      </c>
      <c r="R643" s="87">
        <v>0</v>
      </c>
      <c r="S643" s="87">
        <v>0</v>
      </c>
      <c r="T643" s="87">
        <v>0</v>
      </c>
      <c r="U643" s="87">
        <v>0</v>
      </c>
      <c r="V643" s="87">
        <v>0</v>
      </c>
      <c r="W643" s="87">
        <v>0</v>
      </c>
      <c r="X643" s="87">
        <v>0</v>
      </c>
      <c r="Y643" s="87">
        <v>0</v>
      </c>
      <c r="Z643" s="87">
        <v>0</v>
      </c>
      <c r="AA643" s="87">
        <v>0</v>
      </c>
      <c r="AB643" s="87">
        <v>0</v>
      </c>
      <c r="AC643" s="87">
        <v>0</v>
      </c>
      <c r="AD643" s="87">
        <v>0</v>
      </c>
      <c r="AE643" s="87">
        <v>0</v>
      </c>
      <c r="AF643" s="87">
        <v>0</v>
      </c>
      <c r="AG643" s="87">
        <v>0</v>
      </c>
      <c r="AH643" s="87">
        <v>0</v>
      </c>
      <c r="AI643" s="87">
        <v>0</v>
      </c>
      <c r="AJ643" s="87">
        <v>0</v>
      </c>
      <c r="AK643" s="87">
        <v>0</v>
      </c>
      <c r="AL643" s="87">
        <v>0</v>
      </c>
      <c r="AM643" s="87">
        <v>0</v>
      </c>
      <c r="AN643" s="87">
        <v>0</v>
      </c>
      <c r="AO643" s="87">
        <v>0</v>
      </c>
      <c r="AP643" s="87">
        <v>0</v>
      </c>
      <c r="AQ643" s="87">
        <v>0</v>
      </c>
      <c r="AR643" s="87">
        <v>0</v>
      </c>
      <c r="AS643" s="87">
        <v>0</v>
      </c>
      <c r="AT643" s="87">
        <v>0</v>
      </c>
      <c r="AU643" s="87">
        <v>0</v>
      </c>
      <c r="AV643" s="87">
        <v>0</v>
      </c>
      <c r="AW643" s="87">
        <v>0</v>
      </c>
      <c r="AX643" s="87">
        <v>0</v>
      </c>
      <c r="AY643" s="87">
        <v>0</v>
      </c>
      <c r="AZ643" s="87">
        <v>0</v>
      </c>
      <c r="BA643" s="87">
        <v>0</v>
      </c>
      <c r="BB643" s="87">
        <v>0</v>
      </c>
    </row>
    <row r="644" spans="1:54">
      <c r="A644" s="86" t="s">
        <v>761</v>
      </c>
      <c r="B644" s="87">
        <v>-8387908332.3512402</v>
      </c>
      <c r="C644" s="87">
        <v>-8509865587.60536</v>
      </c>
      <c r="D644" s="87">
        <v>-8560752828.89048</v>
      </c>
      <c r="E644" s="87">
        <v>-8602960946.0455208</v>
      </c>
      <c r="F644" s="87">
        <v>-8651981891.0786591</v>
      </c>
      <c r="G644" s="87">
        <v>-8729868465.6367607</v>
      </c>
      <c r="H644" s="87">
        <v>-8834996392.1612396</v>
      </c>
      <c r="I644" s="87">
        <v>-8938814152.0749798</v>
      </c>
      <c r="J644" s="87">
        <v>-9091664564.0413895</v>
      </c>
      <c r="K644" s="87">
        <v>-9185756563.8934402</v>
      </c>
      <c r="L644" s="87">
        <v>-9254115035.6654797</v>
      </c>
      <c r="M644" s="87">
        <v>-9290866290.9989204</v>
      </c>
      <c r="N644" s="87">
        <v>-9358107503.6660995</v>
      </c>
      <c r="O644" s="87">
        <v>-9358107503.6660995</v>
      </c>
      <c r="P644" s="87">
        <v>-9474300019.3460999</v>
      </c>
      <c r="Q644" s="87">
        <v>-9514856092.6016006</v>
      </c>
      <c r="R644" s="87">
        <v>-9545001108.1935501</v>
      </c>
      <c r="S644" s="87">
        <v>-9588278021.4655704</v>
      </c>
      <c r="T644" s="87">
        <v>-9659740186.72575</v>
      </c>
      <c r="U644" s="87">
        <v>-9747637974.6563606</v>
      </c>
      <c r="V644" s="87">
        <v>-9845329972.9381409</v>
      </c>
      <c r="W644" s="87">
        <v>-9991452547.5991802</v>
      </c>
      <c r="X644" s="87">
        <v>-10070617285.102501</v>
      </c>
      <c r="Y644" s="87">
        <v>-10131414672.6038</v>
      </c>
      <c r="Z644" s="87">
        <v>-10158157175.052099</v>
      </c>
      <c r="AA644" s="87">
        <v>-10211113181.329901</v>
      </c>
      <c r="AB644" s="87">
        <v>-10211113181.329901</v>
      </c>
      <c r="AC644" s="87">
        <v>-10326397508.996599</v>
      </c>
      <c r="AD644" s="87">
        <v>-10366050645.637199</v>
      </c>
      <c r="AE644" s="87">
        <v>-10394619659.113001</v>
      </c>
      <c r="AF644" s="87">
        <v>-10436882511.6047</v>
      </c>
      <c r="AG644" s="87">
        <v>-10507827786.1276</v>
      </c>
      <c r="AH644" s="87">
        <v>-10546934359.4597</v>
      </c>
      <c r="AI644" s="87">
        <v>-10645671175.555099</v>
      </c>
      <c r="AJ644" s="87">
        <v>-10792827929.4007</v>
      </c>
      <c r="AK644" s="87">
        <v>-10872631898.070601</v>
      </c>
      <c r="AL644" s="87">
        <v>-10933854543.303101</v>
      </c>
      <c r="AM644" s="87">
        <v>-10960167838.248301</v>
      </c>
      <c r="AN644" s="87">
        <v>-11014704603.0186</v>
      </c>
      <c r="AO644" s="87">
        <v>-11014704603.0186</v>
      </c>
      <c r="AP644" s="87">
        <v>-11127333016.7227</v>
      </c>
      <c r="AQ644" s="87">
        <v>-11167045140.6817</v>
      </c>
      <c r="AR644" s="87">
        <v>-11194527309.7992</v>
      </c>
      <c r="AS644" s="87">
        <v>-11235285914.563299</v>
      </c>
      <c r="AT644" s="87">
        <v>-11305528232.555901</v>
      </c>
      <c r="AU644" s="87">
        <v>-11267496858.496201</v>
      </c>
      <c r="AV644" s="87">
        <v>-11363942964.4655</v>
      </c>
      <c r="AW644" s="87">
        <v>-11508897585.8459</v>
      </c>
      <c r="AX644" s="87">
        <v>-11587441310.053499</v>
      </c>
      <c r="AY644" s="87">
        <v>-11646846115.253</v>
      </c>
      <c r="AZ644" s="87">
        <v>-11670946927.676001</v>
      </c>
      <c r="BA644" s="87">
        <v>-11724306842.1381</v>
      </c>
      <c r="BB644" s="87">
        <v>-11724306842.1381</v>
      </c>
    </row>
    <row r="645" spans="1:54">
      <c r="A645" s="86" t="s">
        <v>762</v>
      </c>
      <c r="B645" s="87">
        <v>0</v>
      </c>
      <c r="C645" s="87">
        <v>0</v>
      </c>
      <c r="D645" s="87">
        <v>0</v>
      </c>
      <c r="E645" s="87">
        <v>0</v>
      </c>
      <c r="F645" s="87">
        <v>0</v>
      </c>
      <c r="G645" s="87">
        <v>0</v>
      </c>
      <c r="H645" s="87">
        <v>0</v>
      </c>
      <c r="I645" s="87">
        <v>0</v>
      </c>
      <c r="J645" s="87">
        <v>0</v>
      </c>
      <c r="K645" s="87">
        <v>0</v>
      </c>
      <c r="L645" s="87">
        <v>0</v>
      </c>
      <c r="M645" s="87">
        <v>0</v>
      </c>
      <c r="N645" s="87">
        <v>0</v>
      </c>
      <c r="O645" s="87">
        <v>0</v>
      </c>
      <c r="P645" s="87">
        <v>0</v>
      </c>
      <c r="Q645" s="87">
        <v>0</v>
      </c>
      <c r="R645" s="87">
        <v>0</v>
      </c>
      <c r="S645" s="87">
        <v>0</v>
      </c>
      <c r="T645" s="87">
        <v>0</v>
      </c>
      <c r="U645" s="87">
        <v>0</v>
      </c>
      <c r="V645" s="87">
        <v>0</v>
      </c>
      <c r="W645" s="87">
        <v>0</v>
      </c>
      <c r="X645" s="87">
        <v>0</v>
      </c>
      <c r="Y645" s="87">
        <v>0</v>
      </c>
      <c r="Z645" s="87">
        <v>0</v>
      </c>
      <c r="AA645" s="87">
        <v>0</v>
      </c>
      <c r="AB645" s="87">
        <v>0</v>
      </c>
      <c r="AC645" s="87">
        <v>0</v>
      </c>
      <c r="AD645" s="87">
        <v>0</v>
      </c>
      <c r="AE645" s="87">
        <v>0</v>
      </c>
      <c r="AF645" s="87">
        <v>0</v>
      </c>
      <c r="AG645" s="87">
        <v>0</v>
      </c>
      <c r="AH645" s="87">
        <v>0</v>
      </c>
      <c r="AI645" s="87">
        <v>0</v>
      </c>
      <c r="AJ645" s="87">
        <v>0</v>
      </c>
      <c r="AK645" s="87">
        <v>0</v>
      </c>
      <c r="AL645" s="87">
        <v>0</v>
      </c>
      <c r="AM645" s="87">
        <v>0</v>
      </c>
      <c r="AN645" s="87">
        <v>0</v>
      </c>
      <c r="AO645" s="87">
        <v>0</v>
      </c>
      <c r="AP645" s="87">
        <v>0</v>
      </c>
      <c r="AQ645" s="87">
        <v>0</v>
      </c>
      <c r="AR645" s="87">
        <v>0</v>
      </c>
      <c r="AS645" s="87">
        <v>0</v>
      </c>
      <c r="AT645" s="87">
        <v>0</v>
      </c>
      <c r="AU645" s="87">
        <v>0</v>
      </c>
      <c r="AV645" s="87">
        <v>0</v>
      </c>
      <c r="AW645" s="87">
        <v>0</v>
      </c>
      <c r="AX645" s="87">
        <v>0</v>
      </c>
      <c r="AY645" s="87">
        <v>0</v>
      </c>
      <c r="AZ645" s="87">
        <v>0</v>
      </c>
      <c r="BA645" s="87">
        <v>0</v>
      </c>
      <c r="BB645" s="87">
        <v>0</v>
      </c>
    </row>
    <row r="646" spans="1:54">
      <c r="A646" s="86" t="s">
        <v>763</v>
      </c>
      <c r="B646" s="87">
        <v>736991</v>
      </c>
      <c r="C646" s="87">
        <v>736991</v>
      </c>
      <c r="D646" s="87">
        <v>736991</v>
      </c>
      <c r="E646" s="87">
        <v>736991</v>
      </c>
      <c r="F646" s="87">
        <v>736991</v>
      </c>
      <c r="G646" s="87">
        <v>736991</v>
      </c>
      <c r="H646" s="87">
        <v>736991</v>
      </c>
      <c r="I646" s="87">
        <v>736991</v>
      </c>
      <c r="J646" s="87">
        <v>736991</v>
      </c>
      <c r="K646" s="87">
        <v>736991</v>
      </c>
      <c r="L646" s="87">
        <v>736991</v>
      </c>
      <c r="M646" s="87">
        <v>736991</v>
      </c>
      <c r="N646" s="87">
        <v>736991</v>
      </c>
      <c r="O646" s="87">
        <v>736991</v>
      </c>
      <c r="P646" s="87">
        <v>736991</v>
      </c>
      <c r="Q646" s="87">
        <v>736991</v>
      </c>
      <c r="R646" s="87">
        <v>736991</v>
      </c>
      <c r="S646" s="87">
        <v>736991</v>
      </c>
      <c r="T646" s="87">
        <v>736991</v>
      </c>
      <c r="U646" s="87">
        <v>736991</v>
      </c>
      <c r="V646" s="87">
        <v>736991</v>
      </c>
      <c r="W646" s="87">
        <v>736991</v>
      </c>
      <c r="X646" s="87">
        <v>736991</v>
      </c>
      <c r="Y646" s="87">
        <v>736991</v>
      </c>
      <c r="Z646" s="87">
        <v>736991</v>
      </c>
      <c r="AA646" s="87">
        <v>736991</v>
      </c>
      <c r="AB646" s="87">
        <v>736991</v>
      </c>
      <c r="AC646" s="87">
        <v>736991</v>
      </c>
      <c r="AD646" s="87">
        <v>736991</v>
      </c>
      <c r="AE646" s="87">
        <v>736991</v>
      </c>
      <c r="AF646" s="87">
        <v>736991</v>
      </c>
      <c r="AG646" s="87">
        <v>736991</v>
      </c>
      <c r="AH646" s="87">
        <v>736991</v>
      </c>
      <c r="AI646" s="87">
        <v>736991</v>
      </c>
      <c r="AJ646" s="87">
        <v>736991</v>
      </c>
      <c r="AK646" s="87">
        <v>736991</v>
      </c>
      <c r="AL646" s="87">
        <v>736991</v>
      </c>
      <c r="AM646" s="87">
        <v>736991</v>
      </c>
      <c r="AN646" s="87">
        <v>736991</v>
      </c>
      <c r="AO646" s="87">
        <v>736991</v>
      </c>
      <c r="AP646" s="87">
        <v>736991</v>
      </c>
      <c r="AQ646" s="87">
        <v>736991</v>
      </c>
      <c r="AR646" s="87">
        <v>736991</v>
      </c>
      <c r="AS646" s="87">
        <v>736991</v>
      </c>
      <c r="AT646" s="87">
        <v>736991</v>
      </c>
      <c r="AU646" s="87">
        <v>736991</v>
      </c>
      <c r="AV646" s="87">
        <v>736991</v>
      </c>
      <c r="AW646" s="87">
        <v>736991</v>
      </c>
      <c r="AX646" s="87">
        <v>736991</v>
      </c>
      <c r="AY646" s="87">
        <v>736991</v>
      </c>
      <c r="AZ646" s="87">
        <v>736991</v>
      </c>
      <c r="BA646" s="87">
        <v>736991</v>
      </c>
      <c r="BB646" s="87">
        <v>736991</v>
      </c>
    </row>
    <row r="647" spans="1:54">
      <c r="A647" s="86" t="s">
        <v>764</v>
      </c>
      <c r="B647" s="87">
        <v>-226299.899998935</v>
      </c>
      <c r="C647" s="87">
        <v>-226299.899998935</v>
      </c>
      <c r="D647" s="87">
        <v>-226299.899998935</v>
      </c>
      <c r="E647" s="87">
        <v>-226299.899998935</v>
      </c>
      <c r="F647" s="87">
        <v>-226299.899998935</v>
      </c>
      <c r="G647" s="87">
        <v>-226299.899998935</v>
      </c>
      <c r="H647" s="87">
        <v>-226299.899998935</v>
      </c>
      <c r="I647" s="87">
        <v>-226299.899998935</v>
      </c>
      <c r="J647" s="87">
        <v>-226299.899998935</v>
      </c>
      <c r="K647" s="87">
        <v>-226299.899998935</v>
      </c>
      <c r="L647" s="87">
        <v>-226299.899998935</v>
      </c>
      <c r="M647" s="87">
        <v>-226299.899998935</v>
      </c>
      <c r="N647" s="87">
        <v>-226299.899998935</v>
      </c>
      <c r="O647" s="87">
        <v>-226299.899998935</v>
      </c>
      <c r="P647" s="87">
        <v>-226299.899998935</v>
      </c>
      <c r="Q647" s="87">
        <v>-226299.899998935</v>
      </c>
      <c r="R647" s="87">
        <v>-226299.899998935</v>
      </c>
      <c r="S647" s="87">
        <v>-226299.899998935</v>
      </c>
      <c r="T647" s="87">
        <v>-226299.899998935</v>
      </c>
      <c r="U647" s="87">
        <v>-226299.899998935</v>
      </c>
      <c r="V647" s="87">
        <v>-226299.899998935</v>
      </c>
      <c r="W647" s="87">
        <v>-226299.899998935</v>
      </c>
      <c r="X647" s="87">
        <v>-226299.899998935</v>
      </c>
      <c r="Y647" s="87">
        <v>-226299.899998935</v>
      </c>
      <c r="Z647" s="87">
        <v>-226299.899998935</v>
      </c>
      <c r="AA647" s="87">
        <v>-226299.899998935</v>
      </c>
      <c r="AB647" s="87">
        <v>-226299.899998935</v>
      </c>
      <c r="AC647" s="87">
        <v>-226299.899998935</v>
      </c>
      <c r="AD647" s="87">
        <v>-226299.899998935</v>
      </c>
      <c r="AE647" s="87">
        <v>-226299.899998935</v>
      </c>
      <c r="AF647" s="87">
        <v>-226299.899998935</v>
      </c>
      <c r="AG647" s="87">
        <v>-226299.899998935</v>
      </c>
      <c r="AH647" s="87">
        <v>-226299.899998935</v>
      </c>
      <c r="AI647" s="87">
        <v>-226299.899998935</v>
      </c>
      <c r="AJ647" s="87">
        <v>-226299.899998935</v>
      </c>
      <c r="AK647" s="87">
        <v>-226299.899998935</v>
      </c>
      <c r="AL647" s="87">
        <v>-226299.899998935</v>
      </c>
      <c r="AM647" s="87">
        <v>-226299.899998935</v>
      </c>
      <c r="AN647" s="87">
        <v>-226299.899998935</v>
      </c>
      <c r="AO647" s="87">
        <v>-226299.899998935</v>
      </c>
      <c r="AP647" s="87">
        <v>-226299.899998935</v>
      </c>
      <c r="AQ647" s="87">
        <v>-226299.899998935</v>
      </c>
      <c r="AR647" s="87">
        <v>-226299.899998935</v>
      </c>
      <c r="AS647" s="87">
        <v>-226299.899998935</v>
      </c>
      <c r="AT647" s="87">
        <v>-226299.899998935</v>
      </c>
      <c r="AU647" s="87">
        <v>-226299.899998935</v>
      </c>
      <c r="AV647" s="87">
        <v>-226299.899998935</v>
      </c>
      <c r="AW647" s="87">
        <v>-226299.899998935</v>
      </c>
      <c r="AX647" s="87">
        <v>-226299.899998935</v>
      </c>
      <c r="AY647" s="87">
        <v>-226299.899998935</v>
      </c>
      <c r="AZ647" s="87">
        <v>-226299.899998935</v>
      </c>
      <c r="BA647" s="87">
        <v>-226299.899998935</v>
      </c>
      <c r="BB647" s="87">
        <v>-226299.899998935</v>
      </c>
    </row>
    <row r="648" spans="1:54">
      <c r="A648" s="86" t="s">
        <v>765</v>
      </c>
      <c r="B648" s="87">
        <v>215889267.34</v>
      </c>
      <c r="C648" s="87">
        <v>215889267.34</v>
      </c>
      <c r="D648" s="87">
        <v>215889267.34</v>
      </c>
      <c r="E648" s="87">
        <v>215889267.34</v>
      </c>
      <c r="F648" s="87">
        <v>215889267.34</v>
      </c>
      <c r="G648" s="87">
        <v>215889267.34</v>
      </c>
      <c r="H648" s="87">
        <v>215889267.34</v>
      </c>
      <c r="I648" s="87">
        <v>215889267.34</v>
      </c>
      <c r="J648" s="87">
        <v>215889267.34</v>
      </c>
      <c r="K648" s="87">
        <v>215889267.34</v>
      </c>
      <c r="L648" s="87">
        <v>215889267.34</v>
      </c>
      <c r="M648" s="87">
        <v>215889267.34</v>
      </c>
      <c r="N648" s="87">
        <v>215889267.34</v>
      </c>
      <c r="O648" s="87">
        <v>215889267.34</v>
      </c>
      <c r="P648" s="87">
        <v>215889267.34</v>
      </c>
      <c r="Q648" s="87">
        <v>215889267.34</v>
      </c>
      <c r="R648" s="87">
        <v>215889267.34</v>
      </c>
      <c r="S648" s="87">
        <v>215889267.34</v>
      </c>
      <c r="T648" s="87">
        <v>215889267.34</v>
      </c>
      <c r="U648" s="87">
        <v>215889267.34</v>
      </c>
      <c r="V648" s="87">
        <v>215889267.34</v>
      </c>
      <c r="W648" s="87">
        <v>215889267.34</v>
      </c>
      <c r="X648" s="87">
        <v>215889267.34</v>
      </c>
      <c r="Y648" s="87">
        <v>215889267.34</v>
      </c>
      <c r="Z648" s="87">
        <v>215889267.34</v>
      </c>
      <c r="AA648" s="87">
        <v>215889267.34</v>
      </c>
      <c r="AB648" s="87">
        <v>215889267.34</v>
      </c>
      <c r="AC648" s="87">
        <v>215889267.34</v>
      </c>
      <c r="AD648" s="87">
        <v>215889267.34</v>
      </c>
      <c r="AE648" s="87">
        <v>215889267.34</v>
      </c>
      <c r="AF648" s="87">
        <v>215889267.34</v>
      </c>
      <c r="AG648" s="87">
        <v>215889267.34</v>
      </c>
      <c r="AH648" s="87">
        <v>215889267.34</v>
      </c>
      <c r="AI648" s="87">
        <v>215889267.34</v>
      </c>
      <c r="AJ648" s="87">
        <v>215889267.34</v>
      </c>
      <c r="AK648" s="87">
        <v>215889267.34</v>
      </c>
      <c r="AL648" s="87">
        <v>215889267.34</v>
      </c>
      <c r="AM648" s="87">
        <v>215889267.34</v>
      </c>
      <c r="AN648" s="87">
        <v>215889267.34</v>
      </c>
      <c r="AO648" s="87">
        <v>215889267.34</v>
      </c>
      <c r="AP648" s="87">
        <v>215889267.34</v>
      </c>
      <c r="AQ648" s="87">
        <v>215889267.34</v>
      </c>
      <c r="AR648" s="87">
        <v>215889267.34</v>
      </c>
      <c r="AS648" s="87">
        <v>215889267.34</v>
      </c>
      <c r="AT648" s="87">
        <v>215889267.34</v>
      </c>
      <c r="AU648" s="87">
        <v>215889267.34</v>
      </c>
      <c r="AV648" s="87">
        <v>215889267.34</v>
      </c>
      <c r="AW648" s="87">
        <v>215889267.34</v>
      </c>
      <c r="AX648" s="87">
        <v>215889267.34</v>
      </c>
      <c r="AY648" s="87">
        <v>215889267.34</v>
      </c>
      <c r="AZ648" s="87">
        <v>215889267.34</v>
      </c>
      <c r="BA648" s="87">
        <v>215889267.34</v>
      </c>
      <c r="BB648" s="87">
        <v>215889267.34</v>
      </c>
    </row>
    <row r="649" spans="1:54">
      <c r="A649" s="86" t="s">
        <v>766</v>
      </c>
      <c r="B649" s="87">
        <v>-215889267.33000299</v>
      </c>
      <c r="C649" s="87">
        <v>-215889267.33000299</v>
      </c>
      <c r="D649" s="87">
        <v>-215889267.33000299</v>
      </c>
      <c r="E649" s="87">
        <v>-215889267.33000299</v>
      </c>
      <c r="F649" s="87">
        <v>-215889267.33000299</v>
      </c>
      <c r="G649" s="87">
        <v>-215889267.33000299</v>
      </c>
      <c r="H649" s="87">
        <v>-215889267.33000299</v>
      </c>
      <c r="I649" s="87">
        <v>-215889267.33000299</v>
      </c>
      <c r="J649" s="87">
        <v>-215889267.33000299</v>
      </c>
      <c r="K649" s="87">
        <v>-215889267.33000299</v>
      </c>
      <c r="L649" s="87">
        <v>-215889267.33000299</v>
      </c>
      <c r="M649" s="87">
        <v>-215889267.33000299</v>
      </c>
      <c r="N649" s="87">
        <v>-215889267.33000299</v>
      </c>
      <c r="O649" s="87">
        <v>-215889267.33000299</v>
      </c>
      <c r="P649" s="87">
        <v>-215889267.33000299</v>
      </c>
      <c r="Q649" s="87">
        <v>-215889267.33000299</v>
      </c>
      <c r="R649" s="87">
        <v>-215889267.33000299</v>
      </c>
      <c r="S649" s="87">
        <v>-215889267.33000299</v>
      </c>
      <c r="T649" s="87">
        <v>-215889267.33000299</v>
      </c>
      <c r="U649" s="87">
        <v>-215889267.33000299</v>
      </c>
      <c r="V649" s="87">
        <v>-215889267.33000299</v>
      </c>
      <c r="W649" s="87">
        <v>-215889267.33000299</v>
      </c>
      <c r="X649" s="87">
        <v>-215889267.33000299</v>
      </c>
      <c r="Y649" s="87">
        <v>-215889267.33000299</v>
      </c>
      <c r="Z649" s="87">
        <v>-215889267.33000299</v>
      </c>
      <c r="AA649" s="87">
        <v>-215889267.33000299</v>
      </c>
      <c r="AB649" s="87">
        <v>-215889267.33000299</v>
      </c>
      <c r="AC649" s="87">
        <v>-215889267.33000299</v>
      </c>
      <c r="AD649" s="87">
        <v>-215889267.33000299</v>
      </c>
      <c r="AE649" s="87">
        <v>-215889267.33000299</v>
      </c>
      <c r="AF649" s="87">
        <v>-215889267.33000299</v>
      </c>
      <c r="AG649" s="87">
        <v>-215889267.33000299</v>
      </c>
      <c r="AH649" s="87">
        <v>-215889267.33000299</v>
      </c>
      <c r="AI649" s="87">
        <v>-215889267.33000299</v>
      </c>
      <c r="AJ649" s="87">
        <v>-215889267.33000299</v>
      </c>
      <c r="AK649" s="87">
        <v>-215889267.33000299</v>
      </c>
      <c r="AL649" s="87">
        <v>-215889267.33000299</v>
      </c>
      <c r="AM649" s="87">
        <v>-215889267.33000299</v>
      </c>
      <c r="AN649" s="87">
        <v>-215889267.33000299</v>
      </c>
      <c r="AO649" s="87">
        <v>-215889267.33000299</v>
      </c>
      <c r="AP649" s="87">
        <v>-215889267.33000299</v>
      </c>
      <c r="AQ649" s="87">
        <v>-215889267.33000299</v>
      </c>
      <c r="AR649" s="87">
        <v>-215889267.33000299</v>
      </c>
      <c r="AS649" s="87">
        <v>-215889267.33000299</v>
      </c>
      <c r="AT649" s="87">
        <v>-215889267.33000299</v>
      </c>
      <c r="AU649" s="87">
        <v>-215889267.33000299</v>
      </c>
      <c r="AV649" s="87">
        <v>-215889267.33000299</v>
      </c>
      <c r="AW649" s="87">
        <v>-215889267.33000299</v>
      </c>
      <c r="AX649" s="87">
        <v>-215889267.33000299</v>
      </c>
      <c r="AY649" s="87">
        <v>-215889267.33000299</v>
      </c>
      <c r="AZ649" s="87">
        <v>-215889267.33000299</v>
      </c>
      <c r="BA649" s="87">
        <v>-215889267.33000299</v>
      </c>
      <c r="BB649" s="87">
        <v>-215889267.33000299</v>
      </c>
    </row>
    <row r="650" spans="1:54">
      <c r="A650" s="267" t="s">
        <v>767</v>
      </c>
      <c r="B650" s="109">
        <v>-8387584431.2412395</v>
      </c>
      <c r="C650" s="109">
        <v>-8509541686.4953604</v>
      </c>
      <c r="D650" s="109">
        <v>-8560428927.7804804</v>
      </c>
      <c r="E650" s="109">
        <v>-8602637044.9355202</v>
      </c>
      <c r="F650" s="109">
        <v>-8651657989.9686604</v>
      </c>
      <c r="G650" s="109">
        <v>-8729544564.5267601</v>
      </c>
      <c r="H650" s="109">
        <v>-8834672491.0512409</v>
      </c>
      <c r="I650" s="109">
        <v>-8938490250.9649792</v>
      </c>
      <c r="J650" s="109">
        <v>-9091340662.9313908</v>
      </c>
      <c r="K650" s="109">
        <v>-9185432662.7834492</v>
      </c>
      <c r="L650" s="109">
        <v>-9253791134.555479</v>
      </c>
      <c r="M650" s="109">
        <v>-9290542389.8889294</v>
      </c>
      <c r="N650" s="109">
        <v>-9357783602.5561008</v>
      </c>
      <c r="O650" s="109">
        <v>-9357783602.5561008</v>
      </c>
      <c r="P650" s="109">
        <v>-9473976118.2360992</v>
      </c>
      <c r="Q650" s="109">
        <v>-9514532191.4916</v>
      </c>
      <c r="R650" s="109">
        <v>-9544677207.0835495</v>
      </c>
      <c r="S650" s="109">
        <v>-9587954120.3555698</v>
      </c>
      <c r="T650" s="109">
        <v>-9659416285.6157494</v>
      </c>
      <c r="U650" s="109">
        <v>-9747314073.54636</v>
      </c>
      <c r="V650" s="109">
        <v>-9845006071.8281403</v>
      </c>
      <c r="W650" s="109">
        <v>-9991128646.4891796</v>
      </c>
      <c r="X650" s="109">
        <v>-10070293383.9925</v>
      </c>
      <c r="Y650" s="109">
        <v>-10131090771.493799</v>
      </c>
      <c r="Z650" s="109">
        <v>-10157833273.942101</v>
      </c>
      <c r="AA650" s="109">
        <v>-10210789280.2199</v>
      </c>
      <c r="AB650" s="109">
        <v>-10210789280.2199</v>
      </c>
      <c r="AC650" s="109">
        <v>-10326073607.8866</v>
      </c>
      <c r="AD650" s="109">
        <v>-10365726744.527201</v>
      </c>
      <c r="AE650" s="109">
        <v>-10394295758.003</v>
      </c>
      <c r="AF650" s="109">
        <v>-10436558610.494699</v>
      </c>
      <c r="AG650" s="109">
        <v>-10507503885.017599</v>
      </c>
      <c r="AH650" s="109">
        <v>-10546610458.349701</v>
      </c>
      <c r="AI650" s="109">
        <v>-10645347274.445101</v>
      </c>
      <c r="AJ650" s="109">
        <v>-10792504028.290701</v>
      </c>
      <c r="AK650" s="109">
        <v>-10872307996.9606</v>
      </c>
      <c r="AL650" s="109">
        <v>-10933530642.1931</v>
      </c>
      <c r="AM650" s="109">
        <v>-10959843937.1383</v>
      </c>
      <c r="AN650" s="109">
        <v>-11014380701.9086</v>
      </c>
      <c r="AO650" s="109">
        <v>-11014380701.9086</v>
      </c>
      <c r="AP650" s="109">
        <v>-11127009115.6127</v>
      </c>
      <c r="AQ650" s="109">
        <v>-11166721239.571699</v>
      </c>
      <c r="AR650" s="109">
        <v>-11194203408.689199</v>
      </c>
      <c r="AS650" s="109">
        <v>-11234962013.4533</v>
      </c>
      <c r="AT650" s="109">
        <v>-11305204331.4459</v>
      </c>
      <c r="AU650" s="109">
        <v>-11267172957.3862</v>
      </c>
      <c r="AV650" s="109">
        <v>-11363619063.355499</v>
      </c>
      <c r="AW650" s="109">
        <v>-11508573684.735901</v>
      </c>
      <c r="AX650" s="109">
        <v>-11587117408.943501</v>
      </c>
      <c r="AY650" s="109">
        <v>-11646522214.143</v>
      </c>
      <c r="AZ650" s="109">
        <v>-11670623026.566</v>
      </c>
      <c r="BA650" s="109">
        <v>-11723982941.028099</v>
      </c>
      <c r="BB650" s="109">
        <v>-11723982941.028099</v>
      </c>
    </row>
    <row r="651" spans="1:54">
      <c r="A651" s="86" t="s">
        <v>768</v>
      </c>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c r="AK651" s="87"/>
      <c r="AL651" s="87"/>
      <c r="AM651" s="87"/>
      <c r="AN651" s="87"/>
      <c r="AO651" s="87"/>
      <c r="AP651" s="87"/>
      <c r="AQ651" s="87"/>
      <c r="AR651" s="87"/>
      <c r="AS651" s="87"/>
      <c r="AT651" s="87"/>
      <c r="AU651" s="87"/>
      <c r="AV651" s="87"/>
      <c r="AW651" s="87"/>
      <c r="AX651" s="87"/>
      <c r="AY651" s="87"/>
      <c r="AZ651" s="87"/>
      <c r="BA651" s="87"/>
      <c r="BB651" s="87"/>
    </row>
    <row r="652" spans="1:54">
      <c r="A652" s="89" t="s">
        <v>769</v>
      </c>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c r="AG652" s="87"/>
      <c r="AH652" s="87"/>
      <c r="AI652" s="87"/>
      <c r="AJ652" s="87"/>
      <c r="AK652" s="87"/>
      <c r="AL652" s="87"/>
      <c r="AM652" s="87"/>
      <c r="AN652" s="87"/>
      <c r="AO652" s="87"/>
      <c r="AP652" s="87"/>
      <c r="AQ652" s="87"/>
      <c r="AR652" s="87"/>
      <c r="AS652" s="87"/>
      <c r="AT652" s="87"/>
      <c r="AU652" s="87"/>
      <c r="AV652" s="87"/>
      <c r="AW652" s="87"/>
      <c r="AX652" s="87"/>
      <c r="AY652" s="87"/>
      <c r="AZ652" s="87"/>
      <c r="BA652" s="87"/>
      <c r="BB652" s="87"/>
    </row>
    <row r="653" spans="1:54">
      <c r="A653" s="86" t="s">
        <v>770</v>
      </c>
      <c r="B653" s="87">
        <v>0</v>
      </c>
      <c r="C653" s="87">
        <v>0</v>
      </c>
      <c r="D653" s="87">
        <v>0</v>
      </c>
      <c r="E653" s="87">
        <v>0</v>
      </c>
      <c r="F653" s="87">
        <v>0</v>
      </c>
      <c r="G653" s="87">
        <v>0</v>
      </c>
      <c r="H653" s="87">
        <v>0</v>
      </c>
      <c r="I653" s="87">
        <v>0</v>
      </c>
      <c r="J653" s="87">
        <v>0</v>
      </c>
      <c r="K653" s="87">
        <v>0</v>
      </c>
      <c r="L653" s="87">
        <v>0</v>
      </c>
      <c r="M653" s="87">
        <v>0</v>
      </c>
      <c r="N653" s="87">
        <v>0</v>
      </c>
      <c r="O653" s="87">
        <v>0</v>
      </c>
      <c r="P653" s="87">
        <v>0</v>
      </c>
      <c r="Q653" s="87">
        <v>0</v>
      </c>
      <c r="R653" s="87">
        <v>0</v>
      </c>
      <c r="S653" s="87">
        <v>0</v>
      </c>
      <c r="T653" s="87">
        <v>0</v>
      </c>
      <c r="U653" s="87">
        <v>0</v>
      </c>
      <c r="V653" s="87">
        <v>0</v>
      </c>
      <c r="W653" s="87">
        <v>0</v>
      </c>
      <c r="X653" s="87">
        <v>0</v>
      </c>
      <c r="Y653" s="87">
        <v>0</v>
      </c>
      <c r="Z653" s="87">
        <v>0</v>
      </c>
      <c r="AA653" s="87">
        <v>0</v>
      </c>
      <c r="AB653" s="87">
        <v>0</v>
      </c>
      <c r="AC653" s="87">
        <v>0</v>
      </c>
      <c r="AD653" s="87">
        <v>0</v>
      </c>
      <c r="AE653" s="87">
        <v>0</v>
      </c>
      <c r="AF653" s="87">
        <v>0</v>
      </c>
      <c r="AG653" s="87">
        <v>0</v>
      </c>
      <c r="AH653" s="87">
        <v>0</v>
      </c>
      <c r="AI653" s="87">
        <v>0</v>
      </c>
      <c r="AJ653" s="87">
        <v>0</v>
      </c>
      <c r="AK653" s="87">
        <v>0</v>
      </c>
      <c r="AL653" s="87">
        <v>0</v>
      </c>
      <c r="AM653" s="87">
        <v>0</v>
      </c>
      <c r="AN653" s="87">
        <v>0</v>
      </c>
      <c r="AO653" s="87">
        <v>0</v>
      </c>
      <c r="AP653" s="87">
        <v>0</v>
      </c>
      <c r="AQ653" s="87">
        <v>0</v>
      </c>
      <c r="AR653" s="87">
        <v>0</v>
      </c>
      <c r="AS653" s="87">
        <v>0</v>
      </c>
      <c r="AT653" s="87">
        <v>0</v>
      </c>
      <c r="AU653" s="87">
        <v>0</v>
      </c>
      <c r="AV653" s="87">
        <v>0</v>
      </c>
      <c r="AW653" s="87">
        <v>0</v>
      </c>
      <c r="AX653" s="87">
        <v>0</v>
      </c>
      <c r="AY653" s="87">
        <v>0</v>
      </c>
      <c r="AZ653" s="87">
        <v>0</v>
      </c>
      <c r="BA653" s="87">
        <v>0</v>
      </c>
      <c r="BB653" s="87">
        <v>0</v>
      </c>
    </row>
    <row r="654" spans="1:54">
      <c r="A654" s="86" t="s">
        <v>771</v>
      </c>
      <c r="B654" s="87">
        <v>0</v>
      </c>
      <c r="C654" s="87">
        <v>0</v>
      </c>
      <c r="D654" s="87">
        <v>0</v>
      </c>
      <c r="E654" s="87">
        <v>0</v>
      </c>
      <c r="F654" s="87">
        <v>0</v>
      </c>
      <c r="G654" s="87">
        <v>0</v>
      </c>
      <c r="H654" s="87">
        <v>0</v>
      </c>
      <c r="I654" s="87">
        <v>0</v>
      </c>
      <c r="J654" s="87">
        <v>0</v>
      </c>
      <c r="K654" s="87">
        <v>0</v>
      </c>
      <c r="L654" s="87">
        <v>0</v>
      </c>
      <c r="M654" s="87">
        <v>0</v>
      </c>
      <c r="N654" s="87">
        <v>0</v>
      </c>
      <c r="O654" s="87">
        <v>0</v>
      </c>
      <c r="P654" s="87">
        <v>0</v>
      </c>
      <c r="Q654" s="87">
        <v>0</v>
      </c>
      <c r="R654" s="87">
        <v>0</v>
      </c>
      <c r="S654" s="87">
        <v>0</v>
      </c>
      <c r="T654" s="87">
        <v>0</v>
      </c>
      <c r="U654" s="87">
        <v>0</v>
      </c>
      <c r="V654" s="87">
        <v>0</v>
      </c>
      <c r="W654" s="87">
        <v>0</v>
      </c>
      <c r="X654" s="87">
        <v>0</v>
      </c>
      <c r="Y654" s="87">
        <v>0</v>
      </c>
      <c r="Z654" s="87">
        <v>0</v>
      </c>
      <c r="AA654" s="87">
        <v>0</v>
      </c>
      <c r="AB654" s="87">
        <v>0</v>
      </c>
      <c r="AC654" s="87">
        <v>0</v>
      </c>
      <c r="AD654" s="87">
        <v>0</v>
      </c>
      <c r="AE654" s="87">
        <v>0</v>
      </c>
      <c r="AF654" s="87">
        <v>0</v>
      </c>
      <c r="AG654" s="87">
        <v>0</v>
      </c>
      <c r="AH654" s="87">
        <v>0</v>
      </c>
      <c r="AI654" s="87">
        <v>0</v>
      </c>
      <c r="AJ654" s="87">
        <v>0</v>
      </c>
      <c r="AK654" s="87">
        <v>0</v>
      </c>
      <c r="AL654" s="87">
        <v>0</v>
      </c>
      <c r="AM654" s="87">
        <v>0</v>
      </c>
      <c r="AN654" s="87">
        <v>0</v>
      </c>
      <c r="AO654" s="87">
        <v>0</v>
      </c>
      <c r="AP654" s="87">
        <v>0</v>
      </c>
      <c r="AQ654" s="87">
        <v>0</v>
      </c>
      <c r="AR654" s="87">
        <v>0</v>
      </c>
      <c r="AS654" s="87">
        <v>0</v>
      </c>
      <c r="AT654" s="87">
        <v>0</v>
      </c>
      <c r="AU654" s="87">
        <v>0</v>
      </c>
      <c r="AV654" s="87">
        <v>0</v>
      </c>
      <c r="AW654" s="87">
        <v>0</v>
      </c>
      <c r="AX654" s="87">
        <v>0</v>
      </c>
      <c r="AY654" s="87">
        <v>0</v>
      </c>
      <c r="AZ654" s="87">
        <v>0</v>
      </c>
      <c r="BA654" s="87">
        <v>0</v>
      </c>
      <c r="BB654" s="87">
        <v>0</v>
      </c>
    </row>
    <row r="655" spans="1:54">
      <c r="A655" s="86" t="s">
        <v>772</v>
      </c>
      <c r="B655" s="87">
        <v>0</v>
      </c>
      <c r="C655" s="87">
        <v>0</v>
      </c>
      <c r="D655" s="87">
        <v>0</v>
      </c>
      <c r="E655" s="87">
        <v>0</v>
      </c>
      <c r="F655" s="87">
        <v>0</v>
      </c>
      <c r="G655" s="87">
        <v>0</v>
      </c>
      <c r="H655" s="87">
        <v>0</v>
      </c>
      <c r="I655" s="87">
        <v>0</v>
      </c>
      <c r="J655" s="87">
        <v>0</v>
      </c>
      <c r="K655" s="87">
        <v>0</v>
      </c>
      <c r="L655" s="87">
        <v>0</v>
      </c>
      <c r="M655" s="87">
        <v>0</v>
      </c>
      <c r="N655" s="87">
        <v>0</v>
      </c>
      <c r="O655" s="87">
        <v>0</v>
      </c>
      <c r="P655" s="87">
        <v>0</v>
      </c>
      <c r="Q655" s="87">
        <v>0</v>
      </c>
      <c r="R655" s="87">
        <v>0</v>
      </c>
      <c r="S655" s="87">
        <v>0</v>
      </c>
      <c r="T655" s="87">
        <v>0</v>
      </c>
      <c r="U655" s="87">
        <v>0</v>
      </c>
      <c r="V655" s="87">
        <v>0</v>
      </c>
      <c r="W655" s="87">
        <v>0</v>
      </c>
      <c r="X655" s="87">
        <v>0</v>
      </c>
      <c r="Y655" s="87">
        <v>0</v>
      </c>
      <c r="Z655" s="87">
        <v>0</v>
      </c>
      <c r="AA655" s="87">
        <v>0</v>
      </c>
      <c r="AB655" s="87">
        <v>0</v>
      </c>
      <c r="AC655" s="87">
        <v>0</v>
      </c>
      <c r="AD655" s="87">
        <v>0</v>
      </c>
      <c r="AE655" s="87">
        <v>0</v>
      </c>
      <c r="AF655" s="87">
        <v>0</v>
      </c>
      <c r="AG655" s="87">
        <v>0</v>
      </c>
      <c r="AH655" s="87">
        <v>0</v>
      </c>
      <c r="AI655" s="87">
        <v>0</v>
      </c>
      <c r="AJ655" s="87">
        <v>0</v>
      </c>
      <c r="AK655" s="87">
        <v>0</v>
      </c>
      <c r="AL655" s="87">
        <v>0</v>
      </c>
      <c r="AM655" s="87">
        <v>0</v>
      </c>
      <c r="AN655" s="87">
        <v>0</v>
      </c>
      <c r="AO655" s="87">
        <v>0</v>
      </c>
      <c r="AP655" s="87">
        <v>0</v>
      </c>
      <c r="AQ655" s="87">
        <v>0</v>
      </c>
      <c r="AR655" s="87">
        <v>0</v>
      </c>
      <c r="AS655" s="87">
        <v>0</v>
      </c>
      <c r="AT655" s="87">
        <v>0</v>
      </c>
      <c r="AU655" s="87">
        <v>0</v>
      </c>
      <c r="AV655" s="87">
        <v>0</v>
      </c>
      <c r="AW655" s="87">
        <v>0</v>
      </c>
      <c r="AX655" s="87">
        <v>0</v>
      </c>
      <c r="AY655" s="87">
        <v>0</v>
      </c>
      <c r="AZ655" s="87">
        <v>0</v>
      </c>
      <c r="BA655" s="87">
        <v>0</v>
      </c>
      <c r="BB655" s="87">
        <v>0</v>
      </c>
    </row>
    <row r="656" spans="1:54">
      <c r="A656" s="86" t="s">
        <v>773</v>
      </c>
      <c r="B656" s="87">
        <v>0</v>
      </c>
      <c r="C656" s="87">
        <v>0</v>
      </c>
      <c r="D656" s="87">
        <v>0</v>
      </c>
      <c r="E656" s="87">
        <v>0</v>
      </c>
      <c r="F656" s="87">
        <v>0</v>
      </c>
      <c r="G656" s="87">
        <v>0</v>
      </c>
      <c r="H656" s="87">
        <v>0</v>
      </c>
      <c r="I656" s="87">
        <v>0</v>
      </c>
      <c r="J656" s="87">
        <v>0</v>
      </c>
      <c r="K656" s="87">
        <v>0</v>
      </c>
      <c r="L656" s="87">
        <v>0</v>
      </c>
      <c r="M656" s="87">
        <v>0</v>
      </c>
      <c r="N656" s="87">
        <v>0</v>
      </c>
      <c r="O656" s="87">
        <v>0</v>
      </c>
      <c r="P656" s="87">
        <v>0</v>
      </c>
      <c r="Q656" s="87">
        <v>0</v>
      </c>
      <c r="R656" s="87">
        <v>0</v>
      </c>
      <c r="S656" s="87">
        <v>0</v>
      </c>
      <c r="T656" s="87">
        <v>0</v>
      </c>
      <c r="U656" s="87">
        <v>0</v>
      </c>
      <c r="V656" s="87">
        <v>0</v>
      </c>
      <c r="W656" s="87">
        <v>0</v>
      </c>
      <c r="X656" s="87">
        <v>0</v>
      </c>
      <c r="Y656" s="87">
        <v>0</v>
      </c>
      <c r="Z656" s="87">
        <v>0</v>
      </c>
      <c r="AA656" s="87">
        <v>0</v>
      </c>
      <c r="AB656" s="87">
        <v>0</v>
      </c>
      <c r="AC656" s="87">
        <v>0</v>
      </c>
      <c r="AD656" s="87">
        <v>0</v>
      </c>
      <c r="AE656" s="87">
        <v>0</v>
      </c>
      <c r="AF656" s="87">
        <v>0</v>
      </c>
      <c r="AG656" s="87">
        <v>0</v>
      </c>
      <c r="AH656" s="87">
        <v>0</v>
      </c>
      <c r="AI656" s="87">
        <v>0</v>
      </c>
      <c r="AJ656" s="87">
        <v>0</v>
      </c>
      <c r="AK656" s="87">
        <v>0</v>
      </c>
      <c r="AL656" s="87">
        <v>0</v>
      </c>
      <c r="AM656" s="87">
        <v>0</v>
      </c>
      <c r="AN656" s="87">
        <v>0</v>
      </c>
      <c r="AO656" s="87">
        <v>0</v>
      </c>
      <c r="AP656" s="87">
        <v>0</v>
      </c>
      <c r="AQ656" s="87">
        <v>0</v>
      </c>
      <c r="AR656" s="87">
        <v>0</v>
      </c>
      <c r="AS656" s="87">
        <v>0</v>
      </c>
      <c r="AT656" s="87">
        <v>0</v>
      </c>
      <c r="AU656" s="87">
        <v>0</v>
      </c>
      <c r="AV656" s="87">
        <v>0</v>
      </c>
      <c r="AW656" s="87">
        <v>0</v>
      </c>
      <c r="AX656" s="87">
        <v>0</v>
      </c>
      <c r="AY656" s="87">
        <v>0</v>
      </c>
      <c r="AZ656" s="87">
        <v>0</v>
      </c>
      <c r="BA656" s="87">
        <v>0</v>
      </c>
      <c r="BB656" s="87">
        <v>0</v>
      </c>
    </row>
    <row r="657" spans="1:54">
      <c r="A657" s="86" t="s">
        <v>774</v>
      </c>
      <c r="B657" s="87">
        <v>0</v>
      </c>
      <c r="C657" s="87">
        <v>0</v>
      </c>
      <c r="D657" s="87">
        <v>0</v>
      </c>
      <c r="E657" s="87">
        <v>0</v>
      </c>
      <c r="F657" s="87">
        <v>0</v>
      </c>
      <c r="G657" s="87">
        <v>0</v>
      </c>
      <c r="H657" s="87">
        <v>0</v>
      </c>
      <c r="I657" s="87">
        <v>0</v>
      </c>
      <c r="J657" s="87">
        <v>0</v>
      </c>
      <c r="K657" s="87">
        <v>0</v>
      </c>
      <c r="L657" s="87">
        <v>0</v>
      </c>
      <c r="M657" s="87">
        <v>0</v>
      </c>
      <c r="N657" s="87">
        <v>0</v>
      </c>
      <c r="O657" s="87">
        <v>0</v>
      </c>
      <c r="P657" s="87">
        <v>0</v>
      </c>
      <c r="Q657" s="87">
        <v>0</v>
      </c>
      <c r="R657" s="87">
        <v>0</v>
      </c>
      <c r="S657" s="87">
        <v>0</v>
      </c>
      <c r="T657" s="87">
        <v>0</v>
      </c>
      <c r="U657" s="87">
        <v>0</v>
      </c>
      <c r="V657" s="87">
        <v>0</v>
      </c>
      <c r="W657" s="87">
        <v>0</v>
      </c>
      <c r="X657" s="87">
        <v>0</v>
      </c>
      <c r="Y657" s="87">
        <v>0</v>
      </c>
      <c r="Z657" s="87">
        <v>0</v>
      </c>
      <c r="AA657" s="87">
        <v>0</v>
      </c>
      <c r="AB657" s="87">
        <v>0</v>
      </c>
      <c r="AC657" s="87">
        <v>0</v>
      </c>
      <c r="AD657" s="87">
        <v>0</v>
      </c>
      <c r="AE657" s="87">
        <v>0</v>
      </c>
      <c r="AF657" s="87">
        <v>0</v>
      </c>
      <c r="AG657" s="87">
        <v>0</v>
      </c>
      <c r="AH657" s="87">
        <v>0</v>
      </c>
      <c r="AI657" s="87">
        <v>0</v>
      </c>
      <c r="AJ657" s="87">
        <v>0</v>
      </c>
      <c r="AK657" s="87">
        <v>0</v>
      </c>
      <c r="AL657" s="87">
        <v>0</v>
      </c>
      <c r="AM657" s="87">
        <v>0</v>
      </c>
      <c r="AN657" s="87">
        <v>0</v>
      </c>
      <c r="AO657" s="87">
        <v>0</v>
      </c>
      <c r="AP657" s="87">
        <v>0</v>
      </c>
      <c r="AQ657" s="87">
        <v>0</v>
      </c>
      <c r="AR657" s="87">
        <v>0</v>
      </c>
      <c r="AS657" s="87">
        <v>0</v>
      </c>
      <c r="AT657" s="87">
        <v>0</v>
      </c>
      <c r="AU657" s="87">
        <v>0</v>
      </c>
      <c r="AV657" s="87">
        <v>0</v>
      </c>
      <c r="AW657" s="87">
        <v>0</v>
      </c>
      <c r="AX657" s="87">
        <v>0</v>
      </c>
      <c r="AY657" s="87">
        <v>0</v>
      </c>
      <c r="AZ657" s="87">
        <v>0</v>
      </c>
      <c r="BA657" s="87">
        <v>0</v>
      </c>
      <c r="BB657" s="87">
        <v>0</v>
      </c>
    </row>
    <row r="658" spans="1:54">
      <c r="A658" s="86" t="s">
        <v>775</v>
      </c>
      <c r="B658" s="87">
        <v>0</v>
      </c>
      <c r="C658" s="87">
        <v>0</v>
      </c>
      <c r="D658" s="87">
        <v>0</v>
      </c>
      <c r="E658" s="87">
        <v>0</v>
      </c>
      <c r="F658" s="87">
        <v>0</v>
      </c>
      <c r="G658" s="87">
        <v>0</v>
      </c>
      <c r="H658" s="87">
        <v>0</v>
      </c>
      <c r="I658" s="87">
        <v>0</v>
      </c>
      <c r="J658" s="87">
        <v>0</v>
      </c>
      <c r="K658" s="87">
        <v>0</v>
      </c>
      <c r="L658" s="87">
        <v>0</v>
      </c>
      <c r="M658" s="87">
        <v>0</v>
      </c>
      <c r="N658" s="87">
        <v>0</v>
      </c>
      <c r="O658" s="87">
        <v>0</v>
      </c>
      <c r="P658" s="87">
        <v>0</v>
      </c>
      <c r="Q658" s="87">
        <v>0</v>
      </c>
      <c r="R658" s="87">
        <v>0</v>
      </c>
      <c r="S658" s="87">
        <v>0</v>
      </c>
      <c r="T658" s="87">
        <v>0</v>
      </c>
      <c r="U658" s="87">
        <v>0</v>
      </c>
      <c r="V658" s="87">
        <v>0</v>
      </c>
      <c r="W658" s="87">
        <v>0</v>
      </c>
      <c r="X658" s="87">
        <v>0</v>
      </c>
      <c r="Y658" s="87">
        <v>0</v>
      </c>
      <c r="Z658" s="87">
        <v>0</v>
      </c>
      <c r="AA658" s="87">
        <v>0</v>
      </c>
      <c r="AB658" s="87">
        <v>0</v>
      </c>
      <c r="AC658" s="87">
        <v>0</v>
      </c>
      <c r="AD658" s="87">
        <v>0</v>
      </c>
      <c r="AE658" s="87">
        <v>0</v>
      </c>
      <c r="AF658" s="87">
        <v>0</v>
      </c>
      <c r="AG658" s="87">
        <v>0</v>
      </c>
      <c r="AH658" s="87">
        <v>0</v>
      </c>
      <c r="AI658" s="87">
        <v>0</v>
      </c>
      <c r="AJ658" s="87">
        <v>0</v>
      </c>
      <c r="AK658" s="87">
        <v>0</v>
      </c>
      <c r="AL658" s="87">
        <v>0</v>
      </c>
      <c r="AM658" s="87">
        <v>0</v>
      </c>
      <c r="AN658" s="87">
        <v>0</v>
      </c>
      <c r="AO658" s="87">
        <v>0</v>
      </c>
      <c r="AP658" s="87">
        <v>0</v>
      </c>
      <c r="AQ658" s="87">
        <v>0</v>
      </c>
      <c r="AR658" s="87">
        <v>0</v>
      </c>
      <c r="AS658" s="87">
        <v>0</v>
      </c>
      <c r="AT658" s="87">
        <v>0</v>
      </c>
      <c r="AU658" s="87">
        <v>0</v>
      </c>
      <c r="AV658" s="87">
        <v>0</v>
      </c>
      <c r="AW658" s="87">
        <v>0</v>
      </c>
      <c r="AX658" s="87">
        <v>0</v>
      </c>
      <c r="AY658" s="87">
        <v>0</v>
      </c>
      <c r="AZ658" s="87">
        <v>0</v>
      </c>
      <c r="BA658" s="87">
        <v>0</v>
      </c>
      <c r="BB658" s="87">
        <v>0</v>
      </c>
    </row>
    <row r="659" spans="1:54">
      <c r="A659" s="86" t="s">
        <v>776</v>
      </c>
      <c r="B659" s="87">
        <v>0</v>
      </c>
      <c r="C659" s="87">
        <v>0</v>
      </c>
      <c r="D659" s="87">
        <v>0</v>
      </c>
      <c r="E659" s="87">
        <v>0</v>
      </c>
      <c r="F659" s="87">
        <v>0</v>
      </c>
      <c r="G659" s="87">
        <v>0</v>
      </c>
      <c r="H659" s="87">
        <v>0</v>
      </c>
      <c r="I659" s="87">
        <v>0</v>
      </c>
      <c r="J659" s="87">
        <v>0</v>
      </c>
      <c r="K659" s="87">
        <v>0</v>
      </c>
      <c r="L659" s="87">
        <v>0</v>
      </c>
      <c r="M659" s="87">
        <v>0</v>
      </c>
      <c r="N659" s="87">
        <v>0</v>
      </c>
      <c r="O659" s="87">
        <v>0</v>
      </c>
      <c r="P659" s="87">
        <v>0</v>
      </c>
      <c r="Q659" s="87">
        <v>0</v>
      </c>
      <c r="R659" s="87">
        <v>0</v>
      </c>
      <c r="S659" s="87">
        <v>0</v>
      </c>
      <c r="T659" s="87">
        <v>0</v>
      </c>
      <c r="U659" s="87">
        <v>0</v>
      </c>
      <c r="V659" s="87">
        <v>0</v>
      </c>
      <c r="W659" s="87">
        <v>0</v>
      </c>
      <c r="X659" s="87">
        <v>0</v>
      </c>
      <c r="Y659" s="87">
        <v>0</v>
      </c>
      <c r="Z659" s="87">
        <v>0</v>
      </c>
      <c r="AA659" s="87">
        <v>0</v>
      </c>
      <c r="AB659" s="87">
        <v>0</v>
      </c>
      <c r="AC659" s="87">
        <v>0</v>
      </c>
      <c r="AD659" s="87">
        <v>0</v>
      </c>
      <c r="AE659" s="87">
        <v>0</v>
      </c>
      <c r="AF659" s="87">
        <v>0</v>
      </c>
      <c r="AG659" s="87">
        <v>0</v>
      </c>
      <c r="AH659" s="87">
        <v>0</v>
      </c>
      <c r="AI659" s="87">
        <v>0</v>
      </c>
      <c r="AJ659" s="87">
        <v>0</v>
      </c>
      <c r="AK659" s="87">
        <v>0</v>
      </c>
      <c r="AL659" s="87">
        <v>0</v>
      </c>
      <c r="AM659" s="87">
        <v>0</v>
      </c>
      <c r="AN659" s="87">
        <v>0</v>
      </c>
      <c r="AO659" s="87">
        <v>0</v>
      </c>
      <c r="AP659" s="87">
        <v>0</v>
      </c>
      <c r="AQ659" s="87">
        <v>0</v>
      </c>
      <c r="AR659" s="87">
        <v>0</v>
      </c>
      <c r="AS659" s="87">
        <v>0</v>
      </c>
      <c r="AT659" s="87">
        <v>0</v>
      </c>
      <c r="AU659" s="87">
        <v>0</v>
      </c>
      <c r="AV659" s="87">
        <v>0</v>
      </c>
      <c r="AW659" s="87">
        <v>0</v>
      </c>
      <c r="AX659" s="87">
        <v>0</v>
      </c>
      <c r="AY659" s="87">
        <v>0</v>
      </c>
      <c r="AZ659" s="87">
        <v>0</v>
      </c>
      <c r="BA659" s="87">
        <v>0</v>
      </c>
      <c r="BB659" s="87">
        <v>0</v>
      </c>
    </row>
    <row r="660" spans="1:54">
      <c r="A660" s="86" t="s">
        <v>777</v>
      </c>
      <c r="B660" s="87">
        <v>-641602</v>
      </c>
      <c r="C660" s="87">
        <v>-641602</v>
      </c>
      <c r="D660" s="87">
        <v>-641602</v>
      </c>
      <c r="E660" s="87">
        <v>-641602</v>
      </c>
      <c r="F660" s="87">
        <v>-641602</v>
      </c>
      <c r="G660" s="87">
        <v>-641602</v>
      </c>
      <c r="H660" s="87">
        <v>-641602</v>
      </c>
      <c r="I660" s="87">
        <v>-641602</v>
      </c>
      <c r="J660" s="87">
        <v>-641602</v>
      </c>
      <c r="K660" s="87">
        <v>-641602</v>
      </c>
      <c r="L660" s="87">
        <v>-641602</v>
      </c>
      <c r="M660" s="87">
        <v>-641602</v>
      </c>
      <c r="N660" s="87">
        <v>-641602</v>
      </c>
      <c r="O660" s="87">
        <v>-641602</v>
      </c>
      <c r="P660" s="87">
        <v>-641602</v>
      </c>
      <c r="Q660" s="87">
        <v>-641602</v>
      </c>
      <c r="R660" s="87">
        <v>-641602</v>
      </c>
      <c r="S660" s="87">
        <v>-641602</v>
      </c>
      <c r="T660" s="87">
        <v>-641602</v>
      </c>
      <c r="U660" s="87">
        <v>-641602</v>
      </c>
      <c r="V660" s="87">
        <v>-641602</v>
      </c>
      <c r="W660" s="87">
        <v>-641602</v>
      </c>
      <c r="X660" s="87">
        <v>-641602</v>
      </c>
      <c r="Y660" s="87">
        <v>-641602</v>
      </c>
      <c r="Z660" s="87">
        <v>-641602</v>
      </c>
      <c r="AA660" s="87">
        <v>-641602</v>
      </c>
      <c r="AB660" s="87">
        <v>-641602</v>
      </c>
      <c r="AC660" s="87">
        <v>-641602</v>
      </c>
      <c r="AD660" s="87">
        <v>-641602</v>
      </c>
      <c r="AE660" s="87">
        <v>-641602</v>
      </c>
      <c r="AF660" s="87">
        <v>-641602</v>
      </c>
      <c r="AG660" s="87">
        <v>-641602</v>
      </c>
      <c r="AH660" s="87">
        <v>-641602</v>
      </c>
      <c r="AI660" s="87">
        <v>-641602</v>
      </c>
      <c r="AJ660" s="87">
        <v>-641602</v>
      </c>
      <c r="AK660" s="87">
        <v>-641602</v>
      </c>
      <c r="AL660" s="87">
        <v>-641602</v>
      </c>
      <c r="AM660" s="87">
        <v>-641602</v>
      </c>
      <c r="AN660" s="87">
        <v>-641602</v>
      </c>
      <c r="AO660" s="87">
        <v>-641602</v>
      </c>
      <c r="AP660" s="87">
        <v>-641602</v>
      </c>
      <c r="AQ660" s="87">
        <v>-641602</v>
      </c>
      <c r="AR660" s="87">
        <v>-641602</v>
      </c>
      <c r="AS660" s="87">
        <v>-641602</v>
      </c>
      <c r="AT660" s="87">
        <v>-641602</v>
      </c>
      <c r="AU660" s="87">
        <v>-641602</v>
      </c>
      <c r="AV660" s="87">
        <v>-641602</v>
      </c>
      <c r="AW660" s="87">
        <v>-641602</v>
      </c>
      <c r="AX660" s="87">
        <v>-641602</v>
      </c>
      <c r="AY660" s="87">
        <v>-641602</v>
      </c>
      <c r="AZ660" s="87">
        <v>-641602</v>
      </c>
      <c r="BA660" s="87">
        <v>-641602</v>
      </c>
      <c r="BB660" s="87">
        <v>-641602</v>
      </c>
    </row>
    <row r="661" spans="1:54">
      <c r="A661" s="86" t="s">
        <v>778</v>
      </c>
      <c r="B661" s="87">
        <v>0</v>
      </c>
      <c r="C661" s="87">
        <v>0</v>
      </c>
      <c r="D661" s="87">
        <v>0</v>
      </c>
      <c r="E661" s="87">
        <v>0</v>
      </c>
      <c r="F661" s="87">
        <v>0</v>
      </c>
      <c r="G661" s="87">
        <v>0</v>
      </c>
      <c r="H661" s="87">
        <v>0</v>
      </c>
      <c r="I661" s="87">
        <v>0</v>
      </c>
      <c r="J661" s="87">
        <v>0</v>
      </c>
      <c r="K661" s="87">
        <v>0</v>
      </c>
      <c r="L661" s="87">
        <v>0</v>
      </c>
      <c r="M661" s="87">
        <v>0</v>
      </c>
      <c r="N661" s="87">
        <v>0</v>
      </c>
      <c r="O661" s="87">
        <v>0</v>
      </c>
      <c r="P661" s="87">
        <v>0</v>
      </c>
      <c r="Q661" s="87">
        <v>0</v>
      </c>
      <c r="R661" s="87">
        <v>0</v>
      </c>
      <c r="S661" s="87">
        <v>0</v>
      </c>
      <c r="T661" s="87">
        <v>0</v>
      </c>
      <c r="U661" s="87">
        <v>0</v>
      </c>
      <c r="V661" s="87">
        <v>0</v>
      </c>
      <c r="W661" s="87">
        <v>0</v>
      </c>
      <c r="X661" s="87">
        <v>0</v>
      </c>
      <c r="Y661" s="87">
        <v>0</v>
      </c>
      <c r="Z661" s="87">
        <v>0</v>
      </c>
      <c r="AA661" s="87">
        <v>0</v>
      </c>
      <c r="AB661" s="87">
        <v>0</v>
      </c>
      <c r="AC661" s="87">
        <v>0</v>
      </c>
      <c r="AD661" s="87">
        <v>0</v>
      </c>
      <c r="AE661" s="87">
        <v>0</v>
      </c>
      <c r="AF661" s="87">
        <v>0</v>
      </c>
      <c r="AG661" s="87">
        <v>0</v>
      </c>
      <c r="AH661" s="87">
        <v>0</v>
      </c>
      <c r="AI661" s="87">
        <v>0</v>
      </c>
      <c r="AJ661" s="87">
        <v>0</v>
      </c>
      <c r="AK661" s="87">
        <v>0</v>
      </c>
      <c r="AL661" s="87">
        <v>0</v>
      </c>
      <c r="AM661" s="87">
        <v>0</v>
      </c>
      <c r="AN661" s="87">
        <v>0</v>
      </c>
      <c r="AO661" s="87">
        <v>0</v>
      </c>
      <c r="AP661" s="87">
        <v>0</v>
      </c>
      <c r="AQ661" s="87">
        <v>0</v>
      </c>
      <c r="AR661" s="87">
        <v>0</v>
      </c>
      <c r="AS661" s="87">
        <v>0</v>
      </c>
      <c r="AT661" s="87">
        <v>0</v>
      </c>
      <c r="AU661" s="87">
        <v>0</v>
      </c>
      <c r="AV661" s="87">
        <v>0</v>
      </c>
      <c r="AW661" s="87">
        <v>0</v>
      </c>
      <c r="AX661" s="87">
        <v>0</v>
      </c>
      <c r="AY661" s="87">
        <v>0</v>
      </c>
      <c r="AZ661" s="87">
        <v>0</v>
      </c>
      <c r="BA661" s="87">
        <v>0</v>
      </c>
      <c r="BB661" s="87">
        <v>0</v>
      </c>
    </row>
    <row r="662" spans="1:54">
      <c r="A662" s="86" t="s">
        <v>779</v>
      </c>
      <c r="B662" s="87">
        <v>0</v>
      </c>
      <c r="C662" s="87">
        <v>0</v>
      </c>
      <c r="D662" s="87">
        <v>0</v>
      </c>
      <c r="E662" s="87">
        <v>0</v>
      </c>
      <c r="F662" s="87">
        <v>0</v>
      </c>
      <c r="G662" s="87">
        <v>0</v>
      </c>
      <c r="H662" s="87">
        <v>0</v>
      </c>
      <c r="I662" s="87">
        <v>0</v>
      </c>
      <c r="J662" s="87">
        <v>0</v>
      </c>
      <c r="K662" s="87">
        <v>0</v>
      </c>
      <c r="L662" s="87">
        <v>0</v>
      </c>
      <c r="M662" s="87">
        <v>0</v>
      </c>
      <c r="N662" s="87">
        <v>0</v>
      </c>
      <c r="O662" s="87">
        <v>0</v>
      </c>
      <c r="P662" s="87">
        <v>0</v>
      </c>
      <c r="Q662" s="87">
        <v>0</v>
      </c>
      <c r="R662" s="87">
        <v>0</v>
      </c>
      <c r="S662" s="87">
        <v>0</v>
      </c>
      <c r="T662" s="87">
        <v>0</v>
      </c>
      <c r="U662" s="87">
        <v>0</v>
      </c>
      <c r="V662" s="87">
        <v>0</v>
      </c>
      <c r="W662" s="87">
        <v>0</v>
      </c>
      <c r="X662" s="87">
        <v>0</v>
      </c>
      <c r="Y662" s="87">
        <v>0</v>
      </c>
      <c r="Z662" s="87">
        <v>0</v>
      </c>
      <c r="AA662" s="87">
        <v>0</v>
      </c>
      <c r="AB662" s="87">
        <v>0</v>
      </c>
      <c r="AC662" s="87">
        <v>0</v>
      </c>
      <c r="AD662" s="87">
        <v>0</v>
      </c>
      <c r="AE662" s="87">
        <v>0</v>
      </c>
      <c r="AF662" s="87">
        <v>0</v>
      </c>
      <c r="AG662" s="87">
        <v>0</v>
      </c>
      <c r="AH662" s="87">
        <v>0</v>
      </c>
      <c r="AI662" s="87">
        <v>0</v>
      </c>
      <c r="AJ662" s="87">
        <v>0</v>
      </c>
      <c r="AK662" s="87">
        <v>0</v>
      </c>
      <c r="AL662" s="87">
        <v>0</v>
      </c>
      <c r="AM662" s="87">
        <v>0</v>
      </c>
      <c r="AN662" s="87">
        <v>0</v>
      </c>
      <c r="AO662" s="87">
        <v>0</v>
      </c>
      <c r="AP662" s="87">
        <v>0</v>
      </c>
      <c r="AQ662" s="87">
        <v>0</v>
      </c>
      <c r="AR662" s="87">
        <v>0</v>
      </c>
      <c r="AS662" s="87">
        <v>0</v>
      </c>
      <c r="AT662" s="87">
        <v>0</v>
      </c>
      <c r="AU662" s="87">
        <v>0</v>
      </c>
      <c r="AV662" s="87">
        <v>0</v>
      </c>
      <c r="AW662" s="87">
        <v>0</v>
      </c>
      <c r="AX662" s="87">
        <v>0</v>
      </c>
      <c r="AY662" s="87">
        <v>0</v>
      </c>
      <c r="AZ662" s="87">
        <v>0</v>
      </c>
      <c r="BA662" s="87">
        <v>0</v>
      </c>
      <c r="BB662" s="87">
        <v>0</v>
      </c>
    </row>
    <row r="663" spans="1:54">
      <c r="A663" s="86" t="s">
        <v>780</v>
      </c>
      <c r="B663" s="87">
        <v>2748575.88</v>
      </c>
      <c r="C663" s="87">
        <v>2748575.88</v>
      </c>
      <c r="D663" s="87">
        <v>2748575.88</v>
      </c>
      <c r="E663" s="87">
        <v>2748575.88</v>
      </c>
      <c r="F663" s="87">
        <v>2748575.88</v>
      </c>
      <c r="G663" s="87">
        <v>2748575.88</v>
      </c>
      <c r="H663" s="87">
        <v>2748575.88</v>
      </c>
      <c r="I663" s="87">
        <v>2748575.88</v>
      </c>
      <c r="J663" s="87">
        <v>2748575.88</v>
      </c>
      <c r="K663" s="87">
        <v>2748575.88</v>
      </c>
      <c r="L663" s="87">
        <v>2748575.88</v>
      </c>
      <c r="M663" s="87">
        <v>2748575.88</v>
      </c>
      <c r="N663" s="87">
        <v>2748575.88</v>
      </c>
      <c r="O663" s="87">
        <v>2748575.88</v>
      </c>
      <c r="P663" s="87">
        <v>2748575.88</v>
      </c>
      <c r="Q663" s="87">
        <v>2748575.88</v>
      </c>
      <c r="R663" s="87">
        <v>2748575.88</v>
      </c>
      <c r="S663" s="87">
        <v>2748575.88</v>
      </c>
      <c r="T663" s="87">
        <v>2748575.88</v>
      </c>
      <c r="U663" s="87">
        <v>2748575.88</v>
      </c>
      <c r="V663" s="87">
        <v>2748575.88</v>
      </c>
      <c r="W663" s="87">
        <v>2748575.88</v>
      </c>
      <c r="X663" s="87">
        <v>2748575.88</v>
      </c>
      <c r="Y663" s="87">
        <v>2748575.88</v>
      </c>
      <c r="Z663" s="87">
        <v>2748575.88</v>
      </c>
      <c r="AA663" s="87">
        <v>2748575.88</v>
      </c>
      <c r="AB663" s="87">
        <v>2748575.88</v>
      </c>
      <c r="AC663" s="87">
        <v>2748575.88</v>
      </c>
      <c r="AD663" s="87">
        <v>2748575.88</v>
      </c>
      <c r="AE663" s="87">
        <v>2748575.88</v>
      </c>
      <c r="AF663" s="87">
        <v>2748575.88</v>
      </c>
      <c r="AG663" s="87">
        <v>2748575.88</v>
      </c>
      <c r="AH663" s="87">
        <v>2748575.88</v>
      </c>
      <c r="AI663" s="87">
        <v>2748575.88</v>
      </c>
      <c r="AJ663" s="87">
        <v>2748575.88</v>
      </c>
      <c r="AK663" s="87">
        <v>2748575.88</v>
      </c>
      <c r="AL663" s="87">
        <v>2748575.88</v>
      </c>
      <c r="AM663" s="87">
        <v>2748575.88</v>
      </c>
      <c r="AN663" s="87">
        <v>2748575.88</v>
      </c>
      <c r="AO663" s="87">
        <v>2748575.88</v>
      </c>
      <c r="AP663" s="87">
        <v>2748575.88</v>
      </c>
      <c r="AQ663" s="87">
        <v>2748575.88</v>
      </c>
      <c r="AR663" s="87">
        <v>2748575.88</v>
      </c>
      <c r="AS663" s="87">
        <v>2748575.88</v>
      </c>
      <c r="AT663" s="87">
        <v>2748575.88</v>
      </c>
      <c r="AU663" s="87">
        <v>2748575.88</v>
      </c>
      <c r="AV663" s="87">
        <v>2748575.88</v>
      </c>
      <c r="AW663" s="87">
        <v>2748575.88</v>
      </c>
      <c r="AX663" s="87">
        <v>2748575.88</v>
      </c>
      <c r="AY663" s="87">
        <v>2748575.88</v>
      </c>
      <c r="AZ663" s="87">
        <v>2748575.88</v>
      </c>
      <c r="BA663" s="87">
        <v>2748575.88</v>
      </c>
      <c r="BB663" s="87">
        <v>2748575.88</v>
      </c>
    </row>
    <row r="664" spans="1:54">
      <c r="A664" s="267" t="s">
        <v>781</v>
      </c>
      <c r="B664" s="109">
        <v>2106973.88</v>
      </c>
      <c r="C664" s="109">
        <v>2106973.88</v>
      </c>
      <c r="D664" s="109">
        <v>2106973.88</v>
      </c>
      <c r="E664" s="109">
        <v>2106973.88</v>
      </c>
      <c r="F664" s="109">
        <v>2106973.88</v>
      </c>
      <c r="G664" s="109">
        <v>2106973.88</v>
      </c>
      <c r="H664" s="109">
        <v>2106973.88</v>
      </c>
      <c r="I664" s="109">
        <v>2106973.88</v>
      </c>
      <c r="J664" s="109">
        <v>2106973.88</v>
      </c>
      <c r="K664" s="109">
        <v>2106973.88</v>
      </c>
      <c r="L664" s="109">
        <v>2106973.88</v>
      </c>
      <c r="M664" s="109">
        <v>2106973.88</v>
      </c>
      <c r="N664" s="109">
        <v>2106973.88</v>
      </c>
      <c r="O664" s="109">
        <v>2106973.88</v>
      </c>
      <c r="P664" s="109">
        <v>2106973.88</v>
      </c>
      <c r="Q664" s="109">
        <v>2106973.88</v>
      </c>
      <c r="R664" s="109">
        <v>2106973.88</v>
      </c>
      <c r="S664" s="109">
        <v>2106973.88</v>
      </c>
      <c r="T664" s="109">
        <v>2106973.88</v>
      </c>
      <c r="U664" s="109">
        <v>2106973.88</v>
      </c>
      <c r="V664" s="109">
        <v>2106973.88</v>
      </c>
      <c r="W664" s="109">
        <v>2106973.88</v>
      </c>
      <c r="X664" s="109">
        <v>2106973.88</v>
      </c>
      <c r="Y664" s="109">
        <v>2106973.88</v>
      </c>
      <c r="Z664" s="109">
        <v>2106973.88</v>
      </c>
      <c r="AA664" s="109">
        <v>2106973.88</v>
      </c>
      <c r="AB664" s="109">
        <v>2106973.88</v>
      </c>
      <c r="AC664" s="109">
        <v>2106973.88</v>
      </c>
      <c r="AD664" s="109">
        <v>2106973.88</v>
      </c>
      <c r="AE664" s="109">
        <v>2106973.88</v>
      </c>
      <c r="AF664" s="109">
        <v>2106973.88</v>
      </c>
      <c r="AG664" s="109">
        <v>2106973.88</v>
      </c>
      <c r="AH664" s="109">
        <v>2106973.88</v>
      </c>
      <c r="AI664" s="109">
        <v>2106973.88</v>
      </c>
      <c r="AJ664" s="109">
        <v>2106973.88</v>
      </c>
      <c r="AK664" s="109">
        <v>2106973.88</v>
      </c>
      <c r="AL664" s="109">
        <v>2106973.88</v>
      </c>
      <c r="AM664" s="109">
        <v>2106973.88</v>
      </c>
      <c r="AN664" s="109">
        <v>2106973.88</v>
      </c>
      <c r="AO664" s="109">
        <v>2106973.88</v>
      </c>
      <c r="AP664" s="109">
        <v>2106973.88</v>
      </c>
      <c r="AQ664" s="109">
        <v>2106973.88</v>
      </c>
      <c r="AR664" s="109">
        <v>2106973.88</v>
      </c>
      <c r="AS664" s="109">
        <v>2106973.88</v>
      </c>
      <c r="AT664" s="109">
        <v>2106973.88</v>
      </c>
      <c r="AU664" s="109">
        <v>2106973.88</v>
      </c>
      <c r="AV664" s="109">
        <v>2106973.88</v>
      </c>
      <c r="AW664" s="109">
        <v>2106973.88</v>
      </c>
      <c r="AX664" s="109">
        <v>2106973.88</v>
      </c>
      <c r="AY664" s="109">
        <v>2106973.88</v>
      </c>
      <c r="AZ664" s="109">
        <v>2106973.88</v>
      </c>
      <c r="BA664" s="109">
        <v>2106973.88</v>
      </c>
      <c r="BB664" s="109">
        <v>2106973.88</v>
      </c>
    </row>
    <row r="665" spans="1:54">
      <c r="A665" s="86" t="s">
        <v>782</v>
      </c>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c r="AK665" s="87"/>
      <c r="AL665" s="87"/>
      <c r="AM665" s="87"/>
      <c r="AN665" s="87"/>
      <c r="AO665" s="87"/>
      <c r="AP665" s="87"/>
      <c r="AQ665" s="87"/>
      <c r="AR665" s="87"/>
      <c r="AS665" s="87"/>
      <c r="AT665" s="87"/>
      <c r="AU665" s="87"/>
      <c r="AV665" s="87"/>
      <c r="AW665" s="87"/>
      <c r="AX665" s="87"/>
      <c r="AY665" s="87"/>
      <c r="AZ665" s="87"/>
      <c r="BA665" s="87"/>
      <c r="BB665" s="87"/>
    </row>
    <row r="666" spans="1:54">
      <c r="A666" s="89" t="s">
        <v>783</v>
      </c>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c r="AH666" s="87"/>
      <c r="AI666" s="87"/>
      <c r="AJ666" s="87"/>
      <c r="AK666" s="87"/>
      <c r="AL666" s="87"/>
      <c r="AM666" s="87"/>
      <c r="AN666" s="87"/>
      <c r="AO666" s="87"/>
      <c r="AP666" s="87"/>
      <c r="AQ666" s="87"/>
      <c r="AR666" s="87"/>
      <c r="AS666" s="87"/>
      <c r="AT666" s="87"/>
      <c r="AU666" s="87"/>
      <c r="AV666" s="87"/>
      <c r="AW666" s="87"/>
      <c r="AX666" s="87"/>
      <c r="AY666" s="87"/>
      <c r="AZ666" s="87"/>
      <c r="BA666" s="87"/>
      <c r="BB666" s="87"/>
    </row>
    <row r="667" spans="1:54">
      <c r="A667" s="86" t="s">
        <v>784</v>
      </c>
      <c r="B667" s="87">
        <v>-650000000</v>
      </c>
      <c r="C667" s="87">
        <v>-650000000</v>
      </c>
      <c r="D667" s="87">
        <v>-650000000</v>
      </c>
      <c r="E667" s="87">
        <v>-650000000</v>
      </c>
      <c r="F667" s="87">
        <v>150000000</v>
      </c>
      <c r="G667" s="87">
        <v>150000000</v>
      </c>
      <c r="H667" s="87">
        <v>150000000</v>
      </c>
      <c r="I667" s="87">
        <v>150000000</v>
      </c>
      <c r="J667" s="87">
        <v>-850000000</v>
      </c>
      <c r="K667" s="87">
        <v>-850000000</v>
      </c>
      <c r="L667" s="87">
        <v>-850000000</v>
      </c>
      <c r="M667" s="87">
        <v>-850000000</v>
      </c>
      <c r="N667" s="87">
        <v>-850000000</v>
      </c>
      <c r="O667" s="87">
        <v>-850000000</v>
      </c>
      <c r="P667" s="87">
        <v>-850000000</v>
      </c>
      <c r="Q667" s="87">
        <v>-850000000</v>
      </c>
      <c r="R667" s="87">
        <v>-850000000</v>
      </c>
      <c r="S667" s="87">
        <v>-850000000</v>
      </c>
      <c r="T667" s="87">
        <v>-850000000</v>
      </c>
      <c r="U667" s="87">
        <v>-1550000000</v>
      </c>
      <c r="V667" s="87">
        <v>-1550000000</v>
      </c>
      <c r="W667" s="87">
        <v>-1550000000</v>
      </c>
      <c r="X667" s="87">
        <v>-1550000000</v>
      </c>
      <c r="Y667" s="87">
        <v>-1550000000</v>
      </c>
      <c r="Z667" s="87">
        <v>-1550000000</v>
      </c>
      <c r="AA667" s="87">
        <v>-1550000000</v>
      </c>
      <c r="AB667" s="87">
        <v>-1550000000</v>
      </c>
      <c r="AC667" s="87">
        <v>-1550001620.1958699</v>
      </c>
      <c r="AD667" s="87">
        <v>-1550004860.58762</v>
      </c>
      <c r="AE667" s="87">
        <v>-1550008100.9793799</v>
      </c>
      <c r="AF667" s="87">
        <v>-1550011341.37113</v>
      </c>
      <c r="AG667" s="87">
        <v>-1550014581.7628801</v>
      </c>
      <c r="AH667" s="87">
        <v>-2200017822.1546302</v>
      </c>
      <c r="AI667" s="87">
        <v>-2200021062.5463901</v>
      </c>
      <c r="AJ667" s="87">
        <v>-2200024302.9381399</v>
      </c>
      <c r="AK667" s="87">
        <v>-2200027543.3298898</v>
      </c>
      <c r="AL667" s="87">
        <v>-2200030783.7216501</v>
      </c>
      <c r="AM667" s="87">
        <v>-2200034024.1134</v>
      </c>
      <c r="AN667" s="87">
        <v>-2200037264.5051498</v>
      </c>
      <c r="AO667" s="87">
        <v>-2200037264.5051498</v>
      </c>
      <c r="AP667" s="87">
        <v>-1550038884.70103</v>
      </c>
      <c r="AQ667" s="87">
        <v>-1550040098.6354499</v>
      </c>
      <c r="AR667" s="87">
        <v>-1550041312.56988</v>
      </c>
      <c r="AS667" s="87">
        <v>-1550042526.5043099</v>
      </c>
      <c r="AT667" s="87">
        <v>-1550043740.43873</v>
      </c>
      <c r="AU667" s="87">
        <v>-2800044954.3731599</v>
      </c>
      <c r="AV667" s="87">
        <v>-2800050760.9541998</v>
      </c>
      <c r="AW667" s="87">
        <v>-2800061160.18186</v>
      </c>
      <c r="AX667" s="87">
        <v>-2800071559.4095201</v>
      </c>
      <c r="AY667" s="87">
        <v>-2800081958.6371799</v>
      </c>
      <c r="AZ667" s="87">
        <v>-2800092357.86484</v>
      </c>
      <c r="BA667" s="87">
        <v>-2800102757.0925002</v>
      </c>
      <c r="BB667" s="87">
        <v>-2800102757.0925002</v>
      </c>
    </row>
    <row r="668" spans="1:54">
      <c r="A668" s="86" t="s">
        <v>785</v>
      </c>
      <c r="B668" s="87">
        <v>-650000000</v>
      </c>
      <c r="C668" s="87">
        <v>-650000000</v>
      </c>
      <c r="D668" s="87">
        <v>-650000000</v>
      </c>
      <c r="E668" s="87">
        <v>-650000000</v>
      </c>
      <c r="F668" s="87">
        <v>-650000000</v>
      </c>
      <c r="G668" s="87">
        <v>-650000000</v>
      </c>
      <c r="H668" s="87">
        <v>-650000000</v>
      </c>
      <c r="I668" s="87">
        <v>-650000000</v>
      </c>
      <c r="J668" s="87">
        <v>-650000000</v>
      </c>
      <c r="K668" s="87">
        <v>-650000000</v>
      </c>
      <c r="L668" s="87">
        <v>-650000000</v>
      </c>
      <c r="M668" s="87">
        <v>-650000000</v>
      </c>
      <c r="N668" s="87">
        <v>-650000000</v>
      </c>
      <c r="O668" s="87">
        <v>-650000000</v>
      </c>
      <c r="P668" s="87">
        <v>-650000000</v>
      </c>
      <c r="Q668" s="87">
        <v>-650000000</v>
      </c>
      <c r="R668" s="87">
        <v>-650000000</v>
      </c>
      <c r="S668" s="87">
        <v>-650000000</v>
      </c>
      <c r="T668" s="87">
        <v>-650000000</v>
      </c>
      <c r="U668" s="87">
        <v>-650000000</v>
      </c>
      <c r="V668" s="87">
        <v>-650000000</v>
      </c>
      <c r="W668" s="87">
        <v>-650000000</v>
      </c>
      <c r="X668" s="87">
        <v>-650000000</v>
      </c>
      <c r="Y668" s="87">
        <v>-650000000</v>
      </c>
      <c r="Z668" s="87">
        <v>-650000000</v>
      </c>
      <c r="AA668" s="87">
        <v>-650000000</v>
      </c>
      <c r="AB668" s="87">
        <v>-650000000</v>
      </c>
      <c r="AC668" s="87">
        <v>-650000000</v>
      </c>
      <c r="AD668" s="87">
        <v>-650000000</v>
      </c>
      <c r="AE668" s="87">
        <v>-650000000</v>
      </c>
      <c r="AF668" s="87">
        <v>-650000000</v>
      </c>
      <c r="AG668" s="87">
        <v>-650000000</v>
      </c>
      <c r="AH668" s="87">
        <v>-650000000</v>
      </c>
      <c r="AI668" s="87">
        <v>-650000000</v>
      </c>
      <c r="AJ668" s="87">
        <v>-650000000</v>
      </c>
      <c r="AK668" s="87">
        <v>-650000000</v>
      </c>
      <c r="AL668" s="87">
        <v>-650000000</v>
      </c>
      <c r="AM668" s="87">
        <v>-650000000</v>
      </c>
      <c r="AN668" s="87">
        <v>-650000000</v>
      </c>
      <c r="AO668" s="87">
        <v>-650000000</v>
      </c>
      <c r="AP668" s="87">
        <v>-650000000</v>
      </c>
      <c r="AQ668" s="87">
        <v>-650000000</v>
      </c>
      <c r="AR668" s="87">
        <v>-650000000</v>
      </c>
      <c r="AS668" s="87">
        <v>-650000000</v>
      </c>
      <c r="AT668" s="87">
        <v>-650000000</v>
      </c>
      <c r="AU668" s="87">
        <v>-650000000</v>
      </c>
      <c r="AV668" s="87">
        <v>-650000000</v>
      </c>
      <c r="AW668" s="87">
        <v>-650000000</v>
      </c>
      <c r="AX668" s="87">
        <v>-650000000</v>
      </c>
      <c r="AY668" s="87">
        <v>-650000000</v>
      </c>
      <c r="AZ668" s="87">
        <v>-650000000</v>
      </c>
      <c r="BA668" s="87">
        <v>-650000000</v>
      </c>
      <c r="BB668" s="87">
        <v>-650000000</v>
      </c>
    </row>
    <row r="669" spans="1:54">
      <c r="A669" s="86" t="s">
        <v>786</v>
      </c>
      <c r="B669" s="87">
        <v>-500000000</v>
      </c>
      <c r="C669" s="87">
        <v>-500000000</v>
      </c>
      <c r="D669" s="87">
        <v>-500000000</v>
      </c>
      <c r="E669" s="87">
        <v>-500000000</v>
      </c>
      <c r="F669" s="87">
        <v>-500000000</v>
      </c>
      <c r="G669" s="87">
        <v>-500000000</v>
      </c>
      <c r="H669" s="87">
        <v>-500000000</v>
      </c>
      <c r="I669" s="87">
        <v>-500000000</v>
      </c>
      <c r="J669" s="87">
        <v>-500000000</v>
      </c>
      <c r="K669" s="87">
        <v>-500000000</v>
      </c>
      <c r="L669" s="87">
        <v>-500000000</v>
      </c>
      <c r="M669" s="87">
        <v>-500000000</v>
      </c>
      <c r="N669" s="87">
        <v>-500000000</v>
      </c>
      <c r="O669" s="87">
        <v>-500000000</v>
      </c>
      <c r="P669" s="87">
        <v>-500000000</v>
      </c>
      <c r="Q669" s="87">
        <v>-500000000</v>
      </c>
      <c r="R669" s="87">
        <v>-500000000</v>
      </c>
      <c r="S669" s="87">
        <v>-500000000</v>
      </c>
      <c r="T669" s="87">
        <v>-500000000</v>
      </c>
      <c r="U669" s="87">
        <v>-500000000</v>
      </c>
      <c r="V669" s="87">
        <v>-500000000</v>
      </c>
      <c r="W669" s="87">
        <v>-500000000</v>
      </c>
      <c r="X669" s="87">
        <v>-500000000</v>
      </c>
      <c r="Y669" s="87">
        <v>-500000000</v>
      </c>
      <c r="Z669" s="87">
        <v>-500000000</v>
      </c>
      <c r="AA669" s="87">
        <v>-500000000</v>
      </c>
      <c r="AB669" s="87">
        <v>-500000000</v>
      </c>
      <c r="AC669" s="87">
        <v>-500000000</v>
      </c>
      <c r="AD669" s="87">
        <v>-500000000</v>
      </c>
      <c r="AE669" s="87">
        <v>-500000000</v>
      </c>
      <c r="AF669" s="87">
        <v>-500000000</v>
      </c>
      <c r="AG669" s="87">
        <v>-500000000</v>
      </c>
      <c r="AH669" s="87">
        <v>-500000000</v>
      </c>
      <c r="AI669" s="87">
        <v>-500000000</v>
      </c>
      <c r="AJ669" s="87">
        <v>-500000000</v>
      </c>
      <c r="AK669" s="87">
        <v>-500000000</v>
      </c>
      <c r="AL669" s="87">
        <v>-500000000</v>
      </c>
      <c r="AM669" s="87">
        <v>-500000000</v>
      </c>
      <c r="AN669" s="87">
        <v>-500000000</v>
      </c>
      <c r="AO669" s="87">
        <v>-500000000</v>
      </c>
      <c r="AP669" s="87">
        <v>-500000000</v>
      </c>
      <c r="AQ669" s="87">
        <v>-500000000</v>
      </c>
      <c r="AR669" s="87">
        <v>-500000000</v>
      </c>
      <c r="AS669" s="87">
        <v>-500000000</v>
      </c>
      <c r="AT669" s="87">
        <v>-500000000</v>
      </c>
      <c r="AU669" s="87">
        <v>-500000000</v>
      </c>
      <c r="AV669" s="87">
        <v>-500000000</v>
      </c>
      <c r="AW669" s="87">
        <v>-500000000</v>
      </c>
      <c r="AX669" s="87">
        <v>-500000000</v>
      </c>
      <c r="AY669" s="87">
        <v>-500000000</v>
      </c>
      <c r="AZ669" s="87">
        <v>-500000000</v>
      </c>
      <c r="BA669" s="87">
        <v>-500000000</v>
      </c>
      <c r="BB669" s="87">
        <v>-500000000</v>
      </c>
    </row>
    <row r="670" spans="1:54">
      <c r="A670" s="86" t="s">
        <v>787</v>
      </c>
      <c r="B670" s="87">
        <v>-600000000</v>
      </c>
      <c r="C670" s="87">
        <v>-600000000</v>
      </c>
      <c r="D670" s="87">
        <v>-600000000</v>
      </c>
      <c r="E670" s="87">
        <v>-600000000</v>
      </c>
      <c r="F670" s="87">
        <v>-600000000</v>
      </c>
      <c r="G670" s="87">
        <v>-600000000</v>
      </c>
      <c r="H670" s="87">
        <v>-600000000</v>
      </c>
      <c r="I670" s="87">
        <v>-600000000</v>
      </c>
      <c r="J670" s="87">
        <v>-600000000</v>
      </c>
      <c r="K670" s="87">
        <v>-600000000</v>
      </c>
      <c r="L670" s="87">
        <v>-600000000</v>
      </c>
      <c r="M670" s="87">
        <v>-600000000</v>
      </c>
      <c r="N670" s="87">
        <v>-600000000</v>
      </c>
      <c r="O670" s="87">
        <v>-600000000</v>
      </c>
      <c r="P670" s="87">
        <v>-600000000</v>
      </c>
      <c r="Q670" s="87">
        <v>-600000000</v>
      </c>
      <c r="R670" s="87">
        <v>-600000000</v>
      </c>
      <c r="S670" s="87">
        <v>-600000000</v>
      </c>
      <c r="T670" s="87">
        <v>-600000000</v>
      </c>
      <c r="U670" s="87">
        <v>-600000000</v>
      </c>
      <c r="V670" s="87">
        <v>-600000000</v>
      </c>
      <c r="W670" s="87">
        <v>-600000000</v>
      </c>
      <c r="X670" s="87">
        <v>-600000000</v>
      </c>
      <c r="Y670" s="87">
        <v>-600000000</v>
      </c>
      <c r="Z670" s="87">
        <v>-600000000</v>
      </c>
      <c r="AA670" s="87">
        <v>-600000000</v>
      </c>
      <c r="AB670" s="87">
        <v>-600000000</v>
      </c>
      <c r="AC670" s="87">
        <v>-600000000</v>
      </c>
      <c r="AD670" s="87">
        <v>-600000000</v>
      </c>
      <c r="AE670" s="87">
        <v>-600000000</v>
      </c>
      <c r="AF670" s="87">
        <v>-600000000</v>
      </c>
      <c r="AG670" s="87">
        <v>-600000000</v>
      </c>
      <c r="AH670" s="87">
        <v>-600000000</v>
      </c>
      <c r="AI670" s="87">
        <v>-600000000</v>
      </c>
      <c r="AJ670" s="87">
        <v>-600000000</v>
      </c>
      <c r="AK670" s="87">
        <v>-600000000</v>
      </c>
      <c r="AL670" s="87">
        <v>-600000000</v>
      </c>
      <c r="AM670" s="87">
        <v>-600000000</v>
      </c>
      <c r="AN670" s="87">
        <v>-600000000</v>
      </c>
      <c r="AO670" s="87">
        <v>-600000000</v>
      </c>
      <c r="AP670" s="87">
        <v>-600000000</v>
      </c>
      <c r="AQ670" s="87">
        <v>-600000000</v>
      </c>
      <c r="AR670" s="87">
        <v>-600000000</v>
      </c>
      <c r="AS670" s="87">
        <v>-600000000</v>
      </c>
      <c r="AT670" s="87">
        <v>-600000000</v>
      </c>
      <c r="AU670" s="87">
        <v>-600000000</v>
      </c>
      <c r="AV670" s="87">
        <v>-600000000</v>
      </c>
      <c r="AW670" s="87">
        <v>-600000000</v>
      </c>
      <c r="AX670" s="87">
        <v>-600000000</v>
      </c>
      <c r="AY670" s="87">
        <v>-600000000</v>
      </c>
      <c r="AZ670" s="87">
        <v>-600000000</v>
      </c>
      <c r="BA670" s="87">
        <v>-600000000</v>
      </c>
      <c r="BB670" s="87">
        <v>-600000000</v>
      </c>
    </row>
    <row r="671" spans="1:54">
      <c r="A671" s="86" t="s">
        <v>788</v>
      </c>
      <c r="B671" s="87">
        <v>-400000000</v>
      </c>
      <c r="C671" s="87">
        <v>-400000000</v>
      </c>
      <c r="D671" s="87">
        <v>-400000000</v>
      </c>
      <c r="E671" s="87">
        <v>-400000000</v>
      </c>
      <c r="F671" s="87">
        <v>-400000000</v>
      </c>
      <c r="G671" s="87">
        <v>-400000000</v>
      </c>
      <c r="H671" s="87">
        <v>-400000000</v>
      </c>
      <c r="I671" s="87">
        <v>-400000000</v>
      </c>
      <c r="J671" s="87">
        <v>-400000000</v>
      </c>
      <c r="K671" s="87">
        <v>-400000000</v>
      </c>
      <c r="L671" s="87">
        <v>-400000000</v>
      </c>
      <c r="M671" s="87">
        <v>-400000000</v>
      </c>
      <c r="N671" s="87">
        <v>-400000000</v>
      </c>
      <c r="O671" s="87">
        <v>-400000000</v>
      </c>
      <c r="P671" s="87">
        <v>-400000000</v>
      </c>
      <c r="Q671" s="87">
        <v>-400000000</v>
      </c>
      <c r="R671" s="87">
        <v>-400000000</v>
      </c>
      <c r="S671" s="87">
        <v>-400000000</v>
      </c>
      <c r="T671" s="87">
        <v>-400000000</v>
      </c>
      <c r="U671" s="87">
        <v>-400000000</v>
      </c>
      <c r="V671" s="87">
        <v>-400000000</v>
      </c>
      <c r="W671" s="87">
        <v>-400000000</v>
      </c>
      <c r="X671" s="87">
        <v>-400000000</v>
      </c>
      <c r="Y671" s="87">
        <v>-400000000</v>
      </c>
      <c r="Z671" s="87">
        <v>-400000000</v>
      </c>
      <c r="AA671" s="87">
        <v>-400000000</v>
      </c>
      <c r="AB671" s="87">
        <v>-400000000</v>
      </c>
      <c r="AC671" s="87">
        <v>-400000000</v>
      </c>
      <c r="AD671" s="87">
        <v>-400000000</v>
      </c>
      <c r="AE671" s="87">
        <v>-400000000</v>
      </c>
      <c r="AF671" s="87">
        <v>-400000000</v>
      </c>
      <c r="AG671" s="87">
        <v>-400000000</v>
      </c>
      <c r="AH671" s="87">
        <v>-400000000</v>
      </c>
      <c r="AI671" s="87">
        <v>-400000000</v>
      </c>
      <c r="AJ671" s="87">
        <v>-400000000</v>
      </c>
      <c r="AK671" s="87">
        <v>-400000000</v>
      </c>
      <c r="AL671" s="87">
        <v>-400000000</v>
      </c>
      <c r="AM671" s="87">
        <v>-400000000</v>
      </c>
      <c r="AN671" s="87">
        <v>-400000000</v>
      </c>
      <c r="AO671" s="87">
        <v>-400000000</v>
      </c>
      <c r="AP671" s="87">
        <v>-400000000</v>
      </c>
      <c r="AQ671" s="87">
        <v>-400000000</v>
      </c>
      <c r="AR671" s="87">
        <v>-400000000</v>
      </c>
      <c r="AS671" s="87">
        <v>-400000000</v>
      </c>
      <c r="AT671" s="87">
        <v>-400000000</v>
      </c>
      <c r="AU671" s="87">
        <v>-400000000</v>
      </c>
      <c r="AV671" s="87">
        <v>-400000000</v>
      </c>
      <c r="AW671" s="87">
        <v>-400000000</v>
      </c>
      <c r="AX671" s="87">
        <v>-400000000</v>
      </c>
      <c r="AY671" s="87">
        <v>-400000000</v>
      </c>
      <c r="AZ671" s="87">
        <v>-400000000</v>
      </c>
      <c r="BA671" s="87">
        <v>-400000000</v>
      </c>
      <c r="BB671" s="87">
        <v>-400000000</v>
      </c>
    </row>
    <row r="672" spans="1:54">
      <c r="A672" s="86" t="s">
        <v>789</v>
      </c>
      <c r="B672" s="87">
        <v>-500000000</v>
      </c>
      <c r="C672" s="87">
        <v>-500000000</v>
      </c>
      <c r="D672" s="87">
        <v>-500000000</v>
      </c>
      <c r="E672" s="87">
        <v>-500000000</v>
      </c>
      <c r="F672" s="87">
        <v>-500000000</v>
      </c>
      <c r="G672" s="87">
        <v>-500000000</v>
      </c>
      <c r="H672" s="87">
        <v>-500000000</v>
      </c>
      <c r="I672" s="87">
        <v>-500000000</v>
      </c>
      <c r="J672" s="87">
        <v>-500000000</v>
      </c>
      <c r="K672" s="87">
        <v>-500000000</v>
      </c>
      <c r="L672" s="87">
        <v>-500000000</v>
      </c>
      <c r="M672" s="87">
        <v>-500000000</v>
      </c>
      <c r="N672" s="87">
        <v>-500000000</v>
      </c>
      <c r="O672" s="87">
        <v>-500000000</v>
      </c>
      <c r="P672" s="87">
        <v>-500000000</v>
      </c>
      <c r="Q672" s="87">
        <v>-500000000</v>
      </c>
      <c r="R672" s="87">
        <v>-500000000</v>
      </c>
      <c r="S672" s="87">
        <v>-500000000</v>
      </c>
      <c r="T672" s="87">
        <v>-500000000</v>
      </c>
      <c r="U672" s="87">
        <v>-500000000</v>
      </c>
      <c r="V672" s="87">
        <v>-500000000</v>
      </c>
      <c r="W672" s="87">
        <v>-500000000</v>
      </c>
      <c r="X672" s="87">
        <v>-500000000</v>
      </c>
      <c r="Y672" s="87">
        <v>-500000000</v>
      </c>
      <c r="Z672" s="87">
        <v>-500000000</v>
      </c>
      <c r="AA672" s="87">
        <v>-500000000</v>
      </c>
      <c r="AB672" s="87">
        <v>-500000000</v>
      </c>
      <c r="AC672" s="87">
        <v>-500000000</v>
      </c>
      <c r="AD672" s="87">
        <v>-500000000</v>
      </c>
      <c r="AE672" s="87">
        <v>-500000000</v>
      </c>
      <c r="AF672" s="87">
        <v>-500000000</v>
      </c>
      <c r="AG672" s="87">
        <v>-500000000</v>
      </c>
      <c r="AH672" s="87">
        <v>-500000000</v>
      </c>
      <c r="AI672" s="87">
        <v>-500000000</v>
      </c>
      <c r="AJ672" s="87">
        <v>-500000000</v>
      </c>
      <c r="AK672" s="87">
        <v>-500000000</v>
      </c>
      <c r="AL672" s="87">
        <v>-500000000</v>
      </c>
      <c r="AM672" s="87">
        <v>-500000000</v>
      </c>
      <c r="AN672" s="87">
        <v>-500000000</v>
      </c>
      <c r="AO672" s="87">
        <v>-500000000</v>
      </c>
      <c r="AP672" s="87">
        <v>-500000000</v>
      </c>
      <c r="AQ672" s="87">
        <v>-500000000</v>
      </c>
      <c r="AR672" s="87">
        <v>-500000000</v>
      </c>
      <c r="AS672" s="87">
        <v>-500000000</v>
      </c>
      <c r="AT672" s="87">
        <v>-500000000</v>
      </c>
      <c r="AU672" s="87">
        <v>-500000000</v>
      </c>
      <c r="AV672" s="87">
        <v>-500000000</v>
      </c>
      <c r="AW672" s="87">
        <v>-500000000</v>
      </c>
      <c r="AX672" s="87">
        <v>-500000000</v>
      </c>
      <c r="AY672" s="87">
        <v>-500000000</v>
      </c>
      <c r="AZ672" s="87">
        <v>-500000000</v>
      </c>
      <c r="BA672" s="87">
        <v>-500000000</v>
      </c>
      <c r="BB672" s="87">
        <v>-500000000</v>
      </c>
    </row>
    <row r="673" spans="1:54">
      <c r="A673" s="86" t="s">
        <v>790</v>
      </c>
      <c r="B673" s="87">
        <v>-500000000</v>
      </c>
      <c r="C673" s="87">
        <v>-500000000</v>
      </c>
      <c r="D673" s="87">
        <v>-500000000</v>
      </c>
      <c r="E673" s="87">
        <v>-500000000</v>
      </c>
      <c r="F673" s="87">
        <v>-500000000</v>
      </c>
      <c r="G673" s="87">
        <v>-500000000</v>
      </c>
      <c r="H673" s="87">
        <v>-500000000</v>
      </c>
      <c r="I673" s="87">
        <v>-500000000</v>
      </c>
      <c r="J673" s="87">
        <v>-500000000</v>
      </c>
      <c r="K673" s="87">
        <v>-500000000</v>
      </c>
      <c r="L673" s="87">
        <v>-500000000</v>
      </c>
      <c r="M673" s="87">
        <v>-500000000</v>
      </c>
      <c r="N673" s="87">
        <v>-500000000</v>
      </c>
      <c r="O673" s="87">
        <v>-500000000</v>
      </c>
      <c r="P673" s="87">
        <v>-500000000</v>
      </c>
      <c r="Q673" s="87">
        <v>-500000000</v>
      </c>
      <c r="R673" s="87">
        <v>-500000000</v>
      </c>
      <c r="S673" s="87">
        <v>-500000000</v>
      </c>
      <c r="T673" s="87">
        <v>-500000000</v>
      </c>
      <c r="U673" s="87">
        <v>-500000000</v>
      </c>
      <c r="V673" s="87">
        <v>-500000000</v>
      </c>
      <c r="W673" s="87">
        <v>-500000000</v>
      </c>
      <c r="X673" s="87">
        <v>-500000000</v>
      </c>
      <c r="Y673" s="87">
        <v>-500000000</v>
      </c>
      <c r="Z673" s="87">
        <v>-500000000</v>
      </c>
      <c r="AA673" s="87">
        <v>-500000000</v>
      </c>
      <c r="AB673" s="87">
        <v>-500000000</v>
      </c>
      <c r="AC673" s="87">
        <v>-500000000</v>
      </c>
      <c r="AD673" s="87">
        <v>-500000000</v>
      </c>
      <c r="AE673" s="87">
        <v>-500000000</v>
      </c>
      <c r="AF673" s="87">
        <v>-500000000</v>
      </c>
      <c r="AG673" s="87">
        <v>-500000000</v>
      </c>
      <c r="AH673" s="87">
        <v>-500000000</v>
      </c>
      <c r="AI673" s="87">
        <v>-500000000</v>
      </c>
      <c r="AJ673" s="87">
        <v>-500000000</v>
      </c>
      <c r="AK673" s="87">
        <v>-500000000</v>
      </c>
      <c r="AL673" s="87">
        <v>-500000000</v>
      </c>
      <c r="AM673" s="87">
        <v>-500000000</v>
      </c>
      <c r="AN673" s="87">
        <v>-500000000</v>
      </c>
      <c r="AO673" s="87">
        <v>-500000000</v>
      </c>
      <c r="AP673" s="87">
        <v>-500000000</v>
      </c>
      <c r="AQ673" s="87">
        <v>-500000000</v>
      </c>
      <c r="AR673" s="87">
        <v>-500000000</v>
      </c>
      <c r="AS673" s="87">
        <v>-500000000</v>
      </c>
      <c r="AT673" s="87">
        <v>-500000000</v>
      </c>
      <c r="AU673" s="87">
        <v>-500000000</v>
      </c>
      <c r="AV673" s="87">
        <v>-500000000</v>
      </c>
      <c r="AW673" s="87">
        <v>-500000000</v>
      </c>
      <c r="AX673" s="87">
        <v>-500000000</v>
      </c>
      <c r="AY673" s="87">
        <v>-500000000</v>
      </c>
      <c r="AZ673" s="87">
        <v>-500000000</v>
      </c>
      <c r="BA673" s="87">
        <v>-500000000</v>
      </c>
      <c r="BB673" s="87">
        <v>-500000000</v>
      </c>
    </row>
    <row r="674" spans="1:54">
      <c r="A674" s="86" t="s">
        <v>791</v>
      </c>
      <c r="B674" s="87">
        <v>-600000000</v>
      </c>
      <c r="C674" s="87">
        <v>-600000000</v>
      </c>
      <c r="D674" s="87">
        <v>-600000000</v>
      </c>
      <c r="E674" s="87">
        <v>-600000000</v>
      </c>
      <c r="F674" s="87">
        <v>-600000000</v>
      </c>
      <c r="G674" s="87">
        <v>-600000000</v>
      </c>
      <c r="H674" s="87">
        <v>-600000000</v>
      </c>
      <c r="I674" s="87">
        <v>-600000000</v>
      </c>
      <c r="J674" s="87">
        <v>-600000000</v>
      </c>
      <c r="K674" s="87">
        <v>-600000000</v>
      </c>
      <c r="L674" s="87">
        <v>-600000000</v>
      </c>
      <c r="M674" s="87">
        <v>-600000000</v>
      </c>
      <c r="N674" s="87">
        <v>-600000000</v>
      </c>
      <c r="O674" s="87">
        <v>-600000000</v>
      </c>
      <c r="P674" s="87">
        <v>-600000000</v>
      </c>
      <c r="Q674" s="87">
        <v>-600000000</v>
      </c>
      <c r="R674" s="87">
        <v>-600000000</v>
      </c>
      <c r="S674" s="87">
        <v>-600000000</v>
      </c>
      <c r="T674" s="87">
        <v>-600000000</v>
      </c>
      <c r="U674" s="87">
        <v>-600000000</v>
      </c>
      <c r="V674" s="87">
        <v>-600000000</v>
      </c>
      <c r="W674" s="87">
        <v>-600000000</v>
      </c>
      <c r="X674" s="87">
        <v>-600000000</v>
      </c>
      <c r="Y674" s="87">
        <v>-600000000</v>
      </c>
      <c r="Z674" s="87">
        <v>-600000000</v>
      </c>
      <c r="AA674" s="87">
        <v>-600000000</v>
      </c>
      <c r="AB674" s="87">
        <v>-600000000</v>
      </c>
      <c r="AC674" s="87">
        <v>-600000000</v>
      </c>
      <c r="AD674" s="87">
        <v>-600000000</v>
      </c>
      <c r="AE674" s="87">
        <v>-600000000</v>
      </c>
      <c r="AF674" s="87">
        <v>-600000000</v>
      </c>
      <c r="AG674" s="87">
        <v>-600000000</v>
      </c>
      <c r="AH674" s="87">
        <v>-600000000</v>
      </c>
      <c r="AI674" s="87">
        <v>-600000000</v>
      </c>
      <c r="AJ674" s="87">
        <v>-600000000</v>
      </c>
      <c r="AK674" s="87">
        <v>-600000000</v>
      </c>
      <c r="AL674" s="87">
        <v>-600000000</v>
      </c>
      <c r="AM674" s="87">
        <v>-600000000</v>
      </c>
      <c r="AN674" s="87">
        <v>-600000000</v>
      </c>
      <c r="AO674" s="87">
        <v>-600000000</v>
      </c>
      <c r="AP674" s="87">
        <v>-600000000</v>
      </c>
      <c r="AQ674" s="87">
        <v>-600000000</v>
      </c>
      <c r="AR674" s="87">
        <v>-600000000</v>
      </c>
      <c r="AS674" s="87">
        <v>-600000000</v>
      </c>
      <c r="AT674" s="87">
        <v>-600000000</v>
      </c>
      <c r="AU674" s="87">
        <v>-600000000</v>
      </c>
      <c r="AV674" s="87">
        <v>-600000000</v>
      </c>
      <c r="AW674" s="87">
        <v>-600000000</v>
      </c>
      <c r="AX674" s="87">
        <v>-600000000</v>
      </c>
      <c r="AY674" s="87">
        <v>-600000000</v>
      </c>
      <c r="AZ674" s="87">
        <v>-600000000</v>
      </c>
      <c r="BA674" s="87">
        <v>-600000000</v>
      </c>
      <c r="BB674" s="87">
        <v>-600000000</v>
      </c>
    </row>
    <row r="675" spans="1:54">
      <c r="A675" s="86" t="s">
        <v>792</v>
      </c>
      <c r="B675" s="87">
        <v>0</v>
      </c>
      <c r="C675" s="87">
        <v>0</v>
      </c>
      <c r="D675" s="87">
        <v>0</v>
      </c>
      <c r="E675" s="87">
        <v>0</v>
      </c>
      <c r="F675" s="87">
        <v>0</v>
      </c>
      <c r="G675" s="87">
        <v>0</v>
      </c>
      <c r="H675" s="87">
        <v>0</v>
      </c>
      <c r="I675" s="87">
        <v>0</v>
      </c>
      <c r="J675" s="87">
        <v>0</v>
      </c>
      <c r="K675" s="87">
        <v>0</v>
      </c>
      <c r="L675" s="87">
        <v>0</v>
      </c>
      <c r="M675" s="87">
        <v>0</v>
      </c>
      <c r="N675" s="87">
        <v>0</v>
      </c>
      <c r="O675" s="87">
        <v>0</v>
      </c>
      <c r="P675" s="87">
        <v>0</v>
      </c>
      <c r="Q675" s="87">
        <v>0</v>
      </c>
      <c r="R675" s="87">
        <v>0</v>
      </c>
      <c r="S675" s="87">
        <v>0</v>
      </c>
      <c r="T675" s="87">
        <v>0</v>
      </c>
      <c r="U675" s="87">
        <v>0</v>
      </c>
      <c r="V675" s="87">
        <v>0</v>
      </c>
      <c r="W675" s="87">
        <v>0</v>
      </c>
      <c r="X675" s="87">
        <v>0</v>
      </c>
      <c r="Y675" s="87">
        <v>0</v>
      </c>
      <c r="Z675" s="87">
        <v>0</v>
      </c>
      <c r="AA675" s="87">
        <v>0</v>
      </c>
      <c r="AB675" s="87">
        <v>0</v>
      </c>
      <c r="AC675" s="87">
        <v>0</v>
      </c>
      <c r="AD675" s="87">
        <v>0</v>
      </c>
      <c r="AE675" s="87">
        <v>0</v>
      </c>
      <c r="AF675" s="87">
        <v>0</v>
      </c>
      <c r="AG675" s="87">
        <v>0</v>
      </c>
      <c r="AH675" s="87">
        <v>0</v>
      </c>
      <c r="AI675" s="87">
        <v>0</v>
      </c>
      <c r="AJ675" s="87">
        <v>0</v>
      </c>
      <c r="AK675" s="87">
        <v>0</v>
      </c>
      <c r="AL675" s="87">
        <v>0</v>
      </c>
      <c r="AM675" s="87">
        <v>0</v>
      </c>
      <c r="AN675" s="87">
        <v>0</v>
      </c>
      <c r="AO675" s="87">
        <v>0</v>
      </c>
      <c r="AP675" s="87">
        <v>0</v>
      </c>
      <c r="AQ675" s="87">
        <v>0</v>
      </c>
      <c r="AR675" s="87">
        <v>0</v>
      </c>
      <c r="AS675" s="87">
        <v>0</v>
      </c>
      <c r="AT675" s="87">
        <v>0</v>
      </c>
      <c r="AU675" s="87">
        <v>0</v>
      </c>
      <c r="AV675" s="87">
        <v>0</v>
      </c>
      <c r="AW675" s="87">
        <v>0</v>
      </c>
      <c r="AX675" s="87">
        <v>0</v>
      </c>
      <c r="AY675" s="87">
        <v>0</v>
      </c>
      <c r="AZ675" s="87">
        <v>0</v>
      </c>
      <c r="BA675" s="87">
        <v>0</v>
      </c>
      <c r="BB675" s="87">
        <v>0</v>
      </c>
    </row>
    <row r="676" spans="1:54">
      <c r="A676" s="86" t="s">
        <v>793</v>
      </c>
      <c r="B676" s="87">
        <v>-650000000</v>
      </c>
      <c r="C676" s="87">
        <v>-650000000</v>
      </c>
      <c r="D676" s="87">
        <v>-650000000</v>
      </c>
      <c r="E676" s="87">
        <v>-650000000</v>
      </c>
      <c r="F676" s="87">
        <v>-650000000</v>
      </c>
      <c r="G676" s="87">
        <v>-650000000</v>
      </c>
      <c r="H676" s="87">
        <v>-650000000</v>
      </c>
      <c r="I676" s="87">
        <v>-650000000</v>
      </c>
      <c r="J676" s="87">
        <v>-650000000</v>
      </c>
      <c r="K676" s="87">
        <v>-650000000</v>
      </c>
      <c r="L676" s="87">
        <v>-650000000</v>
      </c>
      <c r="M676" s="87">
        <v>-650000000</v>
      </c>
      <c r="N676" s="87">
        <v>-650000000</v>
      </c>
      <c r="O676" s="87">
        <v>-650000000</v>
      </c>
      <c r="P676" s="87">
        <v>-650000000</v>
      </c>
      <c r="Q676" s="87">
        <v>-650000000</v>
      </c>
      <c r="R676" s="87">
        <v>-650000000</v>
      </c>
      <c r="S676" s="87">
        <v>-650000000</v>
      </c>
      <c r="T676" s="87">
        <v>-650000000</v>
      </c>
      <c r="U676" s="87">
        <v>-650000000</v>
      </c>
      <c r="V676" s="87">
        <v>-650000000</v>
      </c>
      <c r="W676" s="87">
        <v>-650000000</v>
      </c>
      <c r="X676" s="87">
        <v>-650000000</v>
      </c>
      <c r="Y676" s="87">
        <v>-650000000</v>
      </c>
      <c r="Z676" s="87">
        <v>-650000000</v>
      </c>
      <c r="AA676" s="87">
        <v>-650000000</v>
      </c>
      <c r="AB676" s="87">
        <v>-650000000</v>
      </c>
      <c r="AC676" s="87">
        <v>-650000000</v>
      </c>
      <c r="AD676" s="87">
        <v>-650000000</v>
      </c>
      <c r="AE676" s="87">
        <v>-650000000</v>
      </c>
      <c r="AF676" s="87">
        <v>-650000000</v>
      </c>
      <c r="AG676" s="87">
        <v>-650000000</v>
      </c>
      <c r="AH676" s="87">
        <v>-650000000</v>
      </c>
      <c r="AI676" s="87">
        <v>-650000000</v>
      </c>
      <c r="AJ676" s="87">
        <v>-650000000</v>
      </c>
      <c r="AK676" s="87">
        <v>-650000000</v>
      </c>
      <c r="AL676" s="87">
        <v>-650000000</v>
      </c>
      <c r="AM676" s="87">
        <v>-650000000</v>
      </c>
      <c r="AN676" s="87">
        <v>-650000000</v>
      </c>
      <c r="AO676" s="87">
        <v>-650000000</v>
      </c>
      <c r="AP676" s="87">
        <v>-650000000</v>
      </c>
      <c r="AQ676" s="87">
        <v>-650000000</v>
      </c>
      <c r="AR676" s="87">
        <v>-650000000</v>
      </c>
      <c r="AS676" s="87">
        <v>-650000000</v>
      </c>
      <c r="AT676" s="87">
        <v>-650000000</v>
      </c>
      <c r="AU676" s="87">
        <v>-650000000</v>
      </c>
      <c r="AV676" s="87">
        <v>-650000000</v>
      </c>
      <c r="AW676" s="87">
        <v>-650000000</v>
      </c>
      <c r="AX676" s="87">
        <v>-650000000</v>
      </c>
      <c r="AY676" s="87">
        <v>-650000000</v>
      </c>
      <c r="AZ676" s="87">
        <v>-650000000</v>
      </c>
      <c r="BA676" s="87">
        <v>-650000000</v>
      </c>
      <c r="BB676" s="87">
        <v>-650000000</v>
      </c>
    </row>
    <row r="677" spans="1:54">
      <c r="A677" s="86" t="s">
        <v>794</v>
      </c>
      <c r="B677" s="87">
        <v>-700000000</v>
      </c>
      <c r="C677" s="87">
        <v>-700000000</v>
      </c>
      <c r="D677" s="87">
        <v>-700000000</v>
      </c>
      <c r="E677" s="87">
        <v>-700000000</v>
      </c>
      <c r="F677" s="87">
        <v>-700000000</v>
      </c>
      <c r="G677" s="87">
        <v>-700000000</v>
      </c>
      <c r="H677" s="87">
        <v>-700000000</v>
      </c>
      <c r="I677" s="87">
        <v>-700000000</v>
      </c>
      <c r="J677" s="87">
        <v>-700000000</v>
      </c>
      <c r="K677" s="87">
        <v>-700000000</v>
      </c>
      <c r="L677" s="87">
        <v>-700000000</v>
      </c>
      <c r="M677" s="87">
        <v>-700000000</v>
      </c>
      <c r="N677" s="87">
        <v>-700000000</v>
      </c>
      <c r="O677" s="87">
        <v>-700000000</v>
      </c>
      <c r="P677" s="87">
        <v>-700000000</v>
      </c>
      <c r="Q677" s="87">
        <v>-700000000</v>
      </c>
      <c r="R677" s="87">
        <v>-700000000</v>
      </c>
      <c r="S677" s="87">
        <v>-700000000</v>
      </c>
      <c r="T677" s="87">
        <v>-700000000</v>
      </c>
      <c r="U677" s="87">
        <v>-700000000</v>
      </c>
      <c r="V677" s="87">
        <v>-700000000</v>
      </c>
      <c r="W677" s="87">
        <v>-700000000</v>
      </c>
      <c r="X677" s="87">
        <v>-700000000</v>
      </c>
      <c r="Y677" s="87">
        <v>-700000000</v>
      </c>
      <c r="Z677" s="87">
        <v>-700000000</v>
      </c>
      <c r="AA677" s="87">
        <v>-700000000</v>
      </c>
      <c r="AB677" s="87">
        <v>-700000000</v>
      </c>
      <c r="AC677" s="87">
        <v>-700000000</v>
      </c>
      <c r="AD677" s="87">
        <v>-700000000</v>
      </c>
      <c r="AE677" s="87">
        <v>-700000000</v>
      </c>
      <c r="AF677" s="87">
        <v>-700000000</v>
      </c>
      <c r="AG677" s="87">
        <v>-700000000</v>
      </c>
      <c r="AH677" s="87">
        <v>-700000000</v>
      </c>
      <c r="AI677" s="87">
        <v>-700000000</v>
      </c>
      <c r="AJ677" s="87">
        <v>-700000000</v>
      </c>
      <c r="AK677" s="87">
        <v>-700000000</v>
      </c>
      <c r="AL677" s="87">
        <v>-700000000</v>
      </c>
      <c r="AM677" s="87">
        <v>-700000000</v>
      </c>
      <c r="AN677" s="87">
        <v>-700000000</v>
      </c>
      <c r="AO677" s="87">
        <v>-700000000</v>
      </c>
      <c r="AP677" s="87">
        <v>-700000000</v>
      </c>
      <c r="AQ677" s="87">
        <v>-700000000</v>
      </c>
      <c r="AR677" s="87">
        <v>-700000000</v>
      </c>
      <c r="AS677" s="87">
        <v>-700000000</v>
      </c>
      <c r="AT677" s="87">
        <v>-700000000</v>
      </c>
      <c r="AU677" s="87">
        <v>-700000000</v>
      </c>
      <c r="AV677" s="87">
        <v>-700000000</v>
      </c>
      <c r="AW677" s="87">
        <v>-700000000</v>
      </c>
      <c r="AX677" s="87">
        <v>-700000000</v>
      </c>
      <c r="AY677" s="87">
        <v>-700000000</v>
      </c>
      <c r="AZ677" s="87">
        <v>-700000000</v>
      </c>
      <c r="BA677" s="87">
        <v>-700000000</v>
      </c>
      <c r="BB677" s="87">
        <v>-700000000</v>
      </c>
    </row>
    <row r="678" spans="1:54">
      <c r="A678" s="86" t="s">
        <v>795</v>
      </c>
      <c r="B678" s="87">
        <v>0</v>
      </c>
      <c r="C678" s="87">
        <v>0</v>
      </c>
      <c r="D678" s="87">
        <v>0</v>
      </c>
      <c r="E678" s="87">
        <v>0</v>
      </c>
      <c r="F678" s="87">
        <v>0</v>
      </c>
      <c r="G678" s="87">
        <v>0</v>
      </c>
      <c r="H678" s="87">
        <v>0</v>
      </c>
      <c r="I678" s="87">
        <v>0</v>
      </c>
      <c r="J678" s="87">
        <v>0</v>
      </c>
      <c r="K678" s="87">
        <v>0</v>
      </c>
      <c r="L678" s="87">
        <v>0</v>
      </c>
      <c r="M678" s="87">
        <v>0</v>
      </c>
      <c r="N678" s="87">
        <v>0</v>
      </c>
      <c r="O678" s="87">
        <v>0</v>
      </c>
      <c r="P678" s="87">
        <v>0</v>
      </c>
      <c r="Q678" s="87">
        <v>0</v>
      </c>
      <c r="R678" s="87">
        <v>0</v>
      </c>
      <c r="S678" s="87">
        <v>0</v>
      </c>
      <c r="T678" s="87">
        <v>0</v>
      </c>
      <c r="U678" s="87">
        <v>0</v>
      </c>
      <c r="V678" s="87">
        <v>0</v>
      </c>
      <c r="W678" s="87">
        <v>0</v>
      </c>
      <c r="X678" s="87">
        <v>0</v>
      </c>
      <c r="Y678" s="87">
        <v>0</v>
      </c>
      <c r="Z678" s="87">
        <v>0</v>
      </c>
      <c r="AA678" s="87">
        <v>0</v>
      </c>
      <c r="AB678" s="87">
        <v>0</v>
      </c>
      <c r="AC678" s="87">
        <v>0</v>
      </c>
      <c r="AD678" s="87">
        <v>0</v>
      </c>
      <c r="AE678" s="87">
        <v>0</v>
      </c>
      <c r="AF678" s="87">
        <v>0</v>
      </c>
      <c r="AG678" s="87">
        <v>0</v>
      </c>
      <c r="AH678" s="87">
        <v>0</v>
      </c>
      <c r="AI678" s="87">
        <v>0</v>
      </c>
      <c r="AJ678" s="87">
        <v>0</v>
      </c>
      <c r="AK678" s="87">
        <v>0</v>
      </c>
      <c r="AL678" s="87">
        <v>0</v>
      </c>
      <c r="AM678" s="87">
        <v>0</v>
      </c>
      <c r="AN678" s="87">
        <v>0</v>
      </c>
      <c r="AO678" s="87">
        <v>0</v>
      </c>
      <c r="AP678" s="87">
        <v>0</v>
      </c>
      <c r="AQ678" s="87">
        <v>0</v>
      </c>
      <c r="AR678" s="87">
        <v>0</v>
      </c>
      <c r="AS678" s="87">
        <v>0</v>
      </c>
      <c r="AT678" s="87">
        <v>0</v>
      </c>
      <c r="AU678" s="87">
        <v>0</v>
      </c>
      <c r="AV678" s="87">
        <v>0</v>
      </c>
      <c r="AW678" s="87">
        <v>0</v>
      </c>
      <c r="AX678" s="87">
        <v>0</v>
      </c>
      <c r="AY678" s="87">
        <v>0</v>
      </c>
      <c r="AZ678" s="87">
        <v>0</v>
      </c>
      <c r="BA678" s="87">
        <v>0</v>
      </c>
      <c r="BB678" s="87">
        <v>0</v>
      </c>
    </row>
    <row r="679" spans="1:54">
      <c r="A679" s="86" t="s">
        <v>796</v>
      </c>
      <c r="B679" s="87">
        <v>0</v>
      </c>
      <c r="C679" s="87">
        <v>0</v>
      </c>
      <c r="D679" s="87">
        <v>0</v>
      </c>
      <c r="E679" s="87">
        <v>0</v>
      </c>
      <c r="F679" s="87">
        <v>0</v>
      </c>
      <c r="G679" s="87">
        <v>0</v>
      </c>
      <c r="H679" s="87">
        <v>0</v>
      </c>
      <c r="I679" s="87">
        <v>0</v>
      </c>
      <c r="J679" s="87">
        <v>0</v>
      </c>
      <c r="K679" s="87">
        <v>0</v>
      </c>
      <c r="L679" s="87">
        <v>0</v>
      </c>
      <c r="M679" s="87">
        <v>0</v>
      </c>
      <c r="N679" s="87">
        <v>0</v>
      </c>
      <c r="O679" s="87">
        <v>0</v>
      </c>
      <c r="P679" s="87">
        <v>0</v>
      </c>
      <c r="Q679" s="87">
        <v>0</v>
      </c>
      <c r="R679" s="87">
        <v>0</v>
      </c>
      <c r="S679" s="87">
        <v>0</v>
      </c>
      <c r="T679" s="87">
        <v>0</v>
      </c>
      <c r="U679" s="87">
        <v>0</v>
      </c>
      <c r="V679" s="87">
        <v>0</v>
      </c>
      <c r="W679" s="87">
        <v>0</v>
      </c>
      <c r="X679" s="87">
        <v>0</v>
      </c>
      <c r="Y679" s="87">
        <v>0</v>
      </c>
      <c r="Z679" s="87">
        <v>0</v>
      </c>
      <c r="AA679" s="87">
        <v>0</v>
      </c>
      <c r="AB679" s="87">
        <v>0</v>
      </c>
      <c r="AC679" s="87">
        <v>0</v>
      </c>
      <c r="AD679" s="87">
        <v>0</v>
      </c>
      <c r="AE679" s="87">
        <v>0</v>
      </c>
      <c r="AF679" s="87">
        <v>0</v>
      </c>
      <c r="AG679" s="87">
        <v>0</v>
      </c>
      <c r="AH679" s="87">
        <v>0</v>
      </c>
      <c r="AI679" s="87">
        <v>0</v>
      </c>
      <c r="AJ679" s="87">
        <v>0</v>
      </c>
      <c r="AK679" s="87">
        <v>0</v>
      </c>
      <c r="AL679" s="87">
        <v>0</v>
      </c>
      <c r="AM679" s="87">
        <v>0</v>
      </c>
      <c r="AN679" s="87">
        <v>0</v>
      </c>
      <c r="AO679" s="87">
        <v>0</v>
      </c>
      <c r="AP679" s="87">
        <v>0</v>
      </c>
      <c r="AQ679" s="87">
        <v>0</v>
      </c>
      <c r="AR679" s="87">
        <v>0</v>
      </c>
      <c r="AS679" s="87">
        <v>0</v>
      </c>
      <c r="AT679" s="87">
        <v>0</v>
      </c>
      <c r="AU679" s="87">
        <v>0</v>
      </c>
      <c r="AV679" s="87">
        <v>0</v>
      </c>
      <c r="AW679" s="87">
        <v>0</v>
      </c>
      <c r="AX679" s="87">
        <v>0</v>
      </c>
      <c r="AY679" s="87">
        <v>0</v>
      </c>
      <c r="AZ679" s="87">
        <v>0</v>
      </c>
      <c r="BA679" s="87">
        <v>0</v>
      </c>
      <c r="BB679" s="87">
        <v>0</v>
      </c>
    </row>
    <row r="680" spans="1:54">
      <c r="A680" s="86" t="s">
        <v>797</v>
      </c>
      <c r="B680" s="87">
        <v>0</v>
      </c>
      <c r="C680" s="87">
        <v>0</v>
      </c>
      <c r="D680" s="87">
        <v>0</v>
      </c>
      <c r="E680" s="87">
        <v>0</v>
      </c>
      <c r="F680" s="87">
        <v>0</v>
      </c>
      <c r="G680" s="87">
        <v>0</v>
      </c>
      <c r="H680" s="87">
        <v>0</v>
      </c>
      <c r="I680" s="87">
        <v>0</v>
      </c>
      <c r="J680" s="87">
        <v>0</v>
      </c>
      <c r="K680" s="87">
        <v>0</v>
      </c>
      <c r="L680" s="87">
        <v>0</v>
      </c>
      <c r="M680" s="87">
        <v>0</v>
      </c>
      <c r="N680" s="87">
        <v>0</v>
      </c>
      <c r="O680" s="87">
        <v>0</v>
      </c>
      <c r="P680" s="87">
        <v>0</v>
      </c>
      <c r="Q680" s="87">
        <v>0</v>
      </c>
      <c r="R680" s="87">
        <v>0</v>
      </c>
      <c r="S680" s="87">
        <v>0</v>
      </c>
      <c r="T680" s="87">
        <v>0</v>
      </c>
      <c r="U680" s="87">
        <v>0</v>
      </c>
      <c r="V680" s="87">
        <v>0</v>
      </c>
      <c r="W680" s="87">
        <v>0</v>
      </c>
      <c r="X680" s="87">
        <v>0</v>
      </c>
      <c r="Y680" s="87">
        <v>0</v>
      </c>
      <c r="Z680" s="87">
        <v>0</v>
      </c>
      <c r="AA680" s="87">
        <v>0</v>
      </c>
      <c r="AB680" s="87">
        <v>0</v>
      </c>
      <c r="AC680" s="87">
        <v>0</v>
      </c>
      <c r="AD680" s="87">
        <v>0</v>
      </c>
      <c r="AE680" s="87">
        <v>0</v>
      </c>
      <c r="AF680" s="87">
        <v>0</v>
      </c>
      <c r="AG680" s="87">
        <v>0</v>
      </c>
      <c r="AH680" s="87">
        <v>0</v>
      </c>
      <c r="AI680" s="87">
        <v>0</v>
      </c>
      <c r="AJ680" s="87">
        <v>0</v>
      </c>
      <c r="AK680" s="87">
        <v>0</v>
      </c>
      <c r="AL680" s="87">
        <v>0</v>
      </c>
      <c r="AM680" s="87">
        <v>0</v>
      </c>
      <c r="AN680" s="87">
        <v>0</v>
      </c>
      <c r="AO680" s="87">
        <v>0</v>
      </c>
      <c r="AP680" s="87">
        <v>0</v>
      </c>
      <c r="AQ680" s="87">
        <v>0</v>
      </c>
      <c r="AR680" s="87">
        <v>0</v>
      </c>
      <c r="AS680" s="87">
        <v>0</v>
      </c>
      <c r="AT680" s="87">
        <v>0</v>
      </c>
      <c r="AU680" s="87">
        <v>0</v>
      </c>
      <c r="AV680" s="87">
        <v>0</v>
      </c>
      <c r="AW680" s="87">
        <v>0</v>
      </c>
      <c r="AX680" s="87">
        <v>0</v>
      </c>
      <c r="AY680" s="87">
        <v>0</v>
      </c>
      <c r="AZ680" s="87">
        <v>0</v>
      </c>
      <c r="BA680" s="87">
        <v>0</v>
      </c>
      <c r="BB680" s="87">
        <v>0</v>
      </c>
    </row>
    <row r="681" spans="1:54">
      <c r="A681" s="86" t="s">
        <v>798</v>
      </c>
      <c r="B681" s="87">
        <v>0</v>
      </c>
      <c r="C681" s="87">
        <v>0</v>
      </c>
      <c r="D681" s="87">
        <v>0</v>
      </c>
      <c r="E681" s="87">
        <v>0</v>
      </c>
      <c r="F681" s="87">
        <v>0</v>
      </c>
      <c r="G681" s="87">
        <v>0</v>
      </c>
      <c r="H681" s="87">
        <v>0</v>
      </c>
      <c r="I681" s="87">
        <v>0</v>
      </c>
      <c r="J681" s="87">
        <v>0</v>
      </c>
      <c r="K681" s="87">
        <v>0</v>
      </c>
      <c r="L681" s="87">
        <v>0</v>
      </c>
      <c r="M681" s="87">
        <v>0</v>
      </c>
      <c r="N681" s="87">
        <v>0</v>
      </c>
      <c r="O681" s="87">
        <v>0</v>
      </c>
      <c r="P681" s="87">
        <v>0</v>
      </c>
      <c r="Q681" s="87">
        <v>0</v>
      </c>
      <c r="R681" s="87">
        <v>0</v>
      </c>
      <c r="S681" s="87">
        <v>0</v>
      </c>
      <c r="T681" s="87">
        <v>0</v>
      </c>
      <c r="U681" s="87">
        <v>0</v>
      </c>
      <c r="V681" s="87">
        <v>0</v>
      </c>
      <c r="W681" s="87">
        <v>0</v>
      </c>
      <c r="X681" s="87">
        <v>0</v>
      </c>
      <c r="Y681" s="87">
        <v>0</v>
      </c>
      <c r="Z681" s="87">
        <v>0</v>
      </c>
      <c r="AA681" s="87">
        <v>0</v>
      </c>
      <c r="AB681" s="87">
        <v>0</v>
      </c>
      <c r="AC681" s="87">
        <v>0</v>
      </c>
      <c r="AD681" s="87">
        <v>0</v>
      </c>
      <c r="AE681" s="87">
        <v>0</v>
      </c>
      <c r="AF681" s="87">
        <v>0</v>
      </c>
      <c r="AG681" s="87">
        <v>0</v>
      </c>
      <c r="AH681" s="87">
        <v>0</v>
      </c>
      <c r="AI681" s="87">
        <v>0</v>
      </c>
      <c r="AJ681" s="87">
        <v>0</v>
      </c>
      <c r="AK681" s="87">
        <v>0</v>
      </c>
      <c r="AL681" s="87">
        <v>0</v>
      </c>
      <c r="AM681" s="87">
        <v>0</v>
      </c>
      <c r="AN681" s="87">
        <v>0</v>
      </c>
      <c r="AO681" s="87">
        <v>0</v>
      </c>
      <c r="AP681" s="87">
        <v>0</v>
      </c>
      <c r="AQ681" s="87">
        <v>0</v>
      </c>
      <c r="AR681" s="87">
        <v>0</v>
      </c>
      <c r="AS681" s="87">
        <v>0</v>
      </c>
      <c r="AT681" s="87">
        <v>0</v>
      </c>
      <c r="AU681" s="87">
        <v>0</v>
      </c>
      <c r="AV681" s="87">
        <v>0</v>
      </c>
      <c r="AW681" s="87">
        <v>0</v>
      </c>
      <c r="AX681" s="87">
        <v>0</v>
      </c>
      <c r="AY681" s="87">
        <v>0</v>
      </c>
      <c r="AZ681" s="87">
        <v>0</v>
      </c>
      <c r="BA681" s="87">
        <v>0</v>
      </c>
      <c r="BB681" s="87">
        <v>0</v>
      </c>
    </row>
    <row r="682" spans="1:54">
      <c r="A682" s="86" t="s">
        <v>799</v>
      </c>
      <c r="B682" s="87">
        <v>0</v>
      </c>
      <c r="C682" s="87">
        <v>0</v>
      </c>
      <c r="D682" s="87">
        <v>0</v>
      </c>
      <c r="E682" s="87">
        <v>0</v>
      </c>
      <c r="F682" s="87">
        <v>0</v>
      </c>
      <c r="G682" s="87">
        <v>0</v>
      </c>
      <c r="H682" s="87">
        <v>0</v>
      </c>
      <c r="I682" s="87">
        <v>0</v>
      </c>
      <c r="J682" s="87">
        <v>0</v>
      </c>
      <c r="K682" s="87">
        <v>0</v>
      </c>
      <c r="L682" s="87">
        <v>0</v>
      </c>
      <c r="M682" s="87">
        <v>0</v>
      </c>
      <c r="N682" s="87">
        <v>0</v>
      </c>
      <c r="O682" s="87">
        <v>0</v>
      </c>
      <c r="P682" s="87">
        <v>0</v>
      </c>
      <c r="Q682" s="87">
        <v>0</v>
      </c>
      <c r="R682" s="87">
        <v>0</v>
      </c>
      <c r="S682" s="87">
        <v>0</v>
      </c>
      <c r="T682" s="87">
        <v>0</v>
      </c>
      <c r="U682" s="87">
        <v>0</v>
      </c>
      <c r="V682" s="87">
        <v>0</v>
      </c>
      <c r="W682" s="87">
        <v>0</v>
      </c>
      <c r="X682" s="87">
        <v>0</v>
      </c>
      <c r="Y682" s="87">
        <v>0</v>
      </c>
      <c r="Z682" s="87">
        <v>0</v>
      </c>
      <c r="AA682" s="87">
        <v>0</v>
      </c>
      <c r="AB682" s="87">
        <v>0</v>
      </c>
      <c r="AC682" s="87">
        <v>0</v>
      </c>
      <c r="AD682" s="87">
        <v>0</v>
      </c>
      <c r="AE682" s="87">
        <v>0</v>
      </c>
      <c r="AF682" s="87">
        <v>0</v>
      </c>
      <c r="AG682" s="87">
        <v>0</v>
      </c>
      <c r="AH682" s="87">
        <v>0</v>
      </c>
      <c r="AI682" s="87">
        <v>0</v>
      </c>
      <c r="AJ682" s="87">
        <v>0</v>
      </c>
      <c r="AK682" s="87">
        <v>0</v>
      </c>
      <c r="AL682" s="87">
        <v>0</v>
      </c>
      <c r="AM682" s="87">
        <v>0</v>
      </c>
      <c r="AN682" s="87">
        <v>0</v>
      </c>
      <c r="AO682" s="87">
        <v>0</v>
      </c>
      <c r="AP682" s="87">
        <v>0</v>
      </c>
      <c r="AQ682" s="87">
        <v>0</v>
      </c>
      <c r="AR682" s="87">
        <v>0</v>
      </c>
      <c r="AS682" s="87">
        <v>0</v>
      </c>
      <c r="AT682" s="87">
        <v>0</v>
      </c>
      <c r="AU682" s="87">
        <v>0</v>
      </c>
      <c r="AV682" s="87">
        <v>0</v>
      </c>
      <c r="AW682" s="87">
        <v>0</v>
      </c>
      <c r="AX682" s="87">
        <v>0</v>
      </c>
      <c r="AY682" s="87">
        <v>0</v>
      </c>
      <c r="AZ682" s="87">
        <v>0</v>
      </c>
      <c r="BA682" s="87">
        <v>0</v>
      </c>
      <c r="BB682" s="87">
        <v>0</v>
      </c>
    </row>
    <row r="683" spans="1:54">
      <c r="A683" s="86" t="s">
        <v>800</v>
      </c>
      <c r="B683" s="87">
        <v>0</v>
      </c>
      <c r="C683" s="87">
        <v>0</v>
      </c>
      <c r="D683" s="87">
        <v>0</v>
      </c>
      <c r="E683" s="87">
        <v>0</v>
      </c>
      <c r="F683" s="87">
        <v>0</v>
      </c>
      <c r="G683" s="87">
        <v>0</v>
      </c>
      <c r="H683" s="87">
        <v>0</v>
      </c>
      <c r="I683" s="87">
        <v>0</v>
      </c>
      <c r="J683" s="87">
        <v>0</v>
      </c>
      <c r="K683" s="87">
        <v>0</v>
      </c>
      <c r="L683" s="87">
        <v>0</v>
      </c>
      <c r="M683" s="87">
        <v>0</v>
      </c>
      <c r="N683" s="87">
        <v>0</v>
      </c>
      <c r="O683" s="87">
        <v>0</v>
      </c>
      <c r="P683" s="87">
        <v>0</v>
      </c>
      <c r="Q683" s="87">
        <v>0</v>
      </c>
      <c r="R683" s="87">
        <v>0</v>
      </c>
      <c r="S683" s="87">
        <v>0</v>
      </c>
      <c r="T683" s="87">
        <v>0</v>
      </c>
      <c r="U683" s="87">
        <v>0</v>
      </c>
      <c r="V683" s="87">
        <v>0</v>
      </c>
      <c r="W683" s="87">
        <v>0</v>
      </c>
      <c r="X683" s="87">
        <v>0</v>
      </c>
      <c r="Y683" s="87">
        <v>0</v>
      </c>
      <c r="Z683" s="87">
        <v>0</v>
      </c>
      <c r="AA683" s="87">
        <v>0</v>
      </c>
      <c r="AB683" s="87">
        <v>0</v>
      </c>
      <c r="AC683" s="87">
        <v>0</v>
      </c>
      <c r="AD683" s="87">
        <v>0</v>
      </c>
      <c r="AE683" s="87">
        <v>0</v>
      </c>
      <c r="AF683" s="87">
        <v>0</v>
      </c>
      <c r="AG683" s="87">
        <v>0</v>
      </c>
      <c r="AH683" s="87">
        <v>0</v>
      </c>
      <c r="AI683" s="87">
        <v>0</v>
      </c>
      <c r="AJ683" s="87">
        <v>0</v>
      </c>
      <c r="AK683" s="87">
        <v>0</v>
      </c>
      <c r="AL683" s="87">
        <v>0</v>
      </c>
      <c r="AM683" s="87">
        <v>0</v>
      </c>
      <c r="AN683" s="87">
        <v>0</v>
      </c>
      <c r="AO683" s="87">
        <v>0</v>
      </c>
      <c r="AP683" s="87">
        <v>0</v>
      </c>
      <c r="AQ683" s="87">
        <v>0</v>
      </c>
      <c r="AR683" s="87">
        <v>0</v>
      </c>
      <c r="AS683" s="87">
        <v>0</v>
      </c>
      <c r="AT683" s="87">
        <v>0</v>
      </c>
      <c r="AU683" s="87">
        <v>0</v>
      </c>
      <c r="AV683" s="87">
        <v>0</v>
      </c>
      <c r="AW683" s="87">
        <v>0</v>
      </c>
      <c r="AX683" s="87">
        <v>0</v>
      </c>
      <c r="AY683" s="87">
        <v>0</v>
      </c>
      <c r="AZ683" s="87">
        <v>0</v>
      </c>
      <c r="BA683" s="87">
        <v>0</v>
      </c>
      <c r="BB683" s="87">
        <v>0</v>
      </c>
    </row>
    <row r="684" spans="1:54">
      <c r="A684" s="86" t="s">
        <v>801</v>
      </c>
      <c r="B684" s="87">
        <v>-225000000</v>
      </c>
      <c r="C684" s="87">
        <v>-225000000</v>
      </c>
      <c r="D684" s="87">
        <v>-225000000</v>
      </c>
      <c r="E684" s="87">
        <v>-225000000</v>
      </c>
      <c r="F684" s="87">
        <v>-225000000</v>
      </c>
      <c r="G684" s="87">
        <v>-225000000</v>
      </c>
      <c r="H684" s="87">
        <v>-225000000</v>
      </c>
      <c r="I684" s="87">
        <v>-225000000</v>
      </c>
      <c r="J684" s="87">
        <v>-225000000</v>
      </c>
      <c r="K684" s="87">
        <v>-225000000</v>
      </c>
      <c r="L684" s="87">
        <v>-225000000</v>
      </c>
      <c r="M684" s="87">
        <v>-225000000</v>
      </c>
      <c r="N684" s="87">
        <v>-225000000</v>
      </c>
      <c r="O684" s="87">
        <v>-225000000</v>
      </c>
      <c r="P684" s="87">
        <v>-225000000</v>
      </c>
      <c r="Q684" s="87">
        <v>-225000000</v>
      </c>
      <c r="R684" s="87">
        <v>-225000000</v>
      </c>
      <c r="S684" s="87">
        <v>-225000000</v>
      </c>
      <c r="T684" s="87">
        <v>-225000000</v>
      </c>
      <c r="U684" s="87">
        <v>-225000000</v>
      </c>
      <c r="V684" s="87">
        <v>-225000000</v>
      </c>
      <c r="W684" s="87">
        <v>-225000000</v>
      </c>
      <c r="X684" s="87">
        <v>-225000000</v>
      </c>
      <c r="Y684" s="87">
        <v>-225000000</v>
      </c>
      <c r="Z684" s="87">
        <v>-225000000</v>
      </c>
      <c r="AA684" s="87">
        <v>-225000000</v>
      </c>
      <c r="AB684" s="87">
        <v>-225000000</v>
      </c>
      <c r="AC684" s="87">
        <v>-225000000</v>
      </c>
      <c r="AD684" s="87">
        <v>-225000000</v>
      </c>
      <c r="AE684" s="87">
        <v>-225000000</v>
      </c>
      <c r="AF684" s="87">
        <v>-225000000</v>
      </c>
      <c r="AG684" s="87">
        <v>-225000000</v>
      </c>
      <c r="AH684" s="87">
        <v>-225000000</v>
      </c>
      <c r="AI684" s="87">
        <v>-225000000</v>
      </c>
      <c r="AJ684" s="87">
        <v>-225000000</v>
      </c>
      <c r="AK684" s="87">
        <v>-225000000</v>
      </c>
      <c r="AL684" s="87">
        <v>-225000000</v>
      </c>
      <c r="AM684" s="87">
        <v>-225000000</v>
      </c>
      <c r="AN684" s="87">
        <v>-225000000</v>
      </c>
      <c r="AO684" s="87">
        <v>-225000000</v>
      </c>
      <c r="AP684" s="87">
        <v>-225000000</v>
      </c>
      <c r="AQ684" s="87">
        <v>-225000000</v>
      </c>
      <c r="AR684" s="87">
        <v>-225000000</v>
      </c>
      <c r="AS684" s="87">
        <v>-225000000</v>
      </c>
      <c r="AT684" s="87">
        <v>-225000000</v>
      </c>
      <c r="AU684" s="87">
        <v>-225000000</v>
      </c>
      <c r="AV684" s="87">
        <v>-225000000</v>
      </c>
      <c r="AW684" s="87">
        <v>-225000000</v>
      </c>
      <c r="AX684" s="87">
        <v>-225000000</v>
      </c>
      <c r="AY684" s="87">
        <v>-225000000</v>
      </c>
      <c r="AZ684" s="87">
        <v>-225000000</v>
      </c>
      <c r="BA684" s="87">
        <v>-225000000</v>
      </c>
      <c r="BB684" s="87">
        <v>-225000000</v>
      </c>
    </row>
    <row r="685" spans="1:54">
      <c r="A685" s="86" t="s">
        <v>802</v>
      </c>
      <c r="B685" s="87">
        <v>0</v>
      </c>
      <c r="C685" s="87">
        <v>0</v>
      </c>
      <c r="D685" s="87">
        <v>0</v>
      </c>
      <c r="E685" s="87">
        <v>0</v>
      </c>
      <c r="F685" s="87">
        <v>0</v>
      </c>
      <c r="G685" s="87">
        <v>0</v>
      </c>
      <c r="H685" s="87">
        <v>0</v>
      </c>
      <c r="I685" s="87">
        <v>0</v>
      </c>
      <c r="J685" s="87">
        <v>0</v>
      </c>
      <c r="K685" s="87">
        <v>0</v>
      </c>
      <c r="L685" s="87">
        <v>0</v>
      </c>
      <c r="M685" s="87">
        <v>0</v>
      </c>
      <c r="N685" s="87">
        <v>0</v>
      </c>
      <c r="O685" s="87">
        <v>0</v>
      </c>
      <c r="P685" s="87">
        <v>0</v>
      </c>
      <c r="Q685" s="87">
        <v>0</v>
      </c>
      <c r="R685" s="87">
        <v>0</v>
      </c>
      <c r="S685" s="87">
        <v>0</v>
      </c>
      <c r="T685" s="87">
        <v>0</v>
      </c>
      <c r="U685" s="87">
        <v>0</v>
      </c>
      <c r="V685" s="87">
        <v>0</v>
      </c>
      <c r="W685" s="87">
        <v>0</v>
      </c>
      <c r="X685" s="87">
        <v>0</v>
      </c>
      <c r="Y685" s="87">
        <v>0</v>
      </c>
      <c r="Z685" s="87">
        <v>0</v>
      </c>
      <c r="AA685" s="87">
        <v>0</v>
      </c>
      <c r="AB685" s="87">
        <v>0</v>
      </c>
      <c r="AC685" s="87">
        <v>0</v>
      </c>
      <c r="AD685" s="87">
        <v>0</v>
      </c>
      <c r="AE685" s="87">
        <v>0</v>
      </c>
      <c r="AF685" s="87">
        <v>0</v>
      </c>
      <c r="AG685" s="87">
        <v>0</v>
      </c>
      <c r="AH685" s="87">
        <v>0</v>
      </c>
      <c r="AI685" s="87">
        <v>0</v>
      </c>
      <c r="AJ685" s="87">
        <v>0</v>
      </c>
      <c r="AK685" s="87">
        <v>0</v>
      </c>
      <c r="AL685" s="87">
        <v>0</v>
      </c>
      <c r="AM685" s="87">
        <v>0</v>
      </c>
      <c r="AN685" s="87">
        <v>0</v>
      </c>
      <c r="AO685" s="87">
        <v>0</v>
      </c>
      <c r="AP685" s="87">
        <v>0</v>
      </c>
      <c r="AQ685" s="87">
        <v>0</v>
      </c>
      <c r="AR685" s="87">
        <v>0</v>
      </c>
      <c r="AS685" s="87">
        <v>0</v>
      </c>
      <c r="AT685" s="87">
        <v>0</v>
      </c>
      <c r="AU685" s="87">
        <v>0</v>
      </c>
      <c r="AV685" s="87">
        <v>0</v>
      </c>
      <c r="AW685" s="87">
        <v>0</v>
      </c>
      <c r="AX685" s="87">
        <v>0</v>
      </c>
      <c r="AY685" s="87">
        <v>0</v>
      </c>
      <c r="AZ685" s="87">
        <v>0</v>
      </c>
      <c r="BA685" s="87">
        <v>0</v>
      </c>
      <c r="BB685" s="87">
        <v>0</v>
      </c>
    </row>
    <row r="686" spans="1:54">
      <c r="A686" s="86" t="s">
        <v>803</v>
      </c>
      <c r="B686" s="87">
        <v>-500000000</v>
      </c>
      <c r="C686" s="87">
        <v>-500000000</v>
      </c>
      <c r="D686" s="87">
        <v>-500000000</v>
      </c>
      <c r="E686" s="87">
        <v>-500000000</v>
      </c>
      <c r="F686" s="87">
        <v>-500000000</v>
      </c>
      <c r="G686" s="87">
        <v>-500000000</v>
      </c>
      <c r="H686" s="87">
        <v>-500000000</v>
      </c>
      <c r="I686" s="87">
        <v>-500000000</v>
      </c>
      <c r="J686" s="87">
        <v>-500000000</v>
      </c>
      <c r="K686" s="87">
        <v>-500000000</v>
      </c>
      <c r="L686" s="87">
        <v>-500000000</v>
      </c>
      <c r="M686" s="87">
        <v>-500000000</v>
      </c>
      <c r="N686" s="87">
        <v>-500000000</v>
      </c>
      <c r="O686" s="87">
        <v>-500000000</v>
      </c>
      <c r="P686" s="87">
        <v>-500000000</v>
      </c>
      <c r="Q686" s="87">
        <v>-500000000</v>
      </c>
      <c r="R686" s="87">
        <v>-500000000</v>
      </c>
      <c r="S686" s="87">
        <v>-500000000</v>
      </c>
      <c r="T686" s="87">
        <v>-500000000</v>
      </c>
      <c r="U686" s="87">
        <v>-500000000</v>
      </c>
      <c r="V686" s="87">
        <v>-500000000</v>
      </c>
      <c r="W686" s="87">
        <v>-500000000</v>
      </c>
      <c r="X686" s="87">
        <v>-500000000</v>
      </c>
      <c r="Y686" s="87">
        <v>-500000000</v>
      </c>
      <c r="Z686" s="87">
        <v>-500000000</v>
      </c>
      <c r="AA686" s="87">
        <v>-500000000</v>
      </c>
      <c r="AB686" s="87">
        <v>-500000000</v>
      </c>
      <c r="AC686" s="87">
        <v>-500000000</v>
      </c>
      <c r="AD686" s="87">
        <v>-500000000</v>
      </c>
      <c r="AE686" s="87">
        <v>-500000000</v>
      </c>
      <c r="AF686" s="87">
        <v>-500000000</v>
      </c>
      <c r="AG686" s="87">
        <v>-500000000</v>
      </c>
      <c r="AH686" s="87">
        <v>-500000000</v>
      </c>
      <c r="AI686" s="87">
        <v>-500000000</v>
      </c>
      <c r="AJ686" s="87">
        <v>-500000000</v>
      </c>
      <c r="AK686" s="87">
        <v>-500000000</v>
      </c>
      <c r="AL686" s="87">
        <v>-500000000</v>
      </c>
      <c r="AM686" s="87">
        <v>-500000000</v>
      </c>
      <c r="AN686" s="87">
        <v>-500000000</v>
      </c>
      <c r="AO686" s="87">
        <v>-500000000</v>
      </c>
      <c r="AP686" s="87">
        <v>-500000000</v>
      </c>
      <c r="AQ686" s="87">
        <v>-500000000</v>
      </c>
      <c r="AR686" s="87">
        <v>-500000000</v>
      </c>
      <c r="AS686" s="87">
        <v>-500000000</v>
      </c>
      <c r="AT686" s="87">
        <v>-500000000</v>
      </c>
      <c r="AU686" s="87">
        <v>-500000000</v>
      </c>
      <c r="AV686" s="87">
        <v>-500000000</v>
      </c>
      <c r="AW686" s="87">
        <v>-500000000</v>
      </c>
      <c r="AX686" s="87">
        <v>-500000000</v>
      </c>
      <c r="AY686" s="87">
        <v>-500000000</v>
      </c>
      <c r="AZ686" s="87">
        <v>-500000000</v>
      </c>
      <c r="BA686" s="87">
        <v>-500000000</v>
      </c>
      <c r="BB686" s="87">
        <v>-500000000</v>
      </c>
    </row>
    <row r="687" spans="1:54">
      <c r="A687" s="86" t="s">
        <v>804</v>
      </c>
      <c r="B687" s="87">
        <v>0</v>
      </c>
      <c r="C687" s="87">
        <v>0</v>
      </c>
      <c r="D687" s="87">
        <v>0</v>
      </c>
      <c r="E687" s="87">
        <v>0</v>
      </c>
      <c r="F687" s="87">
        <v>0</v>
      </c>
      <c r="G687" s="87">
        <v>0</v>
      </c>
      <c r="H687" s="87">
        <v>0</v>
      </c>
      <c r="I687" s="87">
        <v>0</v>
      </c>
      <c r="J687" s="87">
        <v>0</v>
      </c>
      <c r="K687" s="87">
        <v>0</v>
      </c>
      <c r="L687" s="87">
        <v>0</v>
      </c>
      <c r="M687" s="87">
        <v>0</v>
      </c>
      <c r="N687" s="87">
        <v>0</v>
      </c>
      <c r="O687" s="87">
        <v>0</v>
      </c>
      <c r="P687" s="87">
        <v>0</v>
      </c>
      <c r="Q687" s="87">
        <v>0</v>
      </c>
      <c r="R687" s="87">
        <v>0</v>
      </c>
      <c r="S687" s="87">
        <v>0</v>
      </c>
      <c r="T687" s="87">
        <v>0</v>
      </c>
      <c r="U687" s="87">
        <v>0</v>
      </c>
      <c r="V687" s="87">
        <v>0</v>
      </c>
      <c r="W687" s="87">
        <v>0</v>
      </c>
      <c r="X687" s="87">
        <v>0</v>
      </c>
      <c r="Y687" s="87">
        <v>0</v>
      </c>
      <c r="Z687" s="87">
        <v>0</v>
      </c>
      <c r="AA687" s="87">
        <v>0</v>
      </c>
      <c r="AB687" s="87">
        <v>0</v>
      </c>
      <c r="AC687" s="87">
        <v>0</v>
      </c>
      <c r="AD687" s="87">
        <v>0</v>
      </c>
      <c r="AE687" s="87">
        <v>0</v>
      </c>
      <c r="AF687" s="87">
        <v>0</v>
      </c>
      <c r="AG687" s="87">
        <v>0</v>
      </c>
      <c r="AH687" s="87">
        <v>0</v>
      </c>
      <c r="AI687" s="87">
        <v>0</v>
      </c>
      <c r="AJ687" s="87">
        <v>0</v>
      </c>
      <c r="AK687" s="87">
        <v>0</v>
      </c>
      <c r="AL687" s="87">
        <v>0</v>
      </c>
      <c r="AM687" s="87">
        <v>0</v>
      </c>
      <c r="AN687" s="87">
        <v>0</v>
      </c>
      <c r="AO687" s="87">
        <v>0</v>
      </c>
      <c r="AP687" s="87">
        <v>0</v>
      </c>
      <c r="AQ687" s="87">
        <v>0</v>
      </c>
      <c r="AR687" s="87">
        <v>0</v>
      </c>
      <c r="AS687" s="87">
        <v>0</v>
      </c>
      <c r="AT687" s="87">
        <v>0</v>
      </c>
      <c r="AU687" s="87">
        <v>0</v>
      </c>
      <c r="AV687" s="87">
        <v>0</v>
      </c>
      <c r="AW687" s="87">
        <v>0</v>
      </c>
      <c r="AX687" s="87">
        <v>0</v>
      </c>
      <c r="AY687" s="87">
        <v>0</v>
      </c>
      <c r="AZ687" s="87">
        <v>0</v>
      </c>
      <c r="BA687" s="87">
        <v>0</v>
      </c>
      <c r="BB687" s="87">
        <v>0</v>
      </c>
    </row>
    <row r="688" spans="1:54">
      <c r="A688" s="86" t="s">
        <v>805</v>
      </c>
      <c r="B688" s="87">
        <v>0</v>
      </c>
      <c r="C688" s="87">
        <v>0</v>
      </c>
      <c r="D688" s="87">
        <v>0</v>
      </c>
      <c r="E688" s="87">
        <v>0</v>
      </c>
      <c r="F688" s="87">
        <v>0</v>
      </c>
      <c r="G688" s="87">
        <v>0</v>
      </c>
      <c r="H688" s="87">
        <v>0</v>
      </c>
      <c r="I688" s="87">
        <v>0</v>
      </c>
      <c r="J688" s="87">
        <v>0</v>
      </c>
      <c r="K688" s="87">
        <v>0</v>
      </c>
      <c r="L688" s="87">
        <v>0</v>
      </c>
      <c r="M688" s="87">
        <v>0</v>
      </c>
      <c r="N688" s="87">
        <v>0</v>
      </c>
      <c r="O688" s="87">
        <v>0</v>
      </c>
      <c r="P688" s="87">
        <v>0</v>
      </c>
      <c r="Q688" s="87">
        <v>0</v>
      </c>
      <c r="R688" s="87">
        <v>0</v>
      </c>
      <c r="S688" s="87">
        <v>0</v>
      </c>
      <c r="T688" s="87">
        <v>0</v>
      </c>
      <c r="U688" s="87">
        <v>0</v>
      </c>
      <c r="V688" s="87">
        <v>0</v>
      </c>
      <c r="W688" s="87">
        <v>0</v>
      </c>
      <c r="X688" s="87">
        <v>0</v>
      </c>
      <c r="Y688" s="87">
        <v>0</v>
      </c>
      <c r="Z688" s="87">
        <v>0</v>
      </c>
      <c r="AA688" s="87">
        <v>0</v>
      </c>
      <c r="AB688" s="87">
        <v>0</v>
      </c>
      <c r="AC688" s="87">
        <v>0</v>
      </c>
      <c r="AD688" s="87">
        <v>0</v>
      </c>
      <c r="AE688" s="87">
        <v>0</v>
      </c>
      <c r="AF688" s="87">
        <v>0</v>
      </c>
      <c r="AG688" s="87">
        <v>0</v>
      </c>
      <c r="AH688" s="87">
        <v>0</v>
      </c>
      <c r="AI688" s="87">
        <v>0</v>
      </c>
      <c r="AJ688" s="87">
        <v>0</v>
      </c>
      <c r="AK688" s="87">
        <v>0</v>
      </c>
      <c r="AL688" s="87">
        <v>0</v>
      </c>
      <c r="AM688" s="87">
        <v>0</v>
      </c>
      <c r="AN688" s="87">
        <v>0</v>
      </c>
      <c r="AO688" s="87">
        <v>0</v>
      </c>
      <c r="AP688" s="87">
        <v>0</v>
      </c>
      <c r="AQ688" s="87">
        <v>0</v>
      </c>
      <c r="AR688" s="87">
        <v>0</v>
      </c>
      <c r="AS688" s="87">
        <v>0</v>
      </c>
      <c r="AT688" s="87">
        <v>0</v>
      </c>
      <c r="AU688" s="87">
        <v>0</v>
      </c>
      <c r="AV688" s="87">
        <v>0</v>
      </c>
      <c r="AW688" s="87">
        <v>0</v>
      </c>
      <c r="AX688" s="87">
        <v>0</v>
      </c>
      <c r="AY688" s="87">
        <v>0</v>
      </c>
      <c r="AZ688" s="87">
        <v>0</v>
      </c>
      <c r="BA688" s="87">
        <v>0</v>
      </c>
      <c r="BB688" s="87">
        <v>0</v>
      </c>
    </row>
    <row r="689" spans="1:54">
      <c r="A689" s="86" t="s">
        <v>806</v>
      </c>
      <c r="B689" s="87">
        <v>0</v>
      </c>
      <c r="C689" s="87">
        <v>0</v>
      </c>
      <c r="D689" s="87">
        <v>0</v>
      </c>
      <c r="E689" s="87">
        <v>0</v>
      </c>
      <c r="F689" s="87">
        <v>0</v>
      </c>
      <c r="G689" s="87">
        <v>0</v>
      </c>
      <c r="H689" s="87">
        <v>0</v>
      </c>
      <c r="I689" s="87">
        <v>0</v>
      </c>
      <c r="J689" s="87">
        <v>0</v>
      </c>
      <c r="K689" s="87">
        <v>0</v>
      </c>
      <c r="L689" s="87">
        <v>0</v>
      </c>
      <c r="M689" s="87">
        <v>0</v>
      </c>
      <c r="N689" s="87">
        <v>0</v>
      </c>
      <c r="O689" s="87">
        <v>0</v>
      </c>
      <c r="P689" s="87">
        <v>0</v>
      </c>
      <c r="Q689" s="87">
        <v>0</v>
      </c>
      <c r="R689" s="87">
        <v>0</v>
      </c>
      <c r="S689" s="87">
        <v>0</v>
      </c>
      <c r="T689" s="87">
        <v>0</v>
      </c>
      <c r="U689" s="87">
        <v>0</v>
      </c>
      <c r="V689" s="87">
        <v>0</v>
      </c>
      <c r="W689" s="87">
        <v>0</v>
      </c>
      <c r="X689" s="87">
        <v>0</v>
      </c>
      <c r="Y689" s="87">
        <v>0</v>
      </c>
      <c r="Z689" s="87">
        <v>0</v>
      </c>
      <c r="AA689" s="87">
        <v>0</v>
      </c>
      <c r="AB689" s="87">
        <v>0</v>
      </c>
      <c r="AC689" s="87">
        <v>0</v>
      </c>
      <c r="AD689" s="87">
        <v>0</v>
      </c>
      <c r="AE689" s="87">
        <v>0</v>
      </c>
      <c r="AF689" s="87">
        <v>0</v>
      </c>
      <c r="AG689" s="87">
        <v>0</v>
      </c>
      <c r="AH689" s="87">
        <v>0</v>
      </c>
      <c r="AI689" s="87">
        <v>0</v>
      </c>
      <c r="AJ689" s="87">
        <v>0</v>
      </c>
      <c r="AK689" s="87">
        <v>0</v>
      </c>
      <c r="AL689" s="87">
        <v>0</v>
      </c>
      <c r="AM689" s="87">
        <v>0</v>
      </c>
      <c r="AN689" s="87">
        <v>0</v>
      </c>
      <c r="AO689" s="87">
        <v>0</v>
      </c>
      <c r="AP689" s="87">
        <v>0</v>
      </c>
      <c r="AQ689" s="87">
        <v>0</v>
      </c>
      <c r="AR689" s="87">
        <v>0</v>
      </c>
      <c r="AS689" s="87">
        <v>0</v>
      </c>
      <c r="AT689" s="87">
        <v>0</v>
      </c>
      <c r="AU689" s="87">
        <v>0</v>
      </c>
      <c r="AV689" s="87">
        <v>0</v>
      </c>
      <c r="AW689" s="87">
        <v>0</v>
      </c>
      <c r="AX689" s="87">
        <v>0</v>
      </c>
      <c r="AY689" s="87">
        <v>0</v>
      </c>
      <c r="AZ689" s="87">
        <v>0</v>
      </c>
      <c r="BA689" s="87">
        <v>0</v>
      </c>
      <c r="BB689" s="87">
        <v>0</v>
      </c>
    </row>
    <row r="690" spans="1:54">
      <c r="A690" s="86" t="s">
        <v>807</v>
      </c>
      <c r="B690" s="87">
        <v>-350000000</v>
      </c>
      <c r="C690" s="87">
        <v>-350000000</v>
      </c>
      <c r="D690" s="87">
        <v>-350000000</v>
      </c>
      <c r="E690" s="87">
        <v>-350000000</v>
      </c>
      <c r="F690" s="87">
        <v>-350000000</v>
      </c>
      <c r="G690" s="87">
        <v>-350000000</v>
      </c>
      <c r="H690" s="87">
        <v>-350000000</v>
      </c>
      <c r="I690" s="87">
        <v>-350000000</v>
      </c>
      <c r="J690" s="87">
        <v>-350000000</v>
      </c>
      <c r="K690" s="87">
        <v>-350000000</v>
      </c>
      <c r="L690" s="87">
        <v>-350000000</v>
      </c>
      <c r="M690" s="87">
        <v>-350000000</v>
      </c>
      <c r="N690" s="87">
        <v>-350000000</v>
      </c>
      <c r="O690" s="87">
        <v>-350000000</v>
      </c>
      <c r="P690" s="87">
        <v>-350000000</v>
      </c>
      <c r="Q690" s="87">
        <v>-350000000</v>
      </c>
      <c r="R690" s="87">
        <v>-350000000</v>
      </c>
      <c r="S690" s="87">
        <v>-350000000</v>
      </c>
      <c r="T690" s="87">
        <v>-350000000</v>
      </c>
      <c r="U690" s="87">
        <v>-350000000</v>
      </c>
      <c r="V690" s="87">
        <v>-350000000</v>
      </c>
      <c r="W690" s="87">
        <v>-350000000</v>
      </c>
      <c r="X690" s="87">
        <v>-350000000</v>
      </c>
      <c r="Y690" s="87">
        <v>-350000000</v>
      </c>
      <c r="Z690" s="87">
        <v>-350000000</v>
      </c>
      <c r="AA690" s="87">
        <v>-350000000</v>
      </c>
      <c r="AB690" s="87">
        <v>-350000000</v>
      </c>
      <c r="AC690" s="87">
        <v>-350000000</v>
      </c>
      <c r="AD690" s="87">
        <v>-350000000</v>
      </c>
      <c r="AE690" s="87">
        <v>-350000000</v>
      </c>
      <c r="AF690" s="87">
        <v>-350000000</v>
      </c>
      <c r="AG690" s="87">
        <v>-350000000</v>
      </c>
      <c r="AH690" s="87">
        <v>-350000000</v>
      </c>
      <c r="AI690" s="87">
        <v>-350000000</v>
      </c>
      <c r="AJ690" s="87">
        <v>-350000000</v>
      </c>
      <c r="AK690" s="87">
        <v>-350000000</v>
      </c>
      <c r="AL690" s="87">
        <v>-350000000</v>
      </c>
      <c r="AM690" s="87">
        <v>-350000000</v>
      </c>
      <c r="AN690" s="87">
        <v>-350000000</v>
      </c>
      <c r="AO690" s="87">
        <v>-350000000</v>
      </c>
      <c r="AP690" s="87">
        <v>-350000000</v>
      </c>
      <c r="AQ690" s="87">
        <v>-350000000</v>
      </c>
      <c r="AR690" s="87">
        <v>-350000000</v>
      </c>
      <c r="AS690" s="87">
        <v>-350000000</v>
      </c>
      <c r="AT690" s="87">
        <v>-350000000</v>
      </c>
      <c r="AU690" s="87">
        <v>-350000000</v>
      </c>
      <c r="AV690" s="87">
        <v>-350000000</v>
      </c>
      <c r="AW690" s="87">
        <v>-350000000</v>
      </c>
      <c r="AX690" s="87">
        <v>-350000000</v>
      </c>
      <c r="AY690" s="87">
        <v>-350000000</v>
      </c>
      <c r="AZ690" s="87">
        <v>-350000000</v>
      </c>
      <c r="BA690" s="87">
        <v>-350000000</v>
      </c>
      <c r="BB690" s="87">
        <v>-350000000</v>
      </c>
    </row>
    <row r="691" spans="1:54">
      <c r="A691" s="86" t="s">
        <v>808</v>
      </c>
      <c r="B691" s="87">
        <v>0</v>
      </c>
      <c r="C691" s="87">
        <v>0</v>
      </c>
      <c r="D691" s="87">
        <v>0</v>
      </c>
      <c r="E691" s="87">
        <v>0</v>
      </c>
      <c r="F691" s="87">
        <v>0</v>
      </c>
      <c r="G691" s="87">
        <v>0</v>
      </c>
      <c r="H691" s="87">
        <v>0</v>
      </c>
      <c r="I691" s="87">
        <v>0</v>
      </c>
      <c r="J691" s="87">
        <v>0</v>
      </c>
      <c r="K691" s="87">
        <v>0</v>
      </c>
      <c r="L691" s="87">
        <v>0</v>
      </c>
      <c r="M691" s="87">
        <v>0</v>
      </c>
      <c r="N691" s="87">
        <v>0</v>
      </c>
      <c r="O691" s="87">
        <v>0</v>
      </c>
      <c r="P691" s="87">
        <v>0</v>
      </c>
      <c r="Q691" s="87">
        <v>0</v>
      </c>
      <c r="R691" s="87">
        <v>0</v>
      </c>
      <c r="S691" s="87">
        <v>0</v>
      </c>
      <c r="T691" s="87">
        <v>0</v>
      </c>
      <c r="U691" s="87">
        <v>0</v>
      </c>
      <c r="V691" s="87">
        <v>0</v>
      </c>
      <c r="W691" s="87">
        <v>0</v>
      </c>
      <c r="X691" s="87">
        <v>0</v>
      </c>
      <c r="Y691" s="87">
        <v>0</v>
      </c>
      <c r="Z691" s="87">
        <v>0</v>
      </c>
      <c r="AA691" s="87">
        <v>0</v>
      </c>
      <c r="AB691" s="87">
        <v>0</v>
      </c>
      <c r="AC691" s="87">
        <v>0</v>
      </c>
      <c r="AD691" s="87">
        <v>0</v>
      </c>
      <c r="AE691" s="87">
        <v>0</v>
      </c>
      <c r="AF691" s="87">
        <v>0</v>
      </c>
      <c r="AG691" s="87">
        <v>0</v>
      </c>
      <c r="AH691" s="87">
        <v>0</v>
      </c>
      <c r="AI691" s="87">
        <v>0</v>
      </c>
      <c r="AJ691" s="87">
        <v>0</v>
      </c>
      <c r="AK691" s="87">
        <v>0</v>
      </c>
      <c r="AL691" s="87">
        <v>0</v>
      </c>
      <c r="AM691" s="87">
        <v>0</v>
      </c>
      <c r="AN691" s="87">
        <v>0</v>
      </c>
      <c r="AO691" s="87">
        <v>0</v>
      </c>
      <c r="AP691" s="87">
        <v>0</v>
      </c>
      <c r="AQ691" s="87">
        <v>0</v>
      </c>
      <c r="AR691" s="87">
        <v>0</v>
      </c>
      <c r="AS691" s="87">
        <v>0</v>
      </c>
      <c r="AT691" s="87">
        <v>0</v>
      </c>
      <c r="AU691" s="87">
        <v>0</v>
      </c>
      <c r="AV691" s="87">
        <v>0</v>
      </c>
      <c r="AW691" s="87">
        <v>0</v>
      </c>
      <c r="AX691" s="87">
        <v>0</v>
      </c>
      <c r="AY691" s="87">
        <v>0</v>
      </c>
      <c r="AZ691" s="87">
        <v>0</v>
      </c>
      <c r="BA691" s="87">
        <v>0</v>
      </c>
      <c r="BB691" s="87">
        <v>0</v>
      </c>
    </row>
    <row r="692" spans="1:54">
      <c r="A692" s="86" t="s">
        <v>809</v>
      </c>
      <c r="B692" s="87">
        <v>-1000000000</v>
      </c>
      <c r="C692" s="87">
        <v>-1000000000</v>
      </c>
      <c r="D692" s="87">
        <v>-1000000000</v>
      </c>
      <c r="E692" s="87">
        <v>-1000000000</v>
      </c>
      <c r="F692" s="87">
        <v>-1000000000</v>
      </c>
      <c r="G692" s="87">
        <v>-1000000000</v>
      </c>
      <c r="H692" s="87">
        <v>-1000000000</v>
      </c>
      <c r="I692" s="87">
        <v>-1000000000</v>
      </c>
      <c r="J692" s="87">
        <v>-1000000000</v>
      </c>
      <c r="K692" s="87">
        <v>-1000000000</v>
      </c>
      <c r="L692" s="87">
        <v>-1000000000</v>
      </c>
      <c r="M692" s="87">
        <v>-1000000000</v>
      </c>
      <c r="N692" s="87">
        <v>-1000000000</v>
      </c>
      <c r="O692" s="87">
        <v>-1000000000</v>
      </c>
      <c r="P692" s="87">
        <v>-1000000000</v>
      </c>
      <c r="Q692" s="87">
        <v>-1000000000</v>
      </c>
      <c r="R692" s="87">
        <v>-1000000000</v>
      </c>
      <c r="S692" s="87">
        <v>-1000000000</v>
      </c>
      <c r="T692" s="87">
        <v>-1000000000</v>
      </c>
      <c r="U692" s="87">
        <v>-1000000000</v>
      </c>
      <c r="V692" s="87">
        <v>-1000000000</v>
      </c>
      <c r="W692" s="87">
        <v>-1000000000</v>
      </c>
      <c r="X692" s="87">
        <v>-1000000000</v>
      </c>
      <c r="Y692" s="87">
        <v>-1000000000</v>
      </c>
      <c r="Z692" s="87">
        <v>-1000000000</v>
      </c>
      <c r="AA692" s="87">
        <v>-1000000000</v>
      </c>
      <c r="AB692" s="87">
        <v>-1000000000</v>
      </c>
      <c r="AC692" s="87">
        <v>-1000000000</v>
      </c>
      <c r="AD692" s="87">
        <v>-1000000000</v>
      </c>
      <c r="AE692" s="87">
        <v>-1000000000</v>
      </c>
      <c r="AF692" s="87">
        <v>-1000000000</v>
      </c>
      <c r="AG692" s="87">
        <v>-1000000000</v>
      </c>
      <c r="AH692" s="87">
        <v>-1000000000</v>
      </c>
      <c r="AI692" s="87">
        <v>-1000000000</v>
      </c>
      <c r="AJ692" s="87">
        <v>-1000000000</v>
      </c>
      <c r="AK692" s="87">
        <v>-1000000000</v>
      </c>
      <c r="AL692" s="87">
        <v>-1000000000</v>
      </c>
      <c r="AM692" s="87">
        <v>-1000000000</v>
      </c>
      <c r="AN692" s="87">
        <v>-1000000000</v>
      </c>
      <c r="AO692" s="87">
        <v>-1000000000</v>
      </c>
      <c r="AP692" s="87">
        <v>-1000000000</v>
      </c>
      <c r="AQ692" s="87">
        <v>-1000000000</v>
      </c>
      <c r="AR692" s="87">
        <v>-1000000000</v>
      </c>
      <c r="AS692" s="87">
        <v>-1000000000</v>
      </c>
      <c r="AT692" s="87">
        <v>-1000000000</v>
      </c>
      <c r="AU692" s="87">
        <v>-1000000000</v>
      </c>
      <c r="AV692" s="87">
        <v>-1000000000</v>
      </c>
      <c r="AW692" s="87">
        <v>-1000000000</v>
      </c>
      <c r="AX692" s="87">
        <v>-1000000000</v>
      </c>
      <c r="AY692" s="87">
        <v>-1000000000</v>
      </c>
      <c r="AZ692" s="87">
        <v>-1000000000</v>
      </c>
      <c r="BA692" s="87">
        <v>-1000000000</v>
      </c>
      <c r="BB692" s="87">
        <v>-1000000000</v>
      </c>
    </row>
    <row r="693" spans="1:54">
      <c r="A693" s="86" t="s">
        <v>810</v>
      </c>
      <c r="B693" s="87">
        <v>-400000000</v>
      </c>
      <c r="C693" s="87">
        <v>-400000000</v>
      </c>
      <c r="D693" s="87">
        <v>-400000000</v>
      </c>
      <c r="E693" s="87">
        <v>-400000000</v>
      </c>
      <c r="F693" s="87">
        <v>-400000000</v>
      </c>
      <c r="G693" s="87">
        <v>-400000000</v>
      </c>
      <c r="H693" s="87">
        <v>-400000000</v>
      </c>
      <c r="I693" s="87">
        <v>-400000000</v>
      </c>
      <c r="J693" s="87">
        <v>-400000000</v>
      </c>
      <c r="K693" s="87">
        <v>-400000000</v>
      </c>
      <c r="L693" s="87">
        <v>-400000000</v>
      </c>
      <c r="M693" s="87">
        <v>-400000000</v>
      </c>
      <c r="N693" s="87">
        <v>-400000000</v>
      </c>
      <c r="O693" s="87">
        <v>-400000000</v>
      </c>
      <c r="P693" s="87">
        <v>-400000000</v>
      </c>
      <c r="Q693" s="87">
        <v>-400000000</v>
      </c>
      <c r="R693" s="87">
        <v>-400000000</v>
      </c>
      <c r="S693" s="87">
        <v>-400000000</v>
      </c>
      <c r="T693" s="87">
        <v>-400000000</v>
      </c>
      <c r="U693" s="87">
        <v>-400000000</v>
      </c>
      <c r="V693" s="87">
        <v>-400000000</v>
      </c>
      <c r="W693" s="87">
        <v>-400000000</v>
      </c>
      <c r="X693" s="87">
        <v>-400000000</v>
      </c>
      <c r="Y693" s="87">
        <v>-400000000</v>
      </c>
      <c r="Z693" s="87">
        <v>-400000000</v>
      </c>
      <c r="AA693" s="87">
        <v>-400000000</v>
      </c>
      <c r="AB693" s="87">
        <v>-400000000</v>
      </c>
      <c r="AC693" s="87">
        <v>-400000000</v>
      </c>
      <c r="AD693" s="87">
        <v>-400000000</v>
      </c>
      <c r="AE693" s="87">
        <v>-400000000</v>
      </c>
      <c r="AF693" s="87">
        <v>-400000000</v>
      </c>
      <c r="AG693" s="87">
        <v>-400000000</v>
      </c>
      <c r="AH693" s="87">
        <v>-400000000</v>
      </c>
      <c r="AI693" s="87">
        <v>-400000000</v>
      </c>
      <c r="AJ693" s="87">
        <v>-400000000</v>
      </c>
      <c r="AK693" s="87">
        <v>-400000000</v>
      </c>
      <c r="AL693" s="87">
        <v>-400000000</v>
      </c>
      <c r="AM693" s="87">
        <v>-400000000</v>
      </c>
      <c r="AN693" s="87">
        <v>-400000000</v>
      </c>
      <c r="AO693" s="87">
        <v>-400000000</v>
      </c>
      <c r="AP693" s="87">
        <v>-400000000</v>
      </c>
      <c r="AQ693" s="87">
        <v>-400000000</v>
      </c>
      <c r="AR693" s="87">
        <v>-400000000</v>
      </c>
      <c r="AS693" s="87">
        <v>-400000000</v>
      </c>
      <c r="AT693" s="87">
        <v>-400000000</v>
      </c>
      <c r="AU693" s="87">
        <v>-400000000</v>
      </c>
      <c r="AV693" s="87">
        <v>-400000000</v>
      </c>
      <c r="AW693" s="87">
        <v>-400000000</v>
      </c>
      <c r="AX693" s="87">
        <v>-400000000</v>
      </c>
      <c r="AY693" s="87">
        <v>-400000000</v>
      </c>
      <c r="AZ693" s="87">
        <v>-400000000</v>
      </c>
      <c r="BA693" s="87">
        <v>-400000000</v>
      </c>
      <c r="BB693" s="87">
        <v>-400000000</v>
      </c>
    </row>
    <row r="694" spans="1:54">
      <c r="A694" s="86" t="s">
        <v>811</v>
      </c>
      <c r="B694" s="87">
        <v>0</v>
      </c>
      <c r="C694" s="87">
        <v>0</v>
      </c>
      <c r="D694" s="87">
        <v>0</v>
      </c>
      <c r="E694" s="87">
        <v>0</v>
      </c>
      <c r="F694" s="87">
        <v>0</v>
      </c>
      <c r="G694" s="87">
        <v>0</v>
      </c>
      <c r="H694" s="87">
        <v>0</v>
      </c>
      <c r="I694" s="87">
        <v>0</v>
      </c>
      <c r="J694" s="87">
        <v>0</v>
      </c>
      <c r="K694" s="87">
        <v>0</v>
      </c>
      <c r="L694" s="87">
        <v>0</v>
      </c>
      <c r="M694" s="87">
        <v>0</v>
      </c>
      <c r="N694" s="87">
        <v>0</v>
      </c>
      <c r="O694" s="87">
        <v>0</v>
      </c>
      <c r="P694" s="87">
        <v>0</v>
      </c>
      <c r="Q694" s="87">
        <v>0</v>
      </c>
      <c r="R694" s="87">
        <v>0</v>
      </c>
      <c r="S694" s="87">
        <v>0</v>
      </c>
      <c r="T694" s="87">
        <v>0</v>
      </c>
      <c r="U694" s="87">
        <v>0</v>
      </c>
      <c r="V694" s="87">
        <v>0</v>
      </c>
      <c r="W694" s="87">
        <v>0</v>
      </c>
      <c r="X694" s="87">
        <v>0</v>
      </c>
      <c r="Y694" s="87">
        <v>0</v>
      </c>
      <c r="Z694" s="87">
        <v>0</v>
      </c>
      <c r="AA694" s="87">
        <v>0</v>
      </c>
      <c r="AB694" s="87">
        <v>0</v>
      </c>
      <c r="AC694" s="87">
        <v>0</v>
      </c>
      <c r="AD694" s="87">
        <v>0</v>
      </c>
      <c r="AE694" s="87">
        <v>0</v>
      </c>
      <c r="AF694" s="87">
        <v>0</v>
      </c>
      <c r="AG694" s="87">
        <v>0</v>
      </c>
      <c r="AH694" s="87">
        <v>0</v>
      </c>
      <c r="AI694" s="87">
        <v>0</v>
      </c>
      <c r="AJ694" s="87">
        <v>0</v>
      </c>
      <c r="AK694" s="87">
        <v>0</v>
      </c>
      <c r="AL694" s="87">
        <v>0</v>
      </c>
      <c r="AM694" s="87">
        <v>0</v>
      </c>
      <c r="AN694" s="87">
        <v>0</v>
      </c>
      <c r="AO694" s="87">
        <v>0</v>
      </c>
      <c r="AP694" s="87">
        <v>0</v>
      </c>
      <c r="AQ694" s="87">
        <v>0</v>
      </c>
      <c r="AR694" s="87">
        <v>0</v>
      </c>
      <c r="AS694" s="87">
        <v>0</v>
      </c>
      <c r="AT694" s="87">
        <v>0</v>
      </c>
      <c r="AU694" s="87">
        <v>0</v>
      </c>
      <c r="AV694" s="87">
        <v>0</v>
      </c>
      <c r="AW694" s="87">
        <v>0</v>
      </c>
      <c r="AX694" s="87">
        <v>0</v>
      </c>
      <c r="AY694" s="87">
        <v>0</v>
      </c>
      <c r="AZ694" s="87">
        <v>0</v>
      </c>
      <c r="BA694" s="87">
        <v>0</v>
      </c>
      <c r="BB694" s="87">
        <v>0</v>
      </c>
    </row>
    <row r="695" spans="1:54">
      <c r="A695" s="267" t="s">
        <v>812</v>
      </c>
      <c r="B695" s="109">
        <v>-8225000000</v>
      </c>
      <c r="C695" s="109">
        <v>-8225000000</v>
      </c>
      <c r="D695" s="109">
        <v>-8225000000</v>
      </c>
      <c r="E695" s="109">
        <v>-8225000000</v>
      </c>
      <c r="F695" s="109">
        <v>-7425000000</v>
      </c>
      <c r="G695" s="109">
        <v>-7425000000</v>
      </c>
      <c r="H695" s="109">
        <v>-7425000000</v>
      </c>
      <c r="I695" s="109">
        <v>-7425000000</v>
      </c>
      <c r="J695" s="109">
        <v>-8425000000</v>
      </c>
      <c r="K695" s="109">
        <v>-8425000000</v>
      </c>
      <c r="L695" s="109">
        <v>-8425000000</v>
      </c>
      <c r="M695" s="109">
        <v>-8425000000</v>
      </c>
      <c r="N695" s="109">
        <v>-8425000000</v>
      </c>
      <c r="O695" s="109">
        <v>-8425000000</v>
      </c>
      <c r="P695" s="109">
        <v>-8425000000</v>
      </c>
      <c r="Q695" s="109">
        <v>-8425000000</v>
      </c>
      <c r="R695" s="109">
        <v>-8425000000</v>
      </c>
      <c r="S695" s="109">
        <v>-8425000000</v>
      </c>
      <c r="T695" s="109">
        <v>-8425000000</v>
      </c>
      <c r="U695" s="109">
        <v>-9125000000</v>
      </c>
      <c r="V695" s="109">
        <v>-9125000000</v>
      </c>
      <c r="W695" s="109">
        <v>-9125000000</v>
      </c>
      <c r="X695" s="109">
        <v>-9125000000</v>
      </c>
      <c r="Y695" s="109">
        <v>-9125000000</v>
      </c>
      <c r="Z695" s="109">
        <v>-9125000000</v>
      </c>
      <c r="AA695" s="109">
        <v>-9125000000</v>
      </c>
      <c r="AB695" s="109">
        <v>-9125000000</v>
      </c>
      <c r="AC695" s="109">
        <v>-9125001620.1958694</v>
      </c>
      <c r="AD695" s="109">
        <v>-9125004860.5876293</v>
      </c>
      <c r="AE695" s="109">
        <v>-9125008100.9793797</v>
      </c>
      <c r="AF695" s="109">
        <v>-9125011341.37113</v>
      </c>
      <c r="AG695" s="109">
        <v>-9125014581.7628803</v>
      </c>
      <c r="AH695" s="109">
        <v>-9775017822.1546402</v>
      </c>
      <c r="AI695" s="109">
        <v>-9775021062.5463905</v>
      </c>
      <c r="AJ695" s="109">
        <v>-9775024302.9381409</v>
      </c>
      <c r="AK695" s="109">
        <v>-9775027543.3298893</v>
      </c>
      <c r="AL695" s="109">
        <v>-9775030783.7216492</v>
      </c>
      <c r="AM695" s="109">
        <v>-9775034024.1133995</v>
      </c>
      <c r="AN695" s="109">
        <v>-9775037264.5051498</v>
      </c>
      <c r="AO695" s="109">
        <v>-9775037264.5051498</v>
      </c>
      <c r="AP695" s="109">
        <v>-9125038884.7010307</v>
      </c>
      <c r="AQ695" s="109">
        <v>-9125040098.6354504</v>
      </c>
      <c r="AR695" s="109">
        <v>-9125041312.5698795</v>
      </c>
      <c r="AS695" s="109">
        <v>-9125042526.5043106</v>
      </c>
      <c r="AT695" s="109">
        <v>-9125043740.4387302</v>
      </c>
      <c r="AU695" s="109">
        <v>-10375044954.3731</v>
      </c>
      <c r="AV695" s="109">
        <v>-10375050760.954201</v>
      </c>
      <c r="AW695" s="109">
        <v>-10375061160.181801</v>
      </c>
      <c r="AX695" s="109">
        <v>-10375071559.4095</v>
      </c>
      <c r="AY695" s="109">
        <v>-10375081958.6371</v>
      </c>
      <c r="AZ695" s="109">
        <v>-10375092357.864799</v>
      </c>
      <c r="BA695" s="109">
        <v>-10375102757.092501</v>
      </c>
      <c r="BB695" s="109">
        <v>-10375102757.092501</v>
      </c>
    </row>
    <row r="696" spans="1:54">
      <c r="A696" s="86" t="s">
        <v>813</v>
      </c>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c r="AH696" s="87"/>
      <c r="AI696" s="87"/>
      <c r="AJ696" s="87"/>
      <c r="AK696" s="87"/>
      <c r="AL696" s="87"/>
      <c r="AM696" s="87"/>
      <c r="AN696" s="87"/>
      <c r="AO696" s="87"/>
      <c r="AP696" s="87"/>
      <c r="AQ696" s="87"/>
      <c r="AR696" s="87"/>
      <c r="AS696" s="87"/>
      <c r="AT696" s="87"/>
      <c r="AU696" s="87"/>
      <c r="AV696" s="87"/>
      <c r="AW696" s="87"/>
      <c r="AX696" s="87"/>
      <c r="AY696" s="87"/>
      <c r="AZ696" s="87"/>
      <c r="BA696" s="87"/>
      <c r="BB696" s="87"/>
    </row>
    <row r="697" spans="1:54">
      <c r="A697" s="89" t="s">
        <v>814</v>
      </c>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c r="AK697" s="87"/>
      <c r="AL697" s="87"/>
      <c r="AM697" s="87"/>
      <c r="AN697" s="87"/>
      <c r="AO697" s="87"/>
      <c r="AP697" s="87"/>
      <c r="AQ697" s="87"/>
      <c r="AR697" s="87"/>
      <c r="AS697" s="87"/>
      <c r="AT697" s="87"/>
      <c r="AU697" s="87"/>
      <c r="AV697" s="87"/>
      <c r="AW697" s="87"/>
      <c r="AX697" s="87"/>
      <c r="AY697" s="87"/>
      <c r="AZ697" s="87"/>
      <c r="BA697" s="87"/>
      <c r="BB697" s="87"/>
    </row>
    <row r="698" spans="1:54">
      <c r="A698" s="86" t="s">
        <v>815</v>
      </c>
      <c r="B698" s="87">
        <v>-250000000</v>
      </c>
      <c r="C698" s="87">
        <v>-250000000</v>
      </c>
      <c r="D698" s="87">
        <v>-250000000</v>
      </c>
      <c r="E698" s="87">
        <v>-250000000</v>
      </c>
      <c r="F698" s="87">
        <v>-250000000</v>
      </c>
      <c r="G698" s="87">
        <v>-250000000</v>
      </c>
      <c r="H698" s="87">
        <v>-250000000</v>
      </c>
      <c r="I698" s="87">
        <v>-250000000</v>
      </c>
      <c r="J698" s="87">
        <v>-250000000</v>
      </c>
      <c r="K698" s="87">
        <v>-250000000</v>
      </c>
      <c r="L698" s="87">
        <v>-250000000</v>
      </c>
      <c r="M698" s="87">
        <v>-250000000</v>
      </c>
      <c r="N698" s="87">
        <v>-250000000</v>
      </c>
      <c r="O698" s="87">
        <v>-250000000</v>
      </c>
      <c r="P698" s="87">
        <v>-250000000</v>
      </c>
      <c r="Q698" s="87">
        <v>-250000000</v>
      </c>
      <c r="R698" s="87">
        <v>-250000000</v>
      </c>
      <c r="S698" s="87">
        <v>-250000000</v>
      </c>
      <c r="T698" s="87">
        <v>-250000000</v>
      </c>
      <c r="U698" s="87">
        <v>-250000000</v>
      </c>
      <c r="V698" s="87">
        <v>-250000000</v>
      </c>
      <c r="W698" s="87">
        <v>-250000000</v>
      </c>
      <c r="X698" s="87">
        <v>-250000000</v>
      </c>
      <c r="Y698" s="87">
        <v>-250000000</v>
      </c>
      <c r="Z698" s="87">
        <v>-250000000</v>
      </c>
      <c r="AA698" s="87">
        <v>-250000000</v>
      </c>
      <c r="AB698" s="87">
        <v>-250000000</v>
      </c>
      <c r="AC698" s="87">
        <v>-250000000</v>
      </c>
      <c r="AD698" s="87">
        <v>-250000000</v>
      </c>
      <c r="AE698" s="87">
        <v>-250000000</v>
      </c>
      <c r="AF698" s="87">
        <v>-250000000</v>
      </c>
      <c r="AG698" s="87">
        <v>-250000000</v>
      </c>
      <c r="AH698" s="87">
        <v>-250000000</v>
      </c>
      <c r="AI698" s="87">
        <v>-250000000</v>
      </c>
      <c r="AJ698" s="87">
        <v>-250000000</v>
      </c>
      <c r="AK698" s="87">
        <v>-250000000</v>
      </c>
      <c r="AL698" s="87">
        <v>-250000000</v>
      </c>
      <c r="AM698" s="87">
        <v>-250000000</v>
      </c>
      <c r="AN698" s="87">
        <v>-250000000</v>
      </c>
      <c r="AO698" s="87">
        <v>-250000000</v>
      </c>
      <c r="AP698" s="87">
        <v>-250000000</v>
      </c>
      <c r="AQ698" s="87">
        <v>-250000000</v>
      </c>
      <c r="AR698" s="87">
        <v>-250000000</v>
      </c>
      <c r="AS698" s="87">
        <v>-250000000</v>
      </c>
      <c r="AT698" s="87">
        <v>-250000000</v>
      </c>
      <c r="AU698" s="87">
        <v>-250000000</v>
      </c>
      <c r="AV698" s="87">
        <v>-250000000</v>
      </c>
      <c r="AW698" s="87">
        <v>-250000000</v>
      </c>
      <c r="AX698" s="87">
        <v>-250000000</v>
      </c>
      <c r="AY698" s="87">
        <v>-250000000</v>
      </c>
      <c r="AZ698" s="87">
        <v>-250000000</v>
      </c>
      <c r="BA698" s="87">
        <v>-250000000</v>
      </c>
      <c r="BB698" s="87">
        <v>-250000000</v>
      </c>
    </row>
    <row r="699" spans="1:54">
      <c r="A699" s="86" t="s">
        <v>816</v>
      </c>
      <c r="B699" s="87">
        <v>-800000000</v>
      </c>
      <c r="C699" s="87">
        <v>-800000000</v>
      </c>
      <c r="D699" s="87">
        <v>-800000000</v>
      </c>
      <c r="E699" s="87">
        <v>-800000000</v>
      </c>
      <c r="F699" s="87">
        <v>-800000000</v>
      </c>
      <c r="G699" s="87">
        <v>-800000000</v>
      </c>
      <c r="H699" s="87">
        <v>-800000000</v>
      </c>
      <c r="I699" s="87">
        <v>-800000000</v>
      </c>
      <c r="J699" s="87">
        <v>-800000000</v>
      </c>
      <c r="K699" s="87">
        <v>-800000000</v>
      </c>
      <c r="L699" s="87">
        <v>-800000000</v>
      </c>
      <c r="M699" s="87">
        <v>-800000000</v>
      </c>
      <c r="N699" s="87">
        <v>-800000000</v>
      </c>
      <c r="O699" s="87">
        <v>-800000000</v>
      </c>
      <c r="P699" s="87">
        <v>-800000000</v>
      </c>
      <c r="Q699" s="87">
        <v>-800000000</v>
      </c>
      <c r="R699" s="87">
        <v>-800000000</v>
      </c>
      <c r="S699" s="87">
        <v>-800000000</v>
      </c>
      <c r="T699" s="87">
        <v>-800000000</v>
      </c>
      <c r="U699" s="87">
        <v>-800000000</v>
      </c>
      <c r="V699" s="87">
        <v>-800000000</v>
      </c>
      <c r="W699" s="87">
        <v>-800000000</v>
      </c>
      <c r="X699" s="87">
        <v>-800000000</v>
      </c>
      <c r="Y699" s="87">
        <v>-800000000</v>
      </c>
      <c r="Z699" s="87">
        <v>-800000000</v>
      </c>
      <c r="AA699" s="87">
        <v>-800000000</v>
      </c>
      <c r="AB699" s="87">
        <v>-800000000</v>
      </c>
      <c r="AC699" s="87">
        <v>-800000000</v>
      </c>
      <c r="AD699" s="87">
        <v>-800000000</v>
      </c>
      <c r="AE699" s="87">
        <v>-800000000</v>
      </c>
      <c r="AF699" s="87">
        <v>-800000000</v>
      </c>
      <c r="AG699" s="87">
        <v>-800000000</v>
      </c>
      <c r="AH699" s="87">
        <v>-800000000</v>
      </c>
      <c r="AI699" s="87">
        <v>-800000000</v>
      </c>
      <c r="AJ699" s="87">
        <v>-800000000</v>
      </c>
      <c r="AK699" s="87">
        <v>-800000000</v>
      </c>
      <c r="AL699" s="87">
        <v>-800000000</v>
      </c>
      <c r="AM699" s="87">
        <v>-800000000</v>
      </c>
      <c r="AN699" s="87">
        <v>-800000000</v>
      </c>
      <c r="AO699" s="87">
        <v>-800000000</v>
      </c>
      <c r="AP699" s="87">
        <v>-800000000</v>
      </c>
      <c r="AQ699" s="87">
        <v>-800000000</v>
      </c>
      <c r="AR699" s="87">
        <v>-800000000</v>
      </c>
      <c r="AS699" s="87">
        <v>-800000000</v>
      </c>
      <c r="AT699" s="87">
        <v>-800000000</v>
      </c>
      <c r="AU699" s="87">
        <v>-800000000</v>
      </c>
      <c r="AV699" s="87">
        <v>-800000000</v>
      </c>
      <c r="AW699" s="87">
        <v>-800000000</v>
      </c>
      <c r="AX699" s="87">
        <v>-800000000</v>
      </c>
      <c r="AY699" s="87">
        <v>-800000000</v>
      </c>
      <c r="AZ699" s="87">
        <v>-800000000</v>
      </c>
      <c r="BA699" s="87">
        <v>-800000000</v>
      </c>
      <c r="BB699" s="87">
        <v>-800000000</v>
      </c>
    </row>
    <row r="700" spans="1:54">
      <c r="A700" s="86" t="s">
        <v>817</v>
      </c>
      <c r="B700" s="87">
        <v>-150000000</v>
      </c>
      <c r="C700" s="87">
        <v>-150000000</v>
      </c>
      <c r="D700" s="87">
        <v>-150000000</v>
      </c>
      <c r="E700" s="87">
        <v>-150000000</v>
      </c>
      <c r="F700" s="87">
        <v>-150000000</v>
      </c>
      <c r="G700" s="87">
        <v>-150000000</v>
      </c>
      <c r="H700" s="87">
        <v>-150000000</v>
      </c>
      <c r="I700" s="87">
        <v>-150000000</v>
      </c>
      <c r="J700" s="87">
        <v>-150000000</v>
      </c>
      <c r="K700" s="87">
        <v>-150000000</v>
      </c>
      <c r="L700" s="87">
        <v>-150000000</v>
      </c>
      <c r="M700" s="87">
        <v>-150000000</v>
      </c>
      <c r="N700" s="87">
        <v>-150000000</v>
      </c>
      <c r="O700" s="87">
        <v>-150000000</v>
      </c>
      <c r="P700" s="87">
        <v>-150000000</v>
      </c>
      <c r="Q700" s="87">
        <v>-150000000</v>
      </c>
      <c r="R700" s="87">
        <v>-150000000</v>
      </c>
      <c r="S700" s="87">
        <v>-150000000</v>
      </c>
      <c r="T700" s="87">
        <v>-150000000</v>
      </c>
      <c r="U700" s="87">
        <v>-150000000</v>
      </c>
      <c r="V700" s="87">
        <v>-150000000</v>
      </c>
      <c r="W700" s="87">
        <v>-150000000</v>
      </c>
      <c r="X700" s="87">
        <v>-150000000</v>
      </c>
      <c r="Y700" s="87">
        <v>-150000000</v>
      </c>
      <c r="Z700" s="87">
        <v>-150000000</v>
      </c>
      <c r="AA700" s="87">
        <v>-150000000</v>
      </c>
      <c r="AB700" s="87">
        <v>-150000000</v>
      </c>
      <c r="AC700" s="87">
        <v>-150000000</v>
      </c>
      <c r="AD700" s="87">
        <v>-150000000</v>
      </c>
      <c r="AE700" s="87">
        <v>-150000000</v>
      </c>
      <c r="AF700" s="87">
        <v>-150000000</v>
      </c>
      <c r="AG700" s="87">
        <v>-150000000</v>
      </c>
      <c r="AH700" s="87">
        <v>-150000000</v>
      </c>
      <c r="AI700" s="87">
        <v>-150000000</v>
      </c>
      <c r="AJ700" s="87">
        <v>-150000000</v>
      </c>
      <c r="AK700" s="87">
        <v>-150000000</v>
      </c>
      <c r="AL700" s="87">
        <v>-150000000</v>
      </c>
      <c r="AM700" s="87">
        <v>-150000000</v>
      </c>
      <c r="AN700" s="87">
        <v>-150000000</v>
      </c>
      <c r="AO700" s="87">
        <v>-150000000</v>
      </c>
      <c r="AP700" s="87">
        <v>-150000000</v>
      </c>
      <c r="AQ700" s="87">
        <v>-150000000</v>
      </c>
      <c r="AR700" s="87">
        <v>-150000000</v>
      </c>
      <c r="AS700" s="87">
        <v>-150000000</v>
      </c>
      <c r="AT700" s="87">
        <v>-150000000</v>
      </c>
      <c r="AU700" s="87">
        <v>-150000000</v>
      </c>
      <c r="AV700" s="87">
        <v>-150000000</v>
      </c>
      <c r="AW700" s="87">
        <v>-150000000</v>
      </c>
      <c r="AX700" s="87">
        <v>-150000000</v>
      </c>
      <c r="AY700" s="87">
        <v>-150000000</v>
      </c>
      <c r="AZ700" s="87">
        <v>-150000000</v>
      </c>
      <c r="BA700" s="87">
        <v>-150000000</v>
      </c>
      <c r="BB700" s="87">
        <v>-150000000</v>
      </c>
    </row>
    <row r="701" spans="1:54">
      <c r="A701" s="86" t="s">
        <v>818</v>
      </c>
      <c r="B701" s="87">
        <v>0</v>
      </c>
      <c r="C701" s="87">
        <v>0</v>
      </c>
      <c r="D701" s="87">
        <v>0</v>
      </c>
      <c r="E701" s="87">
        <v>0</v>
      </c>
      <c r="F701" s="87">
        <v>0</v>
      </c>
      <c r="G701" s="87">
        <v>0</v>
      </c>
      <c r="H701" s="87">
        <v>0</v>
      </c>
      <c r="I701" s="87">
        <v>0</v>
      </c>
      <c r="J701" s="87">
        <v>0</v>
      </c>
      <c r="K701" s="87">
        <v>0</v>
      </c>
      <c r="L701" s="87">
        <v>0</v>
      </c>
      <c r="M701" s="87">
        <v>0</v>
      </c>
      <c r="N701" s="87">
        <v>0</v>
      </c>
      <c r="O701" s="87">
        <v>0</v>
      </c>
      <c r="P701" s="87">
        <v>0</v>
      </c>
      <c r="Q701" s="87">
        <v>0</v>
      </c>
      <c r="R701" s="87">
        <v>0</v>
      </c>
      <c r="S701" s="87">
        <v>0</v>
      </c>
      <c r="T701" s="87">
        <v>0</v>
      </c>
      <c r="U701" s="87">
        <v>0</v>
      </c>
      <c r="V701" s="87">
        <v>0</v>
      </c>
      <c r="W701" s="87">
        <v>0</v>
      </c>
      <c r="X701" s="87">
        <v>0</v>
      </c>
      <c r="Y701" s="87">
        <v>0</v>
      </c>
      <c r="Z701" s="87">
        <v>0</v>
      </c>
      <c r="AA701" s="87">
        <v>0</v>
      </c>
      <c r="AB701" s="87">
        <v>0</v>
      </c>
      <c r="AC701" s="87">
        <v>0</v>
      </c>
      <c r="AD701" s="87">
        <v>0</v>
      </c>
      <c r="AE701" s="87">
        <v>0</v>
      </c>
      <c r="AF701" s="87">
        <v>0</v>
      </c>
      <c r="AG701" s="87">
        <v>0</v>
      </c>
      <c r="AH701" s="87">
        <v>0</v>
      </c>
      <c r="AI701" s="87">
        <v>0</v>
      </c>
      <c r="AJ701" s="87">
        <v>0</v>
      </c>
      <c r="AK701" s="87">
        <v>0</v>
      </c>
      <c r="AL701" s="87">
        <v>0</v>
      </c>
      <c r="AM701" s="87">
        <v>0</v>
      </c>
      <c r="AN701" s="87">
        <v>0</v>
      </c>
      <c r="AO701" s="87">
        <v>0</v>
      </c>
      <c r="AP701" s="87">
        <v>0</v>
      </c>
      <c r="AQ701" s="87">
        <v>0</v>
      </c>
      <c r="AR701" s="87">
        <v>0</v>
      </c>
      <c r="AS701" s="87">
        <v>0</v>
      </c>
      <c r="AT701" s="87">
        <v>0</v>
      </c>
      <c r="AU701" s="87">
        <v>0</v>
      </c>
      <c r="AV701" s="87">
        <v>0</v>
      </c>
      <c r="AW701" s="87">
        <v>0</v>
      </c>
      <c r="AX701" s="87">
        <v>0</v>
      </c>
      <c r="AY701" s="87">
        <v>0</v>
      </c>
      <c r="AZ701" s="87">
        <v>0</v>
      </c>
      <c r="BA701" s="87">
        <v>0</v>
      </c>
      <c r="BB701" s="87">
        <v>0</v>
      </c>
    </row>
    <row r="702" spans="1:54">
      <c r="A702" s="86" t="s">
        <v>819</v>
      </c>
      <c r="B702" s="87">
        <v>0</v>
      </c>
      <c r="C702" s="87">
        <v>0</v>
      </c>
      <c r="D702" s="87">
        <v>0</v>
      </c>
      <c r="E702" s="87">
        <v>0</v>
      </c>
      <c r="F702" s="87">
        <v>0</v>
      </c>
      <c r="G702" s="87">
        <v>0</v>
      </c>
      <c r="H702" s="87">
        <v>0</v>
      </c>
      <c r="I702" s="87">
        <v>0</v>
      </c>
      <c r="J702" s="87">
        <v>0</v>
      </c>
      <c r="K702" s="87">
        <v>0</v>
      </c>
      <c r="L702" s="87">
        <v>0</v>
      </c>
      <c r="M702" s="87">
        <v>0</v>
      </c>
      <c r="N702" s="87">
        <v>0</v>
      </c>
      <c r="O702" s="87">
        <v>0</v>
      </c>
      <c r="P702" s="87">
        <v>0</v>
      </c>
      <c r="Q702" s="87">
        <v>0</v>
      </c>
      <c r="R702" s="87">
        <v>0</v>
      </c>
      <c r="S702" s="87">
        <v>0</v>
      </c>
      <c r="T702" s="87">
        <v>0</v>
      </c>
      <c r="U702" s="87">
        <v>0</v>
      </c>
      <c r="V702" s="87">
        <v>0</v>
      </c>
      <c r="W702" s="87">
        <v>0</v>
      </c>
      <c r="X702" s="87">
        <v>0</v>
      </c>
      <c r="Y702" s="87">
        <v>0</v>
      </c>
      <c r="Z702" s="87">
        <v>0</v>
      </c>
      <c r="AA702" s="87">
        <v>0</v>
      </c>
      <c r="AB702" s="87">
        <v>0</v>
      </c>
      <c r="AC702" s="87">
        <v>0</v>
      </c>
      <c r="AD702" s="87">
        <v>0</v>
      </c>
      <c r="AE702" s="87">
        <v>0</v>
      </c>
      <c r="AF702" s="87">
        <v>0</v>
      </c>
      <c r="AG702" s="87">
        <v>0</v>
      </c>
      <c r="AH702" s="87">
        <v>0</v>
      </c>
      <c r="AI702" s="87">
        <v>0</v>
      </c>
      <c r="AJ702" s="87">
        <v>0</v>
      </c>
      <c r="AK702" s="87">
        <v>0</v>
      </c>
      <c r="AL702" s="87">
        <v>0</v>
      </c>
      <c r="AM702" s="87">
        <v>0</v>
      </c>
      <c r="AN702" s="87">
        <v>0</v>
      </c>
      <c r="AO702" s="87">
        <v>0</v>
      </c>
      <c r="AP702" s="87">
        <v>0</v>
      </c>
      <c r="AQ702" s="87">
        <v>0</v>
      </c>
      <c r="AR702" s="87">
        <v>0</v>
      </c>
      <c r="AS702" s="87">
        <v>0</v>
      </c>
      <c r="AT702" s="87">
        <v>0</v>
      </c>
      <c r="AU702" s="87">
        <v>0</v>
      </c>
      <c r="AV702" s="87">
        <v>0</v>
      </c>
      <c r="AW702" s="87">
        <v>0</v>
      </c>
      <c r="AX702" s="87">
        <v>0</v>
      </c>
      <c r="AY702" s="87">
        <v>0</v>
      </c>
      <c r="AZ702" s="87">
        <v>0</v>
      </c>
      <c r="BA702" s="87">
        <v>0</v>
      </c>
      <c r="BB702" s="87">
        <v>0</v>
      </c>
    </row>
    <row r="703" spans="1:54">
      <c r="A703" s="86" t="s">
        <v>820</v>
      </c>
      <c r="B703" s="87">
        <v>0</v>
      </c>
      <c r="C703" s="87">
        <v>0</v>
      </c>
      <c r="D703" s="87">
        <v>0</v>
      </c>
      <c r="E703" s="87">
        <v>0</v>
      </c>
      <c r="F703" s="87">
        <v>0</v>
      </c>
      <c r="G703" s="87">
        <v>0</v>
      </c>
      <c r="H703" s="87">
        <v>0</v>
      </c>
      <c r="I703" s="87">
        <v>0</v>
      </c>
      <c r="J703" s="87">
        <v>0</v>
      </c>
      <c r="K703" s="87">
        <v>0</v>
      </c>
      <c r="L703" s="87">
        <v>0</v>
      </c>
      <c r="M703" s="87">
        <v>0</v>
      </c>
      <c r="N703" s="87">
        <v>0</v>
      </c>
      <c r="O703" s="87">
        <v>0</v>
      </c>
      <c r="P703" s="87">
        <v>0</v>
      </c>
      <c r="Q703" s="87">
        <v>0</v>
      </c>
      <c r="R703" s="87">
        <v>0</v>
      </c>
      <c r="S703" s="87">
        <v>0</v>
      </c>
      <c r="T703" s="87">
        <v>0</v>
      </c>
      <c r="U703" s="87">
        <v>0</v>
      </c>
      <c r="V703" s="87">
        <v>0</v>
      </c>
      <c r="W703" s="87">
        <v>0</v>
      </c>
      <c r="X703" s="87">
        <v>0</v>
      </c>
      <c r="Y703" s="87">
        <v>0</v>
      </c>
      <c r="Z703" s="87">
        <v>0</v>
      </c>
      <c r="AA703" s="87">
        <v>0</v>
      </c>
      <c r="AB703" s="87">
        <v>0</v>
      </c>
      <c r="AC703" s="87">
        <v>0</v>
      </c>
      <c r="AD703" s="87">
        <v>0</v>
      </c>
      <c r="AE703" s="87">
        <v>0</v>
      </c>
      <c r="AF703" s="87">
        <v>0</v>
      </c>
      <c r="AG703" s="87">
        <v>0</v>
      </c>
      <c r="AH703" s="87">
        <v>0</v>
      </c>
      <c r="AI703" s="87">
        <v>0</v>
      </c>
      <c r="AJ703" s="87">
        <v>0</v>
      </c>
      <c r="AK703" s="87">
        <v>0</v>
      </c>
      <c r="AL703" s="87">
        <v>0</v>
      </c>
      <c r="AM703" s="87">
        <v>0</v>
      </c>
      <c r="AN703" s="87">
        <v>0</v>
      </c>
      <c r="AO703" s="87">
        <v>0</v>
      </c>
      <c r="AP703" s="87">
        <v>0</v>
      </c>
      <c r="AQ703" s="87">
        <v>0</v>
      </c>
      <c r="AR703" s="87">
        <v>0</v>
      </c>
      <c r="AS703" s="87">
        <v>0</v>
      </c>
      <c r="AT703" s="87">
        <v>0</v>
      </c>
      <c r="AU703" s="87">
        <v>0</v>
      </c>
      <c r="AV703" s="87">
        <v>0</v>
      </c>
      <c r="AW703" s="87">
        <v>0</v>
      </c>
      <c r="AX703" s="87">
        <v>0</v>
      </c>
      <c r="AY703" s="87">
        <v>0</v>
      </c>
      <c r="AZ703" s="87">
        <v>0</v>
      </c>
      <c r="BA703" s="87">
        <v>0</v>
      </c>
      <c r="BB703" s="87">
        <v>0</v>
      </c>
    </row>
    <row r="704" spans="1:54">
      <c r="A704" s="86" t="s">
        <v>821</v>
      </c>
      <c r="B704" s="87">
        <v>0</v>
      </c>
      <c r="C704" s="87">
        <v>0</v>
      </c>
      <c r="D704" s="87">
        <v>0</v>
      </c>
      <c r="E704" s="87">
        <v>0</v>
      </c>
      <c r="F704" s="87">
        <v>0</v>
      </c>
      <c r="G704" s="87">
        <v>0</v>
      </c>
      <c r="H704" s="87">
        <v>0</v>
      </c>
      <c r="I704" s="87">
        <v>0</v>
      </c>
      <c r="J704" s="87">
        <v>0</v>
      </c>
      <c r="K704" s="87">
        <v>0</v>
      </c>
      <c r="L704" s="87">
        <v>0</v>
      </c>
      <c r="M704" s="87">
        <v>0</v>
      </c>
      <c r="N704" s="87">
        <v>0</v>
      </c>
      <c r="O704" s="87">
        <v>0</v>
      </c>
      <c r="P704" s="87">
        <v>0</v>
      </c>
      <c r="Q704" s="87">
        <v>0</v>
      </c>
      <c r="R704" s="87">
        <v>0</v>
      </c>
      <c r="S704" s="87">
        <v>0</v>
      </c>
      <c r="T704" s="87">
        <v>0</v>
      </c>
      <c r="U704" s="87">
        <v>0</v>
      </c>
      <c r="V704" s="87">
        <v>0</v>
      </c>
      <c r="W704" s="87">
        <v>0</v>
      </c>
      <c r="X704" s="87">
        <v>0</v>
      </c>
      <c r="Y704" s="87">
        <v>0</v>
      </c>
      <c r="Z704" s="87">
        <v>0</v>
      </c>
      <c r="AA704" s="87">
        <v>0</v>
      </c>
      <c r="AB704" s="87">
        <v>0</v>
      </c>
      <c r="AC704" s="87">
        <v>0</v>
      </c>
      <c r="AD704" s="87">
        <v>0</v>
      </c>
      <c r="AE704" s="87">
        <v>0</v>
      </c>
      <c r="AF704" s="87">
        <v>0</v>
      </c>
      <c r="AG704" s="87">
        <v>0</v>
      </c>
      <c r="AH704" s="87">
        <v>0</v>
      </c>
      <c r="AI704" s="87">
        <v>0</v>
      </c>
      <c r="AJ704" s="87">
        <v>0</v>
      </c>
      <c r="AK704" s="87">
        <v>0</v>
      </c>
      <c r="AL704" s="87">
        <v>0</v>
      </c>
      <c r="AM704" s="87">
        <v>0</v>
      </c>
      <c r="AN704" s="87">
        <v>0</v>
      </c>
      <c r="AO704" s="87">
        <v>0</v>
      </c>
      <c r="AP704" s="87">
        <v>0</v>
      </c>
      <c r="AQ704" s="87">
        <v>0</v>
      </c>
      <c r="AR704" s="87">
        <v>0</v>
      </c>
      <c r="AS704" s="87">
        <v>0</v>
      </c>
      <c r="AT704" s="87">
        <v>0</v>
      </c>
      <c r="AU704" s="87">
        <v>0</v>
      </c>
      <c r="AV704" s="87">
        <v>0</v>
      </c>
      <c r="AW704" s="87">
        <v>0</v>
      </c>
      <c r="AX704" s="87">
        <v>0</v>
      </c>
      <c r="AY704" s="87">
        <v>0</v>
      </c>
      <c r="AZ704" s="87">
        <v>0</v>
      </c>
      <c r="BA704" s="87">
        <v>0</v>
      </c>
      <c r="BB704" s="87">
        <v>0</v>
      </c>
    </row>
    <row r="705" spans="1:54">
      <c r="A705" s="267" t="s">
        <v>822</v>
      </c>
      <c r="B705" s="109">
        <v>-1200000000</v>
      </c>
      <c r="C705" s="109">
        <v>-1200000000</v>
      </c>
      <c r="D705" s="109">
        <v>-1200000000</v>
      </c>
      <c r="E705" s="109">
        <v>-1200000000</v>
      </c>
      <c r="F705" s="109">
        <v>-1200000000</v>
      </c>
      <c r="G705" s="109">
        <v>-1200000000</v>
      </c>
      <c r="H705" s="109">
        <v>-1200000000</v>
      </c>
      <c r="I705" s="109">
        <v>-1200000000</v>
      </c>
      <c r="J705" s="109">
        <v>-1200000000</v>
      </c>
      <c r="K705" s="109">
        <v>-1200000000</v>
      </c>
      <c r="L705" s="109">
        <v>-1200000000</v>
      </c>
      <c r="M705" s="109">
        <v>-1200000000</v>
      </c>
      <c r="N705" s="109">
        <v>-1200000000</v>
      </c>
      <c r="O705" s="109">
        <v>-1200000000</v>
      </c>
      <c r="P705" s="109">
        <v>-1200000000</v>
      </c>
      <c r="Q705" s="109">
        <v>-1200000000</v>
      </c>
      <c r="R705" s="109">
        <v>-1200000000</v>
      </c>
      <c r="S705" s="109">
        <v>-1200000000</v>
      </c>
      <c r="T705" s="109">
        <v>-1200000000</v>
      </c>
      <c r="U705" s="109">
        <v>-1200000000</v>
      </c>
      <c r="V705" s="109">
        <v>-1200000000</v>
      </c>
      <c r="W705" s="109">
        <v>-1200000000</v>
      </c>
      <c r="X705" s="109">
        <v>-1200000000</v>
      </c>
      <c r="Y705" s="109">
        <v>-1200000000</v>
      </c>
      <c r="Z705" s="109">
        <v>-1200000000</v>
      </c>
      <c r="AA705" s="109">
        <v>-1200000000</v>
      </c>
      <c r="AB705" s="109">
        <v>-1200000000</v>
      </c>
      <c r="AC705" s="109">
        <v>-1200000000</v>
      </c>
      <c r="AD705" s="109">
        <v>-1200000000</v>
      </c>
      <c r="AE705" s="109">
        <v>-1200000000</v>
      </c>
      <c r="AF705" s="109">
        <v>-1200000000</v>
      </c>
      <c r="AG705" s="109">
        <v>-1200000000</v>
      </c>
      <c r="AH705" s="109">
        <v>-1200000000</v>
      </c>
      <c r="AI705" s="109">
        <v>-1200000000</v>
      </c>
      <c r="AJ705" s="109">
        <v>-1200000000</v>
      </c>
      <c r="AK705" s="109">
        <v>-1200000000</v>
      </c>
      <c r="AL705" s="109">
        <v>-1200000000</v>
      </c>
      <c r="AM705" s="109">
        <v>-1200000000</v>
      </c>
      <c r="AN705" s="109">
        <v>-1200000000</v>
      </c>
      <c r="AO705" s="109">
        <v>-1200000000</v>
      </c>
      <c r="AP705" s="109">
        <v>-1200000000</v>
      </c>
      <c r="AQ705" s="109">
        <v>-1200000000</v>
      </c>
      <c r="AR705" s="109">
        <v>-1200000000</v>
      </c>
      <c r="AS705" s="109">
        <v>-1200000000</v>
      </c>
      <c r="AT705" s="109">
        <v>-1200000000</v>
      </c>
      <c r="AU705" s="109">
        <v>-1200000000</v>
      </c>
      <c r="AV705" s="109">
        <v>-1200000000</v>
      </c>
      <c r="AW705" s="109">
        <v>-1200000000</v>
      </c>
      <c r="AX705" s="109">
        <v>-1200000000</v>
      </c>
      <c r="AY705" s="109">
        <v>-1200000000</v>
      </c>
      <c r="AZ705" s="109">
        <v>-1200000000</v>
      </c>
      <c r="BA705" s="109">
        <v>-1200000000</v>
      </c>
      <c r="BB705" s="109">
        <v>-1200000000</v>
      </c>
    </row>
    <row r="706" spans="1:54">
      <c r="A706" s="86" t="s">
        <v>823</v>
      </c>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c r="AG706" s="87"/>
      <c r="AH706" s="87"/>
      <c r="AI706" s="87"/>
      <c r="AJ706" s="87"/>
      <c r="AK706" s="87"/>
      <c r="AL706" s="87"/>
      <c r="AM706" s="87"/>
      <c r="AN706" s="87"/>
      <c r="AO706" s="87"/>
      <c r="AP706" s="87"/>
      <c r="AQ706" s="87"/>
      <c r="AR706" s="87"/>
      <c r="AS706" s="87"/>
      <c r="AT706" s="87"/>
      <c r="AU706" s="87"/>
      <c r="AV706" s="87"/>
      <c r="AW706" s="87"/>
      <c r="AX706" s="87"/>
      <c r="AY706" s="87"/>
      <c r="AZ706" s="87"/>
      <c r="BA706" s="87"/>
      <c r="BB706" s="87"/>
    </row>
    <row r="707" spans="1:54">
      <c r="A707" s="89" t="s">
        <v>824</v>
      </c>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c r="AK707" s="87"/>
      <c r="AL707" s="87"/>
      <c r="AM707" s="87"/>
      <c r="AN707" s="87"/>
      <c r="AO707" s="87"/>
      <c r="AP707" s="87"/>
      <c r="AQ707" s="87"/>
      <c r="AR707" s="87"/>
      <c r="AS707" s="87"/>
      <c r="AT707" s="87"/>
      <c r="AU707" s="87"/>
      <c r="AV707" s="87"/>
      <c r="AW707" s="87"/>
      <c r="AX707" s="87"/>
      <c r="AY707" s="87"/>
      <c r="AZ707" s="87"/>
      <c r="BA707" s="87"/>
      <c r="BB707" s="87"/>
    </row>
    <row r="708" spans="1:54">
      <c r="A708" s="86" t="s">
        <v>825</v>
      </c>
      <c r="B708" s="87">
        <v>0</v>
      </c>
      <c r="C708" s="87">
        <v>0</v>
      </c>
      <c r="D708" s="87">
        <v>0</v>
      </c>
      <c r="E708" s="87">
        <v>0</v>
      </c>
      <c r="F708" s="87">
        <v>0</v>
      </c>
      <c r="G708" s="87">
        <v>0</v>
      </c>
      <c r="H708" s="87">
        <v>0</v>
      </c>
      <c r="I708" s="87">
        <v>0</v>
      </c>
      <c r="J708" s="87">
        <v>0</v>
      </c>
      <c r="K708" s="87">
        <v>0</v>
      </c>
      <c r="L708" s="87">
        <v>0</v>
      </c>
      <c r="M708" s="87">
        <v>0</v>
      </c>
      <c r="N708" s="87">
        <v>0</v>
      </c>
      <c r="O708" s="87">
        <v>0</v>
      </c>
      <c r="P708" s="87">
        <v>0</v>
      </c>
      <c r="Q708" s="87">
        <v>0</v>
      </c>
      <c r="R708" s="87">
        <v>0</v>
      </c>
      <c r="S708" s="87">
        <v>0</v>
      </c>
      <c r="T708" s="87">
        <v>0</v>
      </c>
      <c r="U708" s="87">
        <v>0</v>
      </c>
      <c r="V708" s="87">
        <v>0</v>
      </c>
      <c r="W708" s="87">
        <v>0</v>
      </c>
      <c r="X708" s="87">
        <v>0</v>
      </c>
      <c r="Y708" s="87">
        <v>0</v>
      </c>
      <c r="Z708" s="87">
        <v>0</v>
      </c>
      <c r="AA708" s="87">
        <v>0</v>
      </c>
      <c r="AB708" s="87">
        <v>0</v>
      </c>
      <c r="AC708" s="87">
        <v>0</v>
      </c>
      <c r="AD708" s="87">
        <v>0</v>
      </c>
      <c r="AE708" s="87">
        <v>0</v>
      </c>
      <c r="AF708" s="87">
        <v>0</v>
      </c>
      <c r="AG708" s="87">
        <v>0</v>
      </c>
      <c r="AH708" s="87">
        <v>0</v>
      </c>
      <c r="AI708" s="87">
        <v>0</v>
      </c>
      <c r="AJ708" s="87">
        <v>0</v>
      </c>
      <c r="AK708" s="87">
        <v>0</v>
      </c>
      <c r="AL708" s="87">
        <v>0</v>
      </c>
      <c r="AM708" s="87">
        <v>0</v>
      </c>
      <c r="AN708" s="87">
        <v>0</v>
      </c>
      <c r="AO708" s="87">
        <v>0</v>
      </c>
      <c r="AP708" s="87">
        <v>0</v>
      </c>
      <c r="AQ708" s="87">
        <v>0</v>
      </c>
      <c r="AR708" s="87">
        <v>0</v>
      </c>
      <c r="AS708" s="87">
        <v>0</v>
      </c>
      <c r="AT708" s="87">
        <v>0</v>
      </c>
      <c r="AU708" s="87">
        <v>0</v>
      </c>
      <c r="AV708" s="87">
        <v>0</v>
      </c>
      <c r="AW708" s="87">
        <v>0</v>
      </c>
      <c r="AX708" s="87">
        <v>0</v>
      </c>
      <c r="AY708" s="87">
        <v>0</v>
      </c>
      <c r="AZ708" s="87">
        <v>0</v>
      </c>
      <c r="BA708" s="87">
        <v>0</v>
      </c>
      <c r="BB708" s="87">
        <v>0</v>
      </c>
    </row>
    <row r="709" spans="1:54">
      <c r="A709" s="86" t="s">
        <v>826</v>
      </c>
      <c r="B709" s="87">
        <v>2744325.08</v>
      </c>
      <c r="C709" s="87">
        <v>2744325.08</v>
      </c>
      <c r="D709" s="87">
        <v>2744325.08</v>
      </c>
      <c r="E709" s="87">
        <v>2744325.08</v>
      </c>
      <c r="F709" s="87">
        <v>2744325.08</v>
      </c>
      <c r="G709" s="87">
        <v>2744325.08</v>
      </c>
      <c r="H709" s="87">
        <v>2744325.08</v>
      </c>
      <c r="I709" s="87">
        <v>2744325.08</v>
      </c>
      <c r="J709" s="87">
        <v>2744325.08</v>
      </c>
      <c r="K709" s="87">
        <v>2744325.08</v>
      </c>
      <c r="L709" s="87">
        <v>2744325.08</v>
      </c>
      <c r="M709" s="87">
        <v>2744325.08</v>
      </c>
      <c r="N709" s="87">
        <v>2744325.08</v>
      </c>
      <c r="O709" s="87">
        <v>2744325.08</v>
      </c>
      <c r="P709" s="87">
        <v>2744325.08</v>
      </c>
      <c r="Q709" s="87">
        <v>2744325.08</v>
      </c>
      <c r="R709" s="87">
        <v>2744325.08</v>
      </c>
      <c r="S709" s="87">
        <v>2744325.08</v>
      </c>
      <c r="T709" s="87">
        <v>2744325.08</v>
      </c>
      <c r="U709" s="87">
        <v>2744325.08</v>
      </c>
      <c r="V709" s="87">
        <v>2744325.08</v>
      </c>
      <c r="W709" s="87">
        <v>2744325.08</v>
      </c>
      <c r="X709" s="87">
        <v>2744325.08</v>
      </c>
      <c r="Y709" s="87">
        <v>2744325.08</v>
      </c>
      <c r="Z709" s="87">
        <v>2744325.08</v>
      </c>
      <c r="AA709" s="87">
        <v>2744325.08</v>
      </c>
      <c r="AB709" s="87">
        <v>2744325.08</v>
      </c>
      <c r="AC709" s="87">
        <v>2744325.08</v>
      </c>
      <c r="AD709" s="87">
        <v>2744325.08</v>
      </c>
      <c r="AE709" s="87">
        <v>2744325.08</v>
      </c>
      <c r="AF709" s="87">
        <v>2744325.08</v>
      </c>
      <c r="AG709" s="87">
        <v>2744325.08</v>
      </c>
      <c r="AH709" s="87">
        <v>2744325.08</v>
      </c>
      <c r="AI709" s="87">
        <v>2744325.08</v>
      </c>
      <c r="AJ709" s="87">
        <v>2744325.08</v>
      </c>
      <c r="AK709" s="87">
        <v>2744325.08</v>
      </c>
      <c r="AL709" s="87">
        <v>2744325.08</v>
      </c>
      <c r="AM709" s="87">
        <v>2744325.08</v>
      </c>
      <c r="AN709" s="87">
        <v>2744325.08</v>
      </c>
      <c r="AO709" s="87">
        <v>2744325.08</v>
      </c>
      <c r="AP709" s="87">
        <v>2744325.08</v>
      </c>
      <c r="AQ709" s="87">
        <v>2744325.08</v>
      </c>
      <c r="AR709" s="87">
        <v>2744325.08</v>
      </c>
      <c r="AS709" s="87">
        <v>2744325.08</v>
      </c>
      <c r="AT709" s="87">
        <v>2744325.08</v>
      </c>
      <c r="AU709" s="87">
        <v>2744325.08</v>
      </c>
      <c r="AV709" s="87">
        <v>2744325.08</v>
      </c>
      <c r="AW709" s="87">
        <v>2744325.08</v>
      </c>
      <c r="AX709" s="87">
        <v>2744325.08</v>
      </c>
      <c r="AY709" s="87">
        <v>2744325.08</v>
      </c>
      <c r="AZ709" s="87">
        <v>2744325.08</v>
      </c>
      <c r="BA709" s="87">
        <v>2744325.08</v>
      </c>
      <c r="BB709" s="87">
        <v>2744325.08</v>
      </c>
    </row>
    <row r="710" spans="1:54">
      <c r="A710" s="86" t="s">
        <v>827</v>
      </c>
      <c r="B710" s="87">
        <v>878970.64</v>
      </c>
      <c r="C710" s="87">
        <v>878970.64</v>
      </c>
      <c r="D710" s="87">
        <v>878970.64</v>
      </c>
      <c r="E710" s="87">
        <v>878970.64</v>
      </c>
      <c r="F710" s="87">
        <v>878970.64</v>
      </c>
      <c r="G710" s="87">
        <v>878970.64</v>
      </c>
      <c r="H710" s="87">
        <v>878970.64</v>
      </c>
      <c r="I710" s="87">
        <v>878970.64</v>
      </c>
      <c r="J710" s="87">
        <v>878970.64</v>
      </c>
      <c r="K710" s="87">
        <v>878970.64</v>
      </c>
      <c r="L710" s="87">
        <v>878970.64</v>
      </c>
      <c r="M710" s="87">
        <v>878970.64</v>
      </c>
      <c r="N710" s="87">
        <v>878970.64</v>
      </c>
      <c r="O710" s="87">
        <v>878970.64</v>
      </c>
      <c r="P710" s="87">
        <v>878970.64</v>
      </c>
      <c r="Q710" s="87">
        <v>878970.64</v>
      </c>
      <c r="R710" s="87">
        <v>878970.64</v>
      </c>
      <c r="S710" s="87">
        <v>878970.64</v>
      </c>
      <c r="T710" s="87">
        <v>878970.64</v>
      </c>
      <c r="U710" s="87">
        <v>878970.64</v>
      </c>
      <c r="V710" s="87">
        <v>878970.64</v>
      </c>
      <c r="W710" s="87">
        <v>878970.64</v>
      </c>
      <c r="X710" s="87">
        <v>878970.64</v>
      </c>
      <c r="Y710" s="87">
        <v>878970.64</v>
      </c>
      <c r="Z710" s="87">
        <v>878970.64</v>
      </c>
      <c r="AA710" s="87">
        <v>878970.64</v>
      </c>
      <c r="AB710" s="87">
        <v>878970.64</v>
      </c>
      <c r="AC710" s="87">
        <v>878970.64</v>
      </c>
      <c r="AD710" s="87">
        <v>878970.64</v>
      </c>
      <c r="AE710" s="87">
        <v>878970.64</v>
      </c>
      <c r="AF710" s="87">
        <v>878970.64</v>
      </c>
      <c r="AG710" s="87">
        <v>878970.64</v>
      </c>
      <c r="AH710" s="87">
        <v>878970.64</v>
      </c>
      <c r="AI710" s="87">
        <v>878970.64</v>
      </c>
      <c r="AJ710" s="87">
        <v>878970.64</v>
      </c>
      <c r="AK710" s="87">
        <v>878970.64</v>
      </c>
      <c r="AL710" s="87">
        <v>878970.64</v>
      </c>
      <c r="AM710" s="87">
        <v>878970.64</v>
      </c>
      <c r="AN710" s="87">
        <v>878970.64</v>
      </c>
      <c r="AO710" s="87">
        <v>878970.64</v>
      </c>
      <c r="AP710" s="87">
        <v>878970.64</v>
      </c>
      <c r="AQ710" s="87">
        <v>878970.64</v>
      </c>
      <c r="AR710" s="87">
        <v>878970.64</v>
      </c>
      <c r="AS710" s="87">
        <v>878970.64</v>
      </c>
      <c r="AT710" s="87">
        <v>878970.64</v>
      </c>
      <c r="AU710" s="87">
        <v>878970.64</v>
      </c>
      <c r="AV710" s="87">
        <v>878970.64</v>
      </c>
      <c r="AW710" s="87">
        <v>878970.64</v>
      </c>
      <c r="AX710" s="87">
        <v>878970.64</v>
      </c>
      <c r="AY710" s="87">
        <v>878970.64</v>
      </c>
      <c r="AZ710" s="87">
        <v>878970.64</v>
      </c>
      <c r="BA710" s="87">
        <v>878970.64</v>
      </c>
      <c r="BB710" s="87">
        <v>878970.64</v>
      </c>
    </row>
    <row r="711" spans="1:54">
      <c r="A711" s="86" t="s">
        <v>828</v>
      </c>
      <c r="B711" s="87">
        <v>0</v>
      </c>
      <c r="C711" s="87">
        <v>0</v>
      </c>
      <c r="D711" s="87">
        <v>0</v>
      </c>
      <c r="E711" s="87">
        <v>0</v>
      </c>
      <c r="F711" s="87">
        <v>0</v>
      </c>
      <c r="G711" s="87">
        <v>0</v>
      </c>
      <c r="H711" s="87">
        <v>0</v>
      </c>
      <c r="I711" s="87">
        <v>0</v>
      </c>
      <c r="J711" s="87">
        <v>0</v>
      </c>
      <c r="K711" s="87">
        <v>0</v>
      </c>
      <c r="L711" s="87">
        <v>0</v>
      </c>
      <c r="M711" s="87">
        <v>0</v>
      </c>
      <c r="N711" s="87">
        <v>0</v>
      </c>
      <c r="O711" s="87">
        <v>0</v>
      </c>
      <c r="P711" s="87">
        <v>0</v>
      </c>
      <c r="Q711" s="87">
        <v>0</v>
      </c>
      <c r="R711" s="87">
        <v>0</v>
      </c>
      <c r="S711" s="87">
        <v>0</v>
      </c>
      <c r="T711" s="87">
        <v>0</v>
      </c>
      <c r="U711" s="87">
        <v>0</v>
      </c>
      <c r="V711" s="87">
        <v>0</v>
      </c>
      <c r="W711" s="87">
        <v>0</v>
      </c>
      <c r="X711" s="87">
        <v>0</v>
      </c>
      <c r="Y711" s="87">
        <v>0</v>
      </c>
      <c r="Z711" s="87">
        <v>0</v>
      </c>
      <c r="AA711" s="87">
        <v>0</v>
      </c>
      <c r="AB711" s="87">
        <v>0</v>
      </c>
      <c r="AC711" s="87">
        <v>0</v>
      </c>
      <c r="AD711" s="87">
        <v>0</v>
      </c>
      <c r="AE711" s="87">
        <v>0</v>
      </c>
      <c r="AF711" s="87">
        <v>0</v>
      </c>
      <c r="AG711" s="87">
        <v>0</v>
      </c>
      <c r="AH711" s="87">
        <v>0</v>
      </c>
      <c r="AI711" s="87">
        <v>0</v>
      </c>
      <c r="AJ711" s="87">
        <v>0</v>
      </c>
      <c r="AK711" s="87">
        <v>0</v>
      </c>
      <c r="AL711" s="87">
        <v>0</v>
      </c>
      <c r="AM711" s="87">
        <v>0</v>
      </c>
      <c r="AN711" s="87">
        <v>0</v>
      </c>
      <c r="AO711" s="87">
        <v>0</v>
      </c>
      <c r="AP711" s="87">
        <v>0</v>
      </c>
      <c r="AQ711" s="87">
        <v>0</v>
      </c>
      <c r="AR711" s="87">
        <v>0</v>
      </c>
      <c r="AS711" s="87">
        <v>0</v>
      </c>
      <c r="AT711" s="87">
        <v>0</v>
      </c>
      <c r="AU711" s="87">
        <v>0</v>
      </c>
      <c r="AV711" s="87">
        <v>0</v>
      </c>
      <c r="AW711" s="87">
        <v>0</v>
      </c>
      <c r="AX711" s="87">
        <v>0</v>
      </c>
      <c r="AY711" s="87">
        <v>0</v>
      </c>
      <c r="AZ711" s="87">
        <v>0</v>
      </c>
      <c r="BA711" s="87">
        <v>0</v>
      </c>
      <c r="BB711" s="87">
        <v>0</v>
      </c>
    </row>
    <row r="712" spans="1:54">
      <c r="A712" s="86" t="s">
        <v>829</v>
      </c>
      <c r="B712" s="87">
        <v>0</v>
      </c>
      <c r="C712" s="87">
        <v>0</v>
      </c>
      <c r="D712" s="87">
        <v>0</v>
      </c>
      <c r="E712" s="87">
        <v>0</v>
      </c>
      <c r="F712" s="87">
        <v>0</v>
      </c>
      <c r="G712" s="87">
        <v>0</v>
      </c>
      <c r="H712" s="87">
        <v>0</v>
      </c>
      <c r="I712" s="87">
        <v>0</v>
      </c>
      <c r="J712" s="87">
        <v>0</v>
      </c>
      <c r="K712" s="87">
        <v>0</v>
      </c>
      <c r="L712" s="87">
        <v>0</v>
      </c>
      <c r="M712" s="87">
        <v>0</v>
      </c>
      <c r="N712" s="87">
        <v>0</v>
      </c>
      <c r="O712" s="87">
        <v>0</v>
      </c>
      <c r="P712" s="87">
        <v>0</v>
      </c>
      <c r="Q712" s="87">
        <v>0</v>
      </c>
      <c r="R712" s="87">
        <v>0</v>
      </c>
      <c r="S712" s="87">
        <v>0</v>
      </c>
      <c r="T712" s="87">
        <v>0</v>
      </c>
      <c r="U712" s="87">
        <v>0</v>
      </c>
      <c r="V712" s="87">
        <v>0</v>
      </c>
      <c r="W712" s="87">
        <v>0</v>
      </c>
      <c r="X712" s="87">
        <v>0</v>
      </c>
      <c r="Y712" s="87">
        <v>0</v>
      </c>
      <c r="Z712" s="87">
        <v>0</v>
      </c>
      <c r="AA712" s="87">
        <v>0</v>
      </c>
      <c r="AB712" s="87">
        <v>0</v>
      </c>
      <c r="AC712" s="87">
        <v>0</v>
      </c>
      <c r="AD712" s="87">
        <v>0</v>
      </c>
      <c r="AE712" s="87">
        <v>0</v>
      </c>
      <c r="AF712" s="87">
        <v>0</v>
      </c>
      <c r="AG712" s="87">
        <v>0</v>
      </c>
      <c r="AH712" s="87">
        <v>0</v>
      </c>
      <c r="AI712" s="87">
        <v>0</v>
      </c>
      <c r="AJ712" s="87">
        <v>0</v>
      </c>
      <c r="AK712" s="87">
        <v>0</v>
      </c>
      <c r="AL712" s="87">
        <v>0</v>
      </c>
      <c r="AM712" s="87">
        <v>0</v>
      </c>
      <c r="AN712" s="87">
        <v>0</v>
      </c>
      <c r="AO712" s="87">
        <v>0</v>
      </c>
      <c r="AP712" s="87">
        <v>0</v>
      </c>
      <c r="AQ712" s="87">
        <v>0</v>
      </c>
      <c r="AR712" s="87">
        <v>0</v>
      </c>
      <c r="AS712" s="87">
        <v>0</v>
      </c>
      <c r="AT712" s="87">
        <v>0</v>
      </c>
      <c r="AU712" s="87">
        <v>0</v>
      </c>
      <c r="AV712" s="87">
        <v>0</v>
      </c>
      <c r="AW712" s="87">
        <v>0</v>
      </c>
      <c r="AX712" s="87">
        <v>0</v>
      </c>
      <c r="AY712" s="87">
        <v>0</v>
      </c>
      <c r="AZ712" s="87">
        <v>0</v>
      </c>
      <c r="BA712" s="87">
        <v>0</v>
      </c>
      <c r="BB712" s="87">
        <v>0</v>
      </c>
    </row>
    <row r="713" spans="1:54">
      <c r="A713" s="86" t="s">
        <v>830</v>
      </c>
      <c r="B713" s="87">
        <v>610745.03</v>
      </c>
      <c r="C713" s="87">
        <v>610745.03</v>
      </c>
      <c r="D713" s="87">
        <v>610745.03</v>
      </c>
      <c r="E713" s="87">
        <v>610745.03</v>
      </c>
      <c r="F713" s="87">
        <v>610745.03</v>
      </c>
      <c r="G713" s="87">
        <v>610745.03</v>
      </c>
      <c r="H713" s="87">
        <v>610745.03</v>
      </c>
      <c r="I713" s="87">
        <v>610745.03</v>
      </c>
      <c r="J713" s="87">
        <v>610745.03</v>
      </c>
      <c r="K713" s="87">
        <v>610745.03</v>
      </c>
      <c r="L713" s="87">
        <v>610745.03</v>
      </c>
      <c r="M713" s="87">
        <v>610745.03</v>
      </c>
      <c r="N713" s="87">
        <v>610745.03</v>
      </c>
      <c r="O713" s="87">
        <v>610745.03</v>
      </c>
      <c r="P713" s="87">
        <v>610745.03</v>
      </c>
      <c r="Q713" s="87">
        <v>610745.03</v>
      </c>
      <c r="R713" s="87">
        <v>610745.03</v>
      </c>
      <c r="S713" s="87">
        <v>610745.03</v>
      </c>
      <c r="T713" s="87">
        <v>610745.03</v>
      </c>
      <c r="U713" s="87">
        <v>610745.03</v>
      </c>
      <c r="V713" s="87">
        <v>610745.03</v>
      </c>
      <c r="W713" s="87">
        <v>610745.03</v>
      </c>
      <c r="X713" s="87">
        <v>610745.03</v>
      </c>
      <c r="Y713" s="87">
        <v>610745.03</v>
      </c>
      <c r="Z713" s="87">
        <v>610745.03</v>
      </c>
      <c r="AA713" s="87">
        <v>610745.03</v>
      </c>
      <c r="AB713" s="87">
        <v>610745.03</v>
      </c>
      <c r="AC713" s="87">
        <v>610745.03</v>
      </c>
      <c r="AD713" s="87">
        <v>610745.03</v>
      </c>
      <c r="AE713" s="87">
        <v>610745.03</v>
      </c>
      <c r="AF713" s="87">
        <v>610745.03</v>
      </c>
      <c r="AG713" s="87">
        <v>610745.03</v>
      </c>
      <c r="AH713" s="87">
        <v>610745.03</v>
      </c>
      <c r="AI713" s="87">
        <v>610745.03</v>
      </c>
      <c r="AJ713" s="87">
        <v>610745.03</v>
      </c>
      <c r="AK713" s="87">
        <v>610745.03</v>
      </c>
      <c r="AL713" s="87">
        <v>610745.03</v>
      </c>
      <c r="AM713" s="87">
        <v>610745.03</v>
      </c>
      <c r="AN713" s="87">
        <v>610745.03</v>
      </c>
      <c r="AO713" s="87">
        <v>610745.03</v>
      </c>
      <c r="AP713" s="87">
        <v>610745.03</v>
      </c>
      <c r="AQ713" s="87">
        <v>610745.03</v>
      </c>
      <c r="AR713" s="87">
        <v>610745.03</v>
      </c>
      <c r="AS713" s="87">
        <v>610745.03</v>
      </c>
      <c r="AT713" s="87">
        <v>610745.03</v>
      </c>
      <c r="AU713" s="87">
        <v>610745.03</v>
      </c>
      <c r="AV713" s="87">
        <v>610745.03</v>
      </c>
      <c r="AW713" s="87">
        <v>610745.03</v>
      </c>
      <c r="AX713" s="87">
        <v>610745.03</v>
      </c>
      <c r="AY713" s="87">
        <v>610745.03</v>
      </c>
      <c r="AZ713" s="87">
        <v>610745.03</v>
      </c>
      <c r="BA713" s="87">
        <v>610745.03</v>
      </c>
      <c r="BB713" s="87">
        <v>610745.03</v>
      </c>
    </row>
    <row r="714" spans="1:54">
      <c r="A714" s="86" t="s">
        <v>831</v>
      </c>
      <c r="B714" s="87">
        <v>472271.25</v>
      </c>
      <c r="C714" s="87">
        <v>472271.25</v>
      </c>
      <c r="D714" s="87">
        <v>472271.25</v>
      </c>
      <c r="E714" s="87">
        <v>472271.25</v>
      </c>
      <c r="F714" s="87">
        <v>472271.25</v>
      </c>
      <c r="G714" s="87">
        <v>472271.25</v>
      </c>
      <c r="H714" s="87">
        <v>472271.25</v>
      </c>
      <c r="I714" s="87">
        <v>472271.25</v>
      </c>
      <c r="J714" s="87">
        <v>472271.25</v>
      </c>
      <c r="K714" s="87">
        <v>472271.25</v>
      </c>
      <c r="L714" s="87">
        <v>472271.25</v>
      </c>
      <c r="M714" s="87">
        <v>472271.25</v>
      </c>
      <c r="N714" s="87">
        <v>472271.25</v>
      </c>
      <c r="O714" s="87">
        <v>472271.25</v>
      </c>
      <c r="P714" s="87">
        <v>472271.25</v>
      </c>
      <c r="Q714" s="87">
        <v>472271.25</v>
      </c>
      <c r="R714" s="87">
        <v>472271.25</v>
      </c>
      <c r="S714" s="87">
        <v>472271.25</v>
      </c>
      <c r="T714" s="87">
        <v>472271.25</v>
      </c>
      <c r="U714" s="87">
        <v>472271.25</v>
      </c>
      <c r="V714" s="87">
        <v>472271.25</v>
      </c>
      <c r="W714" s="87">
        <v>472271.25</v>
      </c>
      <c r="X714" s="87">
        <v>472271.25</v>
      </c>
      <c r="Y714" s="87">
        <v>472271.25</v>
      </c>
      <c r="Z714" s="87">
        <v>472271.25</v>
      </c>
      <c r="AA714" s="87">
        <v>472271.25</v>
      </c>
      <c r="AB714" s="87">
        <v>472271.25</v>
      </c>
      <c r="AC714" s="87">
        <v>472271.25</v>
      </c>
      <c r="AD714" s="87">
        <v>472271.25</v>
      </c>
      <c r="AE714" s="87">
        <v>472271.25</v>
      </c>
      <c r="AF714" s="87">
        <v>472271.25</v>
      </c>
      <c r="AG714" s="87">
        <v>472271.25</v>
      </c>
      <c r="AH714" s="87">
        <v>472271.25</v>
      </c>
      <c r="AI714" s="87">
        <v>472271.25</v>
      </c>
      <c r="AJ714" s="87">
        <v>472271.25</v>
      </c>
      <c r="AK714" s="87">
        <v>472271.25</v>
      </c>
      <c r="AL714" s="87">
        <v>472271.25</v>
      </c>
      <c r="AM714" s="87">
        <v>472271.25</v>
      </c>
      <c r="AN714" s="87">
        <v>472271.25</v>
      </c>
      <c r="AO714" s="87">
        <v>472271.25</v>
      </c>
      <c r="AP714" s="87">
        <v>472271.25</v>
      </c>
      <c r="AQ714" s="87">
        <v>472271.25</v>
      </c>
      <c r="AR714" s="87">
        <v>472271.25</v>
      </c>
      <c r="AS714" s="87">
        <v>472271.25</v>
      </c>
      <c r="AT714" s="87">
        <v>472271.25</v>
      </c>
      <c r="AU714" s="87">
        <v>472271.25</v>
      </c>
      <c r="AV714" s="87">
        <v>472271.25</v>
      </c>
      <c r="AW714" s="87">
        <v>472271.25</v>
      </c>
      <c r="AX714" s="87">
        <v>472271.25</v>
      </c>
      <c r="AY714" s="87">
        <v>472271.25</v>
      </c>
      <c r="AZ714" s="87">
        <v>472271.25</v>
      </c>
      <c r="BA714" s="87">
        <v>472271.25</v>
      </c>
      <c r="BB714" s="87">
        <v>472271.25</v>
      </c>
    </row>
    <row r="715" spans="1:54">
      <c r="A715" s="86" t="s">
        <v>832</v>
      </c>
      <c r="B715" s="87">
        <v>3174943.08</v>
      </c>
      <c r="C715" s="87">
        <v>3174943.08</v>
      </c>
      <c r="D715" s="87">
        <v>3174943.08</v>
      </c>
      <c r="E715" s="87">
        <v>3174943.08</v>
      </c>
      <c r="F715" s="87">
        <v>3174943.08</v>
      </c>
      <c r="G715" s="87">
        <v>3174943.08</v>
      </c>
      <c r="H715" s="87">
        <v>3174943.08</v>
      </c>
      <c r="I715" s="87">
        <v>3174943.08</v>
      </c>
      <c r="J715" s="87">
        <v>3174943.08</v>
      </c>
      <c r="K715" s="87">
        <v>3174943.08</v>
      </c>
      <c r="L715" s="87">
        <v>3174943.08</v>
      </c>
      <c r="M715" s="87">
        <v>3174943.08</v>
      </c>
      <c r="N715" s="87">
        <v>3174943.08</v>
      </c>
      <c r="O715" s="87">
        <v>3174943.08</v>
      </c>
      <c r="P715" s="87">
        <v>3174943.08</v>
      </c>
      <c r="Q715" s="87">
        <v>3174943.08</v>
      </c>
      <c r="R715" s="87">
        <v>3174943.08</v>
      </c>
      <c r="S715" s="87">
        <v>3174943.08</v>
      </c>
      <c r="T715" s="87">
        <v>3174943.08</v>
      </c>
      <c r="U715" s="87">
        <v>3174943.08</v>
      </c>
      <c r="V715" s="87">
        <v>3174943.08</v>
      </c>
      <c r="W715" s="87">
        <v>3174943.08</v>
      </c>
      <c r="X715" s="87">
        <v>3174943.08</v>
      </c>
      <c r="Y715" s="87">
        <v>3174943.08</v>
      </c>
      <c r="Z715" s="87">
        <v>3174943.08</v>
      </c>
      <c r="AA715" s="87">
        <v>3174943.08</v>
      </c>
      <c r="AB715" s="87">
        <v>3174943.08</v>
      </c>
      <c r="AC715" s="87">
        <v>3174943.08</v>
      </c>
      <c r="AD715" s="87">
        <v>3174943.08</v>
      </c>
      <c r="AE715" s="87">
        <v>3174943.08</v>
      </c>
      <c r="AF715" s="87">
        <v>3174943.08</v>
      </c>
      <c r="AG715" s="87">
        <v>3174943.08</v>
      </c>
      <c r="AH715" s="87">
        <v>3174943.08</v>
      </c>
      <c r="AI715" s="87">
        <v>3174943.08</v>
      </c>
      <c r="AJ715" s="87">
        <v>3174943.08</v>
      </c>
      <c r="AK715" s="87">
        <v>3174943.08</v>
      </c>
      <c r="AL715" s="87">
        <v>3174943.08</v>
      </c>
      <c r="AM715" s="87">
        <v>3174943.08</v>
      </c>
      <c r="AN715" s="87">
        <v>3174943.08</v>
      </c>
      <c r="AO715" s="87">
        <v>3174943.08</v>
      </c>
      <c r="AP715" s="87">
        <v>3174943.08</v>
      </c>
      <c r="AQ715" s="87">
        <v>3174943.08</v>
      </c>
      <c r="AR715" s="87">
        <v>3174943.08</v>
      </c>
      <c r="AS715" s="87">
        <v>3174943.08</v>
      </c>
      <c r="AT715" s="87">
        <v>3174943.08</v>
      </c>
      <c r="AU715" s="87">
        <v>3174943.08</v>
      </c>
      <c r="AV715" s="87">
        <v>3174943.08</v>
      </c>
      <c r="AW715" s="87">
        <v>3174943.08</v>
      </c>
      <c r="AX715" s="87">
        <v>3174943.08</v>
      </c>
      <c r="AY715" s="87">
        <v>3174943.08</v>
      </c>
      <c r="AZ715" s="87">
        <v>3174943.08</v>
      </c>
      <c r="BA715" s="87">
        <v>3174943.08</v>
      </c>
      <c r="BB715" s="87">
        <v>3174943.08</v>
      </c>
    </row>
    <row r="716" spans="1:54">
      <c r="A716" s="86" t="s">
        <v>833</v>
      </c>
      <c r="B716" s="87">
        <v>510138.72</v>
      </c>
      <c r="C716" s="87">
        <v>510138.72</v>
      </c>
      <c r="D716" s="87">
        <v>510138.72</v>
      </c>
      <c r="E716" s="87">
        <v>510138.72</v>
      </c>
      <c r="F716" s="87">
        <v>510138.72</v>
      </c>
      <c r="G716" s="87">
        <v>510138.72</v>
      </c>
      <c r="H716" s="87">
        <v>510138.72</v>
      </c>
      <c r="I716" s="87">
        <v>510138.72</v>
      </c>
      <c r="J716" s="87">
        <v>510138.72</v>
      </c>
      <c r="K716" s="87">
        <v>510138.72</v>
      </c>
      <c r="L716" s="87">
        <v>510138.72</v>
      </c>
      <c r="M716" s="87">
        <v>510138.72</v>
      </c>
      <c r="N716" s="87">
        <v>510138.72</v>
      </c>
      <c r="O716" s="87">
        <v>510138.72</v>
      </c>
      <c r="P716" s="87">
        <v>510138.72</v>
      </c>
      <c r="Q716" s="87">
        <v>510138.72</v>
      </c>
      <c r="R716" s="87">
        <v>510138.72</v>
      </c>
      <c r="S716" s="87">
        <v>510138.72</v>
      </c>
      <c r="T716" s="87">
        <v>510138.72</v>
      </c>
      <c r="U716" s="87">
        <v>510138.72</v>
      </c>
      <c r="V716" s="87">
        <v>510138.72</v>
      </c>
      <c r="W716" s="87">
        <v>510138.72</v>
      </c>
      <c r="X716" s="87">
        <v>510138.72</v>
      </c>
      <c r="Y716" s="87">
        <v>510138.72</v>
      </c>
      <c r="Z716" s="87">
        <v>510138.72</v>
      </c>
      <c r="AA716" s="87">
        <v>510138.72</v>
      </c>
      <c r="AB716" s="87">
        <v>510138.72</v>
      </c>
      <c r="AC716" s="87">
        <v>510138.72</v>
      </c>
      <c r="AD716" s="87">
        <v>510138.72</v>
      </c>
      <c r="AE716" s="87">
        <v>510138.72</v>
      </c>
      <c r="AF716" s="87">
        <v>510138.72</v>
      </c>
      <c r="AG716" s="87">
        <v>510138.72</v>
      </c>
      <c r="AH716" s="87">
        <v>510138.72</v>
      </c>
      <c r="AI716" s="87">
        <v>510138.72</v>
      </c>
      <c r="AJ716" s="87">
        <v>510138.72</v>
      </c>
      <c r="AK716" s="87">
        <v>510138.72</v>
      </c>
      <c r="AL716" s="87">
        <v>510138.72</v>
      </c>
      <c r="AM716" s="87">
        <v>510138.72</v>
      </c>
      <c r="AN716" s="87">
        <v>510138.72</v>
      </c>
      <c r="AO716" s="87">
        <v>510138.72</v>
      </c>
      <c r="AP716" s="87">
        <v>510138.72</v>
      </c>
      <c r="AQ716" s="87">
        <v>510138.72</v>
      </c>
      <c r="AR716" s="87">
        <v>510138.72</v>
      </c>
      <c r="AS716" s="87">
        <v>510138.72</v>
      </c>
      <c r="AT716" s="87">
        <v>510138.72</v>
      </c>
      <c r="AU716" s="87">
        <v>510138.72</v>
      </c>
      <c r="AV716" s="87">
        <v>510138.72</v>
      </c>
      <c r="AW716" s="87">
        <v>510138.72</v>
      </c>
      <c r="AX716" s="87">
        <v>510138.72</v>
      </c>
      <c r="AY716" s="87">
        <v>510138.72</v>
      </c>
      <c r="AZ716" s="87">
        <v>510138.72</v>
      </c>
      <c r="BA716" s="87">
        <v>510138.72</v>
      </c>
      <c r="BB716" s="87">
        <v>510138.72</v>
      </c>
    </row>
    <row r="717" spans="1:54">
      <c r="A717" s="86" t="s">
        <v>834</v>
      </c>
      <c r="B717" s="87">
        <v>2664073.17</v>
      </c>
      <c r="C717" s="87">
        <v>2664073.17</v>
      </c>
      <c r="D717" s="87">
        <v>2664073.17</v>
      </c>
      <c r="E717" s="87">
        <v>2664073.17</v>
      </c>
      <c r="F717" s="87">
        <v>2664073.17</v>
      </c>
      <c r="G717" s="87">
        <v>2664073.17</v>
      </c>
      <c r="H717" s="87">
        <v>2664073.17</v>
      </c>
      <c r="I717" s="87">
        <v>2664073.17</v>
      </c>
      <c r="J717" s="87">
        <v>2664073.17</v>
      </c>
      <c r="K717" s="87">
        <v>2664073.17</v>
      </c>
      <c r="L717" s="87">
        <v>2664073.17</v>
      </c>
      <c r="M717" s="87">
        <v>2664073.17</v>
      </c>
      <c r="N717" s="87">
        <v>2664073.17</v>
      </c>
      <c r="O717" s="87">
        <v>2664073.17</v>
      </c>
      <c r="P717" s="87">
        <v>2664073.17</v>
      </c>
      <c r="Q717" s="87">
        <v>2664073.17</v>
      </c>
      <c r="R717" s="87">
        <v>2664073.17</v>
      </c>
      <c r="S717" s="87">
        <v>2664073.17</v>
      </c>
      <c r="T717" s="87">
        <v>2664073.17</v>
      </c>
      <c r="U717" s="87">
        <v>2664073.17</v>
      </c>
      <c r="V717" s="87">
        <v>2664073.17</v>
      </c>
      <c r="W717" s="87">
        <v>2664073.17</v>
      </c>
      <c r="X717" s="87">
        <v>2664073.17</v>
      </c>
      <c r="Y717" s="87">
        <v>2664073.17</v>
      </c>
      <c r="Z717" s="87">
        <v>2664073.17</v>
      </c>
      <c r="AA717" s="87">
        <v>2664073.17</v>
      </c>
      <c r="AB717" s="87">
        <v>2664073.17</v>
      </c>
      <c r="AC717" s="87">
        <v>2664073.17</v>
      </c>
      <c r="AD717" s="87">
        <v>2664073.17</v>
      </c>
      <c r="AE717" s="87">
        <v>2664073.17</v>
      </c>
      <c r="AF717" s="87">
        <v>2664073.17</v>
      </c>
      <c r="AG717" s="87">
        <v>2664073.17</v>
      </c>
      <c r="AH717" s="87">
        <v>2664073.17</v>
      </c>
      <c r="AI717" s="87">
        <v>2664073.17</v>
      </c>
      <c r="AJ717" s="87">
        <v>2664073.17</v>
      </c>
      <c r="AK717" s="87">
        <v>2664073.17</v>
      </c>
      <c r="AL717" s="87">
        <v>2664073.17</v>
      </c>
      <c r="AM717" s="87">
        <v>2664073.17</v>
      </c>
      <c r="AN717" s="87">
        <v>2664073.17</v>
      </c>
      <c r="AO717" s="87">
        <v>2664073.17</v>
      </c>
      <c r="AP717" s="87">
        <v>2664073.17</v>
      </c>
      <c r="AQ717" s="87">
        <v>2664073.17</v>
      </c>
      <c r="AR717" s="87">
        <v>2664073.17</v>
      </c>
      <c r="AS717" s="87">
        <v>2664073.17</v>
      </c>
      <c r="AT717" s="87">
        <v>2664073.17</v>
      </c>
      <c r="AU717" s="87">
        <v>2664073.17</v>
      </c>
      <c r="AV717" s="87">
        <v>2664073.17</v>
      </c>
      <c r="AW717" s="87">
        <v>2664073.17</v>
      </c>
      <c r="AX717" s="87">
        <v>2664073.17</v>
      </c>
      <c r="AY717" s="87">
        <v>2664073.17</v>
      </c>
      <c r="AZ717" s="87">
        <v>2664073.17</v>
      </c>
      <c r="BA717" s="87">
        <v>2664073.17</v>
      </c>
      <c r="BB717" s="87">
        <v>2664073.17</v>
      </c>
    </row>
    <row r="718" spans="1:54">
      <c r="A718" s="86" t="s">
        <v>835</v>
      </c>
      <c r="B718" s="87">
        <v>0</v>
      </c>
      <c r="C718" s="87">
        <v>0</v>
      </c>
      <c r="D718" s="87">
        <v>0</v>
      </c>
      <c r="E718" s="87">
        <v>0</v>
      </c>
      <c r="F718" s="87">
        <v>0</v>
      </c>
      <c r="G718" s="87">
        <v>0</v>
      </c>
      <c r="H718" s="87">
        <v>0</v>
      </c>
      <c r="I718" s="87">
        <v>0</v>
      </c>
      <c r="J718" s="87">
        <v>0</v>
      </c>
      <c r="K718" s="87">
        <v>0</v>
      </c>
      <c r="L718" s="87">
        <v>0</v>
      </c>
      <c r="M718" s="87">
        <v>0</v>
      </c>
      <c r="N718" s="87">
        <v>0</v>
      </c>
      <c r="O718" s="87">
        <v>0</v>
      </c>
      <c r="P718" s="87">
        <v>0</v>
      </c>
      <c r="Q718" s="87">
        <v>0</v>
      </c>
      <c r="R718" s="87">
        <v>0</v>
      </c>
      <c r="S718" s="87">
        <v>0</v>
      </c>
      <c r="T718" s="87">
        <v>0</v>
      </c>
      <c r="U718" s="87">
        <v>0</v>
      </c>
      <c r="V718" s="87">
        <v>0</v>
      </c>
      <c r="W718" s="87">
        <v>0</v>
      </c>
      <c r="X718" s="87">
        <v>0</v>
      </c>
      <c r="Y718" s="87">
        <v>0</v>
      </c>
      <c r="Z718" s="87">
        <v>0</v>
      </c>
      <c r="AA718" s="87">
        <v>0</v>
      </c>
      <c r="AB718" s="87">
        <v>0</v>
      </c>
      <c r="AC718" s="87">
        <v>0</v>
      </c>
      <c r="AD718" s="87">
        <v>0</v>
      </c>
      <c r="AE718" s="87">
        <v>0</v>
      </c>
      <c r="AF718" s="87">
        <v>0</v>
      </c>
      <c r="AG718" s="87">
        <v>0</v>
      </c>
      <c r="AH718" s="87">
        <v>0</v>
      </c>
      <c r="AI718" s="87">
        <v>0</v>
      </c>
      <c r="AJ718" s="87">
        <v>0</v>
      </c>
      <c r="AK718" s="87">
        <v>0</v>
      </c>
      <c r="AL718" s="87">
        <v>0</v>
      </c>
      <c r="AM718" s="87">
        <v>0</v>
      </c>
      <c r="AN718" s="87">
        <v>0</v>
      </c>
      <c r="AO718" s="87">
        <v>0</v>
      </c>
      <c r="AP718" s="87">
        <v>0</v>
      </c>
      <c r="AQ718" s="87">
        <v>0</v>
      </c>
      <c r="AR718" s="87">
        <v>0</v>
      </c>
      <c r="AS718" s="87">
        <v>0</v>
      </c>
      <c r="AT718" s="87">
        <v>0</v>
      </c>
      <c r="AU718" s="87">
        <v>0</v>
      </c>
      <c r="AV718" s="87">
        <v>0</v>
      </c>
      <c r="AW718" s="87">
        <v>0</v>
      </c>
      <c r="AX718" s="87">
        <v>0</v>
      </c>
      <c r="AY718" s="87">
        <v>0</v>
      </c>
      <c r="AZ718" s="87">
        <v>0</v>
      </c>
      <c r="BA718" s="87">
        <v>0</v>
      </c>
      <c r="BB718" s="87">
        <v>0</v>
      </c>
    </row>
    <row r="719" spans="1:54">
      <c r="A719" s="86" t="s">
        <v>836</v>
      </c>
      <c r="B719" s="87">
        <v>157123.85</v>
      </c>
      <c r="C719" s="87">
        <v>157123.85</v>
      </c>
      <c r="D719" s="87">
        <v>157123.85</v>
      </c>
      <c r="E719" s="87">
        <v>157123.85</v>
      </c>
      <c r="F719" s="87">
        <v>157123.85</v>
      </c>
      <c r="G719" s="87">
        <v>157123.85</v>
      </c>
      <c r="H719" s="87">
        <v>157123.85</v>
      </c>
      <c r="I719" s="87">
        <v>157123.85</v>
      </c>
      <c r="J719" s="87">
        <v>157123.85</v>
      </c>
      <c r="K719" s="87">
        <v>157123.85</v>
      </c>
      <c r="L719" s="87">
        <v>157123.85</v>
      </c>
      <c r="M719" s="87">
        <v>157123.85</v>
      </c>
      <c r="N719" s="87">
        <v>157123.85</v>
      </c>
      <c r="O719" s="87">
        <v>157123.85</v>
      </c>
      <c r="P719" s="87">
        <v>157123.85</v>
      </c>
      <c r="Q719" s="87">
        <v>157123.85</v>
      </c>
      <c r="R719" s="87">
        <v>157123.85</v>
      </c>
      <c r="S719" s="87">
        <v>157123.85</v>
      </c>
      <c r="T719" s="87">
        <v>157123.85</v>
      </c>
      <c r="U719" s="87">
        <v>157123.85</v>
      </c>
      <c r="V719" s="87">
        <v>157123.85</v>
      </c>
      <c r="W719" s="87">
        <v>157123.85</v>
      </c>
      <c r="X719" s="87">
        <v>157123.85</v>
      </c>
      <c r="Y719" s="87">
        <v>157123.85</v>
      </c>
      <c r="Z719" s="87">
        <v>157123.85</v>
      </c>
      <c r="AA719" s="87">
        <v>157123.85</v>
      </c>
      <c r="AB719" s="87">
        <v>157123.85</v>
      </c>
      <c r="AC719" s="87">
        <v>157123.85</v>
      </c>
      <c r="AD719" s="87">
        <v>157123.85</v>
      </c>
      <c r="AE719" s="87">
        <v>157123.85</v>
      </c>
      <c r="AF719" s="87">
        <v>157123.85</v>
      </c>
      <c r="AG719" s="87">
        <v>157123.85</v>
      </c>
      <c r="AH719" s="87">
        <v>157123.85</v>
      </c>
      <c r="AI719" s="87">
        <v>157123.85</v>
      </c>
      <c r="AJ719" s="87">
        <v>157123.85</v>
      </c>
      <c r="AK719" s="87">
        <v>157123.85</v>
      </c>
      <c r="AL719" s="87">
        <v>157123.85</v>
      </c>
      <c r="AM719" s="87">
        <v>157123.85</v>
      </c>
      <c r="AN719" s="87">
        <v>157123.85</v>
      </c>
      <c r="AO719" s="87">
        <v>157123.85</v>
      </c>
      <c r="AP719" s="87">
        <v>157123.85</v>
      </c>
      <c r="AQ719" s="87">
        <v>157123.85</v>
      </c>
      <c r="AR719" s="87">
        <v>157123.85</v>
      </c>
      <c r="AS719" s="87">
        <v>157123.85</v>
      </c>
      <c r="AT719" s="87">
        <v>157123.85</v>
      </c>
      <c r="AU719" s="87">
        <v>157123.85</v>
      </c>
      <c r="AV719" s="87">
        <v>157123.85</v>
      </c>
      <c r="AW719" s="87">
        <v>157123.85</v>
      </c>
      <c r="AX719" s="87">
        <v>157123.85</v>
      </c>
      <c r="AY719" s="87">
        <v>157123.85</v>
      </c>
      <c r="AZ719" s="87">
        <v>157123.85</v>
      </c>
      <c r="BA719" s="87">
        <v>157123.85</v>
      </c>
      <c r="BB719" s="87">
        <v>157123.85</v>
      </c>
    </row>
    <row r="720" spans="1:54">
      <c r="A720" s="86" t="s">
        <v>837</v>
      </c>
      <c r="B720" s="87">
        <v>256252.42</v>
      </c>
      <c r="C720" s="87">
        <v>256252.42</v>
      </c>
      <c r="D720" s="87">
        <v>256252.42</v>
      </c>
      <c r="E720" s="87">
        <v>256252.42</v>
      </c>
      <c r="F720" s="87">
        <v>256252.42</v>
      </c>
      <c r="G720" s="87">
        <v>256252.42</v>
      </c>
      <c r="H720" s="87">
        <v>256252.42</v>
      </c>
      <c r="I720" s="87">
        <v>256252.42</v>
      </c>
      <c r="J720" s="87">
        <v>256252.42</v>
      </c>
      <c r="K720" s="87">
        <v>256252.42</v>
      </c>
      <c r="L720" s="87">
        <v>256252.42</v>
      </c>
      <c r="M720" s="87">
        <v>256252.42</v>
      </c>
      <c r="N720" s="87">
        <v>256252.42</v>
      </c>
      <c r="O720" s="87">
        <v>256252.42</v>
      </c>
      <c r="P720" s="87">
        <v>256252.42</v>
      </c>
      <c r="Q720" s="87">
        <v>256252.42</v>
      </c>
      <c r="R720" s="87">
        <v>256252.42</v>
      </c>
      <c r="S720" s="87">
        <v>256252.42</v>
      </c>
      <c r="T720" s="87">
        <v>256252.42</v>
      </c>
      <c r="U720" s="87">
        <v>256252.42</v>
      </c>
      <c r="V720" s="87">
        <v>256252.42</v>
      </c>
      <c r="W720" s="87">
        <v>256252.42</v>
      </c>
      <c r="X720" s="87">
        <v>256252.42</v>
      </c>
      <c r="Y720" s="87">
        <v>256252.42</v>
      </c>
      <c r="Z720" s="87">
        <v>256252.42</v>
      </c>
      <c r="AA720" s="87">
        <v>256252.42</v>
      </c>
      <c r="AB720" s="87">
        <v>256252.42</v>
      </c>
      <c r="AC720" s="87">
        <v>256252.42</v>
      </c>
      <c r="AD720" s="87">
        <v>256252.42</v>
      </c>
      <c r="AE720" s="87">
        <v>256252.42</v>
      </c>
      <c r="AF720" s="87">
        <v>256252.42</v>
      </c>
      <c r="AG720" s="87">
        <v>256252.42</v>
      </c>
      <c r="AH720" s="87">
        <v>256252.42</v>
      </c>
      <c r="AI720" s="87">
        <v>256252.42</v>
      </c>
      <c r="AJ720" s="87">
        <v>256252.42</v>
      </c>
      <c r="AK720" s="87">
        <v>256252.42</v>
      </c>
      <c r="AL720" s="87">
        <v>256252.42</v>
      </c>
      <c r="AM720" s="87">
        <v>256252.42</v>
      </c>
      <c r="AN720" s="87">
        <v>256252.42</v>
      </c>
      <c r="AO720" s="87">
        <v>256252.42</v>
      </c>
      <c r="AP720" s="87">
        <v>256252.42</v>
      </c>
      <c r="AQ720" s="87">
        <v>256252.42</v>
      </c>
      <c r="AR720" s="87">
        <v>256252.42</v>
      </c>
      <c r="AS720" s="87">
        <v>256252.42</v>
      </c>
      <c r="AT720" s="87">
        <v>256252.42</v>
      </c>
      <c r="AU720" s="87">
        <v>256252.42</v>
      </c>
      <c r="AV720" s="87">
        <v>256252.42</v>
      </c>
      <c r="AW720" s="87">
        <v>256252.42</v>
      </c>
      <c r="AX720" s="87">
        <v>256252.42</v>
      </c>
      <c r="AY720" s="87">
        <v>256252.42</v>
      </c>
      <c r="AZ720" s="87">
        <v>256252.42</v>
      </c>
      <c r="BA720" s="87">
        <v>256252.42</v>
      </c>
      <c r="BB720" s="87">
        <v>256252.42</v>
      </c>
    </row>
    <row r="721" spans="1:54">
      <c r="A721" s="86" t="s">
        <v>838</v>
      </c>
      <c r="B721" s="87">
        <v>74051.360000000001</v>
      </c>
      <c r="C721" s="87">
        <v>74051.360000000001</v>
      </c>
      <c r="D721" s="87">
        <v>74051.360000000001</v>
      </c>
      <c r="E721" s="87">
        <v>74051.360000000001</v>
      </c>
      <c r="F721" s="87">
        <v>74051.360000000001</v>
      </c>
      <c r="G721" s="87">
        <v>74051.360000000001</v>
      </c>
      <c r="H721" s="87">
        <v>74051.360000000001</v>
      </c>
      <c r="I721" s="87">
        <v>74051.360000000001</v>
      </c>
      <c r="J721" s="87">
        <v>74051.360000000001</v>
      </c>
      <c r="K721" s="87">
        <v>74051.360000000001</v>
      </c>
      <c r="L721" s="87">
        <v>74051.360000000001</v>
      </c>
      <c r="M721" s="87">
        <v>74051.360000000001</v>
      </c>
      <c r="N721" s="87">
        <v>74051.360000000001</v>
      </c>
      <c r="O721" s="87">
        <v>74051.360000000001</v>
      </c>
      <c r="P721" s="87">
        <v>74051.360000000001</v>
      </c>
      <c r="Q721" s="87">
        <v>74051.360000000001</v>
      </c>
      <c r="R721" s="87">
        <v>74051.360000000001</v>
      </c>
      <c r="S721" s="87">
        <v>74051.360000000001</v>
      </c>
      <c r="T721" s="87">
        <v>74051.360000000001</v>
      </c>
      <c r="U721" s="87">
        <v>74051.360000000001</v>
      </c>
      <c r="V721" s="87">
        <v>74051.360000000001</v>
      </c>
      <c r="W721" s="87">
        <v>74051.360000000001</v>
      </c>
      <c r="X721" s="87">
        <v>74051.360000000001</v>
      </c>
      <c r="Y721" s="87">
        <v>74051.360000000001</v>
      </c>
      <c r="Z721" s="87">
        <v>74051.360000000001</v>
      </c>
      <c r="AA721" s="87">
        <v>74051.360000000001</v>
      </c>
      <c r="AB721" s="87">
        <v>74051.360000000001</v>
      </c>
      <c r="AC721" s="87">
        <v>74051.360000000001</v>
      </c>
      <c r="AD721" s="87">
        <v>74051.360000000001</v>
      </c>
      <c r="AE721" s="87">
        <v>74051.360000000001</v>
      </c>
      <c r="AF721" s="87">
        <v>74051.360000000001</v>
      </c>
      <c r="AG721" s="87">
        <v>74051.360000000001</v>
      </c>
      <c r="AH721" s="87">
        <v>74051.360000000001</v>
      </c>
      <c r="AI721" s="87">
        <v>74051.360000000001</v>
      </c>
      <c r="AJ721" s="87">
        <v>74051.360000000001</v>
      </c>
      <c r="AK721" s="87">
        <v>74051.360000000001</v>
      </c>
      <c r="AL721" s="87">
        <v>74051.360000000001</v>
      </c>
      <c r="AM721" s="87">
        <v>74051.360000000001</v>
      </c>
      <c r="AN721" s="87">
        <v>74051.360000000001</v>
      </c>
      <c r="AO721" s="87">
        <v>74051.360000000001</v>
      </c>
      <c r="AP721" s="87">
        <v>74051.360000000001</v>
      </c>
      <c r="AQ721" s="87">
        <v>74051.360000000001</v>
      </c>
      <c r="AR721" s="87">
        <v>74051.360000000001</v>
      </c>
      <c r="AS721" s="87">
        <v>74051.360000000001</v>
      </c>
      <c r="AT721" s="87">
        <v>74051.360000000001</v>
      </c>
      <c r="AU721" s="87">
        <v>74051.360000000001</v>
      </c>
      <c r="AV721" s="87">
        <v>74051.360000000001</v>
      </c>
      <c r="AW721" s="87">
        <v>74051.360000000001</v>
      </c>
      <c r="AX721" s="87">
        <v>74051.360000000001</v>
      </c>
      <c r="AY721" s="87">
        <v>74051.360000000001</v>
      </c>
      <c r="AZ721" s="87">
        <v>74051.360000000001</v>
      </c>
      <c r="BA721" s="87">
        <v>74051.360000000001</v>
      </c>
      <c r="BB721" s="87">
        <v>74051.360000000001</v>
      </c>
    </row>
    <row r="722" spans="1:54">
      <c r="A722" s="86" t="s">
        <v>839</v>
      </c>
      <c r="B722" s="87">
        <v>0</v>
      </c>
      <c r="C722" s="87">
        <v>0</v>
      </c>
      <c r="D722" s="87">
        <v>0</v>
      </c>
      <c r="E722" s="87">
        <v>0</v>
      </c>
      <c r="F722" s="87">
        <v>0</v>
      </c>
      <c r="G722" s="87">
        <v>0</v>
      </c>
      <c r="H722" s="87">
        <v>0</v>
      </c>
      <c r="I722" s="87">
        <v>0</v>
      </c>
      <c r="J722" s="87">
        <v>0</v>
      </c>
      <c r="K722" s="87">
        <v>0</v>
      </c>
      <c r="L722" s="87">
        <v>0</v>
      </c>
      <c r="M722" s="87">
        <v>0</v>
      </c>
      <c r="N722" s="87">
        <v>0</v>
      </c>
      <c r="O722" s="87">
        <v>0</v>
      </c>
      <c r="P722" s="87">
        <v>0</v>
      </c>
      <c r="Q722" s="87">
        <v>0</v>
      </c>
      <c r="R722" s="87">
        <v>0</v>
      </c>
      <c r="S722" s="87">
        <v>0</v>
      </c>
      <c r="T722" s="87">
        <v>0</v>
      </c>
      <c r="U722" s="87">
        <v>0</v>
      </c>
      <c r="V722" s="87">
        <v>0</v>
      </c>
      <c r="W722" s="87">
        <v>0</v>
      </c>
      <c r="X722" s="87">
        <v>0</v>
      </c>
      <c r="Y722" s="87">
        <v>0</v>
      </c>
      <c r="Z722" s="87">
        <v>0</v>
      </c>
      <c r="AA722" s="87">
        <v>0</v>
      </c>
      <c r="AB722" s="87">
        <v>0</v>
      </c>
      <c r="AC722" s="87">
        <v>0</v>
      </c>
      <c r="AD722" s="87">
        <v>0</v>
      </c>
      <c r="AE722" s="87">
        <v>0</v>
      </c>
      <c r="AF722" s="87">
        <v>0</v>
      </c>
      <c r="AG722" s="87">
        <v>0</v>
      </c>
      <c r="AH722" s="87">
        <v>0</v>
      </c>
      <c r="AI722" s="87">
        <v>0</v>
      </c>
      <c r="AJ722" s="87">
        <v>0</v>
      </c>
      <c r="AK722" s="87">
        <v>0</v>
      </c>
      <c r="AL722" s="87">
        <v>0</v>
      </c>
      <c r="AM722" s="87">
        <v>0</v>
      </c>
      <c r="AN722" s="87">
        <v>0</v>
      </c>
      <c r="AO722" s="87">
        <v>0</v>
      </c>
      <c r="AP722" s="87">
        <v>0</v>
      </c>
      <c r="AQ722" s="87">
        <v>0</v>
      </c>
      <c r="AR722" s="87">
        <v>0</v>
      </c>
      <c r="AS722" s="87">
        <v>0</v>
      </c>
      <c r="AT722" s="87">
        <v>0</v>
      </c>
      <c r="AU722" s="87">
        <v>0</v>
      </c>
      <c r="AV722" s="87">
        <v>0</v>
      </c>
      <c r="AW722" s="87">
        <v>0</v>
      </c>
      <c r="AX722" s="87">
        <v>0</v>
      </c>
      <c r="AY722" s="87">
        <v>0</v>
      </c>
      <c r="AZ722" s="87">
        <v>0</v>
      </c>
      <c r="BA722" s="87">
        <v>0</v>
      </c>
      <c r="BB722" s="87">
        <v>0</v>
      </c>
    </row>
    <row r="723" spans="1:54">
      <c r="A723" s="86" t="s">
        <v>840</v>
      </c>
      <c r="B723" s="87">
        <v>193146.45</v>
      </c>
      <c r="C723" s="87">
        <v>193146.45</v>
      </c>
      <c r="D723" s="87">
        <v>193146.45</v>
      </c>
      <c r="E723" s="87">
        <v>193146.45</v>
      </c>
      <c r="F723" s="87">
        <v>193146.45</v>
      </c>
      <c r="G723" s="87">
        <v>193146.45</v>
      </c>
      <c r="H723" s="87">
        <v>193146.45</v>
      </c>
      <c r="I723" s="87">
        <v>193146.45</v>
      </c>
      <c r="J723" s="87">
        <v>193146.45</v>
      </c>
      <c r="K723" s="87">
        <v>193146.45</v>
      </c>
      <c r="L723" s="87">
        <v>193146.45</v>
      </c>
      <c r="M723" s="87">
        <v>193146.45</v>
      </c>
      <c r="N723" s="87">
        <v>193146.45</v>
      </c>
      <c r="O723" s="87">
        <v>193146.45</v>
      </c>
      <c r="P723" s="87">
        <v>193146.45</v>
      </c>
      <c r="Q723" s="87">
        <v>193146.45</v>
      </c>
      <c r="R723" s="87">
        <v>193146.45</v>
      </c>
      <c r="S723" s="87">
        <v>193146.45</v>
      </c>
      <c r="T723" s="87">
        <v>193146.45</v>
      </c>
      <c r="U723" s="87">
        <v>193146.45</v>
      </c>
      <c r="V723" s="87">
        <v>193146.45</v>
      </c>
      <c r="W723" s="87">
        <v>193146.45</v>
      </c>
      <c r="X723" s="87">
        <v>193146.45</v>
      </c>
      <c r="Y723" s="87">
        <v>193146.45</v>
      </c>
      <c r="Z723" s="87">
        <v>193146.45</v>
      </c>
      <c r="AA723" s="87">
        <v>193146.45</v>
      </c>
      <c r="AB723" s="87">
        <v>193146.45</v>
      </c>
      <c r="AC723" s="87">
        <v>193146.45</v>
      </c>
      <c r="AD723" s="87">
        <v>193146.45</v>
      </c>
      <c r="AE723" s="87">
        <v>193146.45</v>
      </c>
      <c r="AF723" s="87">
        <v>193146.45</v>
      </c>
      <c r="AG723" s="87">
        <v>193146.45</v>
      </c>
      <c r="AH723" s="87">
        <v>193146.45</v>
      </c>
      <c r="AI723" s="87">
        <v>193146.45</v>
      </c>
      <c r="AJ723" s="87">
        <v>193146.45</v>
      </c>
      <c r="AK723" s="87">
        <v>193146.45</v>
      </c>
      <c r="AL723" s="87">
        <v>193146.45</v>
      </c>
      <c r="AM723" s="87">
        <v>193146.45</v>
      </c>
      <c r="AN723" s="87">
        <v>193146.45</v>
      </c>
      <c r="AO723" s="87">
        <v>193146.45</v>
      </c>
      <c r="AP723" s="87">
        <v>193146.45</v>
      </c>
      <c r="AQ723" s="87">
        <v>193146.45</v>
      </c>
      <c r="AR723" s="87">
        <v>193146.45</v>
      </c>
      <c r="AS723" s="87">
        <v>193146.45</v>
      </c>
      <c r="AT723" s="87">
        <v>193146.45</v>
      </c>
      <c r="AU723" s="87">
        <v>193146.45</v>
      </c>
      <c r="AV723" s="87">
        <v>193146.45</v>
      </c>
      <c r="AW723" s="87">
        <v>193146.45</v>
      </c>
      <c r="AX723" s="87">
        <v>193146.45</v>
      </c>
      <c r="AY723" s="87">
        <v>193146.45</v>
      </c>
      <c r="AZ723" s="87">
        <v>193146.45</v>
      </c>
      <c r="BA723" s="87">
        <v>193146.45</v>
      </c>
      <c r="BB723" s="87">
        <v>193146.45</v>
      </c>
    </row>
    <row r="724" spans="1:54">
      <c r="A724" s="86" t="s">
        <v>841</v>
      </c>
      <c r="B724" s="87">
        <v>0</v>
      </c>
      <c r="C724" s="87">
        <v>0</v>
      </c>
      <c r="D724" s="87">
        <v>0</v>
      </c>
      <c r="E724" s="87">
        <v>0</v>
      </c>
      <c r="F724" s="87">
        <v>0</v>
      </c>
      <c r="G724" s="87">
        <v>0</v>
      </c>
      <c r="H724" s="87">
        <v>0</v>
      </c>
      <c r="I724" s="87">
        <v>0</v>
      </c>
      <c r="J724" s="87">
        <v>0</v>
      </c>
      <c r="K724" s="87">
        <v>0</v>
      </c>
      <c r="L724" s="87">
        <v>0</v>
      </c>
      <c r="M724" s="87">
        <v>0</v>
      </c>
      <c r="N724" s="87">
        <v>0</v>
      </c>
      <c r="O724" s="87">
        <v>0</v>
      </c>
      <c r="P724" s="87">
        <v>0</v>
      </c>
      <c r="Q724" s="87">
        <v>0</v>
      </c>
      <c r="R724" s="87">
        <v>0</v>
      </c>
      <c r="S724" s="87">
        <v>0</v>
      </c>
      <c r="T724" s="87">
        <v>0</v>
      </c>
      <c r="U724" s="87">
        <v>0</v>
      </c>
      <c r="V724" s="87">
        <v>0</v>
      </c>
      <c r="W724" s="87">
        <v>0</v>
      </c>
      <c r="X724" s="87">
        <v>0</v>
      </c>
      <c r="Y724" s="87">
        <v>0</v>
      </c>
      <c r="Z724" s="87">
        <v>0</v>
      </c>
      <c r="AA724" s="87">
        <v>0</v>
      </c>
      <c r="AB724" s="87">
        <v>0</v>
      </c>
      <c r="AC724" s="87">
        <v>0</v>
      </c>
      <c r="AD724" s="87">
        <v>0</v>
      </c>
      <c r="AE724" s="87">
        <v>0</v>
      </c>
      <c r="AF724" s="87">
        <v>0</v>
      </c>
      <c r="AG724" s="87">
        <v>0</v>
      </c>
      <c r="AH724" s="87">
        <v>0</v>
      </c>
      <c r="AI724" s="87">
        <v>0</v>
      </c>
      <c r="AJ724" s="87">
        <v>0</v>
      </c>
      <c r="AK724" s="87">
        <v>0</v>
      </c>
      <c r="AL724" s="87">
        <v>0</v>
      </c>
      <c r="AM724" s="87">
        <v>0</v>
      </c>
      <c r="AN724" s="87">
        <v>0</v>
      </c>
      <c r="AO724" s="87">
        <v>0</v>
      </c>
      <c r="AP724" s="87">
        <v>0</v>
      </c>
      <c r="AQ724" s="87">
        <v>0</v>
      </c>
      <c r="AR724" s="87">
        <v>0</v>
      </c>
      <c r="AS724" s="87">
        <v>0</v>
      </c>
      <c r="AT724" s="87">
        <v>0</v>
      </c>
      <c r="AU724" s="87">
        <v>0</v>
      </c>
      <c r="AV724" s="87">
        <v>0</v>
      </c>
      <c r="AW724" s="87">
        <v>0</v>
      </c>
      <c r="AX724" s="87">
        <v>0</v>
      </c>
      <c r="AY724" s="87">
        <v>0</v>
      </c>
      <c r="AZ724" s="87">
        <v>0</v>
      </c>
      <c r="BA724" s="87">
        <v>0</v>
      </c>
      <c r="BB724" s="87">
        <v>0</v>
      </c>
    </row>
    <row r="725" spans="1:54">
      <c r="A725" s="86" t="s">
        <v>842</v>
      </c>
      <c r="B725" s="87">
        <v>323582.45</v>
      </c>
      <c r="C725" s="87">
        <v>323582.45</v>
      </c>
      <c r="D725" s="87">
        <v>323582.45</v>
      </c>
      <c r="E725" s="87">
        <v>323582.45</v>
      </c>
      <c r="F725" s="87">
        <v>323582.45</v>
      </c>
      <c r="G725" s="87">
        <v>323582.45</v>
      </c>
      <c r="H725" s="87">
        <v>323582.45</v>
      </c>
      <c r="I725" s="87">
        <v>323582.45</v>
      </c>
      <c r="J725" s="87">
        <v>323582.45</v>
      </c>
      <c r="K725" s="87">
        <v>323582.45</v>
      </c>
      <c r="L725" s="87">
        <v>323582.45</v>
      </c>
      <c r="M725" s="87">
        <v>323582.45</v>
      </c>
      <c r="N725" s="87">
        <v>323582.45</v>
      </c>
      <c r="O725" s="87">
        <v>323582.45</v>
      </c>
      <c r="P725" s="87">
        <v>323582.45</v>
      </c>
      <c r="Q725" s="87">
        <v>323582.45</v>
      </c>
      <c r="R725" s="87">
        <v>323582.45</v>
      </c>
      <c r="S725" s="87">
        <v>323582.45</v>
      </c>
      <c r="T725" s="87">
        <v>323582.45</v>
      </c>
      <c r="U725" s="87">
        <v>323582.45</v>
      </c>
      <c r="V725" s="87">
        <v>323582.45</v>
      </c>
      <c r="W725" s="87">
        <v>323582.45</v>
      </c>
      <c r="X725" s="87">
        <v>323582.45</v>
      </c>
      <c r="Y725" s="87">
        <v>323582.45</v>
      </c>
      <c r="Z725" s="87">
        <v>323582.45</v>
      </c>
      <c r="AA725" s="87">
        <v>323582.45</v>
      </c>
      <c r="AB725" s="87">
        <v>323582.45</v>
      </c>
      <c r="AC725" s="87">
        <v>323582.45</v>
      </c>
      <c r="AD725" s="87">
        <v>323582.45</v>
      </c>
      <c r="AE725" s="87">
        <v>323582.45</v>
      </c>
      <c r="AF725" s="87">
        <v>323582.45</v>
      </c>
      <c r="AG725" s="87">
        <v>323582.45</v>
      </c>
      <c r="AH725" s="87">
        <v>323582.45</v>
      </c>
      <c r="AI725" s="87">
        <v>323582.45</v>
      </c>
      <c r="AJ725" s="87">
        <v>323582.45</v>
      </c>
      <c r="AK725" s="87">
        <v>323582.45</v>
      </c>
      <c r="AL725" s="87">
        <v>323582.45</v>
      </c>
      <c r="AM725" s="87">
        <v>323582.45</v>
      </c>
      <c r="AN725" s="87">
        <v>323582.45</v>
      </c>
      <c r="AO725" s="87">
        <v>323582.45</v>
      </c>
      <c r="AP725" s="87">
        <v>323582.45</v>
      </c>
      <c r="AQ725" s="87">
        <v>323582.45</v>
      </c>
      <c r="AR725" s="87">
        <v>323582.45</v>
      </c>
      <c r="AS725" s="87">
        <v>323582.45</v>
      </c>
      <c r="AT725" s="87">
        <v>323582.45</v>
      </c>
      <c r="AU725" s="87">
        <v>323582.45</v>
      </c>
      <c r="AV725" s="87">
        <v>323582.45</v>
      </c>
      <c r="AW725" s="87">
        <v>323582.45</v>
      </c>
      <c r="AX725" s="87">
        <v>323582.45</v>
      </c>
      <c r="AY725" s="87">
        <v>323582.45</v>
      </c>
      <c r="AZ725" s="87">
        <v>323582.45</v>
      </c>
      <c r="BA725" s="87">
        <v>323582.45</v>
      </c>
      <c r="BB725" s="87">
        <v>323582.45</v>
      </c>
    </row>
    <row r="726" spans="1:54">
      <c r="A726" s="86" t="s">
        <v>843</v>
      </c>
      <c r="B726" s="87">
        <v>0</v>
      </c>
      <c r="C726" s="87">
        <v>0</v>
      </c>
      <c r="D726" s="87">
        <v>0</v>
      </c>
      <c r="E726" s="87">
        <v>0</v>
      </c>
      <c r="F726" s="87">
        <v>0</v>
      </c>
      <c r="G726" s="87">
        <v>0</v>
      </c>
      <c r="H726" s="87">
        <v>0</v>
      </c>
      <c r="I726" s="87">
        <v>0</v>
      </c>
      <c r="J726" s="87">
        <v>0</v>
      </c>
      <c r="K726" s="87">
        <v>0</v>
      </c>
      <c r="L726" s="87">
        <v>0</v>
      </c>
      <c r="M726" s="87">
        <v>0</v>
      </c>
      <c r="N726" s="87">
        <v>0</v>
      </c>
      <c r="O726" s="87">
        <v>0</v>
      </c>
      <c r="P726" s="87">
        <v>0</v>
      </c>
      <c r="Q726" s="87">
        <v>0</v>
      </c>
      <c r="R726" s="87">
        <v>0</v>
      </c>
      <c r="S726" s="87">
        <v>0</v>
      </c>
      <c r="T726" s="87">
        <v>0</v>
      </c>
      <c r="U726" s="87">
        <v>0</v>
      </c>
      <c r="V726" s="87">
        <v>0</v>
      </c>
      <c r="W726" s="87">
        <v>0</v>
      </c>
      <c r="X726" s="87">
        <v>0</v>
      </c>
      <c r="Y726" s="87">
        <v>0</v>
      </c>
      <c r="Z726" s="87">
        <v>0</v>
      </c>
      <c r="AA726" s="87">
        <v>0</v>
      </c>
      <c r="AB726" s="87">
        <v>0</v>
      </c>
      <c r="AC726" s="87">
        <v>0</v>
      </c>
      <c r="AD726" s="87">
        <v>0</v>
      </c>
      <c r="AE726" s="87">
        <v>0</v>
      </c>
      <c r="AF726" s="87">
        <v>0</v>
      </c>
      <c r="AG726" s="87">
        <v>0</v>
      </c>
      <c r="AH726" s="87">
        <v>0</v>
      </c>
      <c r="AI726" s="87">
        <v>0</v>
      </c>
      <c r="AJ726" s="87">
        <v>0</v>
      </c>
      <c r="AK726" s="87">
        <v>0</v>
      </c>
      <c r="AL726" s="87">
        <v>0</v>
      </c>
      <c r="AM726" s="87">
        <v>0</v>
      </c>
      <c r="AN726" s="87">
        <v>0</v>
      </c>
      <c r="AO726" s="87">
        <v>0</v>
      </c>
      <c r="AP726" s="87">
        <v>0</v>
      </c>
      <c r="AQ726" s="87">
        <v>0</v>
      </c>
      <c r="AR726" s="87">
        <v>0</v>
      </c>
      <c r="AS726" s="87">
        <v>0</v>
      </c>
      <c r="AT726" s="87">
        <v>0</v>
      </c>
      <c r="AU726" s="87">
        <v>0</v>
      </c>
      <c r="AV726" s="87">
        <v>0</v>
      </c>
      <c r="AW726" s="87">
        <v>0</v>
      </c>
      <c r="AX726" s="87">
        <v>0</v>
      </c>
      <c r="AY726" s="87">
        <v>0</v>
      </c>
      <c r="AZ726" s="87">
        <v>0</v>
      </c>
      <c r="BA726" s="87">
        <v>0</v>
      </c>
      <c r="BB726" s="87">
        <v>0</v>
      </c>
    </row>
    <row r="727" spans="1:54">
      <c r="A727" s="86" t="s">
        <v>844</v>
      </c>
      <c r="B727" s="87">
        <v>0</v>
      </c>
      <c r="C727" s="87">
        <v>0</v>
      </c>
      <c r="D727" s="87">
        <v>0</v>
      </c>
      <c r="E727" s="87">
        <v>0</v>
      </c>
      <c r="F727" s="87">
        <v>0</v>
      </c>
      <c r="G727" s="87">
        <v>0</v>
      </c>
      <c r="H727" s="87">
        <v>0</v>
      </c>
      <c r="I727" s="87">
        <v>0</v>
      </c>
      <c r="J727" s="87">
        <v>0</v>
      </c>
      <c r="K727" s="87">
        <v>0</v>
      </c>
      <c r="L727" s="87">
        <v>0</v>
      </c>
      <c r="M727" s="87">
        <v>0</v>
      </c>
      <c r="N727" s="87">
        <v>0</v>
      </c>
      <c r="O727" s="87">
        <v>0</v>
      </c>
      <c r="P727" s="87">
        <v>0</v>
      </c>
      <c r="Q727" s="87">
        <v>0</v>
      </c>
      <c r="R727" s="87">
        <v>0</v>
      </c>
      <c r="S727" s="87">
        <v>0</v>
      </c>
      <c r="T727" s="87">
        <v>0</v>
      </c>
      <c r="U727" s="87">
        <v>0</v>
      </c>
      <c r="V727" s="87">
        <v>0</v>
      </c>
      <c r="W727" s="87">
        <v>0</v>
      </c>
      <c r="X727" s="87">
        <v>0</v>
      </c>
      <c r="Y727" s="87">
        <v>0</v>
      </c>
      <c r="Z727" s="87">
        <v>0</v>
      </c>
      <c r="AA727" s="87">
        <v>0</v>
      </c>
      <c r="AB727" s="87">
        <v>0</v>
      </c>
      <c r="AC727" s="87">
        <v>0</v>
      </c>
      <c r="AD727" s="87">
        <v>0</v>
      </c>
      <c r="AE727" s="87">
        <v>0</v>
      </c>
      <c r="AF727" s="87">
        <v>0</v>
      </c>
      <c r="AG727" s="87">
        <v>0</v>
      </c>
      <c r="AH727" s="87">
        <v>0</v>
      </c>
      <c r="AI727" s="87">
        <v>0</v>
      </c>
      <c r="AJ727" s="87">
        <v>0</v>
      </c>
      <c r="AK727" s="87">
        <v>0</v>
      </c>
      <c r="AL727" s="87">
        <v>0</v>
      </c>
      <c r="AM727" s="87">
        <v>0</v>
      </c>
      <c r="AN727" s="87">
        <v>0</v>
      </c>
      <c r="AO727" s="87">
        <v>0</v>
      </c>
      <c r="AP727" s="87">
        <v>0</v>
      </c>
      <c r="AQ727" s="87">
        <v>0</v>
      </c>
      <c r="AR727" s="87">
        <v>0</v>
      </c>
      <c r="AS727" s="87">
        <v>0</v>
      </c>
      <c r="AT727" s="87">
        <v>0</v>
      </c>
      <c r="AU727" s="87">
        <v>0</v>
      </c>
      <c r="AV727" s="87">
        <v>0</v>
      </c>
      <c r="AW727" s="87">
        <v>0</v>
      </c>
      <c r="AX727" s="87">
        <v>0</v>
      </c>
      <c r="AY727" s="87">
        <v>0</v>
      </c>
      <c r="AZ727" s="87">
        <v>0</v>
      </c>
      <c r="BA727" s="87">
        <v>0</v>
      </c>
      <c r="BB727" s="87">
        <v>0</v>
      </c>
    </row>
    <row r="728" spans="1:54">
      <c r="A728" s="86" t="s">
        <v>845</v>
      </c>
      <c r="B728" s="87">
        <v>0</v>
      </c>
      <c r="C728" s="87">
        <v>0</v>
      </c>
      <c r="D728" s="87">
        <v>0</v>
      </c>
      <c r="E728" s="87">
        <v>0</v>
      </c>
      <c r="F728" s="87">
        <v>0</v>
      </c>
      <c r="G728" s="87">
        <v>0</v>
      </c>
      <c r="H728" s="87">
        <v>0</v>
      </c>
      <c r="I728" s="87">
        <v>0</v>
      </c>
      <c r="J728" s="87">
        <v>0</v>
      </c>
      <c r="K728" s="87">
        <v>0</v>
      </c>
      <c r="L728" s="87">
        <v>0</v>
      </c>
      <c r="M728" s="87">
        <v>0</v>
      </c>
      <c r="N728" s="87">
        <v>0</v>
      </c>
      <c r="O728" s="87">
        <v>0</v>
      </c>
      <c r="P728" s="87">
        <v>0</v>
      </c>
      <c r="Q728" s="87">
        <v>0</v>
      </c>
      <c r="R728" s="87">
        <v>0</v>
      </c>
      <c r="S728" s="87">
        <v>0</v>
      </c>
      <c r="T728" s="87">
        <v>0</v>
      </c>
      <c r="U728" s="87">
        <v>0</v>
      </c>
      <c r="V728" s="87">
        <v>0</v>
      </c>
      <c r="W728" s="87">
        <v>0</v>
      </c>
      <c r="X728" s="87">
        <v>0</v>
      </c>
      <c r="Y728" s="87">
        <v>0</v>
      </c>
      <c r="Z728" s="87">
        <v>0</v>
      </c>
      <c r="AA728" s="87">
        <v>0</v>
      </c>
      <c r="AB728" s="87">
        <v>0</v>
      </c>
      <c r="AC728" s="87">
        <v>0</v>
      </c>
      <c r="AD728" s="87">
        <v>0</v>
      </c>
      <c r="AE728" s="87">
        <v>0</v>
      </c>
      <c r="AF728" s="87">
        <v>0</v>
      </c>
      <c r="AG728" s="87">
        <v>0</v>
      </c>
      <c r="AH728" s="87">
        <v>0</v>
      </c>
      <c r="AI728" s="87">
        <v>0</v>
      </c>
      <c r="AJ728" s="87">
        <v>0</v>
      </c>
      <c r="AK728" s="87">
        <v>0</v>
      </c>
      <c r="AL728" s="87">
        <v>0</v>
      </c>
      <c r="AM728" s="87">
        <v>0</v>
      </c>
      <c r="AN728" s="87">
        <v>0</v>
      </c>
      <c r="AO728" s="87">
        <v>0</v>
      </c>
      <c r="AP728" s="87">
        <v>0</v>
      </c>
      <c r="AQ728" s="87">
        <v>0</v>
      </c>
      <c r="AR728" s="87">
        <v>0</v>
      </c>
      <c r="AS728" s="87">
        <v>0</v>
      </c>
      <c r="AT728" s="87">
        <v>0</v>
      </c>
      <c r="AU728" s="87">
        <v>0</v>
      </c>
      <c r="AV728" s="87">
        <v>0</v>
      </c>
      <c r="AW728" s="87">
        <v>0</v>
      </c>
      <c r="AX728" s="87">
        <v>0</v>
      </c>
      <c r="AY728" s="87">
        <v>0</v>
      </c>
      <c r="AZ728" s="87">
        <v>0</v>
      </c>
      <c r="BA728" s="87">
        <v>0</v>
      </c>
      <c r="BB728" s="87">
        <v>0</v>
      </c>
    </row>
    <row r="729" spans="1:54">
      <c r="A729" s="86" t="s">
        <v>846</v>
      </c>
      <c r="B729" s="87">
        <v>838726.29</v>
      </c>
      <c r="C729" s="87">
        <v>838726.29</v>
      </c>
      <c r="D729" s="87">
        <v>838726.29</v>
      </c>
      <c r="E729" s="87">
        <v>838726.29</v>
      </c>
      <c r="F729" s="87">
        <v>838726.29</v>
      </c>
      <c r="G729" s="87">
        <v>838726.29</v>
      </c>
      <c r="H729" s="87">
        <v>838726.29</v>
      </c>
      <c r="I729" s="87">
        <v>838726.29</v>
      </c>
      <c r="J729" s="87">
        <v>838726.29</v>
      </c>
      <c r="K729" s="87">
        <v>838726.29</v>
      </c>
      <c r="L729" s="87">
        <v>838726.29</v>
      </c>
      <c r="M729" s="87">
        <v>838726.29</v>
      </c>
      <c r="N729" s="87">
        <v>838726.29</v>
      </c>
      <c r="O729" s="87">
        <v>838726.29</v>
      </c>
      <c r="P729" s="87">
        <v>838726.29</v>
      </c>
      <c r="Q729" s="87">
        <v>838726.29</v>
      </c>
      <c r="R729" s="87">
        <v>838726.29</v>
      </c>
      <c r="S729" s="87">
        <v>838726.29</v>
      </c>
      <c r="T729" s="87">
        <v>838726.29</v>
      </c>
      <c r="U729" s="87">
        <v>838726.29</v>
      </c>
      <c r="V729" s="87">
        <v>838726.29</v>
      </c>
      <c r="W729" s="87">
        <v>838726.29</v>
      </c>
      <c r="X729" s="87">
        <v>838726.29</v>
      </c>
      <c r="Y729" s="87">
        <v>838726.29</v>
      </c>
      <c r="Z729" s="87">
        <v>838726.29</v>
      </c>
      <c r="AA729" s="87">
        <v>838726.29</v>
      </c>
      <c r="AB729" s="87">
        <v>838726.29</v>
      </c>
      <c r="AC729" s="87">
        <v>838726.29</v>
      </c>
      <c r="AD729" s="87">
        <v>838726.29</v>
      </c>
      <c r="AE729" s="87">
        <v>838726.29</v>
      </c>
      <c r="AF729" s="87">
        <v>838726.29</v>
      </c>
      <c r="AG729" s="87">
        <v>838726.29</v>
      </c>
      <c r="AH729" s="87">
        <v>838726.29</v>
      </c>
      <c r="AI729" s="87">
        <v>838726.29</v>
      </c>
      <c r="AJ729" s="87">
        <v>838726.29</v>
      </c>
      <c r="AK729" s="87">
        <v>838726.29</v>
      </c>
      <c r="AL729" s="87">
        <v>838726.29</v>
      </c>
      <c r="AM729" s="87">
        <v>838726.29</v>
      </c>
      <c r="AN729" s="87">
        <v>838726.29</v>
      </c>
      <c r="AO729" s="87">
        <v>838726.29</v>
      </c>
      <c r="AP729" s="87">
        <v>838726.29</v>
      </c>
      <c r="AQ729" s="87">
        <v>838726.29</v>
      </c>
      <c r="AR729" s="87">
        <v>838726.29</v>
      </c>
      <c r="AS729" s="87">
        <v>838726.29</v>
      </c>
      <c r="AT729" s="87">
        <v>838726.29</v>
      </c>
      <c r="AU729" s="87">
        <v>838726.29</v>
      </c>
      <c r="AV729" s="87">
        <v>838726.29</v>
      </c>
      <c r="AW729" s="87">
        <v>838726.29</v>
      </c>
      <c r="AX729" s="87">
        <v>838726.29</v>
      </c>
      <c r="AY729" s="87">
        <v>838726.29</v>
      </c>
      <c r="AZ729" s="87">
        <v>838726.29</v>
      </c>
      <c r="BA729" s="87">
        <v>838726.29</v>
      </c>
      <c r="BB729" s="87">
        <v>838726.29</v>
      </c>
    </row>
    <row r="730" spans="1:54">
      <c r="A730" s="86" t="s">
        <v>847</v>
      </c>
      <c r="B730" s="87">
        <v>0</v>
      </c>
      <c r="C730" s="87">
        <v>0</v>
      </c>
      <c r="D730" s="87">
        <v>0</v>
      </c>
      <c r="E730" s="87">
        <v>0</v>
      </c>
      <c r="F730" s="87">
        <v>0</v>
      </c>
      <c r="G730" s="87">
        <v>0</v>
      </c>
      <c r="H730" s="87">
        <v>0</v>
      </c>
      <c r="I730" s="87">
        <v>0</v>
      </c>
      <c r="J730" s="87">
        <v>0</v>
      </c>
      <c r="K730" s="87">
        <v>0</v>
      </c>
      <c r="L730" s="87">
        <v>0</v>
      </c>
      <c r="M730" s="87">
        <v>0</v>
      </c>
      <c r="N730" s="87">
        <v>0</v>
      </c>
      <c r="O730" s="87">
        <v>0</v>
      </c>
      <c r="P730" s="87">
        <v>0</v>
      </c>
      <c r="Q730" s="87">
        <v>0</v>
      </c>
      <c r="R730" s="87">
        <v>0</v>
      </c>
      <c r="S730" s="87">
        <v>0</v>
      </c>
      <c r="T730" s="87">
        <v>0</v>
      </c>
      <c r="U730" s="87">
        <v>0</v>
      </c>
      <c r="V730" s="87">
        <v>0</v>
      </c>
      <c r="W730" s="87">
        <v>0</v>
      </c>
      <c r="X730" s="87">
        <v>0</v>
      </c>
      <c r="Y730" s="87">
        <v>0</v>
      </c>
      <c r="Z730" s="87">
        <v>0</v>
      </c>
      <c r="AA730" s="87">
        <v>0</v>
      </c>
      <c r="AB730" s="87">
        <v>0</v>
      </c>
      <c r="AC730" s="87">
        <v>0</v>
      </c>
      <c r="AD730" s="87">
        <v>0</v>
      </c>
      <c r="AE730" s="87">
        <v>0</v>
      </c>
      <c r="AF730" s="87">
        <v>0</v>
      </c>
      <c r="AG730" s="87">
        <v>0</v>
      </c>
      <c r="AH730" s="87">
        <v>0</v>
      </c>
      <c r="AI730" s="87">
        <v>0</v>
      </c>
      <c r="AJ730" s="87">
        <v>0</v>
      </c>
      <c r="AK730" s="87">
        <v>0</v>
      </c>
      <c r="AL730" s="87">
        <v>0</v>
      </c>
      <c r="AM730" s="87">
        <v>0</v>
      </c>
      <c r="AN730" s="87">
        <v>0</v>
      </c>
      <c r="AO730" s="87">
        <v>0</v>
      </c>
      <c r="AP730" s="87">
        <v>0</v>
      </c>
      <c r="AQ730" s="87">
        <v>0</v>
      </c>
      <c r="AR730" s="87">
        <v>0</v>
      </c>
      <c r="AS730" s="87">
        <v>0</v>
      </c>
      <c r="AT730" s="87">
        <v>0</v>
      </c>
      <c r="AU730" s="87">
        <v>0</v>
      </c>
      <c r="AV730" s="87">
        <v>0</v>
      </c>
      <c r="AW730" s="87">
        <v>0</v>
      </c>
      <c r="AX730" s="87">
        <v>0</v>
      </c>
      <c r="AY730" s="87">
        <v>0</v>
      </c>
      <c r="AZ730" s="87">
        <v>0</v>
      </c>
      <c r="BA730" s="87">
        <v>0</v>
      </c>
      <c r="BB730" s="87">
        <v>0</v>
      </c>
    </row>
    <row r="731" spans="1:54">
      <c r="A731" s="86" t="s">
        <v>848</v>
      </c>
      <c r="B731" s="87">
        <v>2174651.9</v>
      </c>
      <c r="C731" s="87">
        <v>2174651.9</v>
      </c>
      <c r="D731" s="87">
        <v>2174651.9</v>
      </c>
      <c r="E731" s="87">
        <v>2174651.9</v>
      </c>
      <c r="F731" s="87">
        <v>2174651.9</v>
      </c>
      <c r="G731" s="87">
        <v>2174651.9</v>
      </c>
      <c r="H731" s="87">
        <v>2174651.9</v>
      </c>
      <c r="I731" s="87">
        <v>2174651.9</v>
      </c>
      <c r="J731" s="87">
        <v>2174651.9</v>
      </c>
      <c r="K731" s="87">
        <v>2174651.9</v>
      </c>
      <c r="L731" s="87">
        <v>2174651.9</v>
      </c>
      <c r="M731" s="87">
        <v>2174651.9</v>
      </c>
      <c r="N731" s="87">
        <v>2174651.9</v>
      </c>
      <c r="O731" s="87">
        <v>2174651.9</v>
      </c>
      <c r="P731" s="87">
        <v>2174651.9</v>
      </c>
      <c r="Q731" s="87">
        <v>2174651.9</v>
      </c>
      <c r="R731" s="87">
        <v>2174651.9</v>
      </c>
      <c r="S731" s="87">
        <v>2174651.9</v>
      </c>
      <c r="T731" s="87">
        <v>2174651.9</v>
      </c>
      <c r="U731" s="87">
        <v>2174651.9</v>
      </c>
      <c r="V731" s="87">
        <v>2174651.9</v>
      </c>
      <c r="W731" s="87">
        <v>2174651.9</v>
      </c>
      <c r="X731" s="87">
        <v>2174651.9</v>
      </c>
      <c r="Y731" s="87">
        <v>2174651.9</v>
      </c>
      <c r="Z731" s="87">
        <v>2174651.9</v>
      </c>
      <c r="AA731" s="87">
        <v>2174651.9</v>
      </c>
      <c r="AB731" s="87">
        <v>2174651.9</v>
      </c>
      <c r="AC731" s="87">
        <v>2174651.9</v>
      </c>
      <c r="AD731" s="87">
        <v>2174651.9</v>
      </c>
      <c r="AE731" s="87">
        <v>2174651.9</v>
      </c>
      <c r="AF731" s="87">
        <v>2174651.9</v>
      </c>
      <c r="AG731" s="87">
        <v>2174651.9</v>
      </c>
      <c r="AH731" s="87">
        <v>2174651.9</v>
      </c>
      <c r="AI731" s="87">
        <v>2174651.9</v>
      </c>
      <c r="AJ731" s="87">
        <v>2174651.9</v>
      </c>
      <c r="AK731" s="87">
        <v>2174651.9</v>
      </c>
      <c r="AL731" s="87">
        <v>2174651.9</v>
      </c>
      <c r="AM731" s="87">
        <v>2174651.9</v>
      </c>
      <c r="AN731" s="87">
        <v>2174651.9</v>
      </c>
      <c r="AO731" s="87">
        <v>2174651.9</v>
      </c>
      <c r="AP731" s="87">
        <v>2174651.9</v>
      </c>
      <c r="AQ731" s="87">
        <v>2174651.9</v>
      </c>
      <c r="AR731" s="87">
        <v>2174651.9</v>
      </c>
      <c r="AS731" s="87">
        <v>2174651.9</v>
      </c>
      <c r="AT731" s="87">
        <v>2174651.9</v>
      </c>
      <c r="AU731" s="87">
        <v>2174651.9</v>
      </c>
      <c r="AV731" s="87">
        <v>2174651.9</v>
      </c>
      <c r="AW731" s="87">
        <v>2174651.9</v>
      </c>
      <c r="AX731" s="87">
        <v>2174651.9</v>
      </c>
      <c r="AY731" s="87">
        <v>2174651.9</v>
      </c>
      <c r="AZ731" s="87">
        <v>2174651.9</v>
      </c>
      <c r="BA731" s="87">
        <v>2174651.9</v>
      </c>
      <c r="BB731" s="87">
        <v>2174651.9</v>
      </c>
    </row>
    <row r="732" spans="1:54">
      <c r="A732" s="86" t="s">
        <v>849</v>
      </c>
      <c r="B732" s="87">
        <v>840322.38</v>
      </c>
      <c r="C732" s="87">
        <v>840322.38</v>
      </c>
      <c r="D732" s="87">
        <v>840322.38</v>
      </c>
      <c r="E732" s="87">
        <v>840322.38</v>
      </c>
      <c r="F732" s="87">
        <v>840322.38</v>
      </c>
      <c r="G732" s="87">
        <v>840322.38</v>
      </c>
      <c r="H732" s="87">
        <v>840322.38</v>
      </c>
      <c r="I732" s="87">
        <v>840322.38</v>
      </c>
      <c r="J732" s="87">
        <v>840322.38</v>
      </c>
      <c r="K732" s="87">
        <v>840322.38</v>
      </c>
      <c r="L732" s="87">
        <v>840322.38</v>
      </c>
      <c r="M732" s="87">
        <v>840322.38</v>
      </c>
      <c r="N732" s="87">
        <v>840322.38</v>
      </c>
      <c r="O732" s="87">
        <v>840322.38</v>
      </c>
      <c r="P732" s="87">
        <v>840322.38</v>
      </c>
      <c r="Q732" s="87">
        <v>840322.38</v>
      </c>
      <c r="R732" s="87">
        <v>840322.38</v>
      </c>
      <c r="S732" s="87">
        <v>840322.38</v>
      </c>
      <c r="T732" s="87">
        <v>840322.38</v>
      </c>
      <c r="U732" s="87">
        <v>840322.38</v>
      </c>
      <c r="V732" s="87">
        <v>840322.38</v>
      </c>
      <c r="W732" s="87">
        <v>840322.38</v>
      </c>
      <c r="X732" s="87">
        <v>840322.38</v>
      </c>
      <c r="Y732" s="87">
        <v>840322.38</v>
      </c>
      <c r="Z732" s="87">
        <v>840322.38</v>
      </c>
      <c r="AA732" s="87">
        <v>840322.38</v>
      </c>
      <c r="AB732" s="87">
        <v>840322.38</v>
      </c>
      <c r="AC732" s="87">
        <v>840322.38</v>
      </c>
      <c r="AD732" s="87">
        <v>840322.38</v>
      </c>
      <c r="AE732" s="87">
        <v>840322.38</v>
      </c>
      <c r="AF732" s="87">
        <v>840322.38</v>
      </c>
      <c r="AG732" s="87">
        <v>840322.38</v>
      </c>
      <c r="AH732" s="87">
        <v>840322.38</v>
      </c>
      <c r="AI732" s="87">
        <v>840322.38</v>
      </c>
      <c r="AJ732" s="87">
        <v>840322.38</v>
      </c>
      <c r="AK732" s="87">
        <v>840322.38</v>
      </c>
      <c r="AL732" s="87">
        <v>840322.38</v>
      </c>
      <c r="AM732" s="87">
        <v>840322.38</v>
      </c>
      <c r="AN732" s="87">
        <v>840322.38</v>
      </c>
      <c r="AO732" s="87">
        <v>840322.38</v>
      </c>
      <c r="AP732" s="87">
        <v>840322.38</v>
      </c>
      <c r="AQ732" s="87">
        <v>840322.38</v>
      </c>
      <c r="AR732" s="87">
        <v>840322.38</v>
      </c>
      <c r="AS732" s="87">
        <v>840322.38</v>
      </c>
      <c r="AT732" s="87">
        <v>840322.38</v>
      </c>
      <c r="AU732" s="87">
        <v>840322.38</v>
      </c>
      <c r="AV732" s="87">
        <v>840322.38</v>
      </c>
      <c r="AW732" s="87">
        <v>840322.38</v>
      </c>
      <c r="AX732" s="87">
        <v>840322.38</v>
      </c>
      <c r="AY732" s="87">
        <v>840322.38</v>
      </c>
      <c r="AZ732" s="87">
        <v>840322.38</v>
      </c>
      <c r="BA732" s="87">
        <v>840322.38</v>
      </c>
      <c r="BB732" s="87">
        <v>840322.38</v>
      </c>
    </row>
    <row r="733" spans="1:54">
      <c r="A733" s="86" t="s">
        <v>850</v>
      </c>
      <c r="B733" s="87">
        <v>0</v>
      </c>
      <c r="C733" s="87">
        <v>0</v>
      </c>
      <c r="D733" s="87">
        <v>0</v>
      </c>
      <c r="E733" s="87">
        <v>0</v>
      </c>
      <c r="F733" s="87">
        <v>0</v>
      </c>
      <c r="G733" s="87">
        <v>0</v>
      </c>
      <c r="H733" s="87">
        <v>0</v>
      </c>
      <c r="I733" s="87">
        <v>0</v>
      </c>
      <c r="J733" s="87">
        <v>0</v>
      </c>
      <c r="K733" s="87">
        <v>0</v>
      </c>
      <c r="L733" s="87">
        <v>0</v>
      </c>
      <c r="M733" s="87">
        <v>0</v>
      </c>
      <c r="N733" s="87">
        <v>0</v>
      </c>
      <c r="O733" s="87">
        <v>0</v>
      </c>
      <c r="P733" s="87">
        <v>0</v>
      </c>
      <c r="Q733" s="87">
        <v>0</v>
      </c>
      <c r="R733" s="87">
        <v>0</v>
      </c>
      <c r="S733" s="87">
        <v>0</v>
      </c>
      <c r="T733" s="87">
        <v>0</v>
      </c>
      <c r="U733" s="87">
        <v>0</v>
      </c>
      <c r="V733" s="87">
        <v>0</v>
      </c>
      <c r="W733" s="87">
        <v>0</v>
      </c>
      <c r="X733" s="87">
        <v>0</v>
      </c>
      <c r="Y733" s="87">
        <v>0</v>
      </c>
      <c r="Z733" s="87">
        <v>0</v>
      </c>
      <c r="AA733" s="87">
        <v>0</v>
      </c>
      <c r="AB733" s="87">
        <v>0</v>
      </c>
      <c r="AC733" s="87">
        <v>0</v>
      </c>
      <c r="AD733" s="87">
        <v>0</v>
      </c>
      <c r="AE733" s="87">
        <v>0</v>
      </c>
      <c r="AF733" s="87">
        <v>0</v>
      </c>
      <c r="AG733" s="87">
        <v>0</v>
      </c>
      <c r="AH733" s="87">
        <v>0</v>
      </c>
      <c r="AI733" s="87">
        <v>0</v>
      </c>
      <c r="AJ733" s="87">
        <v>0</v>
      </c>
      <c r="AK733" s="87">
        <v>0</v>
      </c>
      <c r="AL733" s="87">
        <v>0</v>
      </c>
      <c r="AM733" s="87">
        <v>0</v>
      </c>
      <c r="AN733" s="87">
        <v>0</v>
      </c>
      <c r="AO733" s="87">
        <v>0</v>
      </c>
      <c r="AP733" s="87">
        <v>0</v>
      </c>
      <c r="AQ733" s="87">
        <v>0</v>
      </c>
      <c r="AR733" s="87">
        <v>0</v>
      </c>
      <c r="AS733" s="87">
        <v>0</v>
      </c>
      <c r="AT733" s="87">
        <v>0</v>
      </c>
      <c r="AU733" s="87">
        <v>0</v>
      </c>
      <c r="AV733" s="87">
        <v>0</v>
      </c>
      <c r="AW733" s="87">
        <v>0</v>
      </c>
      <c r="AX733" s="87">
        <v>0</v>
      </c>
      <c r="AY733" s="87">
        <v>0</v>
      </c>
      <c r="AZ733" s="87">
        <v>0</v>
      </c>
      <c r="BA733" s="87">
        <v>0</v>
      </c>
      <c r="BB733" s="87">
        <v>0</v>
      </c>
    </row>
    <row r="734" spans="1:54">
      <c r="A734" s="86" t="s">
        <v>851</v>
      </c>
      <c r="B734" s="87">
        <v>-5787411.9564304696</v>
      </c>
      <c r="C734" s="87">
        <v>-6269696.2861330099</v>
      </c>
      <c r="D734" s="87">
        <v>-6751980.61583554</v>
      </c>
      <c r="E734" s="87">
        <v>-7234264.9455380803</v>
      </c>
      <c r="F734" s="87">
        <v>-7716549.2752406197</v>
      </c>
      <c r="G734" s="87">
        <v>-8198833.60494316</v>
      </c>
      <c r="H734" s="87">
        <v>-8681117.9346456993</v>
      </c>
      <c r="I734" s="87">
        <v>-9163402.2643482406</v>
      </c>
      <c r="J734" s="87">
        <v>-9645686.5940507799</v>
      </c>
      <c r="K734" s="87">
        <v>-10127970.923753301</v>
      </c>
      <c r="L734" s="87">
        <v>-10610255.253455799</v>
      </c>
      <c r="M734" s="87">
        <v>-11092539.5831584</v>
      </c>
      <c r="N734" s="87">
        <v>-11574823.9128609</v>
      </c>
      <c r="O734" s="87">
        <v>-11574823.9128609</v>
      </c>
      <c r="P734" s="87">
        <v>-12057108.2425634</v>
      </c>
      <c r="Q734" s="87">
        <v>-12539392.572265999</v>
      </c>
      <c r="R734" s="87">
        <v>-13021676.9019685</v>
      </c>
      <c r="S734" s="87">
        <v>-13503961.231671</v>
      </c>
      <c r="T734" s="87">
        <v>-13986245.561373601</v>
      </c>
      <c r="U734" s="87">
        <v>-14468529.891076099</v>
      </c>
      <c r="V734" s="87">
        <v>-14950814.2207787</v>
      </c>
      <c r="W734" s="87">
        <v>-15433098.5504812</v>
      </c>
      <c r="X734" s="87">
        <v>-15915382.8801837</v>
      </c>
      <c r="Y734" s="87">
        <v>-16397667.209886299</v>
      </c>
      <c r="Z734" s="87">
        <v>-16879951.539588802</v>
      </c>
      <c r="AA734" s="87">
        <v>-17362235.869291399</v>
      </c>
      <c r="AB734" s="87">
        <v>-17362235.869291399</v>
      </c>
      <c r="AC734" s="87">
        <v>-17842900.003117599</v>
      </c>
      <c r="AD734" s="87">
        <v>-18321943.941067599</v>
      </c>
      <c r="AE734" s="87">
        <v>-18800987.879017498</v>
      </c>
      <c r="AF734" s="87">
        <v>-19280031.816967499</v>
      </c>
      <c r="AG734" s="87">
        <v>-19759075.754917499</v>
      </c>
      <c r="AH734" s="87">
        <v>-20238119.692867398</v>
      </c>
      <c r="AI734" s="87">
        <v>-20717163.630817398</v>
      </c>
      <c r="AJ734" s="87">
        <v>-21196207.568767399</v>
      </c>
      <c r="AK734" s="87">
        <v>-21675251.506717298</v>
      </c>
      <c r="AL734" s="87">
        <v>-22154295.444667298</v>
      </c>
      <c r="AM734" s="87">
        <v>-22633339.382617202</v>
      </c>
      <c r="AN734" s="87">
        <v>-23112383.320567202</v>
      </c>
      <c r="AO734" s="87">
        <v>-23112383.320567202</v>
      </c>
      <c r="AP734" s="87">
        <v>-23566727.5677955</v>
      </c>
      <c r="AQ734" s="87">
        <v>-23995158.189875901</v>
      </c>
      <c r="AR734" s="87">
        <v>-24423588.811956398</v>
      </c>
      <c r="AS734" s="87">
        <v>-24852019.434036799</v>
      </c>
      <c r="AT734" s="87">
        <v>-25280450.056117199</v>
      </c>
      <c r="AU734" s="87">
        <v>-25708880.678197701</v>
      </c>
      <c r="AV734" s="87">
        <v>-26132718.653661601</v>
      </c>
      <c r="AW734" s="87">
        <v>-26551963.982508902</v>
      </c>
      <c r="AX734" s="87">
        <v>-26971209.311356299</v>
      </c>
      <c r="AY734" s="87">
        <v>-27390454.640203599</v>
      </c>
      <c r="AZ734" s="87">
        <v>-27809699.969051</v>
      </c>
      <c r="BA734" s="87">
        <v>-28228945.2978983</v>
      </c>
      <c r="BB734" s="87">
        <v>-28228945.2978983</v>
      </c>
    </row>
    <row r="735" spans="1:54">
      <c r="A735" s="267" t="s">
        <v>852</v>
      </c>
      <c r="B735" s="109">
        <v>10125912.1135695</v>
      </c>
      <c r="C735" s="109">
        <v>9643627.7838669904</v>
      </c>
      <c r="D735" s="109">
        <v>9161343.4541644491</v>
      </c>
      <c r="E735" s="109">
        <v>8679059.1244619098</v>
      </c>
      <c r="F735" s="109">
        <v>8196774.7947593704</v>
      </c>
      <c r="G735" s="109">
        <v>7714490.4650568301</v>
      </c>
      <c r="H735" s="109">
        <v>7232206.1353542898</v>
      </c>
      <c r="I735" s="109">
        <v>6749921.8056517504</v>
      </c>
      <c r="J735" s="109">
        <v>6267637.4759492101</v>
      </c>
      <c r="K735" s="109">
        <v>5785353.1462466698</v>
      </c>
      <c r="L735" s="109">
        <v>5303068.8165441304</v>
      </c>
      <c r="M735" s="109">
        <v>4820784.4868415901</v>
      </c>
      <c r="N735" s="109">
        <v>4338500.1571390498</v>
      </c>
      <c r="O735" s="109">
        <v>4338500.1571390498</v>
      </c>
      <c r="P735" s="109">
        <v>3856215.82743651</v>
      </c>
      <c r="Q735" s="109">
        <v>3373931.49773398</v>
      </c>
      <c r="R735" s="109">
        <v>2891647.1680314401</v>
      </c>
      <c r="S735" s="109">
        <v>2409362.8383288998</v>
      </c>
      <c r="T735" s="109">
        <v>1927078.50862636</v>
      </c>
      <c r="U735" s="109">
        <v>1444794.1789238199</v>
      </c>
      <c r="V735" s="109">
        <v>962509.84922128299</v>
      </c>
      <c r="W735" s="109">
        <v>480225.51951874403</v>
      </c>
      <c r="X735" s="109">
        <v>-2058.8101837947702</v>
      </c>
      <c r="Y735" s="109">
        <v>-484343.13988633401</v>
      </c>
      <c r="Z735" s="109">
        <v>-966627.46958887298</v>
      </c>
      <c r="AA735" s="109">
        <v>-1448911.79929141</v>
      </c>
      <c r="AB735" s="109">
        <v>-1448911.79929141</v>
      </c>
      <c r="AC735" s="109">
        <v>-1929575.93311766</v>
      </c>
      <c r="AD735" s="109">
        <v>-2408619.8710676199</v>
      </c>
      <c r="AE735" s="109">
        <v>-2887663.80901758</v>
      </c>
      <c r="AF735" s="109">
        <v>-3366707.7469675401</v>
      </c>
      <c r="AG735" s="109">
        <v>-3845751.68491751</v>
      </c>
      <c r="AH735" s="109">
        <v>-4324795.6228674697</v>
      </c>
      <c r="AI735" s="109">
        <v>-4803839.5608174298</v>
      </c>
      <c r="AJ735" s="109">
        <v>-5282883.4987673899</v>
      </c>
      <c r="AK735" s="109">
        <v>-5761927.43671735</v>
      </c>
      <c r="AL735" s="109">
        <v>-6240971.3746673204</v>
      </c>
      <c r="AM735" s="109">
        <v>-6720015.3126172796</v>
      </c>
      <c r="AN735" s="109">
        <v>-7199059.2505672397</v>
      </c>
      <c r="AO735" s="109">
        <v>-7199059.2505672397</v>
      </c>
      <c r="AP735" s="109">
        <v>-7653403.4977955502</v>
      </c>
      <c r="AQ735" s="109">
        <v>-8081834.1198759899</v>
      </c>
      <c r="AR735" s="109">
        <v>-8510264.7419564202</v>
      </c>
      <c r="AS735" s="109">
        <v>-8938695.3640368506</v>
      </c>
      <c r="AT735" s="109">
        <v>-9367125.9861172792</v>
      </c>
      <c r="AU735" s="109">
        <v>-9795556.6081977095</v>
      </c>
      <c r="AV735" s="109">
        <v>-10219394.583661599</v>
      </c>
      <c r="AW735" s="109">
        <v>-10638639.912508899</v>
      </c>
      <c r="AX735" s="109">
        <v>-11057885.2413563</v>
      </c>
      <c r="AY735" s="109">
        <v>-11477130.5702036</v>
      </c>
      <c r="AZ735" s="109">
        <v>-11896375.899050999</v>
      </c>
      <c r="BA735" s="109">
        <v>-12315621.2278983</v>
      </c>
      <c r="BB735" s="109">
        <v>-12315621.2278983</v>
      </c>
    </row>
    <row r="736" spans="1:54">
      <c r="A736" s="86" t="s">
        <v>853</v>
      </c>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c r="AH736" s="87"/>
      <c r="AI736" s="87"/>
      <c r="AJ736" s="87"/>
      <c r="AK736" s="87"/>
      <c r="AL736" s="87"/>
      <c r="AM736" s="87"/>
      <c r="AN736" s="87"/>
      <c r="AO736" s="87"/>
      <c r="AP736" s="87"/>
      <c r="AQ736" s="87"/>
      <c r="AR736" s="87"/>
      <c r="AS736" s="87"/>
      <c r="AT736" s="87"/>
      <c r="AU736" s="87"/>
      <c r="AV736" s="87"/>
      <c r="AW736" s="87"/>
      <c r="AX736" s="87"/>
      <c r="AY736" s="87"/>
      <c r="AZ736" s="87"/>
      <c r="BA736" s="87"/>
      <c r="BB736" s="87"/>
    </row>
    <row r="737" spans="1:54">
      <c r="A737" s="89" t="s">
        <v>854</v>
      </c>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c r="AK737" s="87"/>
      <c r="AL737" s="87"/>
      <c r="AM737" s="87"/>
      <c r="AN737" s="87"/>
      <c r="AO737" s="87"/>
      <c r="AP737" s="87"/>
      <c r="AQ737" s="87"/>
      <c r="AR737" s="87"/>
      <c r="AS737" s="87"/>
      <c r="AT737" s="87"/>
      <c r="AU737" s="87"/>
      <c r="AV737" s="87"/>
      <c r="AW737" s="87"/>
      <c r="AX737" s="87"/>
      <c r="AY737" s="87"/>
      <c r="AZ737" s="87"/>
      <c r="BA737" s="87"/>
      <c r="BB737" s="87"/>
    </row>
    <row r="738" spans="1:54">
      <c r="A738" s="86" t="s">
        <v>855</v>
      </c>
      <c r="B738" s="87">
        <v>-10522602.9361278</v>
      </c>
      <c r="C738" s="87">
        <v>-10162870.649029201</v>
      </c>
      <c r="D738" s="87">
        <v>-9800946.9975305106</v>
      </c>
      <c r="E738" s="87">
        <v>-9436818.6326049101</v>
      </c>
      <c r="F738" s="87">
        <v>-9070472.1239081006</v>
      </c>
      <c r="G738" s="87">
        <v>-8701893.9592828006</v>
      </c>
      <c r="H738" s="87">
        <v>-8331070.5442604404</v>
      </c>
      <c r="I738" s="87">
        <v>-7957988.2015597401</v>
      </c>
      <c r="J738" s="87">
        <v>-7582633.1705822302</v>
      </c>
      <c r="K738" s="87">
        <v>-7204991.6069047404</v>
      </c>
      <c r="L738" s="87">
        <v>-6825049.5817687204</v>
      </c>
      <c r="M738" s="87">
        <v>-6442793.0815665498</v>
      </c>
      <c r="N738" s="87">
        <v>-6058208.0073246704</v>
      </c>
      <c r="O738" s="87">
        <v>-6058208.0073246704</v>
      </c>
      <c r="P738" s="87">
        <v>-5671280.1741835</v>
      </c>
      <c r="Q738" s="87">
        <v>-5281995.3108743299</v>
      </c>
      <c r="R738" s="87">
        <v>-4890339.0591928903</v>
      </c>
      <c r="S738" s="87">
        <v>-4496296.9734698003</v>
      </c>
      <c r="T738" s="87">
        <v>-4099854.52003774</v>
      </c>
      <c r="U738" s="87">
        <v>-3700997.0766954399</v>
      </c>
      <c r="V738" s="87">
        <v>-3299709.9321682998</v>
      </c>
      <c r="W738" s="87">
        <v>-2895978.2855658499</v>
      </c>
      <c r="X738" s="87">
        <v>-2489787.2458358002</v>
      </c>
      <c r="Y738" s="87">
        <v>-2081121.83121482</v>
      </c>
      <c r="Z738" s="87">
        <v>-1669966.9686759601</v>
      </c>
      <c r="AA738" s="87">
        <v>-1256307.49337271</v>
      </c>
      <c r="AB738" s="87">
        <v>-1256307.49337271</v>
      </c>
      <c r="AC738" s="87">
        <v>-840128.14807967097</v>
      </c>
      <c r="AD738" s="87">
        <v>-421413.58262978098</v>
      </c>
      <c r="AE738" s="87">
        <v>-148.35334820480699</v>
      </c>
      <c r="AF738" s="87">
        <v>-153.34657720687099</v>
      </c>
      <c r="AG738" s="87">
        <v>-153.34657720687099</v>
      </c>
      <c r="AH738" s="87">
        <v>-153.34657720687099</v>
      </c>
      <c r="AI738" s="87">
        <v>-153.34657720687099</v>
      </c>
      <c r="AJ738" s="87">
        <v>-153.34657720687099</v>
      </c>
      <c r="AK738" s="87">
        <v>-153.34657720687099</v>
      </c>
      <c r="AL738" s="87">
        <v>-153.34657720687099</v>
      </c>
      <c r="AM738" s="87">
        <v>-153.34657720687099</v>
      </c>
      <c r="AN738" s="87">
        <v>-153.34657720687099</v>
      </c>
      <c r="AO738" s="87">
        <v>-153.34657720687099</v>
      </c>
      <c r="AP738" s="87">
        <v>-153.34657720687099</v>
      </c>
      <c r="AQ738" s="87">
        <v>-153.34657720687099</v>
      </c>
      <c r="AR738" s="87">
        <v>-153.34657720687099</v>
      </c>
      <c r="AS738" s="87">
        <v>-153.34657720687099</v>
      </c>
      <c r="AT738" s="87">
        <v>-153.34657720687099</v>
      </c>
      <c r="AU738" s="87">
        <v>-153.34657720687099</v>
      </c>
      <c r="AV738" s="87">
        <v>-153.34657720687099</v>
      </c>
      <c r="AW738" s="87">
        <v>-153.34657720687099</v>
      </c>
      <c r="AX738" s="87">
        <v>-153.34657720687099</v>
      </c>
      <c r="AY738" s="87">
        <v>-153.34657720687099</v>
      </c>
      <c r="AZ738" s="87">
        <v>-153.34657720687099</v>
      </c>
      <c r="BA738" s="87">
        <v>-153.34657720687099</v>
      </c>
      <c r="BB738" s="87">
        <v>-153.34657720687099</v>
      </c>
    </row>
    <row r="739" spans="1:54">
      <c r="A739" s="86" t="s">
        <v>856</v>
      </c>
      <c r="B739" s="87">
        <v>0</v>
      </c>
      <c r="C739" s="87">
        <v>0</v>
      </c>
      <c r="D739" s="87">
        <v>0</v>
      </c>
      <c r="E739" s="87">
        <v>0</v>
      </c>
      <c r="F739" s="87">
        <v>0</v>
      </c>
      <c r="G739" s="87">
        <v>0</v>
      </c>
      <c r="H739" s="87">
        <v>0</v>
      </c>
      <c r="I739" s="87">
        <v>0</v>
      </c>
      <c r="J739" s="87">
        <v>0</v>
      </c>
      <c r="K739" s="87">
        <v>0</v>
      </c>
      <c r="L739" s="87">
        <v>0</v>
      </c>
      <c r="M739" s="87">
        <v>0</v>
      </c>
      <c r="N739" s="87">
        <v>0</v>
      </c>
      <c r="O739" s="87">
        <v>0</v>
      </c>
      <c r="P739" s="87">
        <v>0</v>
      </c>
      <c r="Q739" s="87">
        <v>0</v>
      </c>
      <c r="R739" s="87">
        <v>0</v>
      </c>
      <c r="S739" s="87">
        <v>0</v>
      </c>
      <c r="T739" s="87">
        <v>0</v>
      </c>
      <c r="U739" s="87">
        <v>0</v>
      </c>
      <c r="V739" s="87">
        <v>0</v>
      </c>
      <c r="W739" s="87">
        <v>0</v>
      </c>
      <c r="X739" s="87">
        <v>0</v>
      </c>
      <c r="Y739" s="87">
        <v>0</v>
      </c>
      <c r="Z739" s="87">
        <v>0</v>
      </c>
      <c r="AA739" s="87">
        <v>0</v>
      </c>
      <c r="AB739" s="87">
        <v>0</v>
      </c>
      <c r="AC739" s="87">
        <v>0</v>
      </c>
      <c r="AD739" s="87">
        <v>0</v>
      </c>
      <c r="AE739" s="87">
        <v>0</v>
      </c>
      <c r="AF739" s="87">
        <v>0</v>
      </c>
      <c r="AG739" s="87">
        <v>0</v>
      </c>
      <c r="AH739" s="87">
        <v>0</v>
      </c>
      <c r="AI739" s="87">
        <v>0</v>
      </c>
      <c r="AJ739" s="87">
        <v>0</v>
      </c>
      <c r="AK739" s="87">
        <v>0</v>
      </c>
      <c r="AL739" s="87">
        <v>0</v>
      </c>
      <c r="AM739" s="87">
        <v>0</v>
      </c>
      <c r="AN739" s="87">
        <v>0</v>
      </c>
      <c r="AO739" s="87">
        <v>0</v>
      </c>
      <c r="AP739" s="87">
        <v>0</v>
      </c>
      <c r="AQ739" s="87">
        <v>0</v>
      </c>
      <c r="AR739" s="87">
        <v>0</v>
      </c>
      <c r="AS739" s="87">
        <v>0</v>
      </c>
      <c r="AT739" s="87">
        <v>0</v>
      </c>
      <c r="AU739" s="87">
        <v>0</v>
      </c>
      <c r="AV739" s="87">
        <v>0</v>
      </c>
      <c r="AW739" s="87">
        <v>0</v>
      </c>
      <c r="AX739" s="87">
        <v>0</v>
      </c>
      <c r="AY739" s="87">
        <v>0</v>
      </c>
      <c r="AZ739" s="87">
        <v>0</v>
      </c>
      <c r="BA739" s="87">
        <v>0</v>
      </c>
      <c r="BB739" s="87">
        <v>0</v>
      </c>
    </row>
    <row r="740" spans="1:54">
      <c r="A740" s="86" t="s">
        <v>857</v>
      </c>
      <c r="B740" s="87">
        <v>0</v>
      </c>
      <c r="C740" s="87">
        <v>0</v>
      </c>
      <c r="D740" s="87">
        <v>0</v>
      </c>
      <c r="E740" s="87">
        <v>0</v>
      </c>
      <c r="F740" s="87">
        <v>0</v>
      </c>
      <c r="G740" s="87">
        <v>0</v>
      </c>
      <c r="H740" s="87">
        <v>0</v>
      </c>
      <c r="I740" s="87">
        <v>0</v>
      </c>
      <c r="J740" s="87">
        <v>0</v>
      </c>
      <c r="K740" s="87">
        <v>0</v>
      </c>
      <c r="L740" s="87">
        <v>0</v>
      </c>
      <c r="M740" s="87">
        <v>0</v>
      </c>
      <c r="N740" s="87">
        <v>0</v>
      </c>
      <c r="O740" s="87">
        <v>0</v>
      </c>
      <c r="P740" s="87">
        <v>0</v>
      </c>
      <c r="Q740" s="87">
        <v>0</v>
      </c>
      <c r="R740" s="87">
        <v>0</v>
      </c>
      <c r="S740" s="87">
        <v>0</v>
      </c>
      <c r="T740" s="87">
        <v>0</v>
      </c>
      <c r="U740" s="87">
        <v>0</v>
      </c>
      <c r="V740" s="87">
        <v>0</v>
      </c>
      <c r="W740" s="87">
        <v>0</v>
      </c>
      <c r="X740" s="87">
        <v>0</v>
      </c>
      <c r="Y740" s="87">
        <v>0</v>
      </c>
      <c r="Z740" s="87">
        <v>0</v>
      </c>
      <c r="AA740" s="87">
        <v>0</v>
      </c>
      <c r="AB740" s="87">
        <v>0</v>
      </c>
      <c r="AC740" s="87">
        <v>0</v>
      </c>
      <c r="AD740" s="87">
        <v>0</v>
      </c>
      <c r="AE740" s="87">
        <v>0</v>
      </c>
      <c r="AF740" s="87">
        <v>0</v>
      </c>
      <c r="AG740" s="87">
        <v>0</v>
      </c>
      <c r="AH740" s="87">
        <v>0</v>
      </c>
      <c r="AI740" s="87">
        <v>0</v>
      </c>
      <c r="AJ740" s="87">
        <v>0</v>
      </c>
      <c r="AK740" s="87">
        <v>0</v>
      </c>
      <c r="AL740" s="87">
        <v>0</v>
      </c>
      <c r="AM740" s="87">
        <v>0</v>
      </c>
      <c r="AN740" s="87">
        <v>0</v>
      </c>
      <c r="AO740" s="87">
        <v>0</v>
      </c>
      <c r="AP740" s="87">
        <v>0</v>
      </c>
      <c r="AQ740" s="87">
        <v>0</v>
      </c>
      <c r="AR740" s="87">
        <v>0</v>
      </c>
      <c r="AS740" s="87">
        <v>0</v>
      </c>
      <c r="AT740" s="87">
        <v>0</v>
      </c>
      <c r="AU740" s="87">
        <v>0</v>
      </c>
      <c r="AV740" s="87">
        <v>0</v>
      </c>
      <c r="AW740" s="87">
        <v>0</v>
      </c>
      <c r="AX740" s="87">
        <v>0</v>
      </c>
      <c r="AY740" s="87">
        <v>0</v>
      </c>
      <c r="AZ740" s="87">
        <v>0</v>
      </c>
      <c r="BA740" s="87">
        <v>0</v>
      </c>
      <c r="BB740" s="87">
        <v>0</v>
      </c>
    </row>
    <row r="741" spans="1:54">
      <c r="A741" s="86" t="s">
        <v>858</v>
      </c>
      <c r="B741" s="87">
        <v>-210959379.47</v>
      </c>
      <c r="C741" s="87">
        <v>-210959379.47</v>
      </c>
      <c r="D741" s="87">
        <v>-210959379.47</v>
      </c>
      <c r="E741" s="87">
        <v>-210959379.47</v>
      </c>
      <c r="F741" s="87">
        <v>-210959379.47</v>
      </c>
      <c r="G741" s="87">
        <v>-210959379.47</v>
      </c>
      <c r="H741" s="87">
        <v>-210959379.47</v>
      </c>
      <c r="I741" s="87">
        <v>-210959379.47</v>
      </c>
      <c r="J741" s="87">
        <v>-210959379.47</v>
      </c>
      <c r="K741" s="87">
        <v>-210959379.47</v>
      </c>
      <c r="L741" s="87">
        <v>-210959379.47</v>
      </c>
      <c r="M741" s="87">
        <v>-210959379.47</v>
      </c>
      <c r="N741" s="87">
        <v>-210959379.47</v>
      </c>
      <c r="O741" s="87">
        <v>-210959379.47</v>
      </c>
      <c r="P741" s="87">
        <v>-210959379.47</v>
      </c>
      <c r="Q741" s="87">
        <v>-210959379.47</v>
      </c>
      <c r="R741" s="87">
        <v>-210959379.47</v>
      </c>
      <c r="S741" s="87">
        <v>-210959379.47</v>
      </c>
      <c r="T741" s="87">
        <v>-210959379.47</v>
      </c>
      <c r="U741" s="87">
        <v>-210959379.47</v>
      </c>
      <c r="V741" s="87">
        <v>-210959379.47</v>
      </c>
      <c r="W741" s="87">
        <v>-210959379.47</v>
      </c>
      <c r="X741" s="87">
        <v>-210959379.47</v>
      </c>
      <c r="Y741" s="87">
        <v>-210959379.47</v>
      </c>
      <c r="Z741" s="87">
        <v>-210959379.47</v>
      </c>
      <c r="AA741" s="87">
        <v>-210959379.47</v>
      </c>
      <c r="AB741" s="87">
        <v>-210959379.47</v>
      </c>
      <c r="AC741" s="87">
        <v>-210959379.47</v>
      </c>
      <c r="AD741" s="87">
        <v>-210959379.47</v>
      </c>
      <c r="AE741" s="87">
        <v>-210959379.47</v>
      </c>
      <c r="AF741" s="87">
        <v>-210959379.47</v>
      </c>
      <c r="AG741" s="87">
        <v>-210959379.47</v>
      </c>
      <c r="AH741" s="87">
        <v>-210959379.47</v>
      </c>
      <c r="AI741" s="87">
        <v>-210959379.47</v>
      </c>
      <c r="AJ741" s="87">
        <v>-210959379.47</v>
      </c>
      <c r="AK741" s="87">
        <v>-210959379.47</v>
      </c>
      <c r="AL741" s="87">
        <v>-210959379.47</v>
      </c>
      <c r="AM741" s="87">
        <v>-210959379.47</v>
      </c>
      <c r="AN741" s="87">
        <v>-210959379.47</v>
      </c>
      <c r="AO741" s="87">
        <v>-210959379.47</v>
      </c>
      <c r="AP741" s="87">
        <v>-210959379.47</v>
      </c>
      <c r="AQ741" s="87">
        <v>-210959379.47</v>
      </c>
      <c r="AR741" s="87">
        <v>-210959379.47</v>
      </c>
      <c r="AS741" s="87">
        <v>-210959379.47</v>
      </c>
      <c r="AT741" s="87">
        <v>-210959379.47</v>
      </c>
      <c r="AU741" s="87">
        <v>-210959379.47</v>
      </c>
      <c r="AV741" s="87">
        <v>-210959379.47</v>
      </c>
      <c r="AW741" s="87">
        <v>-210959379.47</v>
      </c>
      <c r="AX741" s="87">
        <v>-210959379.47</v>
      </c>
      <c r="AY741" s="87">
        <v>-210959379.47</v>
      </c>
      <c r="AZ741" s="87">
        <v>-210959379.47</v>
      </c>
      <c r="BA741" s="87">
        <v>-210959379.47</v>
      </c>
      <c r="BB741" s="87">
        <v>-210959379.47</v>
      </c>
    </row>
    <row r="742" spans="1:54">
      <c r="A742" s="267" t="s">
        <v>859</v>
      </c>
      <c r="B742" s="109">
        <v>-221481982.40612701</v>
      </c>
      <c r="C742" s="109">
        <v>-221122250.11902899</v>
      </c>
      <c r="D742" s="109">
        <v>-220760326.46753001</v>
      </c>
      <c r="E742" s="109">
        <v>-220396198.102604</v>
      </c>
      <c r="F742" s="109">
        <v>-220029851.59390801</v>
      </c>
      <c r="G742" s="109">
        <v>-219661273.42928201</v>
      </c>
      <c r="H742" s="109">
        <v>-219290450.01425999</v>
      </c>
      <c r="I742" s="109">
        <v>-218917367.67155901</v>
      </c>
      <c r="J742" s="109">
        <v>-218542012.640582</v>
      </c>
      <c r="K742" s="109">
        <v>-218164371.076904</v>
      </c>
      <c r="L742" s="109">
        <v>-217784429.051768</v>
      </c>
      <c r="M742" s="109">
        <v>-217402172.551566</v>
      </c>
      <c r="N742" s="109">
        <v>-217017587.47732401</v>
      </c>
      <c r="O742" s="109">
        <v>-217017587.47732401</v>
      </c>
      <c r="P742" s="109">
        <v>-216630659.64418301</v>
      </c>
      <c r="Q742" s="109">
        <v>-216241374.78087401</v>
      </c>
      <c r="R742" s="109">
        <v>-215849718.529192</v>
      </c>
      <c r="S742" s="109">
        <v>-215455676.44346899</v>
      </c>
      <c r="T742" s="109">
        <v>-215059233.99003699</v>
      </c>
      <c r="U742" s="109">
        <v>-214660376.54669499</v>
      </c>
      <c r="V742" s="109">
        <v>-214259089.40216801</v>
      </c>
      <c r="W742" s="109">
        <v>-213855357.75556499</v>
      </c>
      <c r="X742" s="109">
        <v>-213449166.71583501</v>
      </c>
      <c r="Y742" s="109">
        <v>-213040501.30121401</v>
      </c>
      <c r="Z742" s="109">
        <v>-212629346.43867499</v>
      </c>
      <c r="AA742" s="109">
        <v>-212215686.96337199</v>
      </c>
      <c r="AB742" s="109">
        <v>-212215686.96337199</v>
      </c>
      <c r="AC742" s="109">
        <v>-211799507.61807901</v>
      </c>
      <c r="AD742" s="109">
        <v>-211380793.05262899</v>
      </c>
      <c r="AE742" s="109">
        <v>-210959527.82334799</v>
      </c>
      <c r="AF742" s="109">
        <v>-210959532.81657699</v>
      </c>
      <c r="AG742" s="109">
        <v>-210959532.81657699</v>
      </c>
      <c r="AH742" s="109">
        <v>-210959532.81657699</v>
      </c>
      <c r="AI742" s="109">
        <v>-210959532.81657699</v>
      </c>
      <c r="AJ742" s="109">
        <v>-210959532.81657699</v>
      </c>
      <c r="AK742" s="109">
        <v>-210959532.81657699</v>
      </c>
      <c r="AL742" s="109">
        <v>-210959532.81657699</v>
      </c>
      <c r="AM742" s="109">
        <v>-210959532.81657699</v>
      </c>
      <c r="AN742" s="109">
        <v>-210959532.81657699</v>
      </c>
      <c r="AO742" s="109">
        <v>-210959532.81657699</v>
      </c>
      <c r="AP742" s="109">
        <v>-210959532.81657699</v>
      </c>
      <c r="AQ742" s="109">
        <v>-210959532.81657699</v>
      </c>
      <c r="AR742" s="109">
        <v>-210959532.81657699</v>
      </c>
      <c r="AS742" s="109">
        <v>-210959532.81657699</v>
      </c>
      <c r="AT742" s="109">
        <v>-210959532.81657699</v>
      </c>
      <c r="AU742" s="109">
        <v>-210959532.81657699</v>
      </c>
      <c r="AV742" s="109">
        <v>-210959532.81657699</v>
      </c>
      <c r="AW742" s="109">
        <v>-210959532.81657699</v>
      </c>
      <c r="AX742" s="109">
        <v>-210959532.81657699</v>
      </c>
      <c r="AY742" s="109">
        <v>-210959532.81657699</v>
      </c>
      <c r="AZ742" s="109">
        <v>-210959532.81657699</v>
      </c>
      <c r="BA742" s="109">
        <v>-210959532.81657699</v>
      </c>
      <c r="BB742" s="109">
        <v>-210959532.81657699</v>
      </c>
    </row>
    <row r="743" spans="1:54">
      <c r="A743" s="86" t="s">
        <v>860</v>
      </c>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c r="AK743" s="87"/>
      <c r="AL743" s="87"/>
      <c r="AM743" s="87"/>
      <c r="AN743" s="87"/>
      <c r="AO743" s="87"/>
      <c r="AP743" s="87"/>
      <c r="AQ743" s="87"/>
      <c r="AR743" s="87"/>
      <c r="AS743" s="87"/>
      <c r="AT743" s="87"/>
      <c r="AU743" s="87"/>
      <c r="AV743" s="87"/>
      <c r="AW743" s="87"/>
      <c r="AX743" s="87"/>
      <c r="AY743" s="87"/>
      <c r="AZ743" s="87"/>
      <c r="BA743" s="87"/>
      <c r="BB743" s="87"/>
    </row>
    <row r="744" spans="1:54">
      <c r="A744" s="89" t="s">
        <v>861</v>
      </c>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c r="AH744" s="87"/>
      <c r="AI744" s="87"/>
      <c r="AJ744" s="87"/>
      <c r="AK744" s="87"/>
      <c r="AL744" s="87"/>
      <c r="AM744" s="87"/>
      <c r="AN744" s="87"/>
      <c r="AO744" s="87"/>
      <c r="AP744" s="87"/>
      <c r="AQ744" s="87"/>
      <c r="AR744" s="87"/>
      <c r="AS744" s="87"/>
      <c r="AT744" s="87"/>
      <c r="AU744" s="87"/>
      <c r="AV744" s="87"/>
      <c r="AW744" s="87"/>
      <c r="AX744" s="87"/>
      <c r="AY744" s="87"/>
      <c r="AZ744" s="87"/>
      <c r="BA744" s="87"/>
      <c r="BB744" s="87"/>
    </row>
    <row r="745" spans="1:54">
      <c r="A745" s="86" t="s">
        <v>862</v>
      </c>
      <c r="B745" s="87">
        <v>-18714501.194848001</v>
      </c>
      <c r="C745" s="87">
        <v>-56425667.325811297</v>
      </c>
      <c r="D745" s="87">
        <v>-94136833.456774607</v>
      </c>
      <c r="E745" s="87">
        <v>-131847999.58773699</v>
      </c>
      <c r="F745" s="87">
        <v>-131847999.58773699</v>
      </c>
      <c r="G745" s="87">
        <v>-131847999.58773699</v>
      </c>
      <c r="H745" s="87">
        <v>-131847999.58773699</v>
      </c>
      <c r="I745" s="87">
        <v>-131847999.58773699</v>
      </c>
      <c r="J745" s="87">
        <v>-131847999.58773699</v>
      </c>
      <c r="K745" s="87">
        <v>-131847999.58773699</v>
      </c>
      <c r="L745" s="87">
        <v>-131847999.58773699</v>
      </c>
      <c r="M745" s="87">
        <v>-131847999.58773699</v>
      </c>
      <c r="N745" s="87">
        <v>-131847999.58773699</v>
      </c>
      <c r="O745" s="87">
        <v>-131847999.58773699</v>
      </c>
      <c r="P745" s="87">
        <v>-131847999.58773699</v>
      </c>
      <c r="Q745" s="87">
        <v>-131847999.58773699</v>
      </c>
      <c r="R745" s="87">
        <v>-131847999.58773699</v>
      </c>
      <c r="S745" s="87">
        <v>-131847999.58773699</v>
      </c>
      <c r="T745" s="87">
        <v>-131847999.58773699</v>
      </c>
      <c r="U745" s="87">
        <v>-131847999.58773699</v>
      </c>
      <c r="V745" s="87">
        <v>-131847999.58773699</v>
      </c>
      <c r="W745" s="87">
        <v>-131847999.58773699</v>
      </c>
      <c r="X745" s="87">
        <v>-131847999.58773699</v>
      </c>
      <c r="Y745" s="87">
        <v>-131847999.58773699</v>
      </c>
      <c r="Z745" s="87">
        <v>-131847999.58773699</v>
      </c>
      <c r="AA745" s="87">
        <v>-131847999.58773699</v>
      </c>
      <c r="AB745" s="87">
        <v>-131847999.58773699</v>
      </c>
      <c r="AC745" s="87">
        <v>-131847999.58773699</v>
      </c>
      <c r="AD745" s="87">
        <v>-131847999.58773699</v>
      </c>
      <c r="AE745" s="87">
        <v>-131847999.58773699</v>
      </c>
      <c r="AF745" s="87">
        <v>-131847999.58773699</v>
      </c>
      <c r="AG745" s="87">
        <v>-131847999.58773699</v>
      </c>
      <c r="AH745" s="87">
        <v>-131847999.58773699</v>
      </c>
      <c r="AI745" s="87">
        <v>-131847999.58773699</v>
      </c>
      <c r="AJ745" s="87">
        <v>-131847999.58773699</v>
      </c>
      <c r="AK745" s="87">
        <v>-131847999.58773699</v>
      </c>
      <c r="AL745" s="87">
        <v>-131847999.58773699</v>
      </c>
      <c r="AM745" s="87">
        <v>-131847999.58773699</v>
      </c>
      <c r="AN745" s="87">
        <v>-131847999.58773699</v>
      </c>
      <c r="AO745" s="87">
        <v>-131847999.58773699</v>
      </c>
      <c r="AP745" s="87">
        <v>-131847999.58773699</v>
      </c>
      <c r="AQ745" s="87">
        <v>-131847999.58773699</v>
      </c>
      <c r="AR745" s="87">
        <v>-131847999.58773699</v>
      </c>
      <c r="AS745" s="87">
        <v>-131847999.58773699</v>
      </c>
      <c r="AT745" s="87">
        <v>-131847999.58773699</v>
      </c>
      <c r="AU745" s="87">
        <v>-131847999.58773699</v>
      </c>
      <c r="AV745" s="87">
        <v>-131847999.58773699</v>
      </c>
      <c r="AW745" s="87">
        <v>-131847999.58773699</v>
      </c>
      <c r="AX745" s="87">
        <v>-131847999.58773699</v>
      </c>
      <c r="AY745" s="87">
        <v>-131847999.58773699</v>
      </c>
      <c r="AZ745" s="87">
        <v>-131847999.58773699</v>
      </c>
      <c r="BA745" s="87">
        <v>-131847999.58773699</v>
      </c>
      <c r="BB745" s="87">
        <v>-131847999.58773699</v>
      </c>
    </row>
    <row r="746" spans="1:54">
      <c r="A746" s="86" t="s">
        <v>863</v>
      </c>
      <c r="B746" s="87">
        <v>-9198946.5800000001</v>
      </c>
      <c r="C746" s="87">
        <v>-9198946.5800000001</v>
      </c>
      <c r="D746" s="87">
        <v>-9198946.5800000001</v>
      </c>
      <c r="E746" s="87">
        <v>-9198946.5800000001</v>
      </c>
      <c r="F746" s="87">
        <v>-9198946.5800000001</v>
      </c>
      <c r="G746" s="87">
        <v>-9198946.5800000001</v>
      </c>
      <c r="H746" s="87">
        <v>-9198946.5800000001</v>
      </c>
      <c r="I746" s="87">
        <v>-9198946.5800000001</v>
      </c>
      <c r="J746" s="87">
        <v>-9198946.5800000001</v>
      </c>
      <c r="K746" s="87">
        <v>-9198946.5800000001</v>
      </c>
      <c r="L746" s="87">
        <v>-9198946.5800000001</v>
      </c>
      <c r="M746" s="87">
        <v>-9198946.5800000001</v>
      </c>
      <c r="N746" s="87">
        <v>-9198946.5800000001</v>
      </c>
      <c r="O746" s="87">
        <v>-9198946.5800000001</v>
      </c>
      <c r="P746" s="87">
        <v>-9198946.5800000001</v>
      </c>
      <c r="Q746" s="87">
        <v>-9198946.5800000001</v>
      </c>
      <c r="R746" s="87">
        <v>-9198946.5800000001</v>
      </c>
      <c r="S746" s="87">
        <v>-9198946.5800000001</v>
      </c>
      <c r="T746" s="87">
        <v>-9198946.5800000001</v>
      </c>
      <c r="U746" s="87">
        <v>-9198946.5800000001</v>
      </c>
      <c r="V746" s="87">
        <v>-9198946.5800000001</v>
      </c>
      <c r="W746" s="87">
        <v>-9198946.5800000001</v>
      </c>
      <c r="X746" s="87">
        <v>-9198946.5800000001</v>
      </c>
      <c r="Y746" s="87">
        <v>-9198946.5800000001</v>
      </c>
      <c r="Z746" s="87">
        <v>-9198946.5800000001</v>
      </c>
      <c r="AA746" s="87">
        <v>-9198946.5800000001</v>
      </c>
      <c r="AB746" s="87">
        <v>-9198946.5800000001</v>
      </c>
      <c r="AC746" s="87">
        <v>-9198946.5800000001</v>
      </c>
      <c r="AD746" s="87">
        <v>-9198946.5800000001</v>
      </c>
      <c r="AE746" s="87">
        <v>-9198946.5800000001</v>
      </c>
      <c r="AF746" s="87">
        <v>-9198946.5800000001</v>
      </c>
      <c r="AG746" s="87">
        <v>-9198946.5800000001</v>
      </c>
      <c r="AH746" s="87">
        <v>-9198946.5800000001</v>
      </c>
      <c r="AI746" s="87">
        <v>-9198946.5800000001</v>
      </c>
      <c r="AJ746" s="87">
        <v>-9198946.5800000001</v>
      </c>
      <c r="AK746" s="87">
        <v>-9198946.5800000001</v>
      </c>
      <c r="AL746" s="87">
        <v>-9198946.5800000001</v>
      </c>
      <c r="AM746" s="87">
        <v>-9198946.5800000001</v>
      </c>
      <c r="AN746" s="87">
        <v>-9198946.5800000001</v>
      </c>
      <c r="AO746" s="87">
        <v>-9198946.5800000001</v>
      </c>
      <c r="AP746" s="87">
        <v>-9198946.5800000001</v>
      </c>
      <c r="AQ746" s="87">
        <v>-9198946.5800000001</v>
      </c>
      <c r="AR746" s="87">
        <v>-9198946.5800000001</v>
      </c>
      <c r="AS746" s="87">
        <v>-9198946.5800000001</v>
      </c>
      <c r="AT746" s="87">
        <v>-9198946.5800000001</v>
      </c>
      <c r="AU746" s="87">
        <v>-9198946.5800000001</v>
      </c>
      <c r="AV746" s="87">
        <v>-9198946.5800000001</v>
      </c>
      <c r="AW746" s="87">
        <v>-9198946.5800000001</v>
      </c>
      <c r="AX746" s="87">
        <v>-9198946.5800000001</v>
      </c>
      <c r="AY746" s="87">
        <v>-9198946.5800000001</v>
      </c>
      <c r="AZ746" s="87">
        <v>-9198946.5800000001</v>
      </c>
      <c r="BA746" s="87">
        <v>-9198946.5800000001</v>
      </c>
      <c r="BB746" s="87">
        <v>-9198946.5800000001</v>
      </c>
    </row>
    <row r="747" spans="1:54">
      <c r="A747" s="267" t="s">
        <v>864</v>
      </c>
      <c r="B747" s="87">
        <v>-27913447.774847999</v>
      </c>
      <c r="C747" s="87">
        <v>-65624613.905811302</v>
      </c>
      <c r="D747" s="87">
        <v>-103335780.03677399</v>
      </c>
      <c r="E747" s="87">
        <v>-141046946.16773701</v>
      </c>
      <c r="F747" s="87">
        <v>-141046946.16773701</v>
      </c>
      <c r="G747" s="87">
        <v>-141046946.16773701</v>
      </c>
      <c r="H747" s="87">
        <v>-141046946.16773701</v>
      </c>
      <c r="I747" s="87">
        <v>-141046946.16773701</v>
      </c>
      <c r="J747" s="87">
        <v>-141046946.16773701</v>
      </c>
      <c r="K747" s="87">
        <v>-141046946.16773701</v>
      </c>
      <c r="L747" s="87">
        <v>-141046946.16773701</v>
      </c>
      <c r="M747" s="87">
        <v>-141046946.16773701</v>
      </c>
      <c r="N747" s="87">
        <v>-141046946.16773701</v>
      </c>
      <c r="O747" s="87">
        <v>-141046946.16773701</v>
      </c>
      <c r="P747" s="87">
        <v>-141046946.16773701</v>
      </c>
      <c r="Q747" s="87">
        <v>-141046946.16773701</v>
      </c>
      <c r="R747" s="87">
        <v>-141046946.16773701</v>
      </c>
      <c r="S747" s="87">
        <v>-141046946.16773701</v>
      </c>
      <c r="T747" s="87">
        <v>-141046946.16773701</v>
      </c>
      <c r="U747" s="87">
        <v>-141046946.16773701</v>
      </c>
      <c r="V747" s="87">
        <v>-141046946.16773701</v>
      </c>
      <c r="W747" s="87">
        <v>-141046946.16773701</v>
      </c>
      <c r="X747" s="87">
        <v>-141046946.16773701</v>
      </c>
      <c r="Y747" s="87">
        <v>-141046946.16773701</v>
      </c>
      <c r="Z747" s="87">
        <v>-141046946.16773701</v>
      </c>
      <c r="AA747" s="87">
        <v>-141046946.16773701</v>
      </c>
      <c r="AB747" s="87">
        <v>-141046946.16773701</v>
      </c>
      <c r="AC747" s="87">
        <v>-141046946.16773701</v>
      </c>
      <c r="AD747" s="87">
        <v>-141046946.16773701</v>
      </c>
      <c r="AE747" s="87">
        <v>-141046946.16773701</v>
      </c>
      <c r="AF747" s="87">
        <v>-141046946.16773701</v>
      </c>
      <c r="AG747" s="87">
        <v>-141046946.16773701</v>
      </c>
      <c r="AH747" s="87">
        <v>-141046946.16773701</v>
      </c>
      <c r="AI747" s="87">
        <v>-141046946.16773701</v>
      </c>
      <c r="AJ747" s="87">
        <v>-141046946.16773701</v>
      </c>
      <c r="AK747" s="87">
        <v>-141046946.16773701</v>
      </c>
      <c r="AL747" s="87">
        <v>-141046946.16773701</v>
      </c>
      <c r="AM747" s="87">
        <v>-141046946.16773701</v>
      </c>
      <c r="AN747" s="87">
        <v>-141046946.16773701</v>
      </c>
      <c r="AO747" s="87">
        <v>-141046946.16773701</v>
      </c>
      <c r="AP747" s="87">
        <v>-141046946.16773701</v>
      </c>
      <c r="AQ747" s="87">
        <v>-141046946.16773701</v>
      </c>
      <c r="AR747" s="87">
        <v>-141046946.16773701</v>
      </c>
      <c r="AS747" s="87">
        <v>-141046946.16773701</v>
      </c>
      <c r="AT747" s="87">
        <v>-141046946.16773701</v>
      </c>
      <c r="AU747" s="87">
        <v>-141046946.16773701</v>
      </c>
      <c r="AV747" s="87">
        <v>-141046946.16773701</v>
      </c>
      <c r="AW747" s="87">
        <v>-141046946.16773701</v>
      </c>
      <c r="AX747" s="87">
        <v>-141046946.16773701</v>
      </c>
      <c r="AY747" s="87">
        <v>-141046946.16773701</v>
      </c>
      <c r="AZ747" s="87">
        <v>-141046946.16773701</v>
      </c>
      <c r="BA747" s="87">
        <v>-141046946.16773701</v>
      </c>
      <c r="BB747" s="87">
        <v>-141046946.16773701</v>
      </c>
    </row>
    <row r="748" spans="1:54">
      <c r="A748" s="86" t="s">
        <v>865</v>
      </c>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c r="AH748" s="87"/>
      <c r="AI748" s="87"/>
      <c r="AJ748" s="87"/>
      <c r="AK748" s="87"/>
      <c r="AL748" s="87"/>
      <c r="AM748" s="87"/>
      <c r="AN748" s="87"/>
      <c r="AO748" s="87"/>
      <c r="AP748" s="87"/>
      <c r="AQ748" s="87"/>
      <c r="AR748" s="87"/>
      <c r="AS748" s="87"/>
      <c r="AT748" s="87"/>
      <c r="AU748" s="87"/>
      <c r="AV748" s="87"/>
      <c r="AW748" s="87"/>
      <c r="AX748" s="87"/>
      <c r="AY748" s="87"/>
      <c r="AZ748" s="87"/>
      <c r="BA748" s="87"/>
      <c r="BB748" s="87"/>
    </row>
    <row r="749" spans="1:54">
      <c r="A749" s="86" t="s">
        <v>866</v>
      </c>
      <c r="B749" s="87">
        <v>0</v>
      </c>
      <c r="C749" s="87">
        <v>0</v>
      </c>
      <c r="D749" s="87">
        <v>0</v>
      </c>
      <c r="E749" s="87">
        <v>0</v>
      </c>
      <c r="F749" s="87">
        <v>0</v>
      </c>
      <c r="G749" s="87">
        <v>0</v>
      </c>
      <c r="H749" s="87">
        <v>0</v>
      </c>
      <c r="I749" s="87">
        <v>0</v>
      </c>
      <c r="J749" s="87">
        <v>0</v>
      </c>
      <c r="K749" s="87">
        <v>0</v>
      </c>
      <c r="L749" s="87">
        <v>0</v>
      </c>
      <c r="M749" s="87">
        <v>0</v>
      </c>
      <c r="N749" s="87">
        <v>0</v>
      </c>
      <c r="O749" s="87">
        <v>0</v>
      </c>
      <c r="P749" s="87">
        <v>0</v>
      </c>
      <c r="Q749" s="87">
        <v>0</v>
      </c>
      <c r="R749" s="87">
        <v>0</v>
      </c>
      <c r="S749" s="87">
        <v>0</v>
      </c>
      <c r="T749" s="87">
        <v>0</v>
      </c>
      <c r="U749" s="87">
        <v>0</v>
      </c>
      <c r="V749" s="87">
        <v>0</v>
      </c>
      <c r="W749" s="87">
        <v>0</v>
      </c>
      <c r="X749" s="87">
        <v>0</v>
      </c>
      <c r="Y749" s="87">
        <v>0</v>
      </c>
      <c r="Z749" s="87">
        <v>0</v>
      </c>
      <c r="AA749" s="87">
        <v>0</v>
      </c>
      <c r="AB749" s="87">
        <v>0</v>
      </c>
      <c r="AC749" s="87">
        <v>0</v>
      </c>
      <c r="AD749" s="87">
        <v>0</v>
      </c>
      <c r="AE749" s="87">
        <v>0</v>
      </c>
      <c r="AF749" s="87">
        <v>0</v>
      </c>
      <c r="AG749" s="87">
        <v>0</v>
      </c>
      <c r="AH749" s="87">
        <v>0</v>
      </c>
      <c r="AI749" s="87">
        <v>0</v>
      </c>
      <c r="AJ749" s="87">
        <v>0</v>
      </c>
      <c r="AK749" s="87">
        <v>0</v>
      </c>
      <c r="AL749" s="87">
        <v>0</v>
      </c>
      <c r="AM749" s="87">
        <v>0</v>
      </c>
      <c r="AN749" s="87">
        <v>0</v>
      </c>
      <c r="AO749" s="87">
        <v>0</v>
      </c>
      <c r="AP749" s="87">
        <v>0</v>
      </c>
      <c r="AQ749" s="87">
        <v>0</v>
      </c>
      <c r="AR749" s="87">
        <v>0</v>
      </c>
      <c r="AS749" s="87">
        <v>0</v>
      </c>
      <c r="AT749" s="87">
        <v>0</v>
      </c>
      <c r="AU749" s="87">
        <v>0</v>
      </c>
      <c r="AV749" s="87">
        <v>0</v>
      </c>
      <c r="AW749" s="87">
        <v>0</v>
      </c>
      <c r="AX749" s="87">
        <v>0</v>
      </c>
      <c r="AY749" s="87">
        <v>0</v>
      </c>
      <c r="AZ749" s="87">
        <v>0</v>
      </c>
      <c r="BA749" s="87">
        <v>0</v>
      </c>
      <c r="BB749" s="87">
        <v>0</v>
      </c>
    </row>
    <row r="750" spans="1:54">
      <c r="A750" s="86" t="s">
        <v>867</v>
      </c>
      <c r="B750" s="87">
        <v>1695.02</v>
      </c>
      <c r="C750" s="87">
        <v>1695.02</v>
      </c>
      <c r="D750" s="87">
        <v>1695.02</v>
      </c>
      <c r="E750" s="87">
        <v>1695.02</v>
      </c>
      <c r="F750" s="87">
        <v>1695.02</v>
      </c>
      <c r="G750" s="87">
        <v>1695.02</v>
      </c>
      <c r="H750" s="87">
        <v>1695.02</v>
      </c>
      <c r="I750" s="87">
        <v>1695.02</v>
      </c>
      <c r="J750" s="87">
        <v>1695.02</v>
      </c>
      <c r="K750" s="87">
        <v>1695.02</v>
      </c>
      <c r="L750" s="87">
        <v>1695.02</v>
      </c>
      <c r="M750" s="87">
        <v>1695.02</v>
      </c>
      <c r="N750" s="87">
        <v>1695.02</v>
      </c>
      <c r="O750" s="87">
        <v>1695.02</v>
      </c>
      <c r="P750" s="87">
        <v>1695.02</v>
      </c>
      <c r="Q750" s="87">
        <v>1695.02</v>
      </c>
      <c r="R750" s="87">
        <v>1695.02</v>
      </c>
      <c r="S750" s="87">
        <v>1695.02</v>
      </c>
      <c r="T750" s="87">
        <v>1695.02</v>
      </c>
      <c r="U750" s="87">
        <v>1695.02</v>
      </c>
      <c r="V750" s="87">
        <v>1695.02</v>
      </c>
      <c r="W750" s="87">
        <v>1695.02</v>
      </c>
      <c r="X750" s="87">
        <v>1695.02</v>
      </c>
      <c r="Y750" s="87">
        <v>1695.02</v>
      </c>
      <c r="Z750" s="87">
        <v>1695.02</v>
      </c>
      <c r="AA750" s="87">
        <v>1695.02</v>
      </c>
      <c r="AB750" s="87">
        <v>1695.02</v>
      </c>
      <c r="AC750" s="87">
        <v>1695.02</v>
      </c>
      <c r="AD750" s="87">
        <v>1695.02</v>
      </c>
      <c r="AE750" s="87">
        <v>1695.02</v>
      </c>
      <c r="AF750" s="87">
        <v>1695.02</v>
      </c>
      <c r="AG750" s="87">
        <v>1695.02</v>
      </c>
      <c r="AH750" s="87">
        <v>1695.02</v>
      </c>
      <c r="AI750" s="87">
        <v>1695.02</v>
      </c>
      <c r="AJ750" s="87">
        <v>1695.02</v>
      </c>
      <c r="AK750" s="87">
        <v>1695.02</v>
      </c>
      <c r="AL750" s="87">
        <v>1695.02</v>
      </c>
      <c r="AM750" s="87">
        <v>1695.02</v>
      </c>
      <c r="AN750" s="87">
        <v>1695.02</v>
      </c>
      <c r="AO750" s="87">
        <v>1695.02</v>
      </c>
      <c r="AP750" s="87">
        <v>1695.02</v>
      </c>
      <c r="AQ750" s="87">
        <v>1695.02</v>
      </c>
      <c r="AR750" s="87">
        <v>1695.02</v>
      </c>
      <c r="AS750" s="87">
        <v>1695.02</v>
      </c>
      <c r="AT750" s="87">
        <v>1695.02</v>
      </c>
      <c r="AU750" s="87">
        <v>1695.02</v>
      </c>
      <c r="AV750" s="87">
        <v>1695.02</v>
      </c>
      <c r="AW750" s="87">
        <v>1695.02</v>
      </c>
      <c r="AX750" s="87">
        <v>1695.02</v>
      </c>
      <c r="AY750" s="87">
        <v>1695.02</v>
      </c>
      <c r="AZ750" s="87">
        <v>1695.02</v>
      </c>
      <c r="BA750" s="87">
        <v>1695.02</v>
      </c>
      <c r="BB750" s="87">
        <v>1695.02</v>
      </c>
    </row>
    <row r="751" spans="1:54">
      <c r="A751" s="86" t="s">
        <v>868</v>
      </c>
      <c r="B751" s="87">
        <v>-14607905.66</v>
      </c>
      <c r="C751" s="87">
        <v>-14607905.66</v>
      </c>
      <c r="D751" s="87">
        <v>-14607905.66</v>
      </c>
      <c r="E751" s="87">
        <v>-14607905.66</v>
      </c>
      <c r="F751" s="87">
        <v>-14607905.66</v>
      </c>
      <c r="G751" s="87">
        <v>-14607905.66</v>
      </c>
      <c r="H751" s="87">
        <v>-14607905.66</v>
      </c>
      <c r="I751" s="87">
        <v>-14607905.66</v>
      </c>
      <c r="J751" s="87">
        <v>-14607905.66</v>
      </c>
      <c r="K751" s="87">
        <v>-14607905.66</v>
      </c>
      <c r="L751" s="87">
        <v>-14607905.66</v>
      </c>
      <c r="M751" s="87">
        <v>-14607905.66</v>
      </c>
      <c r="N751" s="87">
        <v>-14607905.66</v>
      </c>
      <c r="O751" s="87">
        <v>-14607905.66</v>
      </c>
      <c r="P751" s="87">
        <v>-14607905.66</v>
      </c>
      <c r="Q751" s="87">
        <v>-14607905.66</v>
      </c>
      <c r="R751" s="87">
        <v>-14607905.66</v>
      </c>
      <c r="S751" s="87">
        <v>-14607905.66</v>
      </c>
      <c r="T751" s="87">
        <v>-14607905.66</v>
      </c>
      <c r="U751" s="87">
        <v>-14607905.66</v>
      </c>
      <c r="V751" s="87">
        <v>-14607905.66</v>
      </c>
      <c r="W751" s="87">
        <v>-14607905.66</v>
      </c>
      <c r="X751" s="87">
        <v>-14607905.66</v>
      </c>
      <c r="Y751" s="87">
        <v>-14607905.66</v>
      </c>
      <c r="Z751" s="87">
        <v>-14607905.66</v>
      </c>
      <c r="AA751" s="87">
        <v>-14607905.66</v>
      </c>
      <c r="AB751" s="87">
        <v>-14607905.66</v>
      </c>
      <c r="AC751" s="87">
        <v>-14607905.66</v>
      </c>
      <c r="AD751" s="87">
        <v>-14607905.66</v>
      </c>
      <c r="AE751" s="87">
        <v>-14607905.66</v>
      </c>
      <c r="AF751" s="87">
        <v>-14607905.66</v>
      </c>
      <c r="AG751" s="87">
        <v>-14607905.66</v>
      </c>
      <c r="AH751" s="87">
        <v>-14607905.66</v>
      </c>
      <c r="AI751" s="87">
        <v>-14607905.66</v>
      </c>
      <c r="AJ751" s="87">
        <v>-14607905.66</v>
      </c>
      <c r="AK751" s="87">
        <v>-14607905.66</v>
      </c>
      <c r="AL751" s="87">
        <v>-14607905.66</v>
      </c>
      <c r="AM751" s="87">
        <v>-14607905.66</v>
      </c>
      <c r="AN751" s="87">
        <v>-14607905.66</v>
      </c>
      <c r="AO751" s="87">
        <v>-14607905.66</v>
      </c>
      <c r="AP751" s="87">
        <v>-14607905.66</v>
      </c>
      <c r="AQ751" s="87">
        <v>-14607905.66</v>
      </c>
      <c r="AR751" s="87">
        <v>-14607905.66</v>
      </c>
      <c r="AS751" s="87">
        <v>-14607905.66</v>
      </c>
      <c r="AT751" s="87">
        <v>-14607905.66</v>
      </c>
      <c r="AU751" s="87">
        <v>-14607905.66</v>
      </c>
      <c r="AV751" s="87">
        <v>-14607905.66</v>
      </c>
      <c r="AW751" s="87">
        <v>-14607905.66</v>
      </c>
      <c r="AX751" s="87">
        <v>-14607905.66</v>
      </c>
      <c r="AY751" s="87">
        <v>-14607905.66</v>
      </c>
      <c r="AZ751" s="87">
        <v>-14607905.66</v>
      </c>
      <c r="BA751" s="87">
        <v>-14607905.66</v>
      </c>
      <c r="BB751" s="87">
        <v>-14607905.66</v>
      </c>
    </row>
    <row r="752" spans="1:54">
      <c r="A752" s="86" t="s">
        <v>869</v>
      </c>
      <c r="B752" s="87">
        <v>0</v>
      </c>
      <c r="C752" s="87">
        <v>0</v>
      </c>
      <c r="D752" s="87">
        <v>0</v>
      </c>
      <c r="E752" s="87">
        <v>0</v>
      </c>
      <c r="F752" s="87">
        <v>0</v>
      </c>
      <c r="G752" s="87">
        <v>0</v>
      </c>
      <c r="H752" s="87">
        <v>0</v>
      </c>
      <c r="I752" s="87">
        <v>0</v>
      </c>
      <c r="J752" s="87">
        <v>0</v>
      </c>
      <c r="K752" s="87">
        <v>0</v>
      </c>
      <c r="L752" s="87">
        <v>0</v>
      </c>
      <c r="M752" s="87">
        <v>0</v>
      </c>
      <c r="N752" s="87">
        <v>0</v>
      </c>
      <c r="O752" s="87">
        <v>0</v>
      </c>
      <c r="P752" s="87">
        <v>0</v>
      </c>
      <c r="Q752" s="87">
        <v>0</v>
      </c>
      <c r="R752" s="87">
        <v>0</v>
      </c>
      <c r="S752" s="87">
        <v>0</v>
      </c>
      <c r="T752" s="87">
        <v>0</v>
      </c>
      <c r="U752" s="87">
        <v>0</v>
      </c>
      <c r="V752" s="87">
        <v>0</v>
      </c>
      <c r="W752" s="87">
        <v>0</v>
      </c>
      <c r="X752" s="87">
        <v>0</v>
      </c>
      <c r="Y752" s="87">
        <v>0</v>
      </c>
      <c r="Z752" s="87">
        <v>0</v>
      </c>
      <c r="AA752" s="87">
        <v>0</v>
      </c>
      <c r="AB752" s="87">
        <v>0</v>
      </c>
      <c r="AC752" s="87">
        <v>0</v>
      </c>
      <c r="AD752" s="87">
        <v>0</v>
      </c>
      <c r="AE752" s="87">
        <v>0</v>
      </c>
      <c r="AF752" s="87">
        <v>0</v>
      </c>
      <c r="AG752" s="87">
        <v>0</v>
      </c>
      <c r="AH752" s="87">
        <v>0</v>
      </c>
      <c r="AI752" s="87">
        <v>0</v>
      </c>
      <c r="AJ752" s="87">
        <v>0</v>
      </c>
      <c r="AK752" s="87">
        <v>0</v>
      </c>
      <c r="AL752" s="87">
        <v>0</v>
      </c>
      <c r="AM752" s="87">
        <v>0</v>
      </c>
      <c r="AN752" s="87">
        <v>0</v>
      </c>
      <c r="AO752" s="87">
        <v>0</v>
      </c>
      <c r="AP752" s="87">
        <v>0</v>
      </c>
      <c r="AQ752" s="87">
        <v>0</v>
      </c>
      <c r="AR752" s="87">
        <v>0</v>
      </c>
      <c r="AS752" s="87">
        <v>0</v>
      </c>
      <c r="AT752" s="87">
        <v>0</v>
      </c>
      <c r="AU752" s="87">
        <v>0</v>
      </c>
      <c r="AV752" s="87">
        <v>0</v>
      </c>
      <c r="AW752" s="87">
        <v>0</v>
      </c>
      <c r="AX752" s="87">
        <v>0</v>
      </c>
      <c r="AY752" s="87">
        <v>0</v>
      </c>
      <c r="AZ752" s="87">
        <v>0</v>
      </c>
      <c r="BA752" s="87">
        <v>0</v>
      </c>
      <c r="BB752" s="87">
        <v>0</v>
      </c>
    </row>
    <row r="753" spans="1:54">
      <c r="A753" s="267" t="s">
        <v>870</v>
      </c>
      <c r="B753" s="87">
        <v>-14606210.640000001</v>
      </c>
      <c r="C753" s="87">
        <v>-14606210.640000001</v>
      </c>
      <c r="D753" s="87">
        <v>-14606210.640000001</v>
      </c>
      <c r="E753" s="87">
        <v>-14606210.640000001</v>
      </c>
      <c r="F753" s="87">
        <v>-14606210.640000001</v>
      </c>
      <c r="G753" s="87">
        <v>-14606210.640000001</v>
      </c>
      <c r="H753" s="87">
        <v>-14606210.640000001</v>
      </c>
      <c r="I753" s="87">
        <v>-14606210.640000001</v>
      </c>
      <c r="J753" s="87">
        <v>-14606210.640000001</v>
      </c>
      <c r="K753" s="87">
        <v>-14606210.640000001</v>
      </c>
      <c r="L753" s="87">
        <v>-14606210.640000001</v>
      </c>
      <c r="M753" s="87">
        <v>-14606210.640000001</v>
      </c>
      <c r="N753" s="87">
        <v>-14606210.640000001</v>
      </c>
      <c r="O753" s="87">
        <v>-14606210.640000001</v>
      </c>
      <c r="P753" s="87">
        <v>-14606210.640000001</v>
      </c>
      <c r="Q753" s="87">
        <v>-14606210.640000001</v>
      </c>
      <c r="R753" s="87">
        <v>-14606210.640000001</v>
      </c>
      <c r="S753" s="87">
        <v>-14606210.640000001</v>
      </c>
      <c r="T753" s="87">
        <v>-14606210.640000001</v>
      </c>
      <c r="U753" s="87">
        <v>-14606210.640000001</v>
      </c>
      <c r="V753" s="87">
        <v>-14606210.640000001</v>
      </c>
      <c r="W753" s="87">
        <v>-14606210.640000001</v>
      </c>
      <c r="X753" s="87">
        <v>-14606210.640000001</v>
      </c>
      <c r="Y753" s="87">
        <v>-14606210.640000001</v>
      </c>
      <c r="Z753" s="87">
        <v>-14606210.640000001</v>
      </c>
      <c r="AA753" s="87">
        <v>-14606210.640000001</v>
      </c>
      <c r="AB753" s="87">
        <v>-14606210.640000001</v>
      </c>
      <c r="AC753" s="87">
        <v>-14606210.640000001</v>
      </c>
      <c r="AD753" s="87">
        <v>-14606210.640000001</v>
      </c>
      <c r="AE753" s="87">
        <v>-14606210.640000001</v>
      </c>
      <c r="AF753" s="87">
        <v>-14606210.640000001</v>
      </c>
      <c r="AG753" s="87">
        <v>-14606210.640000001</v>
      </c>
      <c r="AH753" s="87">
        <v>-14606210.640000001</v>
      </c>
      <c r="AI753" s="87">
        <v>-14606210.640000001</v>
      </c>
      <c r="AJ753" s="87">
        <v>-14606210.640000001</v>
      </c>
      <c r="AK753" s="87">
        <v>-14606210.640000001</v>
      </c>
      <c r="AL753" s="87">
        <v>-14606210.640000001</v>
      </c>
      <c r="AM753" s="87">
        <v>-14606210.640000001</v>
      </c>
      <c r="AN753" s="87">
        <v>-14606210.640000001</v>
      </c>
      <c r="AO753" s="87">
        <v>-14606210.640000001</v>
      </c>
      <c r="AP753" s="87">
        <v>-14606210.640000001</v>
      </c>
      <c r="AQ753" s="87">
        <v>-14606210.640000001</v>
      </c>
      <c r="AR753" s="87">
        <v>-14606210.640000001</v>
      </c>
      <c r="AS753" s="87">
        <v>-14606210.640000001</v>
      </c>
      <c r="AT753" s="87">
        <v>-14606210.640000001</v>
      </c>
      <c r="AU753" s="87">
        <v>-14606210.640000001</v>
      </c>
      <c r="AV753" s="87">
        <v>-14606210.640000001</v>
      </c>
      <c r="AW753" s="87">
        <v>-14606210.640000001</v>
      </c>
      <c r="AX753" s="87">
        <v>-14606210.640000001</v>
      </c>
      <c r="AY753" s="87">
        <v>-14606210.640000001</v>
      </c>
      <c r="AZ753" s="87">
        <v>-14606210.640000001</v>
      </c>
      <c r="BA753" s="87">
        <v>-14606210.640000001</v>
      </c>
      <c r="BB753" s="87">
        <v>-14606210.640000001</v>
      </c>
    </row>
    <row r="754" spans="1:54">
      <c r="A754" s="86" t="s">
        <v>871</v>
      </c>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c r="AH754" s="87"/>
      <c r="AI754" s="87"/>
      <c r="AJ754" s="87"/>
      <c r="AK754" s="87"/>
      <c r="AL754" s="87"/>
      <c r="AM754" s="87"/>
      <c r="AN754" s="87"/>
      <c r="AO754" s="87"/>
      <c r="AP754" s="87"/>
      <c r="AQ754" s="87"/>
      <c r="AR754" s="87"/>
      <c r="AS754" s="87"/>
      <c r="AT754" s="87"/>
      <c r="AU754" s="87"/>
      <c r="AV754" s="87"/>
      <c r="AW754" s="87"/>
      <c r="AX754" s="87"/>
      <c r="AY754" s="87"/>
      <c r="AZ754" s="87"/>
      <c r="BA754" s="87"/>
      <c r="BB754" s="87"/>
    </row>
    <row r="755" spans="1:54">
      <c r="A755" s="86" t="s">
        <v>872</v>
      </c>
      <c r="B755" s="87">
        <v>0</v>
      </c>
      <c r="C755" s="87">
        <v>0</v>
      </c>
      <c r="D755" s="87">
        <v>0</v>
      </c>
      <c r="E755" s="87">
        <v>0</v>
      </c>
      <c r="F755" s="87">
        <v>0</v>
      </c>
      <c r="G755" s="87">
        <v>0</v>
      </c>
      <c r="H755" s="87">
        <v>0</v>
      </c>
      <c r="I755" s="87">
        <v>0</v>
      </c>
      <c r="J755" s="87">
        <v>0</v>
      </c>
      <c r="K755" s="87">
        <v>0</v>
      </c>
      <c r="L755" s="87">
        <v>0</v>
      </c>
      <c r="M755" s="87">
        <v>0</v>
      </c>
      <c r="N755" s="87">
        <v>0</v>
      </c>
      <c r="O755" s="87">
        <v>0</v>
      </c>
      <c r="P755" s="87">
        <v>0</v>
      </c>
      <c r="Q755" s="87">
        <v>0</v>
      </c>
      <c r="R755" s="87">
        <v>0</v>
      </c>
      <c r="S755" s="87">
        <v>0</v>
      </c>
      <c r="T755" s="87">
        <v>0</v>
      </c>
      <c r="U755" s="87">
        <v>0</v>
      </c>
      <c r="V755" s="87">
        <v>0</v>
      </c>
      <c r="W755" s="87">
        <v>0</v>
      </c>
      <c r="X755" s="87">
        <v>0</v>
      </c>
      <c r="Y755" s="87">
        <v>0</v>
      </c>
      <c r="Z755" s="87">
        <v>0</v>
      </c>
      <c r="AA755" s="87">
        <v>0</v>
      </c>
      <c r="AB755" s="87">
        <v>0</v>
      </c>
      <c r="AC755" s="87">
        <v>0</v>
      </c>
      <c r="AD755" s="87">
        <v>0</v>
      </c>
      <c r="AE755" s="87">
        <v>0</v>
      </c>
      <c r="AF755" s="87">
        <v>0</v>
      </c>
      <c r="AG755" s="87">
        <v>0</v>
      </c>
      <c r="AH755" s="87">
        <v>0</v>
      </c>
      <c r="AI755" s="87">
        <v>0</v>
      </c>
      <c r="AJ755" s="87">
        <v>0</v>
      </c>
      <c r="AK755" s="87">
        <v>0</v>
      </c>
      <c r="AL755" s="87">
        <v>0</v>
      </c>
      <c r="AM755" s="87">
        <v>0</v>
      </c>
      <c r="AN755" s="87">
        <v>0</v>
      </c>
      <c r="AO755" s="87">
        <v>0</v>
      </c>
      <c r="AP755" s="87">
        <v>0</v>
      </c>
      <c r="AQ755" s="87">
        <v>0</v>
      </c>
      <c r="AR755" s="87">
        <v>0</v>
      </c>
      <c r="AS755" s="87">
        <v>0</v>
      </c>
      <c r="AT755" s="87">
        <v>0</v>
      </c>
      <c r="AU755" s="87">
        <v>0</v>
      </c>
      <c r="AV755" s="87">
        <v>0</v>
      </c>
      <c r="AW755" s="87">
        <v>0</v>
      </c>
      <c r="AX755" s="87">
        <v>0</v>
      </c>
      <c r="AY755" s="87">
        <v>0</v>
      </c>
      <c r="AZ755" s="87">
        <v>0</v>
      </c>
      <c r="BA755" s="87">
        <v>0</v>
      </c>
      <c r="BB755" s="87">
        <v>0</v>
      </c>
    </row>
    <row r="756" spans="1:54">
      <c r="A756" s="86" t="s">
        <v>873</v>
      </c>
      <c r="B756" s="87">
        <v>-22781729.789999999</v>
      </c>
      <c r="C756" s="87">
        <v>-22781729.789999999</v>
      </c>
      <c r="D756" s="87">
        <v>-22781729.789999999</v>
      </c>
      <c r="E756" s="87">
        <v>-22781729.789999999</v>
      </c>
      <c r="F756" s="87">
        <v>-22781729.789999999</v>
      </c>
      <c r="G756" s="87">
        <v>-22781729.789999999</v>
      </c>
      <c r="H756" s="87">
        <v>-22781729.789999999</v>
      </c>
      <c r="I756" s="87">
        <v>-22781729.789999999</v>
      </c>
      <c r="J756" s="87">
        <v>-22781729.789999999</v>
      </c>
      <c r="K756" s="87">
        <v>-22781729.789999999</v>
      </c>
      <c r="L756" s="87">
        <v>-22781729.789999999</v>
      </c>
      <c r="M756" s="87">
        <v>-22781729.789999999</v>
      </c>
      <c r="N756" s="87">
        <v>-22781729.789999999</v>
      </c>
      <c r="O756" s="87">
        <v>-22781729.789999999</v>
      </c>
      <c r="P756" s="87">
        <v>-22781729.789999999</v>
      </c>
      <c r="Q756" s="87">
        <v>-22781729.789999999</v>
      </c>
      <c r="R756" s="87">
        <v>-22781729.789999999</v>
      </c>
      <c r="S756" s="87">
        <v>-22781729.789999999</v>
      </c>
      <c r="T756" s="87">
        <v>-22781729.789999999</v>
      </c>
      <c r="U756" s="87">
        <v>-22781729.789999999</v>
      </c>
      <c r="V756" s="87">
        <v>-22781729.789999999</v>
      </c>
      <c r="W756" s="87">
        <v>-22781729.789999999</v>
      </c>
      <c r="X756" s="87">
        <v>-22781729.789999999</v>
      </c>
      <c r="Y756" s="87">
        <v>-22781729.789999999</v>
      </c>
      <c r="Z756" s="87">
        <v>-22781729.789999999</v>
      </c>
      <c r="AA756" s="87">
        <v>-22781729.789999999</v>
      </c>
      <c r="AB756" s="87">
        <v>-22781729.789999999</v>
      </c>
      <c r="AC756" s="87">
        <v>-22781729.789999999</v>
      </c>
      <c r="AD756" s="87">
        <v>-22781729.789999999</v>
      </c>
      <c r="AE756" s="87">
        <v>-22781729.789999999</v>
      </c>
      <c r="AF756" s="87">
        <v>-22781729.789999999</v>
      </c>
      <c r="AG756" s="87">
        <v>-22781729.789999999</v>
      </c>
      <c r="AH756" s="87">
        <v>-22781729.789999999</v>
      </c>
      <c r="AI756" s="87">
        <v>-22781729.789999999</v>
      </c>
      <c r="AJ756" s="87">
        <v>-22781729.789999999</v>
      </c>
      <c r="AK756" s="87">
        <v>-22781729.789999999</v>
      </c>
      <c r="AL756" s="87">
        <v>-22781729.789999999</v>
      </c>
      <c r="AM756" s="87">
        <v>-22781729.789999999</v>
      </c>
      <c r="AN756" s="87">
        <v>-22781729.789999999</v>
      </c>
      <c r="AO756" s="87">
        <v>-22781729.789999999</v>
      </c>
      <c r="AP756" s="87">
        <v>-22781729.789999999</v>
      </c>
      <c r="AQ756" s="87">
        <v>-22781729.789999999</v>
      </c>
      <c r="AR756" s="87">
        <v>-22781729.789999999</v>
      </c>
      <c r="AS756" s="87">
        <v>-22781729.789999999</v>
      </c>
      <c r="AT756" s="87">
        <v>-22781729.789999999</v>
      </c>
      <c r="AU756" s="87">
        <v>-22781729.789999999</v>
      </c>
      <c r="AV756" s="87">
        <v>-22781729.789999999</v>
      </c>
      <c r="AW756" s="87">
        <v>-22781729.789999999</v>
      </c>
      <c r="AX756" s="87">
        <v>-22781729.789999999</v>
      </c>
      <c r="AY756" s="87">
        <v>-22781729.789999999</v>
      </c>
      <c r="AZ756" s="87">
        <v>-22781729.789999999</v>
      </c>
      <c r="BA756" s="87">
        <v>-22781729.789999999</v>
      </c>
      <c r="BB756" s="87">
        <v>-22781729.789999999</v>
      </c>
    </row>
    <row r="757" spans="1:54">
      <c r="A757" s="86" t="s">
        <v>874</v>
      </c>
      <c r="B757" s="87">
        <v>-46027880.700000003</v>
      </c>
      <c r="C757" s="87">
        <v>-46027880.700000003</v>
      </c>
      <c r="D757" s="87">
        <v>-46027880.700000003</v>
      </c>
      <c r="E757" s="87">
        <v>-46027880.700000003</v>
      </c>
      <c r="F757" s="87">
        <v>-46027880.700000003</v>
      </c>
      <c r="G757" s="87">
        <v>-46027880.700000003</v>
      </c>
      <c r="H757" s="87">
        <v>-46027880.700000003</v>
      </c>
      <c r="I757" s="87">
        <v>-46027880.700000003</v>
      </c>
      <c r="J757" s="87">
        <v>-46027880.700000003</v>
      </c>
      <c r="K757" s="87">
        <v>-46027880.700000003</v>
      </c>
      <c r="L757" s="87">
        <v>-46027880.700000003</v>
      </c>
      <c r="M757" s="87">
        <v>-46027880.700000003</v>
      </c>
      <c r="N757" s="87">
        <v>-46027880.700000003</v>
      </c>
      <c r="O757" s="87">
        <v>-46027880.700000003</v>
      </c>
      <c r="P757" s="87">
        <v>-46027880.700000003</v>
      </c>
      <c r="Q757" s="87">
        <v>-46027880.700000003</v>
      </c>
      <c r="R757" s="87">
        <v>-46027880.700000003</v>
      </c>
      <c r="S757" s="87">
        <v>-46027880.700000003</v>
      </c>
      <c r="T757" s="87">
        <v>-46027880.700000003</v>
      </c>
      <c r="U757" s="87">
        <v>-46027880.700000003</v>
      </c>
      <c r="V757" s="87">
        <v>-46027880.700000003</v>
      </c>
      <c r="W757" s="87">
        <v>-46027880.700000003</v>
      </c>
      <c r="X757" s="87">
        <v>-46027880.700000003</v>
      </c>
      <c r="Y757" s="87">
        <v>-46027880.700000003</v>
      </c>
      <c r="Z757" s="87">
        <v>-46027880.700000003</v>
      </c>
      <c r="AA757" s="87">
        <v>-46027880.700000003</v>
      </c>
      <c r="AB757" s="87">
        <v>-46027880.700000003</v>
      </c>
      <c r="AC757" s="87">
        <v>-46027880.700000003</v>
      </c>
      <c r="AD757" s="87">
        <v>-46027880.700000003</v>
      </c>
      <c r="AE757" s="87">
        <v>-46027880.700000003</v>
      </c>
      <c r="AF757" s="87">
        <v>-46027880.700000003</v>
      </c>
      <c r="AG757" s="87">
        <v>-46027880.700000003</v>
      </c>
      <c r="AH757" s="87">
        <v>-46027880.700000003</v>
      </c>
      <c r="AI757" s="87">
        <v>-46027880.700000003</v>
      </c>
      <c r="AJ757" s="87">
        <v>-46027880.700000003</v>
      </c>
      <c r="AK757" s="87">
        <v>-46027880.700000003</v>
      </c>
      <c r="AL757" s="87">
        <v>-46027880.700000003</v>
      </c>
      <c r="AM757" s="87">
        <v>-46027880.700000003</v>
      </c>
      <c r="AN757" s="87">
        <v>-46027880.700000003</v>
      </c>
      <c r="AO757" s="87">
        <v>-46027880.700000003</v>
      </c>
      <c r="AP757" s="87">
        <v>-46027880.700000003</v>
      </c>
      <c r="AQ757" s="87">
        <v>-46027880.700000003</v>
      </c>
      <c r="AR757" s="87">
        <v>-46027880.700000003</v>
      </c>
      <c r="AS757" s="87">
        <v>-46027880.700000003</v>
      </c>
      <c r="AT757" s="87">
        <v>-46027880.700000003</v>
      </c>
      <c r="AU757" s="87">
        <v>-46027880.700000003</v>
      </c>
      <c r="AV757" s="87">
        <v>-46027880.700000003</v>
      </c>
      <c r="AW757" s="87">
        <v>-46027880.700000003</v>
      </c>
      <c r="AX757" s="87">
        <v>-46027880.700000003</v>
      </c>
      <c r="AY757" s="87">
        <v>-46027880.700000003</v>
      </c>
      <c r="AZ757" s="87">
        <v>-46027880.700000003</v>
      </c>
      <c r="BA757" s="87">
        <v>-46027880.700000003</v>
      </c>
      <c r="BB757" s="87">
        <v>-46027880.700000003</v>
      </c>
    </row>
    <row r="758" spans="1:54">
      <c r="A758" s="86" t="s">
        <v>875</v>
      </c>
      <c r="B758" s="87">
        <v>0</v>
      </c>
      <c r="C758" s="87">
        <v>0</v>
      </c>
      <c r="D758" s="87">
        <v>0</v>
      </c>
      <c r="E758" s="87">
        <v>0</v>
      </c>
      <c r="F758" s="87">
        <v>0</v>
      </c>
      <c r="G758" s="87">
        <v>0</v>
      </c>
      <c r="H758" s="87">
        <v>0</v>
      </c>
      <c r="I758" s="87">
        <v>0</v>
      </c>
      <c r="J758" s="87">
        <v>0</v>
      </c>
      <c r="K758" s="87">
        <v>0</v>
      </c>
      <c r="L758" s="87">
        <v>0</v>
      </c>
      <c r="M758" s="87">
        <v>0</v>
      </c>
      <c r="N758" s="87">
        <v>0</v>
      </c>
      <c r="O758" s="87">
        <v>0</v>
      </c>
      <c r="P758" s="87">
        <v>0</v>
      </c>
      <c r="Q758" s="87">
        <v>0</v>
      </c>
      <c r="R758" s="87">
        <v>0</v>
      </c>
      <c r="S758" s="87">
        <v>0</v>
      </c>
      <c r="T758" s="87">
        <v>0</v>
      </c>
      <c r="U758" s="87">
        <v>0</v>
      </c>
      <c r="V758" s="87">
        <v>0</v>
      </c>
      <c r="W758" s="87">
        <v>0</v>
      </c>
      <c r="X758" s="87">
        <v>0</v>
      </c>
      <c r="Y758" s="87">
        <v>0</v>
      </c>
      <c r="Z758" s="87">
        <v>0</v>
      </c>
      <c r="AA758" s="87">
        <v>0</v>
      </c>
      <c r="AB758" s="87">
        <v>0</v>
      </c>
      <c r="AC758" s="87">
        <v>0</v>
      </c>
      <c r="AD758" s="87">
        <v>0</v>
      </c>
      <c r="AE758" s="87">
        <v>0</v>
      </c>
      <c r="AF758" s="87">
        <v>0</v>
      </c>
      <c r="AG758" s="87">
        <v>0</v>
      </c>
      <c r="AH758" s="87">
        <v>0</v>
      </c>
      <c r="AI758" s="87">
        <v>0</v>
      </c>
      <c r="AJ758" s="87">
        <v>0</v>
      </c>
      <c r="AK758" s="87">
        <v>0</v>
      </c>
      <c r="AL758" s="87">
        <v>0</v>
      </c>
      <c r="AM758" s="87">
        <v>0</v>
      </c>
      <c r="AN758" s="87">
        <v>0</v>
      </c>
      <c r="AO758" s="87">
        <v>0</v>
      </c>
      <c r="AP758" s="87">
        <v>0</v>
      </c>
      <c r="AQ758" s="87">
        <v>0</v>
      </c>
      <c r="AR758" s="87">
        <v>0</v>
      </c>
      <c r="AS758" s="87">
        <v>0</v>
      </c>
      <c r="AT758" s="87">
        <v>0</v>
      </c>
      <c r="AU758" s="87">
        <v>0</v>
      </c>
      <c r="AV758" s="87">
        <v>0</v>
      </c>
      <c r="AW758" s="87">
        <v>0</v>
      </c>
      <c r="AX758" s="87">
        <v>0</v>
      </c>
      <c r="AY758" s="87">
        <v>0</v>
      </c>
      <c r="AZ758" s="87">
        <v>0</v>
      </c>
      <c r="BA758" s="87">
        <v>0</v>
      </c>
      <c r="BB758" s="87">
        <v>0</v>
      </c>
    </row>
    <row r="759" spans="1:54">
      <c r="A759" s="86" t="s">
        <v>876</v>
      </c>
      <c r="B759" s="87">
        <v>-4650735.38</v>
      </c>
      <c r="C759" s="87">
        <v>-4650735.38</v>
      </c>
      <c r="D759" s="87">
        <v>-4650735.38</v>
      </c>
      <c r="E759" s="87">
        <v>-4650735.38</v>
      </c>
      <c r="F759" s="87">
        <v>-4650735.38</v>
      </c>
      <c r="G759" s="87">
        <v>-4650735.38</v>
      </c>
      <c r="H759" s="87">
        <v>-4650735.38</v>
      </c>
      <c r="I759" s="87">
        <v>-4650735.38</v>
      </c>
      <c r="J759" s="87">
        <v>-4650735.38</v>
      </c>
      <c r="K759" s="87">
        <v>-4650735.38</v>
      </c>
      <c r="L759" s="87">
        <v>-4650735.38</v>
      </c>
      <c r="M759" s="87">
        <v>-4650735.38</v>
      </c>
      <c r="N759" s="87">
        <v>-4650735.38</v>
      </c>
      <c r="O759" s="87">
        <v>-4650735.38</v>
      </c>
      <c r="P759" s="87">
        <v>-4650735.38</v>
      </c>
      <c r="Q759" s="87">
        <v>-4650735.38</v>
      </c>
      <c r="R759" s="87">
        <v>-4650735.38</v>
      </c>
      <c r="S759" s="87">
        <v>-4650735.38</v>
      </c>
      <c r="T759" s="87">
        <v>-4650735.38</v>
      </c>
      <c r="U759" s="87">
        <v>-4650735.38</v>
      </c>
      <c r="V759" s="87">
        <v>-4650735.38</v>
      </c>
      <c r="W759" s="87">
        <v>-4650735.38</v>
      </c>
      <c r="X759" s="87">
        <v>-4650735.38</v>
      </c>
      <c r="Y759" s="87">
        <v>-4650735.38</v>
      </c>
      <c r="Z759" s="87">
        <v>-4650735.38</v>
      </c>
      <c r="AA759" s="87">
        <v>-4650735.38</v>
      </c>
      <c r="AB759" s="87">
        <v>-4650735.38</v>
      </c>
      <c r="AC759" s="87">
        <v>-4650735.38</v>
      </c>
      <c r="AD759" s="87">
        <v>-4650735.38</v>
      </c>
      <c r="AE759" s="87">
        <v>-4650735.38</v>
      </c>
      <c r="AF759" s="87">
        <v>-4650735.38</v>
      </c>
      <c r="AG759" s="87">
        <v>-4650735.38</v>
      </c>
      <c r="AH759" s="87">
        <v>-4650735.38</v>
      </c>
      <c r="AI759" s="87">
        <v>-4650735.38</v>
      </c>
      <c r="AJ759" s="87">
        <v>-4650735.38</v>
      </c>
      <c r="AK759" s="87">
        <v>-4650735.38</v>
      </c>
      <c r="AL759" s="87">
        <v>-4650735.38</v>
      </c>
      <c r="AM759" s="87">
        <v>-4650735.38</v>
      </c>
      <c r="AN759" s="87">
        <v>-4650735.38</v>
      </c>
      <c r="AO759" s="87">
        <v>-4650735.38</v>
      </c>
      <c r="AP759" s="87">
        <v>-4650735.38</v>
      </c>
      <c r="AQ759" s="87">
        <v>-4650735.38</v>
      </c>
      <c r="AR759" s="87">
        <v>-4650735.38</v>
      </c>
      <c r="AS759" s="87">
        <v>-4650735.38</v>
      </c>
      <c r="AT759" s="87">
        <v>-4650735.38</v>
      </c>
      <c r="AU759" s="87">
        <v>-4650735.38</v>
      </c>
      <c r="AV759" s="87">
        <v>-4650735.38</v>
      </c>
      <c r="AW759" s="87">
        <v>-4650735.38</v>
      </c>
      <c r="AX759" s="87">
        <v>-4650735.38</v>
      </c>
      <c r="AY759" s="87">
        <v>-4650735.38</v>
      </c>
      <c r="AZ759" s="87">
        <v>-4650735.38</v>
      </c>
      <c r="BA759" s="87">
        <v>-4650735.38</v>
      </c>
      <c r="BB759" s="87">
        <v>-4650735.38</v>
      </c>
    </row>
    <row r="760" spans="1:54">
      <c r="A760" s="86" t="s">
        <v>877</v>
      </c>
      <c r="B760" s="87">
        <v>-7232380.1299999999</v>
      </c>
      <c r="C760" s="87">
        <v>-7232380.1299999999</v>
      </c>
      <c r="D760" s="87">
        <v>-7232380.1299999999</v>
      </c>
      <c r="E760" s="87">
        <v>-7232380.1299999999</v>
      </c>
      <c r="F760" s="87">
        <v>-7232380.1299999999</v>
      </c>
      <c r="G760" s="87">
        <v>-7232380.1299999999</v>
      </c>
      <c r="H760" s="87">
        <v>-7232380.1299999999</v>
      </c>
      <c r="I760" s="87">
        <v>-7232380.1299999999</v>
      </c>
      <c r="J760" s="87">
        <v>-7232380.1299999999</v>
      </c>
      <c r="K760" s="87">
        <v>-7232380.1299999999</v>
      </c>
      <c r="L760" s="87">
        <v>-7232380.1299999999</v>
      </c>
      <c r="M760" s="87">
        <v>-7232380.1299999999</v>
      </c>
      <c r="N760" s="87">
        <v>-7232380.1299999999</v>
      </c>
      <c r="O760" s="87">
        <v>-7232380.1299999999</v>
      </c>
      <c r="P760" s="87">
        <v>-7232380.1299999999</v>
      </c>
      <c r="Q760" s="87">
        <v>-7232380.1299999999</v>
      </c>
      <c r="R760" s="87">
        <v>-7232380.1299999999</v>
      </c>
      <c r="S760" s="87">
        <v>-7232380.1299999999</v>
      </c>
      <c r="T760" s="87">
        <v>-7232380.1299999999</v>
      </c>
      <c r="U760" s="87">
        <v>-7232380.1299999999</v>
      </c>
      <c r="V760" s="87">
        <v>-7232380.1299999999</v>
      </c>
      <c r="W760" s="87">
        <v>-7232380.1299999999</v>
      </c>
      <c r="X760" s="87">
        <v>-7232380.1299999999</v>
      </c>
      <c r="Y760" s="87">
        <v>-7232380.1299999999</v>
      </c>
      <c r="Z760" s="87">
        <v>-7232380.1299999999</v>
      </c>
      <c r="AA760" s="87">
        <v>-7232380.1299999999</v>
      </c>
      <c r="AB760" s="87">
        <v>-7232380.1299999999</v>
      </c>
      <c r="AC760" s="87">
        <v>-7232380.1299999999</v>
      </c>
      <c r="AD760" s="87">
        <v>-7232380.1299999999</v>
      </c>
      <c r="AE760" s="87">
        <v>-7232380.1299999999</v>
      </c>
      <c r="AF760" s="87">
        <v>-7232380.1299999999</v>
      </c>
      <c r="AG760" s="87">
        <v>-7232380.1299999999</v>
      </c>
      <c r="AH760" s="87">
        <v>-7232380.1299999999</v>
      </c>
      <c r="AI760" s="87">
        <v>-7232380.1299999999</v>
      </c>
      <c r="AJ760" s="87">
        <v>-7232380.1299999999</v>
      </c>
      <c r="AK760" s="87">
        <v>-7232380.1299999999</v>
      </c>
      <c r="AL760" s="87">
        <v>-7232380.1299999999</v>
      </c>
      <c r="AM760" s="87">
        <v>-7232380.1299999999</v>
      </c>
      <c r="AN760" s="87">
        <v>-7232380.1299999999</v>
      </c>
      <c r="AO760" s="87">
        <v>-7232380.1299999999</v>
      </c>
      <c r="AP760" s="87">
        <v>-7232380.1299999999</v>
      </c>
      <c r="AQ760" s="87">
        <v>-7232380.1299999999</v>
      </c>
      <c r="AR760" s="87">
        <v>-7232380.1299999999</v>
      </c>
      <c r="AS760" s="87">
        <v>-7232380.1299999999</v>
      </c>
      <c r="AT760" s="87">
        <v>-7232380.1299999999</v>
      </c>
      <c r="AU760" s="87">
        <v>-7232380.1299999999</v>
      </c>
      <c r="AV760" s="87">
        <v>-7232380.1299999999</v>
      </c>
      <c r="AW760" s="87">
        <v>-7232380.1299999999</v>
      </c>
      <c r="AX760" s="87">
        <v>-7232380.1299999999</v>
      </c>
      <c r="AY760" s="87">
        <v>-7232380.1299999999</v>
      </c>
      <c r="AZ760" s="87">
        <v>-7232380.1299999999</v>
      </c>
      <c r="BA760" s="87">
        <v>-7232380.1299999999</v>
      </c>
      <c r="BB760" s="87">
        <v>-7232380.1299999999</v>
      </c>
    </row>
    <row r="761" spans="1:54">
      <c r="A761" s="86" t="s">
        <v>878</v>
      </c>
      <c r="B761" s="87">
        <v>-24757246.600000001</v>
      </c>
      <c r="C761" s="87">
        <v>-24757246.600000001</v>
      </c>
      <c r="D761" s="87">
        <v>-24757246.600000001</v>
      </c>
      <c r="E761" s="87">
        <v>-24757246.600000001</v>
      </c>
      <c r="F761" s="87">
        <v>-24757246.600000001</v>
      </c>
      <c r="G761" s="87">
        <v>-24757246.600000001</v>
      </c>
      <c r="H761" s="87">
        <v>-24757246.600000001</v>
      </c>
      <c r="I761" s="87">
        <v>-24757246.600000001</v>
      </c>
      <c r="J761" s="87">
        <v>-24757246.600000001</v>
      </c>
      <c r="K761" s="87">
        <v>-24757246.600000001</v>
      </c>
      <c r="L761" s="87">
        <v>-24757246.600000001</v>
      </c>
      <c r="M761" s="87">
        <v>-24757246.600000001</v>
      </c>
      <c r="N761" s="87">
        <v>-24757246.600000001</v>
      </c>
      <c r="O761" s="87">
        <v>-24757246.600000001</v>
      </c>
      <c r="P761" s="87">
        <v>-24757246.600000001</v>
      </c>
      <c r="Q761" s="87">
        <v>-24757246.600000001</v>
      </c>
      <c r="R761" s="87">
        <v>-24757246.600000001</v>
      </c>
      <c r="S761" s="87">
        <v>-24757246.600000001</v>
      </c>
      <c r="T761" s="87">
        <v>-24757246.600000001</v>
      </c>
      <c r="U761" s="87">
        <v>-24757246.600000001</v>
      </c>
      <c r="V761" s="87">
        <v>-24757246.600000001</v>
      </c>
      <c r="W761" s="87">
        <v>-24757246.600000001</v>
      </c>
      <c r="X761" s="87">
        <v>-24757246.600000001</v>
      </c>
      <c r="Y761" s="87">
        <v>-24757246.600000001</v>
      </c>
      <c r="Z761" s="87">
        <v>-24757246.600000001</v>
      </c>
      <c r="AA761" s="87">
        <v>-24757246.600000001</v>
      </c>
      <c r="AB761" s="87">
        <v>-24757246.600000001</v>
      </c>
      <c r="AC761" s="87">
        <v>-24757246.600000001</v>
      </c>
      <c r="AD761" s="87">
        <v>-24757246.600000001</v>
      </c>
      <c r="AE761" s="87">
        <v>-24757246.600000001</v>
      </c>
      <c r="AF761" s="87">
        <v>-24757246.600000001</v>
      </c>
      <c r="AG761" s="87">
        <v>-24757246.600000001</v>
      </c>
      <c r="AH761" s="87">
        <v>-24757246.600000001</v>
      </c>
      <c r="AI761" s="87">
        <v>-24757246.600000001</v>
      </c>
      <c r="AJ761" s="87">
        <v>-24757246.600000001</v>
      </c>
      <c r="AK761" s="87">
        <v>-24757246.600000001</v>
      </c>
      <c r="AL761" s="87">
        <v>-24757246.600000001</v>
      </c>
      <c r="AM761" s="87">
        <v>-24757246.600000001</v>
      </c>
      <c r="AN761" s="87">
        <v>-24757246.600000001</v>
      </c>
      <c r="AO761" s="87">
        <v>-24757246.600000001</v>
      </c>
      <c r="AP761" s="87">
        <v>-24757246.600000001</v>
      </c>
      <c r="AQ761" s="87">
        <v>-24757246.600000001</v>
      </c>
      <c r="AR761" s="87">
        <v>-24757246.600000001</v>
      </c>
      <c r="AS761" s="87">
        <v>-24757246.600000001</v>
      </c>
      <c r="AT761" s="87">
        <v>-24757246.600000001</v>
      </c>
      <c r="AU761" s="87">
        <v>-24757246.600000001</v>
      </c>
      <c r="AV761" s="87">
        <v>-24757246.600000001</v>
      </c>
      <c r="AW761" s="87">
        <v>-24757246.600000001</v>
      </c>
      <c r="AX761" s="87">
        <v>-24757246.600000001</v>
      </c>
      <c r="AY761" s="87">
        <v>-24757246.600000001</v>
      </c>
      <c r="AZ761" s="87">
        <v>-24757246.600000001</v>
      </c>
      <c r="BA761" s="87">
        <v>-24757246.600000001</v>
      </c>
      <c r="BB761" s="87">
        <v>-24757246.600000001</v>
      </c>
    </row>
    <row r="762" spans="1:54">
      <c r="A762" s="86" t="s">
        <v>879</v>
      </c>
      <c r="B762" s="87">
        <v>0</v>
      </c>
      <c r="C762" s="87">
        <v>0</v>
      </c>
      <c r="D762" s="87">
        <v>0</v>
      </c>
      <c r="E762" s="87">
        <v>0</v>
      </c>
      <c r="F762" s="87">
        <v>0</v>
      </c>
      <c r="G762" s="87">
        <v>0</v>
      </c>
      <c r="H762" s="87">
        <v>0</v>
      </c>
      <c r="I762" s="87">
        <v>0</v>
      </c>
      <c r="J762" s="87">
        <v>0</v>
      </c>
      <c r="K762" s="87">
        <v>0</v>
      </c>
      <c r="L762" s="87">
        <v>0</v>
      </c>
      <c r="M762" s="87">
        <v>0</v>
      </c>
      <c r="N762" s="87">
        <v>0</v>
      </c>
      <c r="O762" s="87">
        <v>0</v>
      </c>
      <c r="P762" s="87">
        <v>0</v>
      </c>
      <c r="Q762" s="87">
        <v>0</v>
      </c>
      <c r="R762" s="87">
        <v>0</v>
      </c>
      <c r="S762" s="87">
        <v>0</v>
      </c>
      <c r="T762" s="87">
        <v>0</v>
      </c>
      <c r="U762" s="87">
        <v>0</v>
      </c>
      <c r="V762" s="87">
        <v>0</v>
      </c>
      <c r="W762" s="87">
        <v>0</v>
      </c>
      <c r="X762" s="87">
        <v>0</v>
      </c>
      <c r="Y762" s="87">
        <v>0</v>
      </c>
      <c r="Z762" s="87">
        <v>0</v>
      </c>
      <c r="AA762" s="87">
        <v>0</v>
      </c>
      <c r="AB762" s="87">
        <v>0</v>
      </c>
      <c r="AC762" s="87">
        <v>0</v>
      </c>
      <c r="AD762" s="87">
        <v>0</v>
      </c>
      <c r="AE762" s="87">
        <v>0</v>
      </c>
      <c r="AF762" s="87">
        <v>0</v>
      </c>
      <c r="AG762" s="87">
        <v>0</v>
      </c>
      <c r="AH762" s="87">
        <v>0</v>
      </c>
      <c r="AI762" s="87">
        <v>0</v>
      </c>
      <c r="AJ762" s="87">
        <v>0</v>
      </c>
      <c r="AK762" s="87">
        <v>0</v>
      </c>
      <c r="AL762" s="87">
        <v>0</v>
      </c>
      <c r="AM762" s="87">
        <v>0</v>
      </c>
      <c r="AN762" s="87">
        <v>0</v>
      </c>
      <c r="AO762" s="87">
        <v>0</v>
      </c>
      <c r="AP762" s="87">
        <v>0</v>
      </c>
      <c r="AQ762" s="87">
        <v>0</v>
      </c>
      <c r="AR762" s="87">
        <v>0</v>
      </c>
      <c r="AS762" s="87">
        <v>0</v>
      </c>
      <c r="AT762" s="87">
        <v>0</v>
      </c>
      <c r="AU762" s="87">
        <v>0</v>
      </c>
      <c r="AV762" s="87">
        <v>0</v>
      </c>
      <c r="AW762" s="87">
        <v>0</v>
      </c>
      <c r="AX762" s="87">
        <v>0</v>
      </c>
      <c r="AY762" s="87">
        <v>0</v>
      </c>
      <c r="AZ762" s="87">
        <v>0</v>
      </c>
      <c r="BA762" s="87">
        <v>0</v>
      </c>
      <c r="BB762" s="87">
        <v>0</v>
      </c>
    </row>
    <row r="763" spans="1:54">
      <c r="A763" s="86" t="s">
        <v>880</v>
      </c>
      <c r="B763" s="87">
        <v>0</v>
      </c>
      <c r="C763" s="87">
        <v>0</v>
      </c>
      <c r="D763" s="87">
        <v>0</v>
      </c>
      <c r="E763" s="87">
        <v>0</v>
      </c>
      <c r="F763" s="87">
        <v>0</v>
      </c>
      <c r="G763" s="87">
        <v>0</v>
      </c>
      <c r="H763" s="87">
        <v>0</v>
      </c>
      <c r="I763" s="87">
        <v>0</v>
      </c>
      <c r="J763" s="87">
        <v>0</v>
      </c>
      <c r="K763" s="87">
        <v>0</v>
      </c>
      <c r="L763" s="87">
        <v>0</v>
      </c>
      <c r="M763" s="87">
        <v>0</v>
      </c>
      <c r="N763" s="87">
        <v>0</v>
      </c>
      <c r="O763" s="87">
        <v>0</v>
      </c>
      <c r="P763" s="87">
        <v>0</v>
      </c>
      <c r="Q763" s="87">
        <v>0</v>
      </c>
      <c r="R763" s="87">
        <v>0</v>
      </c>
      <c r="S763" s="87">
        <v>0</v>
      </c>
      <c r="T763" s="87">
        <v>0</v>
      </c>
      <c r="U763" s="87">
        <v>0</v>
      </c>
      <c r="V763" s="87">
        <v>0</v>
      </c>
      <c r="W763" s="87">
        <v>0</v>
      </c>
      <c r="X763" s="87">
        <v>0</v>
      </c>
      <c r="Y763" s="87">
        <v>0</v>
      </c>
      <c r="Z763" s="87">
        <v>0</v>
      </c>
      <c r="AA763" s="87">
        <v>0</v>
      </c>
      <c r="AB763" s="87">
        <v>0</v>
      </c>
      <c r="AC763" s="87">
        <v>0</v>
      </c>
      <c r="AD763" s="87">
        <v>0</v>
      </c>
      <c r="AE763" s="87">
        <v>0</v>
      </c>
      <c r="AF763" s="87">
        <v>0</v>
      </c>
      <c r="AG763" s="87">
        <v>0</v>
      </c>
      <c r="AH763" s="87">
        <v>0</v>
      </c>
      <c r="AI763" s="87">
        <v>0</v>
      </c>
      <c r="AJ763" s="87">
        <v>0</v>
      </c>
      <c r="AK763" s="87">
        <v>0</v>
      </c>
      <c r="AL763" s="87">
        <v>0</v>
      </c>
      <c r="AM763" s="87">
        <v>0</v>
      </c>
      <c r="AN763" s="87">
        <v>0</v>
      </c>
      <c r="AO763" s="87">
        <v>0</v>
      </c>
      <c r="AP763" s="87">
        <v>0</v>
      </c>
      <c r="AQ763" s="87">
        <v>0</v>
      </c>
      <c r="AR763" s="87">
        <v>0</v>
      </c>
      <c r="AS763" s="87">
        <v>0</v>
      </c>
      <c r="AT763" s="87">
        <v>0</v>
      </c>
      <c r="AU763" s="87">
        <v>0</v>
      </c>
      <c r="AV763" s="87">
        <v>0</v>
      </c>
      <c r="AW763" s="87">
        <v>0</v>
      </c>
      <c r="AX763" s="87">
        <v>0</v>
      </c>
      <c r="AY763" s="87">
        <v>0</v>
      </c>
      <c r="AZ763" s="87">
        <v>0</v>
      </c>
      <c r="BA763" s="87">
        <v>0</v>
      </c>
      <c r="BB763" s="87">
        <v>0</v>
      </c>
    </row>
    <row r="764" spans="1:54">
      <c r="A764" s="86" t="s">
        <v>881</v>
      </c>
      <c r="B764" s="87">
        <v>0</v>
      </c>
      <c r="C764" s="87">
        <v>0</v>
      </c>
      <c r="D764" s="87">
        <v>0</v>
      </c>
      <c r="E764" s="87">
        <v>0</v>
      </c>
      <c r="F764" s="87">
        <v>0</v>
      </c>
      <c r="G764" s="87">
        <v>0</v>
      </c>
      <c r="H764" s="87">
        <v>0</v>
      </c>
      <c r="I764" s="87">
        <v>0</v>
      </c>
      <c r="J764" s="87">
        <v>0</v>
      </c>
      <c r="K764" s="87">
        <v>0</v>
      </c>
      <c r="L764" s="87">
        <v>0</v>
      </c>
      <c r="M764" s="87">
        <v>0</v>
      </c>
      <c r="N764" s="87">
        <v>0</v>
      </c>
      <c r="O764" s="87">
        <v>0</v>
      </c>
      <c r="P764" s="87">
        <v>0</v>
      </c>
      <c r="Q764" s="87">
        <v>0</v>
      </c>
      <c r="R764" s="87">
        <v>0</v>
      </c>
      <c r="S764" s="87">
        <v>0</v>
      </c>
      <c r="T764" s="87">
        <v>0</v>
      </c>
      <c r="U764" s="87">
        <v>0</v>
      </c>
      <c r="V764" s="87">
        <v>0</v>
      </c>
      <c r="W764" s="87">
        <v>0</v>
      </c>
      <c r="X764" s="87">
        <v>0</v>
      </c>
      <c r="Y764" s="87">
        <v>0</v>
      </c>
      <c r="Z764" s="87">
        <v>0</v>
      </c>
      <c r="AA764" s="87">
        <v>0</v>
      </c>
      <c r="AB764" s="87">
        <v>0</v>
      </c>
      <c r="AC764" s="87">
        <v>0</v>
      </c>
      <c r="AD764" s="87">
        <v>0</v>
      </c>
      <c r="AE764" s="87">
        <v>0</v>
      </c>
      <c r="AF764" s="87">
        <v>0</v>
      </c>
      <c r="AG764" s="87">
        <v>0</v>
      </c>
      <c r="AH764" s="87">
        <v>0</v>
      </c>
      <c r="AI764" s="87">
        <v>0</v>
      </c>
      <c r="AJ764" s="87">
        <v>0</v>
      </c>
      <c r="AK764" s="87">
        <v>0</v>
      </c>
      <c r="AL764" s="87">
        <v>0</v>
      </c>
      <c r="AM764" s="87">
        <v>0</v>
      </c>
      <c r="AN764" s="87">
        <v>0</v>
      </c>
      <c r="AO764" s="87">
        <v>0</v>
      </c>
      <c r="AP764" s="87">
        <v>0</v>
      </c>
      <c r="AQ764" s="87">
        <v>0</v>
      </c>
      <c r="AR764" s="87">
        <v>0</v>
      </c>
      <c r="AS764" s="87">
        <v>0</v>
      </c>
      <c r="AT764" s="87">
        <v>0</v>
      </c>
      <c r="AU764" s="87">
        <v>0</v>
      </c>
      <c r="AV764" s="87">
        <v>0</v>
      </c>
      <c r="AW764" s="87">
        <v>0</v>
      </c>
      <c r="AX764" s="87">
        <v>0</v>
      </c>
      <c r="AY764" s="87">
        <v>0</v>
      </c>
      <c r="AZ764" s="87">
        <v>0</v>
      </c>
      <c r="BA764" s="87">
        <v>0</v>
      </c>
      <c r="BB764" s="87">
        <v>0</v>
      </c>
    </row>
    <row r="765" spans="1:54">
      <c r="A765" s="86" t="s">
        <v>882</v>
      </c>
      <c r="B765" s="87">
        <v>0</v>
      </c>
      <c r="C765" s="87">
        <v>0</v>
      </c>
      <c r="D765" s="87">
        <v>0</v>
      </c>
      <c r="E765" s="87">
        <v>0</v>
      </c>
      <c r="F765" s="87">
        <v>0</v>
      </c>
      <c r="G765" s="87">
        <v>0</v>
      </c>
      <c r="H765" s="87">
        <v>0</v>
      </c>
      <c r="I765" s="87">
        <v>0</v>
      </c>
      <c r="J765" s="87">
        <v>0</v>
      </c>
      <c r="K765" s="87">
        <v>0</v>
      </c>
      <c r="L765" s="87">
        <v>0</v>
      </c>
      <c r="M765" s="87">
        <v>0</v>
      </c>
      <c r="N765" s="87">
        <v>0</v>
      </c>
      <c r="O765" s="87">
        <v>0</v>
      </c>
      <c r="P765" s="87">
        <v>0</v>
      </c>
      <c r="Q765" s="87">
        <v>0</v>
      </c>
      <c r="R765" s="87">
        <v>0</v>
      </c>
      <c r="S765" s="87">
        <v>0</v>
      </c>
      <c r="T765" s="87">
        <v>0</v>
      </c>
      <c r="U765" s="87">
        <v>0</v>
      </c>
      <c r="V765" s="87">
        <v>0</v>
      </c>
      <c r="W765" s="87">
        <v>0</v>
      </c>
      <c r="X765" s="87">
        <v>0</v>
      </c>
      <c r="Y765" s="87">
        <v>0</v>
      </c>
      <c r="Z765" s="87">
        <v>0</v>
      </c>
      <c r="AA765" s="87">
        <v>0</v>
      </c>
      <c r="AB765" s="87">
        <v>0</v>
      </c>
      <c r="AC765" s="87">
        <v>0</v>
      </c>
      <c r="AD765" s="87">
        <v>0</v>
      </c>
      <c r="AE765" s="87">
        <v>0</v>
      </c>
      <c r="AF765" s="87">
        <v>0</v>
      </c>
      <c r="AG765" s="87">
        <v>0</v>
      </c>
      <c r="AH765" s="87">
        <v>0</v>
      </c>
      <c r="AI765" s="87">
        <v>0</v>
      </c>
      <c r="AJ765" s="87">
        <v>0</v>
      </c>
      <c r="AK765" s="87">
        <v>0</v>
      </c>
      <c r="AL765" s="87">
        <v>0</v>
      </c>
      <c r="AM765" s="87">
        <v>0</v>
      </c>
      <c r="AN765" s="87">
        <v>0</v>
      </c>
      <c r="AO765" s="87">
        <v>0</v>
      </c>
      <c r="AP765" s="87">
        <v>0</v>
      </c>
      <c r="AQ765" s="87">
        <v>0</v>
      </c>
      <c r="AR765" s="87">
        <v>0</v>
      </c>
      <c r="AS765" s="87">
        <v>0</v>
      </c>
      <c r="AT765" s="87">
        <v>0</v>
      </c>
      <c r="AU765" s="87">
        <v>0</v>
      </c>
      <c r="AV765" s="87">
        <v>0</v>
      </c>
      <c r="AW765" s="87">
        <v>0</v>
      </c>
      <c r="AX765" s="87">
        <v>0</v>
      </c>
      <c r="AY765" s="87">
        <v>0</v>
      </c>
      <c r="AZ765" s="87">
        <v>0</v>
      </c>
      <c r="BA765" s="87">
        <v>0</v>
      </c>
      <c r="BB765" s="87">
        <v>0</v>
      </c>
    </row>
    <row r="766" spans="1:54">
      <c r="A766" s="86" t="s">
        <v>883</v>
      </c>
      <c r="B766" s="87">
        <v>-321562</v>
      </c>
      <c r="C766" s="87">
        <v>-321562</v>
      </c>
      <c r="D766" s="87">
        <v>-321562</v>
      </c>
      <c r="E766" s="87">
        <v>-321562</v>
      </c>
      <c r="F766" s="87">
        <v>-321562</v>
      </c>
      <c r="G766" s="87">
        <v>-321562</v>
      </c>
      <c r="H766" s="87">
        <v>-321562</v>
      </c>
      <c r="I766" s="87">
        <v>-321562</v>
      </c>
      <c r="J766" s="87">
        <v>-321562</v>
      </c>
      <c r="K766" s="87">
        <v>-321562</v>
      </c>
      <c r="L766" s="87">
        <v>-321562</v>
      </c>
      <c r="M766" s="87">
        <v>-321562</v>
      </c>
      <c r="N766" s="87">
        <v>-321562</v>
      </c>
      <c r="O766" s="87">
        <v>-321562</v>
      </c>
      <c r="P766" s="87">
        <v>-321562</v>
      </c>
      <c r="Q766" s="87">
        <v>-321562</v>
      </c>
      <c r="R766" s="87">
        <v>-321562</v>
      </c>
      <c r="S766" s="87">
        <v>-321562</v>
      </c>
      <c r="T766" s="87">
        <v>-321562</v>
      </c>
      <c r="U766" s="87">
        <v>-321562</v>
      </c>
      <c r="V766" s="87">
        <v>-321562</v>
      </c>
      <c r="W766" s="87">
        <v>-321562</v>
      </c>
      <c r="X766" s="87">
        <v>-321562</v>
      </c>
      <c r="Y766" s="87">
        <v>-321562</v>
      </c>
      <c r="Z766" s="87">
        <v>-321562</v>
      </c>
      <c r="AA766" s="87">
        <v>-321562</v>
      </c>
      <c r="AB766" s="87">
        <v>-321562</v>
      </c>
      <c r="AC766" s="87">
        <v>-321562</v>
      </c>
      <c r="AD766" s="87">
        <v>-321562</v>
      </c>
      <c r="AE766" s="87">
        <v>-321562</v>
      </c>
      <c r="AF766" s="87">
        <v>-321562</v>
      </c>
      <c r="AG766" s="87">
        <v>-321562</v>
      </c>
      <c r="AH766" s="87">
        <v>-321562</v>
      </c>
      <c r="AI766" s="87">
        <v>-321562</v>
      </c>
      <c r="AJ766" s="87">
        <v>-321562</v>
      </c>
      <c r="AK766" s="87">
        <v>-321562</v>
      </c>
      <c r="AL766" s="87">
        <v>-321562</v>
      </c>
      <c r="AM766" s="87">
        <v>-321562</v>
      </c>
      <c r="AN766" s="87">
        <v>-321562</v>
      </c>
      <c r="AO766" s="87">
        <v>-321562</v>
      </c>
      <c r="AP766" s="87">
        <v>-321562</v>
      </c>
      <c r="AQ766" s="87">
        <v>-321562</v>
      </c>
      <c r="AR766" s="87">
        <v>-321562</v>
      </c>
      <c r="AS766" s="87">
        <v>-321562</v>
      </c>
      <c r="AT766" s="87">
        <v>-321562</v>
      </c>
      <c r="AU766" s="87">
        <v>-321562</v>
      </c>
      <c r="AV766" s="87">
        <v>-321562</v>
      </c>
      <c r="AW766" s="87">
        <v>-321562</v>
      </c>
      <c r="AX766" s="87">
        <v>-321562</v>
      </c>
      <c r="AY766" s="87">
        <v>-321562</v>
      </c>
      <c r="AZ766" s="87">
        <v>-321562</v>
      </c>
      <c r="BA766" s="87">
        <v>-321562</v>
      </c>
      <c r="BB766" s="87">
        <v>-321562</v>
      </c>
    </row>
    <row r="767" spans="1:54">
      <c r="A767" s="267" t="s">
        <v>884</v>
      </c>
      <c r="B767" s="87">
        <v>-105771534.59999999</v>
      </c>
      <c r="C767" s="87">
        <v>-105771534.59999999</v>
      </c>
      <c r="D767" s="87">
        <v>-105771534.59999999</v>
      </c>
      <c r="E767" s="87">
        <v>-105771534.59999999</v>
      </c>
      <c r="F767" s="87">
        <v>-105771534.59999999</v>
      </c>
      <c r="G767" s="87">
        <v>-105771534.59999999</v>
      </c>
      <c r="H767" s="87">
        <v>-105771534.59999999</v>
      </c>
      <c r="I767" s="87">
        <v>-105771534.59999999</v>
      </c>
      <c r="J767" s="87">
        <v>-105771534.59999999</v>
      </c>
      <c r="K767" s="87">
        <v>-105771534.59999999</v>
      </c>
      <c r="L767" s="87">
        <v>-105771534.59999999</v>
      </c>
      <c r="M767" s="87">
        <v>-105771534.59999999</v>
      </c>
      <c r="N767" s="87">
        <v>-105771534.59999999</v>
      </c>
      <c r="O767" s="87">
        <v>-105771534.59999999</v>
      </c>
      <c r="P767" s="87">
        <v>-105771534.59999999</v>
      </c>
      <c r="Q767" s="87">
        <v>-105771534.59999999</v>
      </c>
      <c r="R767" s="87">
        <v>-105771534.59999999</v>
      </c>
      <c r="S767" s="87">
        <v>-105771534.59999999</v>
      </c>
      <c r="T767" s="87">
        <v>-105771534.59999999</v>
      </c>
      <c r="U767" s="87">
        <v>-105771534.59999999</v>
      </c>
      <c r="V767" s="87">
        <v>-105771534.59999999</v>
      </c>
      <c r="W767" s="87">
        <v>-105771534.59999999</v>
      </c>
      <c r="X767" s="87">
        <v>-105771534.59999999</v>
      </c>
      <c r="Y767" s="87">
        <v>-105771534.59999999</v>
      </c>
      <c r="Z767" s="87">
        <v>-105771534.59999999</v>
      </c>
      <c r="AA767" s="87">
        <v>-105771534.59999999</v>
      </c>
      <c r="AB767" s="87">
        <v>-105771534.59999999</v>
      </c>
      <c r="AC767" s="87">
        <v>-105771534.59999999</v>
      </c>
      <c r="AD767" s="87">
        <v>-105771534.59999999</v>
      </c>
      <c r="AE767" s="87">
        <v>-105771534.59999999</v>
      </c>
      <c r="AF767" s="87">
        <v>-105771534.59999999</v>
      </c>
      <c r="AG767" s="87">
        <v>-105771534.59999999</v>
      </c>
      <c r="AH767" s="87">
        <v>-105771534.59999999</v>
      </c>
      <c r="AI767" s="87">
        <v>-105771534.59999999</v>
      </c>
      <c r="AJ767" s="87">
        <v>-105771534.59999999</v>
      </c>
      <c r="AK767" s="87">
        <v>-105771534.59999999</v>
      </c>
      <c r="AL767" s="87">
        <v>-105771534.59999999</v>
      </c>
      <c r="AM767" s="87">
        <v>-105771534.59999999</v>
      </c>
      <c r="AN767" s="87">
        <v>-105771534.59999999</v>
      </c>
      <c r="AO767" s="87">
        <v>-105771534.59999999</v>
      </c>
      <c r="AP767" s="87">
        <v>-105771534.59999999</v>
      </c>
      <c r="AQ767" s="87">
        <v>-105771534.59999999</v>
      </c>
      <c r="AR767" s="87">
        <v>-105771534.59999999</v>
      </c>
      <c r="AS767" s="87">
        <v>-105771534.59999999</v>
      </c>
      <c r="AT767" s="87">
        <v>-105771534.59999999</v>
      </c>
      <c r="AU767" s="87">
        <v>-105771534.59999999</v>
      </c>
      <c r="AV767" s="87">
        <v>-105771534.59999999</v>
      </c>
      <c r="AW767" s="87">
        <v>-105771534.59999999</v>
      </c>
      <c r="AX767" s="87">
        <v>-105771534.59999999</v>
      </c>
      <c r="AY767" s="87">
        <v>-105771534.59999999</v>
      </c>
      <c r="AZ767" s="87">
        <v>-105771534.59999999</v>
      </c>
      <c r="BA767" s="87">
        <v>-105771534.59999999</v>
      </c>
      <c r="BB767" s="87">
        <v>-105771534.59999999</v>
      </c>
    </row>
    <row r="768" spans="1:54">
      <c r="A768" s="86" t="s">
        <v>885</v>
      </c>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c r="AH768" s="87"/>
      <c r="AI768" s="87"/>
      <c r="AJ768" s="87"/>
      <c r="AK768" s="87"/>
      <c r="AL768" s="87"/>
      <c r="AM768" s="87"/>
      <c r="AN768" s="87"/>
      <c r="AO768" s="87"/>
      <c r="AP768" s="87"/>
      <c r="AQ768" s="87"/>
      <c r="AR768" s="87"/>
      <c r="AS768" s="87"/>
      <c r="AT768" s="87"/>
      <c r="AU768" s="87"/>
      <c r="AV768" s="87"/>
      <c r="AW768" s="87"/>
      <c r="AX768" s="87"/>
      <c r="AY768" s="87"/>
      <c r="AZ768" s="87"/>
      <c r="BA768" s="87"/>
      <c r="BB768" s="87"/>
    </row>
    <row r="769" spans="1:54">
      <c r="A769" s="86" t="s">
        <v>886</v>
      </c>
      <c r="B769" s="87">
        <v>0</v>
      </c>
      <c r="C769" s="87">
        <v>0</v>
      </c>
      <c r="D769" s="87">
        <v>0</v>
      </c>
      <c r="E769" s="87">
        <v>0</v>
      </c>
      <c r="F769" s="87">
        <v>0</v>
      </c>
      <c r="G769" s="87">
        <v>0</v>
      </c>
      <c r="H769" s="87">
        <v>0</v>
      </c>
      <c r="I769" s="87">
        <v>0</v>
      </c>
      <c r="J769" s="87">
        <v>0</v>
      </c>
      <c r="K769" s="87">
        <v>0</v>
      </c>
      <c r="L769" s="87">
        <v>0</v>
      </c>
      <c r="M769" s="87">
        <v>0</v>
      </c>
      <c r="N769" s="87">
        <v>0</v>
      </c>
      <c r="O769" s="87">
        <v>0</v>
      </c>
      <c r="P769" s="87">
        <v>0</v>
      </c>
      <c r="Q769" s="87">
        <v>0</v>
      </c>
      <c r="R769" s="87">
        <v>0</v>
      </c>
      <c r="S769" s="87">
        <v>0</v>
      </c>
      <c r="T769" s="87">
        <v>0</v>
      </c>
      <c r="U769" s="87">
        <v>0</v>
      </c>
      <c r="V769" s="87">
        <v>0</v>
      </c>
      <c r="W769" s="87">
        <v>0</v>
      </c>
      <c r="X769" s="87">
        <v>0</v>
      </c>
      <c r="Y769" s="87">
        <v>0</v>
      </c>
      <c r="Z769" s="87">
        <v>0</v>
      </c>
      <c r="AA769" s="87">
        <v>0</v>
      </c>
      <c r="AB769" s="87">
        <v>0</v>
      </c>
      <c r="AC769" s="87">
        <v>0</v>
      </c>
      <c r="AD769" s="87">
        <v>0</v>
      </c>
      <c r="AE769" s="87">
        <v>0</v>
      </c>
      <c r="AF769" s="87">
        <v>0</v>
      </c>
      <c r="AG769" s="87">
        <v>0</v>
      </c>
      <c r="AH769" s="87">
        <v>0</v>
      </c>
      <c r="AI769" s="87">
        <v>0</v>
      </c>
      <c r="AJ769" s="87">
        <v>0</v>
      </c>
      <c r="AK769" s="87">
        <v>0</v>
      </c>
      <c r="AL769" s="87">
        <v>0</v>
      </c>
      <c r="AM769" s="87">
        <v>0</v>
      </c>
      <c r="AN769" s="87">
        <v>0</v>
      </c>
      <c r="AO769" s="87">
        <v>0</v>
      </c>
      <c r="AP769" s="87">
        <v>0</v>
      </c>
      <c r="AQ769" s="87">
        <v>0</v>
      </c>
      <c r="AR769" s="87">
        <v>0</v>
      </c>
      <c r="AS769" s="87">
        <v>0</v>
      </c>
      <c r="AT769" s="87">
        <v>0</v>
      </c>
      <c r="AU769" s="87">
        <v>0</v>
      </c>
      <c r="AV769" s="87">
        <v>0</v>
      </c>
      <c r="AW769" s="87">
        <v>0</v>
      </c>
      <c r="AX769" s="87">
        <v>0</v>
      </c>
      <c r="AY769" s="87">
        <v>0</v>
      </c>
      <c r="AZ769" s="87">
        <v>0</v>
      </c>
      <c r="BA769" s="87">
        <v>0</v>
      </c>
      <c r="BB769" s="87">
        <v>0</v>
      </c>
    </row>
    <row r="770" spans="1:54">
      <c r="A770" s="86" t="s">
        <v>887</v>
      </c>
      <c r="B770" s="87">
        <v>0</v>
      </c>
      <c r="C770" s="87">
        <v>0</v>
      </c>
      <c r="D770" s="87">
        <v>0</v>
      </c>
      <c r="E770" s="87">
        <v>0</v>
      </c>
      <c r="F770" s="87">
        <v>0</v>
      </c>
      <c r="G770" s="87">
        <v>0</v>
      </c>
      <c r="H770" s="87">
        <v>0</v>
      </c>
      <c r="I770" s="87">
        <v>0</v>
      </c>
      <c r="J770" s="87">
        <v>0</v>
      </c>
      <c r="K770" s="87">
        <v>0</v>
      </c>
      <c r="L770" s="87">
        <v>0</v>
      </c>
      <c r="M770" s="87">
        <v>0</v>
      </c>
      <c r="N770" s="87">
        <v>0</v>
      </c>
      <c r="O770" s="87">
        <v>0</v>
      </c>
      <c r="P770" s="87">
        <v>0</v>
      </c>
      <c r="Q770" s="87">
        <v>0</v>
      </c>
      <c r="R770" s="87">
        <v>0</v>
      </c>
      <c r="S770" s="87">
        <v>0</v>
      </c>
      <c r="T770" s="87">
        <v>0</v>
      </c>
      <c r="U770" s="87">
        <v>0</v>
      </c>
      <c r="V770" s="87">
        <v>0</v>
      </c>
      <c r="W770" s="87">
        <v>0</v>
      </c>
      <c r="X770" s="87">
        <v>0</v>
      </c>
      <c r="Y770" s="87">
        <v>0</v>
      </c>
      <c r="Z770" s="87">
        <v>0</v>
      </c>
      <c r="AA770" s="87">
        <v>0</v>
      </c>
      <c r="AB770" s="87">
        <v>0</v>
      </c>
      <c r="AC770" s="87">
        <v>0</v>
      </c>
      <c r="AD770" s="87">
        <v>0</v>
      </c>
      <c r="AE770" s="87">
        <v>0</v>
      </c>
      <c r="AF770" s="87">
        <v>0</v>
      </c>
      <c r="AG770" s="87">
        <v>0</v>
      </c>
      <c r="AH770" s="87">
        <v>0</v>
      </c>
      <c r="AI770" s="87">
        <v>0</v>
      </c>
      <c r="AJ770" s="87">
        <v>0</v>
      </c>
      <c r="AK770" s="87">
        <v>0</v>
      </c>
      <c r="AL770" s="87">
        <v>0</v>
      </c>
      <c r="AM770" s="87">
        <v>0</v>
      </c>
      <c r="AN770" s="87">
        <v>0</v>
      </c>
      <c r="AO770" s="87">
        <v>0</v>
      </c>
      <c r="AP770" s="87">
        <v>0</v>
      </c>
      <c r="AQ770" s="87">
        <v>0</v>
      </c>
      <c r="AR770" s="87">
        <v>0</v>
      </c>
      <c r="AS770" s="87">
        <v>0</v>
      </c>
      <c r="AT770" s="87">
        <v>0</v>
      </c>
      <c r="AU770" s="87">
        <v>0</v>
      </c>
      <c r="AV770" s="87">
        <v>0</v>
      </c>
      <c r="AW770" s="87">
        <v>0</v>
      </c>
      <c r="AX770" s="87">
        <v>0</v>
      </c>
      <c r="AY770" s="87">
        <v>0</v>
      </c>
      <c r="AZ770" s="87">
        <v>0</v>
      </c>
      <c r="BA770" s="87">
        <v>0</v>
      </c>
      <c r="BB770" s="87">
        <v>0</v>
      </c>
    </row>
    <row r="771" spans="1:54">
      <c r="A771" s="86" t="s">
        <v>888</v>
      </c>
      <c r="B771" s="87">
        <v>0</v>
      </c>
      <c r="C771" s="87">
        <v>0</v>
      </c>
      <c r="D771" s="87">
        <v>0</v>
      </c>
      <c r="E771" s="87">
        <v>0</v>
      </c>
      <c r="F771" s="87">
        <v>0</v>
      </c>
      <c r="G771" s="87">
        <v>0</v>
      </c>
      <c r="H771" s="87">
        <v>0</v>
      </c>
      <c r="I771" s="87">
        <v>0</v>
      </c>
      <c r="J771" s="87">
        <v>0</v>
      </c>
      <c r="K771" s="87">
        <v>0</v>
      </c>
      <c r="L771" s="87">
        <v>0</v>
      </c>
      <c r="M771" s="87">
        <v>0</v>
      </c>
      <c r="N771" s="87">
        <v>0</v>
      </c>
      <c r="O771" s="87">
        <v>0</v>
      </c>
      <c r="P771" s="87">
        <v>0</v>
      </c>
      <c r="Q771" s="87">
        <v>0</v>
      </c>
      <c r="R771" s="87">
        <v>0</v>
      </c>
      <c r="S771" s="87">
        <v>0</v>
      </c>
      <c r="T771" s="87">
        <v>0</v>
      </c>
      <c r="U771" s="87">
        <v>0</v>
      </c>
      <c r="V771" s="87">
        <v>0</v>
      </c>
      <c r="W771" s="87">
        <v>0</v>
      </c>
      <c r="X771" s="87">
        <v>0</v>
      </c>
      <c r="Y771" s="87">
        <v>0</v>
      </c>
      <c r="Z771" s="87">
        <v>0</v>
      </c>
      <c r="AA771" s="87">
        <v>0</v>
      </c>
      <c r="AB771" s="87">
        <v>0</v>
      </c>
      <c r="AC771" s="87">
        <v>0</v>
      </c>
      <c r="AD771" s="87">
        <v>0</v>
      </c>
      <c r="AE771" s="87">
        <v>0</v>
      </c>
      <c r="AF771" s="87">
        <v>0</v>
      </c>
      <c r="AG771" s="87">
        <v>0</v>
      </c>
      <c r="AH771" s="87">
        <v>0</v>
      </c>
      <c r="AI771" s="87">
        <v>0</v>
      </c>
      <c r="AJ771" s="87">
        <v>0</v>
      </c>
      <c r="AK771" s="87">
        <v>0</v>
      </c>
      <c r="AL771" s="87">
        <v>0</v>
      </c>
      <c r="AM771" s="87">
        <v>0</v>
      </c>
      <c r="AN771" s="87">
        <v>0</v>
      </c>
      <c r="AO771" s="87">
        <v>0</v>
      </c>
      <c r="AP771" s="87">
        <v>0</v>
      </c>
      <c r="AQ771" s="87">
        <v>0</v>
      </c>
      <c r="AR771" s="87">
        <v>0</v>
      </c>
      <c r="AS771" s="87">
        <v>0</v>
      </c>
      <c r="AT771" s="87">
        <v>0</v>
      </c>
      <c r="AU771" s="87">
        <v>0</v>
      </c>
      <c r="AV771" s="87">
        <v>0</v>
      </c>
      <c r="AW771" s="87">
        <v>0</v>
      </c>
      <c r="AX771" s="87">
        <v>0</v>
      </c>
      <c r="AY771" s="87">
        <v>0</v>
      </c>
      <c r="AZ771" s="87">
        <v>0</v>
      </c>
      <c r="BA771" s="87">
        <v>0</v>
      </c>
      <c r="BB771" s="87">
        <v>0</v>
      </c>
    </row>
    <row r="772" spans="1:54">
      <c r="A772" s="86" t="s">
        <v>889</v>
      </c>
      <c r="B772" s="87">
        <v>-1490767.34</v>
      </c>
      <c r="C772" s="87">
        <v>-1490767.34</v>
      </c>
      <c r="D772" s="87">
        <v>-1490767.34</v>
      </c>
      <c r="E772" s="87">
        <v>-1490767.34</v>
      </c>
      <c r="F772" s="87">
        <v>-1490767.34</v>
      </c>
      <c r="G772" s="87">
        <v>-1490767.34</v>
      </c>
      <c r="H772" s="87">
        <v>-1490767.34</v>
      </c>
      <c r="I772" s="87">
        <v>-1490767.34</v>
      </c>
      <c r="J772" s="87">
        <v>-1490767.34</v>
      </c>
      <c r="K772" s="87">
        <v>-1490767.34</v>
      </c>
      <c r="L772" s="87">
        <v>-1490767.34</v>
      </c>
      <c r="M772" s="87">
        <v>-1490767.34</v>
      </c>
      <c r="N772" s="87">
        <v>-1490767.34</v>
      </c>
      <c r="O772" s="87">
        <v>-1490767.34</v>
      </c>
      <c r="P772" s="87">
        <v>-1490767.34</v>
      </c>
      <c r="Q772" s="87">
        <v>-1490767.34</v>
      </c>
      <c r="R772" s="87">
        <v>-1490767.34</v>
      </c>
      <c r="S772" s="87">
        <v>-1490767.34</v>
      </c>
      <c r="T772" s="87">
        <v>-1490767.34</v>
      </c>
      <c r="U772" s="87">
        <v>-1490767.34</v>
      </c>
      <c r="V772" s="87">
        <v>-1490767.34</v>
      </c>
      <c r="W772" s="87">
        <v>-1490767.34</v>
      </c>
      <c r="X772" s="87">
        <v>-1490767.34</v>
      </c>
      <c r="Y772" s="87">
        <v>-1490767.34</v>
      </c>
      <c r="Z772" s="87">
        <v>-1490767.34</v>
      </c>
      <c r="AA772" s="87">
        <v>-1490767.34</v>
      </c>
      <c r="AB772" s="87">
        <v>-1490767.34</v>
      </c>
      <c r="AC772" s="87">
        <v>-1490767.34</v>
      </c>
      <c r="AD772" s="87">
        <v>-1490767.34</v>
      </c>
      <c r="AE772" s="87">
        <v>-1490767.34</v>
      </c>
      <c r="AF772" s="87">
        <v>-1490767.34</v>
      </c>
      <c r="AG772" s="87">
        <v>-1490767.34</v>
      </c>
      <c r="AH772" s="87">
        <v>-1490767.34</v>
      </c>
      <c r="AI772" s="87">
        <v>-1490767.34</v>
      </c>
      <c r="AJ772" s="87">
        <v>-1490767.34</v>
      </c>
      <c r="AK772" s="87">
        <v>-1490767.34</v>
      </c>
      <c r="AL772" s="87">
        <v>-1490767.34</v>
      </c>
      <c r="AM772" s="87">
        <v>-1490767.34</v>
      </c>
      <c r="AN772" s="87">
        <v>-1490767.34</v>
      </c>
      <c r="AO772" s="87">
        <v>-1490767.34</v>
      </c>
      <c r="AP772" s="87">
        <v>-1490767.34</v>
      </c>
      <c r="AQ772" s="87">
        <v>-1490767.34</v>
      </c>
      <c r="AR772" s="87">
        <v>-1490767.34</v>
      </c>
      <c r="AS772" s="87">
        <v>-1490767.34</v>
      </c>
      <c r="AT772" s="87">
        <v>-1490767.34</v>
      </c>
      <c r="AU772" s="87">
        <v>-1490767.34</v>
      </c>
      <c r="AV772" s="87">
        <v>-1490767.34</v>
      </c>
      <c r="AW772" s="87">
        <v>-1490767.34</v>
      </c>
      <c r="AX772" s="87">
        <v>-1490767.34</v>
      </c>
      <c r="AY772" s="87">
        <v>-1490767.34</v>
      </c>
      <c r="AZ772" s="87">
        <v>-1490767.34</v>
      </c>
      <c r="BA772" s="87">
        <v>-1490767.34</v>
      </c>
      <c r="BB772" s="87">
        <v>-1490767.34</v>
      </c>
    </row>
    <row r="773" spans="1:54">
      <c r="A773" s="86" t="s">
        <v>890</v>
      </c>
      <c r="B773" s="87">
        <v>0</v>
      </c>
      <c r="C773" s="87">
        <v>0</v>
      </c>
      <c r="D773" s="87">
        <v>0</v>
      </c>
      <c r="E773" s="87">
        <v>0</v>
      </c>
      <c r="F773" s="87">
        <v>0</v>
      </c>
      <c r="G773" s="87">
        <v>0</v>
      </c>
      <c r="H773" s="87">
        <v>0</v>
      </c>
      <c r="I773" s="87">
        <v>0</v>
      </c>
      <c r="J773" s="87">
        <v>0</v>
      </c>
      <c r="K773" s="87">
        <v>0</v>
      </c>
      <c r="L773" s="87">
        <v>0</v>
      </c>
      <c r="M773" s="87">
        <v>0</v>
      </c>
      <c r="N773" s="87">
        <v>0</v>
      </c>
      <c r="O773" s="87">
        <v>0</v>
      </c>
      <c r="P773" s="87">
        <v>0</v>
      </c>
      <c r="Q773" s="87">
        <v>0</v>
      </c>
      <c r="R773" s="87">
        <v>0</v>
      </c>
      <c r="S773" s="87">
        <v>0</v>
      </c>
      <c r="T773" s="87">
        <v>0</v>
      </c>
      <c r="U773" s="87">
        <v>0</v>
      </c>
      <c r="V773" s="87">
        <v>0</v>
      </c>
      <c r="W773" s="87">
        <v>0</v>
      </c>
      <c r="X773" s="87">
        <v>0</v>
      </c>
      <c r="Y773" s="87">
        <v>0</v>
      </c>
      <c r="Z773" s="87">
        <v>0</v>
      </c>
      <c r="AA773" s="87">
        <v>0</v>
      </c>
      <c r="AB773" s="87">
        <v>0</v>
      </c>
      <c r="AC773" s="87">
        <v>0</v>
      </c>
      <c r="AD773" s="87">
        <v>0</v>
      </c>
      <c r="AE773" s="87">
        <v>0</v>
      </c>
      <c r="AF773" s="87">
        <v>0</v>
      </c>
      <c r="AG773" s="87">
        <v>0</v>
      </c>
      <c r="AH773" s="87">
        <v>0</v>
      </c>
      <c r="AI773" s="87">
        <v>0</v>
      </c>
      <c r="AJ773" s="87">
        <v>0</v>
      </c>
      <c r="AK773" s="87">
        <v>0</v>
      </c>
      <c r="AL773" s="87">
        <v>0</v>
      </c>
      <c r="AM773" s="87">
        <v>0</v>
      </c>
      <c r="AN773" s="87">
        <v>0</v>
      </c>
      <c r="AO773" s="87">
        <v>0</v>
      </c>
      <c r="AP773" s="87">
        <v>0</v>
      </c>
      <c r="AQ773" s="87">
        <v>0</v>
      </c>
      <c r="AR773" s="87">
        <v>0</v>
      </c>
      <c r="AS773" s="87">
        <v>0</v>
      </c>
      <c r="AT773" s="87">
        <v>0</v>
      </c>
      <c r="AU773" s="87">
        <v>0</v>
      </c>
      <c r="AV773" s="87">
        <v>0</v>
      </c>
      <c r="AW773" s="87">
        <v>0</v>
      </c>
      <c r="AX773" s="87">
        <v>0</v>
      </c>
      <c r="AY773" s="87">
        <v>0</v>
      </c>
      <c r="AZ773" s="87">
        <v>0</v>
      </c>
      <c r="BA773" s="87">
        <v>0</v>
      </c>
      <c r="BB773" s="87">
        <v>0</v>
      </c>
    </row>
    <row r="774" spans="1:54">
      <c r="A774" s="86" t="s">
        <v>891</v>
      </c>
      <c r="B774" s="87">
        <v>0</v>
      </c>
      <c r="C774" s="87">
        <v>0</v>
      </c>
      <c r="D774" s="87">
        <v>0</v>
      </c>
      <c r="E774" s="87">
        <v>0</v>
      </c>
      <c r="F774" s="87">
        <v>0</v>
      </c>
      <c r="G774" s="87">
        <v>0</v>
      </c>
      <c r="H774" s="87">
        <v>0</v>
      </c>
      <c r="I774" s="87">
        <v>0</v>
      </c>
      <c r="J774" s="87">
        <v>0</v>
      </c>
      <c r="K774" s="87">
        <v>0</v>
      </c>
      <c r="L774" s="87">
        <v>0</v>
      </c>
      <c r="M774" s="87">
        <v>0</v>
      </c>
      <c r="N774" s="87">
        <v>0</v>
      </c>
      <c r="O774" s="87">
        <v>0</v>
      </c>
      <c r="P774" s="87">
        <v>0</v>
      </c>
      <c r="Q774" s="87">
        <v>0</v>
      </c>
      <c r="R774" s="87">
        <v>0</v>
      </c>
      <c r="S774" s="87">
        <v>0</v>
      </c>
      <c r="T774" s="87">
        <v>0</v>
      </c>
      <c r="U774" s="87">
        <v>0</v>
      </c>
      <c r="V774" s="87">
        <v>0</v>
      </c>
      <c r="W774" s="87">
        <v>0</v>
      </c>
      <c r="X774" s="87">
        <v>0</v>
      </c>
      <c r="Y774" s="87">
        <v>0</v>
      </c>
      <c r="Z774" s="87">
        <v>0</v>
      </c>
      <c r="AA774" s="87">
        <v>0</v>
      </c>
      <c r="AB774" s="87">
        <v>0</v>
      </c>
      <c r="AC774" s="87">
        <v>0</v>
      </c>
      <c r="AD774" s="87">
        <v>0</v>
      </c>
      <c r="AE774" s="87">
        <v>0</v>
      </c>
      <c r="AF774" s="87">
        <v>0</v>
      </c>
      <c r="AG774" s="87">
        <v>0</v>
      </c>
      <c r="AH774" s="87">
        <v>0</v>
      </c>
      <c r="AI774" s="87">
        <v>0</v>
      </c>
      <c r="AJ774" s="87">
        <v>0</v>
      </c>
      <c r="AK774" s="87">
        <v>0</v>
      </c>
      <c r="AL774" s="87">
        <v>0</v>
      </c>
      <c r="AM774" s="87">
        <v>0</v>
      </c>
      <c r="AN774" s="87">
        <v>0</v>
      </c>
      <c r="AO774" s="87">
        <v>0</v>
      </c>
      <c r="AP774" s="87">
        <v>0</v>
      </c>
      <c r="AQ774" s="87">
        <v>0</v>
      </c>
      <c r="AR774" s="87">
        <v>0</v>
      </c>
      <c r="AS774" s="87">
        <v>0</v>
      </c>
      <c r="AT774" s="87">
        <v>0</v>
      </c>
      <c r="AU774" s="87">
        <v>0</v>
      </c>
      <c r="AV774" s="87">
        <v>0</v>
      </c>
      <c r="AW774" s="87">
        <v>0</v>
      </c>
      <c r="AX774" s="87">
        <v>0</v>
      </c>
      <c r="AY774" s="87">
        <v>0</v>
      </c>
      <c r="AZ774" s="87">
        <v>0</v>
      </c>
      <c r="BA774" s="87">
        <v>0</v>
      </c>
      <c r="BB774" s="87">
        <v>0</v>
      </c>
    </row>
    <row r="775" spans="1:54">
      <c r="A775" s="86" t="s">
        <v>892</v>
      </c>
      <c r="B775" s="87">
        <v>0</v>
      </c>
      <c r="C775" s="87">
        <v>0</v>
      </c>
      <c r="D775" s="87">
        <v>0</v>
      </c>
      <c r="E775" s="87">
        <v>0</v>
      </c>
      <c r="F775" s="87">
        <v>0</v>
      </c>
      <c r="G775" s="87">
        <v>0</v>
      </c>
      <c r="H775" s="87">
        <v>0</v>
      </c>
      <c r="I775" s="87">
        <v>0</v>
      </c>
      <c r="J775" s="87">
        <v>0</v>
      </c>
      <c r="K775" s="87">
        <v>0</v>
      </c>
      <c r="L775" s="87">
        <v>0</v>
      </c>
      <c r="M775" s="87">
        <v>0</v>
      </c>
      <c r="N775" s="87">
        <v>0</v>
      </c>
      <c r="O775" s="87">
        <v>0</v>
      </c>
      <c r="P775" s="87">
        <v>0</v>
      </c>
      <c r="Q775" s="87">
        <v>0</v>
      </c>
      <c r="R775" s="87">
        <v>0</v>
      </c>
      <c r="S775" s="87">
        <v>0</v>
      </c>
      <c r="T775" s="87">
        <v>0</v>
      </c>
      <c r="U775" s="87">
        <v>0</v>
      </c>
      <c r="V775" s="87">
        <v>0</v>
      </c>
      <c r="W775" s="87">
        <v>0</v>
      </c>
      <c r="X775" s="87">
        <v>0</v>
      </c>
      <c r="Y775" s="87">
        <v>0</v>
      </c>
      <c r="Z775" s="87">
        <v>0</v>
      </c>
      <c r="AA775" s="87">
        <v>0</v>
      </c>
      <c r="AB775" s="87">
        <v>0</v>
      </c>
      <c r="AC775" s="87">
        <v>0</v>
      </c>
      <c r="AD775" s="87">
        <v>0</v>
      </c>
      <c r="AE775" s="87">
        <v>0</v>
      </c>
      <c r="AF775" s="87">
        <v>0</v>
      </c>
      <c r="AG775" s="87">
        <v>0</v>
      </c>
      <c r="AH775" s="87">
        <v>0</v>
      </c>
      <c r="AI775" s="87">
        <v>0</v>
      </c>
      <c r="AJ775" s="87">
        <v>0</v>
      </c>
      <c r="AK775" s="87">
        <v>0</v>
      </c>
      <c r="AL775" s="87">
        <v>0</v>
      </c>
      <c r="AM775" s="87">
        <v>0</v>
      </c>
      <c r="AN775" s="87">
        <v>0</v>
      </c>
      <c r="AO775" s="87">
        <v>0</v>
      </c>
      <c r="AP775" s="87">
        <v>0</v>
      </c>
      <c r="AQ775" s="87">
        <v>0</v>
      </c>
      <c r="AR775" s="87">
        <v>0</v>
      </c>
      <c r="AS775" s="87">
        <v>0</v>
      </c>
      <c r="AT775" s="87">
        <v>0</v>
      </c>
      <c r="AU775" s="87">
        <v>0</v>
      </c>
      <c r="AV775" s="87">
        <v>0</v>
      </c>
      <c r="AW775" s="87">
        <v>0</v>
      </c>
      <c r="AX775" s="87">
        <v>0</v>
      </c>
      <c r="AY775" s="87">
        <v>0</v>
      </c>
      <c r="AZ775" s="87">
        <v>0</v>
      </c>
      <c r="BA775" s="87">
        <v>0</v>
      </c>
      <c r="BB775" s="87">
        <v>0</v>
      </c>
    </row>
    <row r="776" spans="1:54">
      <c r="A776" s="86" t="s">
        <v>893</v>
      </c>
      <c r="B776" s="87">
        <v>0</v>
      </c>
      <c r="C776" s="87">
        <v>0</v>
      </c>
      <c r="D776" s="87">
        <v>0</v>
      </c>
      <c r="E776" s="87">
        <v>0</v>
      </c>
      <c r="F776" s="87">
        <v>0</v>
      </c>
      <c r="G776" s="87">
        <v>0</v>
      </c>
      <c r="H776" s="87">
        <v>0</v>
      </c>
      <c r="I776" s="87">
        <v>0</v>
      </c>
      <c r="J776" s="87">
        <v>0</v>
      </c>
      <c r="K776" s="87">
        <v>0</v>
      </c>
      <c r="L776" s="87">
        <v>0</v>
      </c>
      <c r="M776" s="87">
        <v>0</v>
      </c>
      <c r="N776" s="87">
        <v>0</v>
      </c>
      <c r="O776" s="87">
        <v>0</v>
      </c>
      <c r="P776" s="87">
        <v>0</v>
      </c>
      <c r="Q776" s="87">
        <v>0</v>
      </c>
      <c r="R776" s="87">
        <v>0</v>
      </c>
      <c r="S776" s="87">
        <v>0</v>
      </c>
      <c r="T776" s="87">
        <v>0</v>
      </c>
      <c r="U776" s="87">
        <v>0</v>
      </c>
      <c r="V776" s="87">
        <v>0</v>
      </c>
      <c r="W776" s="87">
        <v>0</v>
      </c>
      <c r="X776" s="87">
        <v>0</v>
      </c>
      <c r="Y776" s="87">
        <v>0</v>
      </c>
      <c r="Z776" s="87">
        <v>0</v>
      </c>
      <c r="AA776" s="87">
        <v>0</v>
      </c>
      <c r="AB776" s="87">
        <v>0</v>
      </c>
      <c r="AC776" s="87">
        <v>0</v>
      </c>
      <c r="AD776" s="87">
        <v>0</v>
      </c>
      <c r="AE776" s="87">
        <v>0</v>
      </c>
      <c r="AF776" s="87">
        <v>0</v>
      </c>
      <c r="AG776" s="87">
        <v>0</v>
      </c>
      <c r="AH776" s="87">
        <v>0</v>
      </c>
      <c r="AI776" s="87">
        <v>0</v>
      </c>
      <c r="AJ776" s="87">
        <v>0</v>
      </c>
      <c r="AK776" s="87">
        <v>0</v>
      </c>
      <c r="AL776" s="87">
        <v>0</v>
      </c>
      <c r="AM776" s="87">
        <v>0</v>
      </c>
      <c r="AN776" s="87">
        <v>0</v>
      </c>
      <c r="AO776" s="87">
        <v>0</v>
      </c>
      <c r="AP776" s="87">
        <v>0</v>
      </c>
      <c r="AQ776" s="87">
        <v>0</v>
      </c>
      <c r="AR776" s="87">
        <v>0</v>
      </c>
      <c r="AS776" s="87">
        <v>0</v>
      </c>
      <c r="AT776" s="87">
        <v>0</v>
      </c>
      <c r="AU776" s="87">
        <v>0</v>
      </c>
      <c r="AV776" s="87">
        <v>0</v>
      </c>
      <c r="AW776" s="87">
        <v>0</v>
      </c>
      <c r="AX776" s="87">
        <v>0</v>
      </c>
      <c r="AY776" s="87">
        <v>0</v>
      </c>
      <c r="AZ776" s="87">
        <v>0</v>
      </c>
      <c r="BA776" s="87">
        <v>0</v>
      </c>
      <c r="BB776" s="87">
        <v>0</v>
      </c>
    </row>
    <row r="777" spans="1:54">
      <c r="A777" s="86" t="s">
        <v>894</v>
      </c>
      <c r="B777" s="87">
        <v>-903472.02999999898</v>
      </c>
      <c r="C777" s="87">
        <v>-903472.02999999898</v>
      </c>
      <c r="D777" s="87">
        <v>-903472.02999999898</v>
      </c>
      <c r="E777" s="87">
        <v>-903472.02999999898</v>
      </c>
      <c r="F777" s="87">
        <v>-903472.02999999898</v>
      </c>
      <c r="G777" s="87">
        <v>-903472.02999999898</v>
      </c>
      <c r="H777" s="87">
        <v>-903472.02999999898</v>
      </c>
      <c r="I777" s="87">
        <v>-903472.02999999898</v>
      </c>
      <c r="J777" s="87">
        <v>-903472.02999999898</v>
      </c>
      <c r="K777" s="87">
        <v>-903472.02999999898</v>
      </c>
      <c r="L777" s="87">
        <v>-903472.02999999898</v>
      </c>
      <c r="M777" s="87">
        <v>-903472.02999999898</v>
      </c>
      <c r="N777" s="87">
        <v>-903472.02999999898</v>
      </c>
      <c r="O777" s="87">
        <v>-903472.02999999898</v>
      </c>
      <c r="P777" s="87">
        <v>-903472.02999999898</v>
      </c>
      <c r="Q777" s="87">
        <v>-903472.02999999898</v>
      </c>
      <c r="R777" s="87">
        <v>-903472.02999999898</v>
      </c>
      <c r="S777" s="87">
        <v>-903472.02999999898</v>
      </c>
      <c r="T777" s="87">
        <v>-903472.02999999898</v>
      </c>
      <c r="U777" s="87">
        <v>-903472.02999999898</v>
      </c>
      <c r="V777" s="87">
        <v>-903472.02999999898</v>
      </c>
      <c r="W777" s="87">
        <v>-903472.02999999898</v>
      </c>
      <c r="X777" s="87">
        <v>-903472.02999999898</v>
      </c>
      <c r="Y777" s="87">
        <v>-903472.02999999898</v>
      </c>
      <c r="Z777" s="87">
        <v>-903472.02999999898</v>
      </c>
      <c r="AA777" s="87">
        <v>-903472.02999999898</v>
      </c>
      <c r="AB777" s="87">
        <v>-903472.02999999898</v>
      </c>
      <c r="AC777" s="87">
        <v>-903472.02999999898</v>
      </c>
      <c r="AD777" s="87">
        <v>-903472.02999999898</v>
      </c>
      <c r="AE777" s="87">
        <v>-903472.02999999898</v>
      </c>
      <c r="AF777" s="87">
        <v>-903472.02999999898</v>
      </c>
      <c r="AG777" s="87">
        <v>-903472.02999999898</v>
      </c>
      <c r="AH777" s="87">
        <v>-903472.02999999898</v>
      </c>
      <c r="AI777" s="87">
        <v>-903472.02999999898</v>
      </c>
      <c r="AJ777" s="87">
        <v>-903472.02999999898</v>
      </c>
      <c r="AK777" s="87">
        <v>-903472.02999999898</v>
      </c>
      <c r="AL777" s="87">
        <v>-903472.02999999898</v>
      </c>
      <c r="AM777" s="87">
        <v>-903472.02999999898</v>
      </c>
      <c r="AN777" s="87">
        <v>-903472.02999999898</v>
      </c>
      <c r="AO777" s="87">
        <v>-903472.02999999898</v>
      </c>
      <c r="AP777" s="87">
        <v>-903472.02999999898</v>
      </c>
      <c r="AQ777" s="87">
        <v>-903472.02999999898</v>
      </c>
      <c r="AR777" s="87">
        <v>-903472.02999999898</v>
      </c>
      <c r="AS777" s="87">
        <v>-903472.02999999898</v>
      </c>
      <c r="AT777" s="87">
        <v>-903472.02999999898</v>
      </c>
      <c r="AU777" s="87">
        <v>-903472.02999999898</v>
      </c>
      <c r="AV777" s="87">
        <v>-903472.02999999898</v>
      </c>
      <c r="AW777" s="87">
        <v>-903472.02999999898</v>
      </c>
      <c r="AX777" s="87">
        <v>-903472.02999999898</v>
      </c>
      <c r="AY777" s="87">
        <v>-903472.02999999898</v>
      </c>
      <c r="AZ777" s="87">
        <v>-903472.02999999898</v>
      </c>
      <c r="BA777" s="87">
        <v>-903472.02999999898</v>
      </c>
      <c r="BB777" s="87">
        <v>-903472.02999999898</v>
      </c>
    </row>
    <row r="778" spans="1:54">
      <c r="A778" s="267" t="s">
        <v>895</v>
      </c>
      <c r="B778" s="87">
        <v>-2394239.3699999899</v>
      </c>
      <c r="C778" s="87">
        <v>-2394239.3699999899</v>
      </c>
      <c r="D778" s="87">
        <v>-2394239.3699999899</v>
      </c>
      <c r="E778" s="87">
        <v>-2394239.3699999899</v>
      </c>
      <c r="F778" s="87">
        <v>-2394239.3699999899</v>
      </c>
      <c r="G778" s="87">
        <v>-2394239.3699999899</v>
      </c>
      <c r="H778" s="87">
        <v>-2394239.3699999899</v>
      </c>
      <c r="I778" s="87">
        <v>-2394239.3699999899</v>
      </c>
      <c r="J778" s="87">
        <v>-2394239.3699999899</v>
      </c>
      <c r="K778" s="87">
        <v>-2394239.3699999899</v>
      </c>
      <c r="L778" s="87">
        <v>-2394239.3699999899</v>
      </c>
      <c r="M778" s="87">
        <v>-2394239.3699999899</v>
      </c>
      <c r="N778" s="87">
        <v>-2394239.3699999899</v>
      </c>
      <c r="O778" s="87">
        <v>-2394239.3699999899</v>
      </c>
      <c r="P778" s="87">
        <v>-2394239.3699999899</v>
      </c>
      <c r="Q778" s="87">
        <v>-2394239.3699999899</v>
      </c>
      <c r="R778" s="87">
        <v>-2394239.3699999899</v>
      </c>
      <c r="S778" s="87">
        <v>-2394239.3699999899</v>
      </c>
      <c r="T778" s="87">
        <v>-2394239.3699999899</v>
      </c>
      <c r="U778" s="87">
        <v>-2394239.3699999899</v>
      </c>
      <c r="V778" s="87">
        <v>-2394239.3699999899</v>
      </c>
      <c r="W778" s="87">
        <v>-2394239.3699999899</v>
      </c>
      <c r="X778" s="87">
        <v>-2394239.3699999899</v>
      </c>
      <c r="Y778" s="87">
        <v>-2394239.3699999899</v>
      </c>
      <c r="Z778" s="87">
        <v>-2394239.3699999899</v>
      </c>
      <c r="AA778" s="87">
        <v>-2394239.3699999899</v>
      </c>
      <c r="AB778" s="87">
        <v>-2394239.3699999899</v>
      </c>
      <c r="AC778" s="87">
        <v>-2394239.3699999899</v>
      </c>
      <c r="AD778" s="87">
        <v>-2394239.3699999899</v>
      </c>
      <c r="AE778" s="87">
        <v>-2394239.3699999899</v>
      </c>
      <c r="AF778" s="87">
        <v>-2394239.3699999899</v>
      </c>
      <c r="AG778" s="87">
        <v>-2394239.3699999899</v>
      </c>
      <c r="AH778" s="87">
        <v>-2394239.3699999899</v>
      </c>
      <c r="AI778" s="87">
        <v>-2394239.3699999899</v>
      </c>
      <c r="AJ778" s="87">
        <v>-2394239.3699999899</v>
      </c>
      <c r="AK778" s="87">
        <v>-2394239.3699999899</v>
      </c>
      <c r="AL778" s="87">
        <v>-2394239.3699999899</v>
      </c>
      <c r="AM778" s="87">
        <v>-2394239.3699999899</v>
      </c>
      <c r="AN778" s="87">
        <v>-2394239.3699999899</v>
      </c>
      <c r="AO778" s="87">
        <v>-2394239.3699999899</v>
      </c>
      <c r="AP778" s="87">
        <v>-2394239.3699999899</v>
      </c>
      <c r="AQ778" s="87">
        <v>-2394239.3699999899</v>
      </c>
      <c r="AR778" s="87">
        <v>-2394239.3699999899</v>
      </c>
      <c r="AS778" s="87">
        <v>-2394239.3699999899</v>
      </c>
      <c r="AT778" s="87">
        <v>-2394239.3699999899</v>
      </c>
      <c r="AU778" s="87">
        <v>-2394239.3699999899</v>
      </c>
      <c r="AV778" s="87">
        <v>-2394239.3699999899</v>
      </c>
      <c r="AW778" s="87">
        <v>-2394239.3699999899</v>
      </c>
      <c r="AX778" s="87">
        <v>-2394239.3699999899</v>
      </c>
      <c r="AY778" s="87">
        <v>-2394239.3699999899</v>
      </c>
      <c r="AZ778" s="87">
        <v>-2394239.3699999899</v>
      </c>
      <c r="BA778" s="87">
        <v>-2394239.3699999899</v>
      </c>
      <c r="BB778" s="87">
        <v>-2394239.3699999899</v>
      </c>
    </row>
    <row r="779" spans="1:54">
      <c r="A779" s="267" t="s">
        <v>896</v>
      </c>
      <c r="B779" s="109">
        <v>-150685432.384848</v>
      </c>
      <c r="C779" s="109">
        <v>-188396598.515811</v>
      </c>
      <c r="D779" s="109">
        <v>-226107764.64677399</v>
      </c>
      <c r="E779" s="109">
        <v>-263818930.77773699</v>
      </c>
      <c r="F779" s="109">
        <v>-263818930.77773699</v>
      </c>
      <c r="G779" s="109">
        <v>-263818930.77773699</v>
      </c>
      <c r="H779" s="109">
        <v>-263818930.77773699</v>
      </c>
      <c r="I779" s="109">
        <v>-263818930.77773699</v>
      </c>
      <c r="J779" s="109">
        <v>-263818930.77773699</v>
      </c>
      <c r="K779" s="109">
        <v>-263818930.77773699</v>
      </c>
      <c r="L779" s="109">
        <v>-263818930.77773699</v>
      </c>
      <c r="M779" s="109">
        <v>-263818930.77773699</v>
      </c>
      <c r="N779" s="109">
        <v>-263818930.77773699</v>
      </c>
      <c r="O779" s="109">
        <v>-263818930.77773699</v>
      </c>
      <c r="P779" s="109">
        <v>-263818930.77773699</v>
      </c>
      <c r="Q779" s="109">
        <v>-263818930.77773699</v>
      </c>
      <c r="R779" s="109">
        <v>-263818930.77773699</v>
      </c>
      <c r="S779" s="109">
        <v>-263818930.77773699</v>
      </c>
      <c r="T779" s="109">
        <v>-263818930.77773699</v>
      </c>
      <c r="U779" s="109">
        <v>-263818930.77773699</v>
      </c>
      <c r="V779" s="109">
        <v>-263818930.77773699</v>
      </c>
      <c r="W779" s="109">
        <v>-263818930.77773699</v>
      </c>
      <c r="X779" s="109">
        <v>-263818930.77773699</v>
      </c>
      <c r="Y779" s="109">
        <v>-263818930.77773699</v>
      </c>
      <c r="Z779" s="109">
        <v>-263818930.77773699</v>
      </c>
      <c r="AA779" s="109">
        <v>-263818930.77773699</v>
      </c>
      <c r="AB779" s="109">
        <v>-263818930.77773699</v>
      </c>
      <c r="AC779" s="109">
        <v>-263818930.77773699</v>
      </c>
      <c r="AD779" s="109">
        <v>-263818930.77773699</v>
      </c>
      <c r="AE779" s="109">
        <v>-263818930.77773699</v>
      </c>
      <c r="AF779" s="109">
        <v>-263818930.77773699</v>
      </c>
      <c r="AG779" s="109">
        <v>-263818930.77773699</v>
      </c>
      <c r="AH779" s="109">
        <v>-263818930.77773699</v>
      </c>
      <c r="AI779" s="109">
        <v>-263818930.77773699</v>
      </c>
      <c r="AJ779" s="109">
        <v>-263818930.77773699</v>
      </c>
      <c r="AK779" s="109">
        <v>-263818930.77773699</v>
      </c>
      <c r="AL779" s="109">
        <v>-263818930.77773699</v>
      </c>
      <c r="AM779" s="109">
        <v>-263818930.77773699</v>
      </c>
      <c r="AN779" s="109">
        <v>-263818930.77773699</v>
      </c>
      <c r="AO779" s="109">
        <v>-263818930.77773699</v>
      </c>
      <c r="AP779" s="109">
        <v>-263818930.77773699</v>
      </c>
      <c r="AQ779" s="109">
        <v>-263818930.77773699</v>
      </c>
      <c r="AR779" s="109">
        <v>-263818930.77773699</v>
      </c>
      <c r="AS779" s="109">
        <v>-263818930.77773699</v>
      </c>
      <c r="AT779" s="109">
        <v>-263818930.77773699</v>
      </c>
      <c r="AU779" s="109">
        <v>-263818930.77773699</v>
      </c>
      <c r="AV779" s="109">
        <v>-263818930.77773699</v>
      </c>
      <c r="AW779" s="109">
        <v>-263818930.77773699</v>
      </c>
      <c r="AX779" s="109">
        <v>-263818930.77773699</v>
      </c>
      <c r="AY779" s="109">
        <v>-263818930.77773699</v>
      </c>
      <c r="AZ779" s="109">
        <v>-263818930.77773699</v>
      </c>
      <c r="BA779" s="109">
        <v>-263818930.77773699</v>
      </c>
      <c r="BB779" s="109">
        <v>-263818930.77773699</v>
      </c>
    </row>
    <row r="780" spans="1:54">
      <c r="A780" s="86" t="s">
        <v>897</v>
      </c>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c r="AH780" s="87"/>
      <c r="AI780" s="87"/>
      <c r="AJ780" s="87"/>
      <c r="AK780" s="87"/>
      <c r="AL780" s="87"/>
      <c r="AM780" s="87"/>
      <c r="AN780" s="87"/>
      <c r="AO780" s="87"/>
      <c r="AP780" s="87"/>
      <c r="AQ780" s="87"/>
      <c r="AR780" s="87"/>
      <c r="AS780" s="87"/>
      <c r="AT780" s="87"/>
      <c r="AU780" s="87"/>
      <c r="AV780" s="87"/>
      <c r="AW780" s="87"/>
      <c r="AX780" s="87"/>
      <c r="AY780" s="87"/>
      <c r="AZ780" s="87"/>
      <c r="BA780" s="87"/>
      <c r="BB780" s="87"/>
    </row>
    <row r="781" spans="1:54">
      <c r="A781" s="89" t="s">
        <v>898</v>
      </c>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c r="AK781" s="87"/>
      <c r="AL781" s="87"/>
      <c r="AM781" s="87"/>
      <c r="AN781" s="87"/>
      <c r="AO781" s="87"/>
      <c r="AP781" s="87"/>
      <c r="AQ781" s="87"/>
      <c r="AR781" s="87"/>
      <c r="AS781" s="87"/>
      <c r="AT781" s="87"/>
      <c r="AU781" s="87"/>
      <c r="AV781" s="87"/>
      <c r="AW781" s="87"/>
      <c r="AX781" s="87"/>
      <c r="AY781" s="87"/>
      <c r="AZ781" s="87"/>
      <c r="BA781" s="87"/>
      <c r="BB781" s="87"/>
    </row>
    <row r="782" spans="1:54">
      <c r="A782" s="86" t="s">
        <v>899</v>
      </c>
      <c r="B782" s="87">
        <v>0</v>
      </c>
      <c r="C782" s="87">
        <v>0</v>
      </c>
      <c r="D782" s="87">
        <v>0</v>
      </c>
      <c r="E782" s="87">
        <v>0</v>
      </c>
      <c r="F782" s="87">
        <v>0</v>
      </c>
      <c r="G782" s="87">
        <v>0</v>
      </c>
      <c r="H782" s="87">
        <v>0</v>
      </c>
      <c r="I782" s="87">
        <v>0</v>
      </c>
      <c r="J782" s="87">
        <v>0</v>
      </c>
      <c r="K782" s="87">
        <v>0</v>
      </c>
      <c r="L782" s="87">
        <v>0</v>
      </c>
      <c r="M782" s="87">
        <v>0</v>
      </c>
      <c r="N782" s="87">
        <v>0</v>
      </c>
      <c r="O782" s="87">
        <v>0</v>
      </c>
      <c r="P782" s="87">
        <v>0</v>
      </c>
      <c r="Q782" s="87">
        <v>0</v>
      </c>
      <c r="R782" s="87">
        <v>0</v>
      </c>
      <c r="S782" s="87">
        <v>0</v>
      </c>
      <c r="T782" s="87">
        <v>0</v>
      </c>
      <c r="U782" s="87">
        <v>0</v>
      </c>
      <c r="V782" s="87">
        <v>0</v>
      </c>
      <c r="W782" s="87">
        <v>0</v>
      </c>
      <c r="X782" s="87">
        <v>0</v>
      </c>
      <c r="Y782" s="87">
        <v>0</v>
      </c>
      <c r="Z782" s="87">
        <v>0</v>
      </c>
      <c r="AA782" s="87">
        <v>0</v>
      </c>
      <c r="AB782" s="87">
        <v>0</v>
      </c>
      <c r="AC782" s="87">
        <v>0</v>
      </c>
      <c r="AD782" s="87">
        <v>0</v>
      </c>
      <c r="AE782" s="87">
        <v>0</v>
      </c>
      <c r="AF782" s="87">
        <v>0</v>
      </c>
      <c r="AG782" s="87">
        <v>0</v>
      </c>
      <c r="AH782" s="87">
        <v>0</v>
      </c>
      <c r="AI782" s="87">
        <v>0</v>
      </c>
      <c r="AJ782" s="87">
        <v>0</v>
      </c>
      <c r="AK782" s="87">
        <v>0</v>
      </c>
      <c r="AL782" s="87">
        <v>0</v>
      </c>
      <c r="AM782" s="87">
        <v>0</v>
      </c>
      <c r="AN782" s="87">
        <v>0</v>
      </c>
      <c r="AO782" s="87">
        <v>0</v>
      </c>
      <c r="AP782" s="87">
        <v>0</v>
      </c>
      <c r="AQ782" s="87">
        <v>0</v>
      </c>
      <c r="AR782" s="87">
        <v>0</v>
      </c>
      <c r="AS782" s="87">
        <v>0</v>
      </c>
      <c r="AT782" s="87">
        <v>0</v>
      </c>
      <c r="AU782" s="87">
        <v>0</v>
      </c>
      <c r="AV782" s="87">
        <v>0</v>
      </c>
      <c r="AW782" s="87">
        <v>0</v>
      </c>
      <c r="AX782" s="87">
        <v>0</v>
      </c>
      <c r="AY782" s="87">
        <v>0</v>
      </c>
      <c r="AZ782" s="87">
        <v>0</v>
      </c>
      <c r="BA782" s="87">
        <v>0</v>
      </c>
      <c r="BB782" s="87">
        <v>0</v>
      </c>
    </row>
    <row r="783" spans="1:54">
      <c r="A783" s="86" t="s">
        <v>900</v>
      </c>
      <c r="B783" s="87">
        <v>0</v>
      </c>
      <c r="C783" s="87">
        <v>0</v>
      </c>
      <c r="D783" s="87">
        <v>0</v>
      </c>
      <c r="E783" s="87">
        <v>0</v>
      </c>
      <c r="F783" s="87">
        <v>0</v>
      </c>
      <c r="G783" s="87">
        <v>0</v>
      </c>
      <c r="H783" s="87">
        <v>0</v>
      </c>
      <c r="I783" s="87">
        <v>0</v>
      </c>
      <c r="J783" s="87">
        <v>0</v>
      </c>
      <c r="K783" s="87">
        <v>0</v>
      </c>
      <c r="L783" s="87">
        <v>0</v>
      </c>
      <c r="M783" s="87">
        <v>0</v>
      </c>
      <c r="N783" s="87">
        <v>0</v>
      </c>
      <c r="O783" s="87">
        <v>0</v>
      </c>
      <c r="P783" s="87">
        <v>0</v>
      </c>
      <c r="Q783" s="87">
        <v>0</v>
      </c>
      <c r="R783" s="87">
        <v>0</v>
      </c>
      <c r="S783" s="87">
        <v>0</v>
      </c>
      <c r="T783" s="87">
        <v>0</v>
      </c>
      <c r="U783" s="87">
        <v>0</v>
      </c>
      <c r="V783" s="87">
        <v>0</v>
      </c>
      <c r="W783" s="87">
        <v>0</v>
      </c>
      <c r="X783" s="87">
        <v>0</v>
      </c>
      <c r="Y783" s="87">
        <v>0</v>
      </c>
      <c r="Z783" s="87">
        <v>0</v>
      </c>
      <c r="AA783" s="87">
        <v>0</v>
      </c>
      <c r="AB783" s="87">
        <v>0</v>
      </c>
      <c r="AC783" s="87">
        <v>0</v>
      </c>
      <c r="AD783" s="87">
        <v>0</v>
      </c>
      <c r="AE783" s="87">
        <v>0</v>
      </c>
      <c r="AF783" s="87">
        <v>0</v>
      </c>
      <c r="AG783" s="87">
        <v>0</v>
      </c>
      <c r="AH783" s="87">
        <v>0</v>
      </c>
      <c r="AI783" s="87">
        <v>0</v>
      </c>
      <c r="AJ783" s="87">
        <v>0</v>
      </c>
      <c r="AK783" s="87">
        <v>0</v>
      </c>
      <c r="AL783" s="87">
        <v>0</v>
      </c>
      <c r="AM783" s="87">
        <v>0</v>
      </c>
      <c r="AN783" s="87">
        <v>0</v>
      </c>
      <c r="AO783" s="87">
        <v>0</v>
      </c>
      <c r="AP783" s="87">
        <v>0</v>
      </c>
      <c r="AQ783" s="87">
        <v>0</v>
      </c>
      <c r="AR783" s="87">
        <v>0</v>
      </c>
      <c r="AS783" s="87">
        <v>0</v>
      </c>
      <c r="AT783" s="87">
        <v>0</v>
      </c>
      <c r="AU783" s="87">
        <v>0</v>
      </c>
      <c r="AV783" s="87">
        <v>0</v>
      </c>
      <c r="AW783" s="87">
        <v>0</v>
      </c>
      <c r="AX783" s="87">
        <v>0</v>
      </c>
      <c r="AY783" s="87">
        <v>0</v>
      </c>
      <c r="AZ783" s="87">
        <v>0</v>
      </c>
      <c r="BA783" s="87">
        <v>0</v>
      </c>
      <c r="BB783" s="87">
        <v>0</v>
      </c>
    </row>
    <row r="784" spans="1:54">
      <c r="A784" s="267" t="s">
        <v>901</v>
      </c>
      <c r="B784" s="109">
        <v>0</v>
      </c>
      <c r="C784" s="109">
        <v>0</v>
      </c>
      <c r="D784" s="109">
        <v>0</v>
      </c>
      <c r="E784" s="109">
        <v>0</v>
      </c>
      <c r="F784" s="109">
        <v>0</v>
      </c>
      <c r="G784" s="109">
        <v>0</v>
      </c>
      <c r="H784" s="109">
        <v>0</v>
      </c>
      <c r="I784" s="109">
        <v>0</v>
      </c>
      <c r="J784" s="109">
        <v>0</v>
      </c>
      <c r="K784" s="109">
        <v>0</v>
      </c>
      <c r="L784" s="109">
        <v>0</v>
      </c>
      <c r="M784" s="109">
        <v>0</v>
      </c>
      <c r="N784" s="109">
        <v>0</v>
      </c>
      <c r="O784" s="109">
        <v>0</v>
      </c>
      <c r="P784" s="109">
        <v>0</v>
      </c>
      <c r="Q784" s="109">
        <v>0</v>
      </c>
      <c r="R784" s="109">
        <v>0</v>
      </c>
      <c r="S784" s="109">
        <v>0</v>
      </c>
      <c r="T784" s="109">
        <v>0</v>
      </c>
      <c r="U784" s="109">
        <v>0</v>
      </c>
      <c r="V784" s="109">
        <v>0</v>
      </c>
      <c r="W784" s="109">
        <v>0</v>
      </c>
      <c r="X784" s="109">
        <v>0</v>
      </c>
      <c r="Y784" s="109">
        <v>0</v>
      </c>
      <c r="Z784" s="109">
        <v>0</v>
      </c>
      <c r="AA784" s="109">
        <v>0</v>
      </c>
      <c r="AB784" s="109">
        <v>0</v>
      </c>
      <c r="AC784" s="109">
        <v>0</v>
      </c>
      <c r="AD784" s="109">
        <v>0</v>
      </c>
      <c r="AE784" s="109">
        <v>0</v>
      </c>
      <c r="AF784" s="109">
        <v>0</v>
      </c>
      <c r="AG784" s="109">
        <v>0</v>
      </c>
      <c r="AH784" s="109">
        <v>0</v>
      </c>
      <c r="AI784" s="109">
        <v>0</v>
      </c>
      <c r="AJ784" s="109">
        <v>0</v>
      </c>
      <c r="AK784" s="109">
        <v>0</v>
      </c>
      <c r="AL784" s="109">
        <v>0</v>
      </c>
      <c r="AM784" s="109">
        <v>0</v>
      </c>
      <c r="AN784" s="109">
        <v>0</v>
      </c>
      <c r="AO784" s="109">
        <v>0</v>
      </c>
      <c r="AP784" s="109">
        <v>0</v>
      </c>
      <c r="AQ784" s="109">
        <v>0</v>
      </c>
      <c r="AR784" s="109">
        <v>0</v>
      </c>
      <c r="AS784" s="109">
        <v>0</v>
      </c>
      <c r="AT784" s="109">
        <v>0</v>
      </c>
      <c r="AU784" s="109">
        <v>0</v>
      </c>
      <c r="AV784" s="109">
        <v>0</v>
      </c>
      <c r="AW784" s="109">
        <v>0</v>
      </c>
      <c r="AX784" s="109">
        <v>0</v>
      </c>
      <c r="AY784" s="109">
        <v>0</v>
      </c>
      <c r="AZ784" s="109">
        <v>0</v>
      </c>
      <c r="BA784" s="109">
        <v>0</v>
      </c>
      <c r="BB784" s="109">
        <v>0</v>
      </c>
    </row>
    <row r="785" spans="1:54">
      <c r="A785" s="86" t="s">
        <v>902</v>
      </c>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c r="AK785" s="87"/>
      <c r="AL785" s="87"/>
      <c r="AM785" s="87"/>
      <c r="AN785" s="87"/>
      <c r="AO785" s="87"/>
      <c r="AP785" s="87"/>
      <c r="AQ785" s="87"/>
      <c r="AR785" s="87"/>
      <c r="AS785" s="87"/>
      <c r="AT785" s="87"/>
      <c r="AU785" s="87"/>
      <c r="AV785" s="87"/>
      <c r="AW785" s="87"/>
      <c r="AX785" s="87"/>
      <c r="AY785" s="87"/>
      <c r="AZ785" s="87"/>
      <c r="BA785" s="87"/>
      <c r="BB785" s="87"/>
    </row>
    <row r="786" spans="1:54">
      <c r="A786" s="89" t="s">
        <v>903</v>
      </c>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c r="AH786" s="87"/>
      <c r="AI786" s="87"/>
      <c r="AJ786" s="87"/>
      <c r="AK786" s="87"/>
      <c r="AL786" s="87"/>
      <c r="AM786" s="87"/>
      <c r="AN786" s="87"/>
      <c r="AO786" s="87"/>
      <c r="AP786" s="87"/>
      <c r="AQ786" s="87"/>
      <c r="AR786" s="87"/>
      <c r="AS786" s="87"/>
      <c r="AT786" s="87"/>
      <c r="AU786" s="87"/>
      <c r="AV786" s="87"/>
      <c r="AW786" s="87"/>
      <c r="AX786" s="87"/>
      <c r="AY786" s="87"/>
      <c r="AZ786" s="87"/>
      <c r="BA786" s="87"/>
      <c r="BB786" s="87"/>
    </row>
    <row r="787" spans="1:54">
      <c r="A787" s="86" t="s">
        <v>904</v>
      </c>
      <c r="B787" s="87">
        <v>0</v>
      </c>
      <c r="C787" s="87">
        <v>0</v>
      </c>
      <c r="D787" s="87">
        <v>0</v>
      </c>
      <c r="E787" s="87">
        <v>0</v>
      </c>
      <c r="F787" s="87">
        <v>0</v>
      </c>
      <c r="G787" s="87">
        <v>0</v>
      </c>
      <c r="H787" s="87">
        <v>0</v>
      </c>
      <c r="I787" s="87">
        <v>0</v>
      </c>
      <c r="J787" s="87">
        <v>0</v>
      </c>
      <c r="K787" s="87">
        <v>0</v>
      </c>
      <c r="L787" s="87">
        <v>0</v>
      </c>
      <c r="M787" s="87">
        <v>0</v>
      </c>
      <c r="N787" s="87">
        <v>0</v>
      </c>
      <c r="O787" s="87">
        <v>0</v>
      </c>
      <c r="P787" s="87">
        <v>0</v>
      </c>
      <c r="Q787" s="87">
        <v>0</v>
      </c>
      <c r="R787" s="87">
        <v>0</v>
      </c>
      <c r="S787" s="87">
        <v>0</v>
      </c>
      <c r="T787" s="87">
        <v>0</v>
      </c>
      <c r="U787" s="87">
        <v>0</v>
      </c>
      <c r="V787" s="87">
        <v>0</v>
      </c>
      <c r="W787" s="87">
        <v>0</v>
      </c>
      <c r="X787" s="87">
        <v>0</v>
      </c>
      <c r="Y787" s="87">
        <v>0</v>
      </c>
      <c r="Z787" s="87">
        <v>0</v>
      </c>
      <c r="AA787" s="87">
        <v>0</v>
      </c>
      <c r="AB787" s="87">
        <v>0</v>
      </c>
      <c r="AC787" s="87">
        <v>0</v>
      </c>
      <c r="AD787" s="87">
        <v>0</v>
      </c>
      <c r="AE787" s="87">
        <v>0</v>
      </c>
      <c r="AF787" s="87">
        <v>0</v>
      </c>
      <c r="AG787" s="87">
        <v>0</v>
      </c>
      <c r="AH787" s="87">
        <v>0</v>
      </c>
      <c r="AI787" s="87">
        <v>0</v>
      </c>
      <c r="AJ787" s="87">
        <v>0</v>
      </c>
      <c r="AK787" s="87">
        <v>0</v>
      </c>
      <c r="AL787" s="87">
        <v>0</v>
      </c>
      <c r="AM787" s="87">
        <v>0</v>
      </c>
      <c r="AN787" s="87">
        <v>0</v>
      </c>
      <c r="AO787" s="87">
        <v>0</v>
      </c>
      <c r="AP787" s="87">
        <v>0</v>
      </c>
      <c r="AQ787" s="87">
        <v>0</v>
      </c>
      <c r="AR787" s="87">
        <v>0</v>
      </c>
      <c r="AS787" s="87">
        <v>0</v>
      </c>
      <c r="AT787" s="87">
        <v>0</v>
      </c>
      <c r="AU787" s="87">
        <v>0</v>
      </c>
      <c r="AV787" s="87">
        <v>0</v>
      </c>
      <c r="AW787" s="87">
        <v>0</v>
      </c>
      <c r="AX787" s="87">
        <v>0</v>
      </c>
      <c r="AY787" s="87">
        <v>0</v>
      </c>
      <c r="AZ787" s="87">
        <v>0</v>
      </c>
      <c r="BA787" s="87">
        <v>0</v>
      </c>
      <c r="BB787" s="87">
        <v>0</v>
      </c>
    </row>
    <row r="788" spans="1:54">
      <c r="A788" s="86" t="s">
        <v>905</v>
      </c>
      <c r="B788" s="87">
        <v>0</v>
      </c>
      <c r="C788" s="87">
        <v>0</v>
      </c>
      <c r="D788" s="87">
        <v>0</v>
      </c>
      <c r="E788" s="87">
        <v>0</v>
      </c>
      <c r="F788" s="87">
        <v>0</v>
      </c>
      <c r="G788" s="87">
        <v>0</v>
      </c>
      <c r="H788" s="87">
        <v>0</v>
      </c>
      <c r="I788" s="87">
        <v>0</v>
      </c>
      <c r="J788" s="87">
        <v>0</v>
      </c>
      <c r="K788" s="87">
        <v>0</v>
      </c>
      <c r="L788" s="87">
        <v>0</v>
      </c>
      <c r="M788" s="87">
        <v>0</v>
      </c>
      <c r="N788" s="87">
        <v>0</v>
      </c>
      <c r="O788" s="87">
        <v>0</v>
      </c>
      <c r="P788" s="87">
        <v>0</v>
      </c>
      <c r="Q788" s="87">
        <v>0</v>
      </c>
      <c r="R788" s="87">
        <v>0</v>
      </c>
      <c r="S788" s="87">
        <v>0</v>
      </c>
      <c r="T788" s="87">
        <v>0</v>
      </c>
      <c r="U788" s="87">
        <v>0</v>
      </c>
      <c r="V788" s="87">
        <v>0</v>
      </c>
      <c r="W788" s="87">
        <v>0</v>
      </c>
      <c r="X788" s="87">
        <v>0</v>
      </c>
      <c r="Y788" s="87">
        <v>0</v>
      </c>
      <c r="Z788" s="87">
        <v>0</v>
      </c>
      <c r="AA788" s="87">
        <v>0</v>
      </c>
      <c r="AB788" s="87">
        <v>0</v>
      </c>
      <c r="AC788" s="87">
        <v>0</v>
      </c>
      <c r="AD788" s="87">
        <v>0</v>
      </c>
      <c r="AE788" s="87">
        <v>0</v>
      </c>
      <c r="AF788" s="87">
        <v>0</v>
      </c>
      <c r="AG788" s="87">
        <v>0</v>
      </c>
      <c r="AH788" s="87">
        <v>0</v>
      </c>
      <c r="AI788" s="87">
        <v>0</v>
      </c>
      <c r="AJ788" s="87">
        <v>0</v>
      </c>
      <c r="AK788" s="87">
        <v>0</v>
      </c>
      <c r="AL788" s="87">
        <v>0</v>
      </c>
      <c r="AM788" s="87">
        <v>0</v>
      </c>
      <c r="AN788" s="87">
        <v>0</v>
      </c>
      <c r="AO788" s="87">
        <v>0</v>
      </c>
      <c r="AP788" s="87">
        <v>0</v>
      </c>
      <c r="AQ788" s="87">
        <v>0</v>
      </c>
      <c r="AR788" s="87">
        <v>0</v>
      </c>
      <c r="AS788" s="87">
        <v>0</v>
      </c>
      <c r="AT788" s="87">
        <v>0</v>
      </c>
      <c r="AU788" s="87">
        <v>0</v>
      </c>
      <c r="AV788" s="87">
        <v>0</v>
      </c>
      <c r="AW788" s="87">
        <v>0</v>
      </c>
      <c r="AX788" s="87">
        <v>0</v>
      </c>
      <c r="AY788" s="87">
        <v>0</v>
      </c>
      <c r="AZ788" s="87">
        <v>0</v>
      </c>
      <c r="BA788" s="87">
        <v>0</v>
      </c>
      <c r="BB788" s="87">
        <v>0</v>
      </c>
    </row>
    <row r="789" spans="1:54">
      <c r="A789" s="86" t="s">
        <v>906</v>
      </c>
      <c r="B789" s="87">
        <v>-28994603.09</v>
      </c>
      <c r="C789" s="87">
        <v>-28994603.09</v>
      </c>
      <c r="D789" s="87">
        <v>-28994603.09</v>
      </c>
      <c r="E789" s="87">
        <v>-28994603.09</v>
      </c>
      <c r="F789" s="87">
        <v>-28994603.09</v>
      </c>
      <c r="G789" s="87">
        <v>-28994603.09</v>
      </c>
      <c r="H789" s="87">
        <v>-28994603.09</v>
      </c>
      <c r="I789" s="87">
        <v>-28994603.09</v>
      </c>
      <c r="J789" s="87">
        <v>-28994603.09</v>
      </c>
      <c r="K789" s="87">
        <v>-28994603.09</v>
      </c>
      <c r="L789" s="87">
        <v>-28994603.09</v>
      </c>
      <c r="M789" s="87">
        <v>-28994603.09</v>
      </c>
      <c r="N789" s="87">
        <v>-28994603.09</v>
      </c>
      <c r="O789" s="87">
        <v>-28994603.09</v>
      </c>
      <c r="P789" s="87">
        <v>-28994603.09</v>
      </c>
      <c r="Q789" s="87">
        <v>-28994603.09</v>
      </c>
      <c r="R789" s="87">
        <v>-28994603.09</v>
      </c>
      <c r="S789" s="87">
        <v>-28994603.09</v>
      </c>
      <c r="T789" s="87">
        <v>-28994603.09</v>
      </c>
      <c r="U789" s="87">
        <v>-28994603.09</v>
      </c>
      <c r="V789" s="87">
        <v>-28994603.09</v>
      </c>
      <c r="W789" s="87">
        <v>-28994603.09</v>
      </c>
      <c r="X789" s="87">
        <v>-28994603.09</v>
      </c>
      <c r="Y789" s="87">
        <v>-28994603.09</v>
      </c>
      <c r="Z789" s="87">
        <v>-28994603.09</v>
      </c>
      <c r="AA789" s="87">
        <v>-28994603.09</v>
      </c>
      <c r="AB789" s="87">
        <v>-28994603.09</v>
      </c>
      <c r="AC789" s="87">
        <v>-28994603.09</v>
      </c>
      <c r="AD789" s="87">
        <v>-28994603.09</v>
      </c>
      <c r="AE789" s="87">
        <v>-28994603.09</v>
      </c>
      <c r="AF789" s="87">
        <v>-28994603.09</v>
      </c>
      <c r="AG789" s="87">
        <v>-28994603.09</v>
      </c>
      <c r="AH789" s="87">
        <v>-28994603.09</v>
      </c>
      <c r="AI789" s="87">
        <v>-28994603.09</v>
      </c>
      <c r="AJ789" s="87">
        <v>-28994603.09</v>
      </c>
      <c r="AK789" s="87">
        <v>-28994603.09</v>
      </c>
      <c r="AL789" s="87">
        <v>-28994603.09</v>
      </c>
      <c r="AM789" s="87">
        <v>-28994603.09</v>
      </c>
      <c r="AN789" s="87">
        <v>-28994603.09</v>
      </c>
      <c r="AO789" s="87">
        <v>-28994603.09</v>
      </c>
      <c r="AP789" s="87">
        <v>-28994603.09</v>
      </c>
      <c r="AQ789" s="87">
        <v>-28994603.09</v>
      </c>
      <c r="AR789" s="87">
        <v>-28994603.09</v>
      </c>
      <c r="AS789" s="87">
        <v>-28994603.09</v>
      </c>
      <c r="AT789" s="87">
        <v>-28994603.09</v>
      </c>
      <c r="AU789" s="87">
        <v>-28994603.09</v>
      </c>
      <c r="AV789" s="87">
        <v>-28994603.09</v>
      </c>
      <c r="AW789" s="87">
        <v>-28994603.09</v>
      </c>
      <c r="AX789" s="87">
        <v>-28994603.09</v>
      </c>
      <c r="AY789" s="87">
        <v>-28994603.09</v>
      </c>
      <c r="AZ789" s="87">
        <v>-28994603.09</v>
      </c>
      <c r="BA789" s="87">
        <v>-28994603.09</v>
      </c>
      <c r="BB789" s="87">
        <v>-28994603.09</v>
      </c>
    </row>
    <row r="790" spans="1:54">
      <c r="A790" s="86" t="s">
        <v>907</v>
      </c>
      <c r="B790" s="87">
        <v>-223009573.25</v>
      </c>
      <c r="C790" s="87">
        <v>-217445406.58333299</v>
      </c>
      <c r="D790" s="87">
        <v>-211881239.916666</v>
      </c>
      <c r="E790" s="87">
        <v>-206317073.25</v>
      </c>
      <c r="F790" s="87">
        <v>-200752906.58333299</v>
      </c>
      <c r="G790" s="87">
        <v>-195188739.916666</v>
      </c>
      <c r="H790" s="87">
        <v>-189624573.25</v>
      </c>
      <c r="I790" s="87">
        <v>-184060406.58333299</v>
      </c>
      <c r="J790" s="87">
        <v>-178496239.916666</v>
      </c>
      <c r="K790" s="87">
        <v>-172932073.25</v>
      </c>
      <c r="L790" s="87">
        <v>-167367906.58333299</v>
      </c>
      <c r="M790" s="87">
        <v>-161803739.916666</v>
      </c>
      <c r="N790" s="87">
        <v>-156239573.25</v>
      </c>
      <c r="O790" s="87">
        <v>-156239573.25</v>
      </c>
      <c r="P790" s="87">
        <v>-151985906.58333299</v>
      </c>
      <c r="Q790" s="87">
        <v>-147732239.916666</v>
      </c>
      <c r="R790" s="87">
        <v>-143478573.25</v>
      </c>
      <c r="S790" s="87">
        <v>-139224906.58333299</v>
      </c>
      <c r="T790" s="87">
        <v>-134971239.916666</v>
      </c>
      <c r="U790" s="87">
        <v>-130717573.25</v>
      </c>
      <c r="V790" s="87">
        <v>-126463906.583333</v>
      </c>
      <c r="W790" s="87">
        <v>-122210239.916666</v>
      </c>
      <c r="X790" s="87">
        <v>-117956573.25</v>
      </c>
      <c r="Y790" s="87">
        <v>-113702906.583333</v>
      </c>
      <c r="Z790" s="87">
        <v>-109449239.916666</v>
      </c>
      <c r="AA790" s="87">
        <v>-105195573.25</v>
      </c>
      <c r="AB790" s="87">
        <v>-105195573.25</v>
      </c>
      <c r="AC790" s="87">
        <v>-102108906.583333</v>
      </c>
      <c r="AD790" s="87">
        <v>-99022239.916666895</v>
      </c>
      <c r="AE790" s="87">
        <v>-95935573.250000194</v>
      </c>
      <c r="AF790" s="87">
        <v>-92848906.583333507</v>
      </c>
      <c r="AG790" s="87">
        <v>-89762239.916666895</v>
      </c>
      <c r="AH790" s="87">
        <v>-86675573.250000194</v>
      </c>
      <c r="AI790" s="87">
        <v>-83588906.583333507</v>
      </c>
      <c r="AJ790" s="87">
        <v>-80502239.916666806</v>
      </c>
      <c r="AK790" s="87">
        <v>-77415573.250000194</v>
      </c>
      <c r="AL790" s="87">
        <v>-74328906.583333507</v>
      </c>
      <c r="AM790" s="87">
        <v>-71242239.916666806</v>
      </c>
      <c r="AN790" s="87">
        <v>-68155573.250000194</v>
      </c>
      <c r="AO790" s="87">
        <v>-68155573.250000194</v>
      </c>
      <c r="AP790" s="87">
        <v>-68155573.250000194</v>
      </c>
      <c r="AQ790" s="87">
        <v>-68155573.250000194</v>
      </c>
      <c r="AR790" s="87">
        <v>-68155573.250000194</v>
      </c>
      <c r="AS790" s="87">
        <v>-68155573.250000194</v>
      </c>
      <c r="AT790" s="87">
        <v>-68155573.250000194</v>
      </c>
      <c r="AU790" s="87">
        <v>-68155573.250000194</v>
      </c>
      <c r="AV790" s="87">
        <v>-68155573.250000194</v>
      </c>
      <c r="AW790" s="87">
        <v>-68155573.250000194</v>
      </c>
      <c r="AX790" s="87">
        <v>-68155573.250000194</v>
      </c>
      <c r="AY790" s="87">
        <v>-68155573.250000194</v>
      </c>
      <c r="AZ790" s="87">
        <v>-68155573.250000194</v>
      </c>
      <c r="BA790" s="87">
        <v>-68155573.250000194</v>
      </c>
      <c r="BB790" s="87">
        <v>-68155573.250000194</v>
      </c>
    </row>
    <row r="791" spans="1:54">
      <c r="A791" s="267" t="s">
        <v>908</v>
      </c>
      <c r="B791" s="109">
        <v>-252004176.34</v>
      </c>
      <c r="C791" s="109">
        <v>-246440009.67333299</v>
      </c>
      <c r="D791" s="109">
        <v>-240875843.006666</v>
      </c>
      <c r="E791" s="109">
        <v>-235311676.34</v>
      </c>
      <c r="F791" s="109">
        <v>-229747509.67333299</v>
      </c>
      <c r="G791" s="109">
        <v>-224183343.006666</v>
      </c>
      <c r="H791" s="109">
        <v>-218619176.34</v>
      </c>
      <c r="I791" s="109">
        <v>-213055009.67333299</v>
      </c>
      <c r="J791" s="109">
        <v>-207490843.006666</v>
      </c>
      <c r="K791" s="109">
        <v>-201926676.34</v>
      </c>
      <c r="L791" s="109">
        <v>-196362509.67333299</v>
      </c>
      <c r="M791" s="109">
        <v>-190798343.006666</v>
      </c>
      <c r="N791" s="109">
        <v>-185234176.34</v>
      </c>
      <c r="O791" s="109">
        <v>-185234176.34</v>
      </c>
      <c r="P791" s="109">
        <v>-180980509.67333299</v>
      </c>
      <c r="Q791" s="109">
        <v>-176726843.006666</v>
      </c>
      <c r="R791" s="109">
        <v>-172473176.34</v>
      </c>
      <c r="S791" s="109">
        <v>-168219509.67333299</v>
      </c>
      <c r="T791" s="109">
        <v>-163965843.006666</v>
      </c>
      <c r="U791" s="109">
        <v>-159712176.34</v>
      </c>
      <c r="V791" s="109">
        <v>-155458509.67333299</v>
      </c>
      <c r="W791" s="109">
        <v>-151204843.006666</v>
      </c>
      <c r="X791" s="109">
        <v>-146951176.34</v>
      </c>
      <c r="Y791" s="109">
        <v>-142697509.67333299</v>
      </c>
      <c r="Z791" s="109">
        <v>-138443843.006666</v>
      </c>
      <c r="AA791" s="109">
        <v>-134190176.34</v>
      </c>
      <c r="AB791" s="109">
        <v>-134190176.34</v>
      </c>
      <c r="AC791" s="109">
        <v>-131103509.673333</v>
      </c>
      <c r="AD791" s="109">
        <v>-128016843.006666</v>
      </c>
      <c r="AE791" s="109">
        <v>-124930176.34</v>
      </c>
      <c r="AF791" s="109">
        <v>-121843509.673333</v>
      </c>
      <c r="AG791" s="109">
        <v>-118756843.006666</v>
      </c>
      <c r="AH791" s="109">
        <v>-115670176.34</v>
      </c>
      <c r="AI791" s="109">
        <v>-112583509.673333</v>
      </c>
      <c r="AJ791" s="109">
        <v>-109496843.006666</v>
      </c>
      <c r="AK791" s="109">
        <v>-106410176.34</v>
      </c>
      <c r="AL791" s="109">
        <v>-103323509.673333</v>
      </c>
      <c r="AM791" s="109">
        <v>-100236843.006666</v>
      </c>
      <c r="AN791" s="109">
        <v>-97150176.340000197</v>
      </c>
      <c r="AO791" s="109">
        <v>-97150176.340000197</v>
      </c>
      <c r="AP791" s="109">
        <v>-97150176.340000197</v>
      </c>
      <c r="AQ791" s="109">
        <v>-97150176.340000197</v>
      </c>
      <c r="AR791" s="109">
        <v>-97150176.340000197</v>
      </c>
      <c r="AS791" s="109">
        <v>-97150176.340000197</v>
      </c>
      <c r="AT791" s="109">
        <v>-97150176.340000197</v>
      </c>
      <c r="AU791" s="109">
        <v>-97150176.340000197</v>
      </c>
      <c r="AV791" s="109">
        <v>-97150176.340000197</v>
      </c>
      <c r="AW791" s="109">
        <v>-97150176.340000197</v>
      </c>
      <c r="AX791" s="109">
        <v>-97150176.340000197</v>
      </c>
      <c r="AY791" s="109">
        <v>-97150176.340000197</v>
      </c>
      <c r="AZ791" s="109">
        <v>-97150176.340000197</v>
      </c>
      <c r="BA791" s="109">
        <v>-97150176.340000197</v>
      </c>
      <c r="BB791" s="109">
        <v>-97150176.340000197</v>
      </c>
    </row>
    <row r="792" spans="1:54">
      <c r="A792" s="86" t="s">
        <v>909</v>
      </c>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c r="AH792" s="87"/>
      <c r="AI792" s="87"/>
      <c r="AJ792" s="87"/>
      <c r="AK792" s="87"/>
      <c r="AL792" s="87"/>
      <c r="AM792" s="87"/>
      <c r="AN792" s="87"/>
      <c r="AO792" s="87"/>
      <c r="AP792" s="87"/>
      <c r="AQ792" s="87"/>
      <c r="AR792" s="87"/>
      <c r="AS792" s="87"/>
      <c r="AT792" s="87"/>
      <c r="AU792" s="87"/>
      <c r="AV792" s="87"/>
      <c r="AW792" s="87"/>
      <c r="AX792" s="87"/>
      <c r="AY792" s="87"/>
      <c r="AZ792" s="87"/>
      <c r="BA792" s="87"/>
      <c r="BB792" s="87"/>
    </row>
    <row r="793" spans="1:54">
      <c r="A793" s="89" t="s">
        <v>910</v>
      </c>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c r="AK793" s="87"/>
      <c r="AL793" s="87"/>
      <c r="AM793" s="87"/>
      <c r="AN793" s="87"/>
      <c r="AO793" s="87"/>
      <c r="AP793" s="87"/>
      <c r="AQ793" s="87"/>
      <c r="AR793" s="87"/>
      <c r="AS793" s="87"/>
      <c r="AT793" s="87"/>
      <c r="AU793" s="87"/>
      <c r="AV793" s="87"/>
      <c r="AW793" s="87"/>
      <c r="AX793" s="87"/>
      <c r="AY793" s="87"/>
      <c r="AZ793" s="87"/>
      <c r="BA793" s="87"/>
      <c r="BB793" s="87"/>
    </row>
    <row r="794" spans="1:54">
      <c r="A794" s="86" t="s">
        <v>911</v>
      </c>
      <c r="B794" s="87">
        <v>-418.46</v>
      </c>
      <c r="C794" s="87">
        <v>-418.46</v>
      </c>
      <c r="D794" s="87">
        <v>-418.46</v>
      </c>
      <c r="E794" s="87">
        <v>-418.46</v>
      </c>
      <c r="F794" s="87">
        <v>-418.46</v>
      </c>
      <c r="G794" s="87">
        <v>-418.46</v>
      </c>
      <c r="H794" s="87">
        <v>-418.46</v>
      </c>
      <c r="I794" s="87">
        <v>-418.46</v>
      </c>
      <c r="J794" s="87">
        <v>-418.46</v>
      </c>
      <c r="K794" s="87">
        <v>-418.46</v>
      </c>
      <c r="L794" s="87">
        <v>-418.46</v>
      </c>
      <c r="M794" s="87">
        <v>-418.46</v>
      </c>
      <c r="N794" s="87">
        <v>-418.46</v>
      </c>
      <c r="O794" s="87">
        <v>-418.46</v>
      </c>
      <c r="P794" s="87">
        <v>-418.46</v>
      </c>
      <c r="Q794" s="87">
        <v>-418.46</v>
      </c>
      <c r="R794" s="87">
        <v>-418.46</v>
      </c>
      <c r="S794" s="87">
        <v>-418.46</v>
      </c>
      <c r="T794" s="87">
        <v>-418.46</v>
      </c>
      <c r="U794" s="87">
        <v>-418.46</v>
      </c>
      <c r="V794" s="87">
        <v>-418.46</v>
      </c>
      <c r="W794" s="87">
        <v>-418.46</v>
      </c>
      <c r="X794" s="87">
        <v>-418.46</v>
      </c>
      <c r="Y794" s="87">
        <v>-418.46</v>
      </c>
      <c r="Z794" s="87">
        <v>-418.46</v>
      </c>
      <c r="AA794" s="87">
        <v>-418.46</v>
      </c>
      <c r="AB794" s="87">
        <v>-418.46</v>
      </c>
      <c r="AC794" s="87">
        <v>-418.46</v>
      </c>
      <c r="AD794" s="87">
        <v>-418.46</v>
      </c>
      <c r="AE794" s="87">
        <v>-418.46</v>
      </c>
      <c r="AF794" s="87">
        <v>-418.46</v>
      </c>
      <c r="AG794" s="87">
        <v>-418.46</v>
      </c>
      <c r="AH794" s="87">
        <v>-418.46</v>
      </c>
      <c r="AI794" s="87">
        <v>-418.46</v>
      </c>
      <c r="AJ794" s="87">
        <v>-418.46</v>
      </c>
      <c r="AK794" s="87">
        <v>-418.46</v>
      </c>
      <c r="AL794" s="87">
        <v>-418.46</v>
      </c>
      <c r="AM794" s="87">
        <v>-418.46</v>
      </c>
      <c r="AN794" s="87">
        <v>-418.46</v>
      </c>
      <c r="AO794" s="87">
        <v>-418.46</v>
      </c>
      <c r="AP794" s="87">
        <v>-418.46</v>
      </c>
      <c r="AQ794" s="87">
        <v>-418.46</v>
      </c>
      <c r="AR794" s="87">
        <v>-418.46</v>
      </c>
      <c r="AS794" s="87">
        <v>-418.46</v>
      </c>
      <c r="AT794" s="87">
        <v>-418.46</v>
      </c>
      <c r="AU794" s="87">
        <v>-418.46</v>
      </c>
      <c r="AV794" s="87">
        <v>-418.46</v>
      </c>
      <c r="AW794" s="87">
        <v>-418.46</v>
      </c>
      <c r="AX794" s="87">
        <v>-418.46</v>
      </c>
      <c r="AY794" s="87">
        <v>-418.46</v>
      </c>
      <c r="AZ794" s="87">
        <v>-418.46</v>
      </c>
      <c r="BA794" s="87">
        <v>-418.46</v>
      </c>
      <c r="BB794" s="87">
        <v>-418.46</v>
      </c>
    </row>
    <row r="795" spans="1:54">
      <c r="A795" s="86" t="s">
        <v>912</v>
      </c>
      <c r="B795" s="87">
        <v>0</v>
      </c>
      <c r="C795" s="87">
        <v>0</v>
      </c>
      <c r="D795" s="87">
        <v>0</v>
      </c>
      <c r="E795" s="87">
        <v>0</v>
      </c>
      <c r="F795" s="87">
        <v>0</v>
      </c>
      <c r="G795" s="87">
        <v>0</v>
      </c>
      <c r="H795" s="87">
        <v>0</v>
      </c>
      <c r="I795" s="87">
        <v>0</v>
      </c>
      <c r="J795" s="87">
        <v>0</v>
      </c>
      <c r="K795" s="87">
        <v>0</v>
      </c>
      <c r="L795" s="87">
        <v>0</v>
      </c>
      <c r="M795" s="87">
        <v>0</v>
      </c>
      <c r="N795" s="87">
        <v>0</v>
      </c>
      <c r="O795" s="87">
        <v>0</v>
      </c>
      <c r="P795" s="87">
        <v>0</v>
      </c>
      <c r="Q795" s="87">
        <v>0</v>
      </c>
      <c r="R795" s="87">
        <v>0</v>
      </c>
      <c r="S795" s="87">
        <v>0</v>
      </c>
      <c r="T795" s="87">
        <v>0</v>
      </c>
      <c r="U795" s="87">
        <v>0</v>
      </c>
      <c r="V795" s="87">
        <v>0</v>
      </c>
      <c r="W795" s="87">
        <v>0</v>
      </c>
      <c r="X795" s="87">
        <v>0</v>
      </c>
      <c r="Y795" s="87">
        <v>0</v>
      </c>
      <c r="Z795" s="87">
        <v>0</v>
      </c>
      <c r="AA795" s="87">
        <v>0</v>
      </c>
      <c r="AB795" s="87">
        <v>0</v>
      </c>
      <c r="AC795" s="87">
        <v>0</v>
      </c>
      <c r="AD795" s="87">
        <v>0</v>
      </c>
      <c r="AE795" s="87">
        <v>0</v>
      </c>
      <c r="AF795" s="87">
        <v>0</v>
      </c>
      <c r="AG795" s="87">
        <v>0</v>
      </c>
      <c r="AH795" s="87">
        <v>0</v>
      </c>
      <c r="AI795" s="87">
        <v>0</v>
      </c>
      <c r="AJ795" s="87">
        <v>0</v>
      </c>
      <c r="AK795" s="87">
        <v>0</v>
      </c>
      <c r="AL795" s="87">
        <v>0</v>
      </c>
      <c r="AM795" s="87">
        <v>0</v>
      </c>
      <c r="AN795" s="87">
        <v>0</v>
      </c>
      <c r="AO795" s="87">
        <v>0</v>
      </c>
      <c r="AP795" s="87">
        <v>0</v>
      </c>
      <c r="AQ795" s="87">
        <v>0</v>
      </c>
      <c r="AR795" s="87">
        <v>0</v>
      </c>
      <c r="AS795" s="87">
        <v>0</v>
      </c>
      <c r="AT795" s="87">
        <v>0</v>
      </c>
      <c r="AU795" s="87">
        <v>0</v>
      </c>
      <c r="AV795" s="87">
        <v>0</v>
      </c>
      <c r="AW795" s="87">
        <v>0</v>
      </c>
      <c r="AX795" s="87">
        <v>0</v>
      </c>
      <c r="AY795" s="87">
        <v>0</v>
      </c>
      <c r="AZ795" s="87">
        <v>0</v>
      </c>
      <c r="BA795" s="87">
        <v>0</v>
      </c>
      <c r="BB795" s="87">
        <v>0</v>
      </c>
    </row>
    <row r="796" spans="1:54">
      <c r="A796" s="86" t="s">
        <v>913</v>
      </c>
      <c r="B796" s="87">
        <v>-183745063.66999999</v>
      </c>
      <c r="C796" s="87">
        <v>-183745063.66999999</v>
      </c>
      <c r="D796" s="87">
        <v>-183745063.66999999</v>
      </c>
      <c r="E796" s="87">
        <v>-183745063.66999999</v>
      </c>
      <c r="F796" s="87">
        <v>-183745063.66999999</v>
      </c>
      <c r="G796" s="87">
        <v>-183745063.66999999</v>
      </c>
      <c r="H796" s="87">
        <v>-183745063.66999999</v>
      </c>
      <c r="I796" s="87">
        <v>-183745063.66999999</v>
      </c>
      <c r="J796" s="87">
        <v>-183745063.66999999</v>
      </c>
      <c r="K796" s="87">
        <v>-183745063.66999999</v>
      </c>
      <c r="L796" s="87">
        <v>-183745063.66999999</v>
      </c>
      <c r="M796" s="87">
        <v>-183745063.66999999</v>
      </c>
      <c r="N796" s="87">
        <v>-183745063.66999999</v>
      </c>
      <c r="O796" s="87">
        <v>-183745063.66999999</v>
      </c>
      <c r="P796" s="87">
        <v>-183745063.66999999</v>
      </c>
      <c r="Q796" s="87">
        <v>-183745063.66999999</v>
      </c>
      <c r="R796" s="87">
        <v>-183745063.66999999</v>
      </c>
      <c r="S796" s="87">
        <v>-183745063.66999999</v>
      </c>
      <c r="T796" s="87">
        <v>-183745063.66999999</v>
      </c>
      <c r="U796" s="87">
        <v>-183745063.66999999</v>
      </c>
      <c r="V796" s="87">
        <v>-183745063.66999999</v>
      </c>
      <c r="W796" s="87">
        <v>-183745063.66999999</v>
      </c>
      <c r="X796" s="87">
        <v>-183745063.66999999</v>
      </c>
      <c r="Y796" s="87">
        <v>-183745063.66999999</v>
      </c>
      <c r="Z796" s="87">
        <v>-183745063.66999999</v>
      </c>
      <c r="AA796" s="87">
        <v>-183745063.66999999</v>
      </c>
      <c r="AB796" s="87">
        <v>-183745063.66999999</v>
      </c>
      <c r="AC796" s="87">
        <v>-183745063.66999999</v>
      </c>
      <c r="AD796" s="87">
        <v>-183745063.66999999</v>
      </c>
      <c r="AE796" s="87">
        <v>-183745063.66999999</v>
      </c>
      <c r="AF796" s="87">
        <v>-183745063.66999999</v>
      </c>
      <c r="AG796" s="87">
        <v>-183745063.66999999</v>
      </c>
      <c r="AH796" s="87">
        <v>-183745063.66999999</v>
      </c>
      <c r="AI796" s="87">
        <v>-183745063.66999999</v>
      </c>
      <c r="AJ796" s="87">
        <v>-183745063.66999999</v>
      </c>
      <c r="AK796" s="87">
        <v>-183745063.66999999</v>
      </c>
      <c r="AL796" s="87">
        <v>-183745063.66999999</v>
      </c>
      <c r="AM796" s="87">
        <v>-183745063.66999999</v>
      </c>
      <c r="AN796" s="87">
        <v>-183745063.66999999</v>
      </c>
      <c r="AO796" s="87">
        <v>-183745063.66999999</v>
      </c>
      <c r="AP796" s="87">
        <v>-183745063.66999999</v>
      </c>
      <c r="AQ796" s="87">
        <v>-183745063.66999999</v>
      </c>
      <c r="AR796" s="87">
        <v>-183745063.66999999</v>
      </c>
      <c r="AS796" s="87">
        <v>-183745063.66999999</v>
      </c>
      <c r="AT796" s="87">
        <v>-183745063.66999999</v>
      </c>
      <c r="AU796" s="87">
        <v>-183745063.66999999</v>
      </c>
      <c r="AV796" s="87">
        <v>-183745063.66999999</v>
      </c>
      <c r="AW796" s="87">
        <v>-183745063.66999999</v>
      </c>
      <c r="AX796" s="87">
        <v>-183745063.66999999</v>
      </c>
      <c r="AY796" s="87">
        <v>-183745063.66999999</v>
      </c>
      <c r="AZ796" s="87">
        <v>-183745063.66999999</v>
      </c>
      <c r="BA796" s="87">
        <v>-183745063.66999999</v>
      </c>
      <c r="BB796" s="87">
        <v>-183745063.66999999</v>
      </c>
    </row>
    <row r="797" spans="1:54">
      <c r="A797" s="86" t="s">
        <v>914</v>
      </c>
      <c r="B797" s="87">
        <v>11847.97</v>
      </c>
      <c r="C797" s="87">
        <v>11847.97</v>
      </c>
      <c r="D797" s="87">
        <v>11847.97</v>
      </c>
      <c r="E797" s="87">
        <v>11847.97</v>
      </c>
      <c r="F797" s="87">
        <v>11847.97</v>
      </c>
      <c r="G797" s="87">
        <v>11847.97</v>
      </c>
      <c r="H797" s="87">
        <v>11847.97</v>
      </c>
      <c r="I797" s="87">
        <v>11847.97</v>
      </c>
      <c r="J797" s="87">
        <v>11847.97</v>
      </c>
      <c r="K797" s="87">
        <v>11847.97</v>
      </c>
      <c r="L797" s="87">
        <v>11847.97</v>
      </c>
      <c r="M797" s="87">
        <v>11847.97</v>
      </c>
      <c r="N797" s="87">
        <v>11847.97</v>
      </c>
      <c r="O797" s="87">
        <v>11847.97</v>
      </c>
      <c r="P797" s="87">
        <v>11847.97</v>
      </c>
      <c r="Q797" s="87">
        <v>11847.97</v>
      </c>
      <c r="R797" s="87">
        <v>11847.97</v>
      </c>
      <c r="S797" s="87">
        <v>11847.97</v>
      </c>
      <c r="T797" s="87">
        <v>11847.97</v>
      </c>
      <c r="U797" s="87">
        <v>11847.97</v>
      </c>
      <c r="V797" s="87">
        <v>11847.97</v>
      </c>
      <c r="W797" s="87">
        <v>11847.97</v>
      </c>
      <c r="X797" s="87">
        <v>11847.97</v>
      </c>
      <c r="Y797" s="87">
        <v>11847.97</v>
      </c>
      <c r="Z797" s="87">
        <v>11847.97</v>
      </c>
      <c r="AA797" s="87">
        <v>11847.97</v>
      </c>
      <c r="AB797" s="87">
        <v>11847.97</v>
      </c>
      <c r="AC797" s="87">
        <v>11847.97</v>
      </c>
      <c r="AD797" s="87">
        <v>11847.97</v>
      </c>
      <c r="AE797" s="87">
        <v>11847.97</v>
      </c>
      <c r="AF797" s="87">
        <v>11847.97</v>
      </c>
      <c r="AG797" s="87">
        <v>11847.97</v>
      </c>
      <c r="AH797" s="87">
        <v>11847.97</v>
      </c>
      <c r="AI797" s="87">
        <v>11847.97</v>
      </c>
      <c r="AJ797" s="87">
        <v>11847.97</v>
      </c>
      <c r="AK797" s="87">
        <v>11847.97</v>
      </c>
      <c r="AL797" s="87">
        <v>11847.97</v>
      </c>
      <c r="AM797" s="87">
        <v>11847.97</v>
      </c>
      <c r="AN797" s="87">
        <v>11847.97</v>
      </c>
      <c r="AO797" s="87">
        <v>11847.97</v>
      </c>
      <c r="AP797" s="87">
        <v>11847.97</v>
      </c>
      <c r="AQ797" s="87">
        <v>11847.97</v>
      </c>
      <c r="AR797" s="87">
        <v>11847.97</v>
      </c>
      <c r="AS797" s="87">
        <v>11847.97</v>
      </c>
      <c r="AT797" s="87">
        <v>11847.97</v>
      </c>
      <c r="AU797" s="87">
        <v>11847.97</v>
      </c>
      <c r="AV797" s="87">
        <v>11847.97</v>
      </c>
      <c r="AW797" s="87">
        <v>11847.97</v>
      </c>
      <c r="AX797" s="87">
        <v>11847.97</v>
      </c>
      <c r="AY797" s="87">
        <v>11847.97</v>
      </c>
      <c r="AZ797" s="87">
        <v>11847.97</v>
      </c>
      <c r="BA797" s="87">
        <v>11847.97</v>
      </c>
      <c r="BB797" s="87">
        <v>11847.97</v>
      </c>
    </row>
    <row r="798" spans="1:54">
      <c r="A798" s="86" t="s">
        <v>915</v>
      </c>
      <c r="B798" s="87">
        <v>9748.02</v>
      </c>
      <c r="C798" s="87">
        <v>9748.02</v>
      </c>
      <c r="D798" s="87">
        <v>9748.02</v>
      </c>
      <c r="E798" s="87">
        <v>9748.02</v>
      </c>
      <c r="F798" s="87">
        <v>9748.02</v>
      </c>
      <c r="G798" s="87">
        <v>9748.02</v>
      </c>
      <c r="H798" s="87">
        <v>9748.02</v>
      </c>
      <c r="I798" s="87">
        <v>9748.02</v>
      </c>
      <c r="J798" s="87">
        <v>9748.02</v>
      </c>
      <c r="K798" s="87">
        <v>9748.02</v>
      </c>
      <c r="L798" s="87">
        <v>9748.02</v>
      </c>
      <c r="M798" s="87">
        <v>9748.02</v>
      </c>
      <c r="N798" s="87">
        <v>9748.02</v>
      </c>
      <c r="O798" s="87">
        <v>9748.02</v>
      </c>
      <c r="P798" s="87">
        <v>9748.02</v>
      </c>
      <c r="Q798" s="87">
        <v>9748.02</v>
      </c>
      <c r="R798" s="87">
        <v>9748.02</v>
      </c>
      <c r="S798" s="87">
        <v>9748.02</v>
      </c>
      <c r="T798" s="87">
        <v>9748.02</v>
      </c>
      <c r="U798" s="87">
        <v>9748.02</v>
      </c>
      <c r="V798" s="87">
        <v>9748.02</v>
      </c>
      <c r="W798" s="87">
        <v>9748.02</v>
      </c>
      <c r="X798" s="87">
        <v>9748.02</v>
      </c>
      <c r="Y798" s="87">
        <v>9748.02</v>
      </c>
      <c r="Z798" s="87">
        <v>9748.02</v>
      </c>
      <c r="AA798" s="87">
        <v>9748.02</v>
      </c>
      <c r="AB798" s="87">
        <v>9748.02</v>
      </c>
      <c r="AC798" s="87">
        <v>9748.02</v>
      </c>
      <c r="AD798" s="87">
        <v>9748.02</v>
      </c>
      <c r="AE798" s="87">
        <v>9748.02</v>
      </c>
      <c r="AF798" s="87">
        <v>9748.02</v>
      </c>
      <c r="AG798" s="87">
        <v>9748.02</v>
      </c>
      <c r="AH798" s="87">
        <v>9748.02</v>
      </c>
      <c r="AI798" s="87">
        <v>9748.02</v>
      </c>
      <c r="AJ798" s="87">
        <v>9748.02</v>
      </c>
      <c r="AK798" s="87">
        <v>9748.02</v>
      </c>
      <c r="AL798" s="87">
        <v>9748.02</v>
      </c>
      <c r="AM798" s="87">
        <v>9748.02</v>
      </c>
      <c r="AN798" s="87">
        <v>9748.02</v>
      </c>
      <c r="AO798" s="87">
        <v>9748.02</v>
      </c>
      <c r="AP798" s="87">
        <v>9748.02</v>
      </c>
      <c r="AQ798" s="87">
        <v>9748.02</v>
      </c>
      <c r="AR798" s="87">
        <v>9748.02</v>
      </c>
      <c r="AS798" s="87">
        <v>9748.02</v>
      </c>
      <c r="AT798" s="87">
        <v>9748.02</v>
      </c>
      <c r="AU798" s="87">
        <v>9748.02</v>
      </c>
      <c r="AV798" s="87">
        <v>9748.02</v>
      </c>
      <c r="AW798" s="87">
        <v>9748.02</v>
      </c>
      <c r="AX798" s="87">
        <v>9748.02</v>
      </c>
      <c r="AY798" s="87">
        <v>9748.02</v>
      </c>
      <c r="AZ798" s="87">
        <v>9748.02</v>
      </c>
      <c r="BA798" s="87">
        <v>9748.02</v>
      </c>
      <c r="BB798" s="87">
        <v>9748.02</v>
      </c>
    </row>
    <row r="799" spans="1:54">
      <c r="A799" s="86" t="s">
        <v>916</v>
      </c>
      <c r="B799" s="87">
        <v>-202544029.09999999</v>
      </c>
      <c r="C799" s="87">
        <v>-202544029.09999999</v>
      </c>
      <c r="D799" s="87">
        <v>-202544029.09999999</v>
      </c>
      <c r="E799" s="87">
        <v>-202544029.09999999</v>
      </c>
      <c r="F799" s="87">
        <v>-202544029.09999999</v>
      </c>
      <c r="G799" s="87">
        <v>-202544029.09999999</v>
      </c>
      <c r="H799" s="87">
        <v>-202544029.09999999</v>
      </c>
      <c r="I799" s="87">
        <v>-202544029.09999999</v>
      </c>
      <c r="J799" s="87">
        <v>-202544029.09999999</v>
      </c>
      <c r="K799" s="87">
        <v>-202544029.09999999</v>
      </c>
      <c r="L799" s="87">
        <v>-202544029.09999999</v>
      </c>
      <c r="M799" s="87">
        <v>-202544029.09999999</v>
      </c>
      <c r="N799" s="87">
        <v>-202544029.09999999</v>
      </c>
      <c r="O799" s="87">
        <v>-202544029.09999999</v>
      </c>
      <c r="P799" s="87">
        <v>-202544029.09999999</v>
      </c>
      <c r="Q799" s="87">
        <v>-202544029.09999999</v>
      </c>
      <c r="R799" s="87">
        <v>-202544029.09999999</v>
      </c>
      <c r="S799" s="87">
        <v>-202544029.09999999</v>
      </c>
      <c r="T799" s="87">
        <v>-202544029.09999999</v>
      </c>
      <c r="U799" s="87">
        <v>-202544029.09999999</v>
      </c>
      <c r="V799" s="87">
        <v>-202544029.09999999</v>
      </c>
      <c r="W799" s="87">
        <v>-202544029.09999999</v>
      </c>
      <c r="X799" s="87">
        <v>-202544029.09999999</v>
      </c>
      <c r="Y799" s="87">
        <v>-202544029.09999999</v>
      </c>
      <c r="Z799" s="87">
        <v>-202544029.09999999</v>
      </c>
      <c r="AA799" s="87">
        <v>-202544029.09999999</v>
      </c>
      <c r="AB799" s="87">
        <v>-202544029.09999999</v>
      </c>
      <c r="AC799" s="87">
        <v>-202544029.09999999</v>
      </c>
      <c r="AD799" s="87">
        <v>-202544029.09999999</v>
      </c>
      <c r="AE799" s="87">
        <v>-202544029.09999999</v>
      </c>
      <c r="AF799" s="87">
        <v>-202544029.09999999</v>
      </c>
      <c r="AG799" s="87">
        <v>-202544029.09999999</v>
      </c>
      <c r="AH799" s="87">
        <v>-202544029.09999999</v>
      </c>
      <c r="AI799" s="87">
        <v>-202544029.09999999</v>
      </c>
      <c r="AJ799" s="87">
        <v>-202544029.09999999</v>
      </c>
      <c r="AK799" s="87">
        <v>-202544029.09999999</v>
      </c>
      <c r="AL799" s="87">
        <v>-202544029.09999999</v>
      </c>
      <c r="AM799" s="87">
        <v>-202544029.09999999</v>
      </c>
      <c r="AN799" s="87">
        <v>-202544029.09999999</v>
      </c>
      <c r="AO799" s="87">
        <v>-202544029.09999999</v>
      </c>
      <c r="AP799" s="87">
        <v>-202544029.09999999</v>
      </c>
      <c r="AQ799" s="87">
        <v>-202544029.09999999</v>
      </c>
      <c r="AR799" s="87">
        <v>-202544029.09999999</v>
      </c>
      <c r="AS799" s="87">
        <v>-202544029.09999999</v>
      </c>
      <c r="AT799" s="87">
        <v>-202544029.09999999</v>
      </c>
      <c r="AU799" s="87">
        <v>-202544029.09999999</v>
      </c>
      <c r="AV799" s="87">
        <v>-202544029.09999999</v>
      </c>
      <c r="AW799" s="87">
        <v>-202544029.09999999</v>
      </c>
      <c r="AX799" s="87">
        <v>-202544029.09999999</v>
      </c>
      <c r="AY799" s="87">
        <v>-202544029.09999999</v>
      </c>
      <c r="AZ799" s="87">
        <v>-202544029.09999999</v>
      </c>
      <c r="BA799" s="87">
        <v>-202544029.09999999</v>
      </c>
      <c r="BB799" s="87">
        <v>-202544029.09999999</v>
      </c>
    </row>
    <row r="800" spans="1:54">
      <c r="A800" s="86" t="s">
        <v>917</v>
      </c>
      <c r="B800" s="87">
        <v>0</v>
      </c>
      <c r="C800" s="87">
        <v>0</v>
      </c>
      <c r="D800" s="87">
        <v>0</v>
      </c>
      <c r="E800" s="87">
        <v>0</v>
      </c>
      <c r="F800" s="87">
        <v>0</v>
      </c>
      <c r="G800" s="87">
        <v>0</v>
      </c>
      <c r="H800" s="87">
        <v>0</v>
      </c>
      <c r="I800" s="87">
        <v>0</v>
      </c>
      <c r="J800" s="87">
        <v>0</v>
      </c>
      <c r="K800" s="87">
        <v>0</v>
      </c>
      <c r="L800" s="87">
        <v>0</v>
      </c>
      <c r="M800" s="87">
        <v>0</v>
      </c>
      <c r="N800" s="87">
        <v>0</v>
      </c>
      <c r="O800" s="87">
        <v>0</v>
      </c>
      <c r="P800" s="87">
        <v>0</v>
      </c>
      <c r="Q800" s="87">
        <v>0</v>
      </c>
      <c r="R800" s="87">
        <v>0</v>
      </c>
      <c r="S800" s="87">
        <v>0</v>
      </c>
      <c r="T800" s="87">
        <v>0</v>
      </c>
      <c r="U800" s="87">
        <v>0</v>
      </c>
      <c r="V800" s="87">
        <v>0</v>
      </c>
      <c r="W800" s="87">
        <v>0</v>
      </c>
      <c r="X800" s="87">
        <v>0</v>
      </c>
      <c r="Y800" s="87">
        <v>0</v>
      </c>
      <c r="Z800" s="87">
        <v>0</v>
      </c>
      <c r="AA800" s="87">
        <v>0</v>
      </c>
      <c r="AB800" s="87">
        <v>0</v>
      </c>
      <c r="AC800" s="87">
        <v>0</v>
      </c>
      <c r="AD800" s="87">
        <v>0</v>
      </c>
      <c r="AE800" s="87">
        <v>0</v>
      </c>
      <c r="AF800" s="87">
        <v>0</v>
      </c>
      <c r="AG800" s="87">
        <v>0</v>
      </c>
      <c r="AH800" s="87">
        <v>0</v>
      </c>
      <c r="AI800" s="87">
        <v>0</v>
      </c>
      <c r="AJ800" s="87">
        <v>0</v>
      </c>
      <c r="AK800" s="87">
        <v>0</v>
      </c>
      <c r="AL800" s="87">
        <v>0</v>
      </c>
      <c r="AM800" s="87">
        <v>0</v>
      </c>
      <c r="AN800" s="87">
        <v>0</v>
      </c>
      <c r="AO800" s="87">
        <v>0</v>
      </c>
      <c r="AP800" s="87">
        <v>0</v>
      </c>
      <c r="AQ800" s="87">
        <v>0</v>
      </c>
      <c r="AR800" s="87">
        <v>0</v>
      </c>
      <c r="AS800" s="87">
        <v>0</v>
      </c>
      <c r="AT800" s="87">
        <v>0</v>
      </c>
      <c r="AU800" s="87">
        <v>0</v>
      </c>
      <c r="AV800" s="87">
        <v>0</v>
      </c>
      <c r="AW800" s="87">
        <v>0</v>
      </c>
      <c r="AX800" s="87">
        <v>0</v>
      </c>
      <c r="AY800" s="87">
        <v>0</v>
      </c>
      <c r="AZ800" s="87">
        <v>0</v>
      </c>
      <c r="BA800" s="87">
        <v>0</v>
      </c>
      <c r="BB800" s="87">
        <v>0</v>
      </c>
    </row>
    <row r="801" spans="1:54">
      <c r="A801" s="86" t="s">
        <v>918</v>
      </c>
      <c r="B801" s="87">
        <v>0</v>
      </c>
      <c r="C801" s="87">
        <v>0</v>
      </c>
      <c r="D801" s="87">
        <v>0</v>
      </c>
      <c r="E801" s="87">
        <v>0</v>
      </c>
      <c r="F801" s="87">
        <v>0</v>
      </c>
      <c r="G801" s="87">
        <v>0</v>
      </c>
      <c r="H801" s="87">
        <v>0</v>
      </c>
      <c r="I801" s="87">
        <v>0</v>
      </c>
      <c r="J801" s="87">
        <v>0</v>
      </c>
      <c r="K801" s="87">
        <v>0</v>
      </c>
      <c r="L801" s="87">
        <v>0</v>
      </c>
      <c r="M801" s="87">
        <v>0</v>
      </c>
      <c r="N801" s="87">
        <v>0</v>
      </c>
      <c r="O801" s="87">
        <v>0</v>
      </c>
      <c r="P801" s="87">
        <v>0</v>
      </c>
      <c r="Q801" s="87">
        <v>0</v>
      </c>
      <c r="R801" s="87">
        <v>0</v>
      </c>
      <c r="S801" s="87">
        <v>0</v>
      </c>
      <c r="T801" s="87">
        <v>0</v>
      </c>
      <c r="U801" s="87">
        <v>0</v>
      </c>
      <c r="V801" s="87">
        <v>0</v>
      </c>
      <c r="W801" s="87">
        <v>0</v>
      </c>
      <c r="X801" s="87">
        <v>0</v>
      </c>
      <c r="Y801" s="87">
        <v>0</v>
      </c>
      <c r="Z801" s="87">
        <v>0</v>
      </c>
      <c r="AA801" s="87">
        <v>0</v>
      </c>
      <c r="AB801" s="87">
        <v>0</v>
      </c>
      <c r="AC801" s="87">
        <v>0</v>
      </c>
      <c r="AD801" s="87">
        <v>0</v>
      </c>
      <c r="AE801" s="87">
        <v>0</v>
      </c>
      <c r="AF801" s="87">
        <v>0</v>
      </c>
      <c r="AG801" s="87">
        <v>0</v>
      </c>
      <c r="AH801" s="87">
        <v>0</v>
      </c>
      <c r="AI801" s="87">
        <v>0</v>
      </c>
      <c r="AJ801" s="87">
        <v>0</v>
      </c>
      <c r="AK801" s="87">
        <v>0</v>
      </c>
      <c r="AL801" s="87">
        <v>0</v>
      </c>
      <c r="AM801" s="87">
        <v>0</v>
      </c>
      <c r="AN801" s="87">
        <v>0</v>
      </c>
      <c r="AO801" s="87">
        <v>0</v>
      </c>
      <c r="AP801" s="87">
        <v>0</v>
      </c>
      <c r="AQ801" s="87">
        <v>0</v>
      </c>
      <c r="AR801" s="87">
        <v>0</v>
      </c>
      <c r="AS801" s="87">
        <v>0</v>
      </c>
      <c r="AT801" s="87">
        <v>0</v>
      </c>
      <c r="AU801" s="87">
        <v>0</v>
      </c>
      <c r="AV801" s="87">
        <v>0</v>
      </c>
      <c r="AW801" s="87">
        <v>0</v>
      </c>
      <c r="AX801" s="87">
        <v>0</v>
      </c>
      <c r="AY801" s="87">
        <v>0</v>
      </c>
      <c r="AZ801" s="87">
        <v>0</v>
      </c>
      <c r="BA801" s="87">
        <v>0</v>
      </c>
      <c r="BB801" s="87">
        <v>0</v>
      </c>
    </row>
    <row r="802" spans="1:54">
      <c r="A802" s="86" t="s">
        <v>919</v>
      </c>
      <c r="B802" s="87">
        <v>-409113.44</v>
      </c>
      <c r="C802" s="87">
        <v>-409113.44</v>
      </c>
      <c r="D802" s="87">
        <v>-409113.44</v>
      </c>
      <c r="E802" s="87">
        <v>-409113.44</v>
      </c>
      <c r="F802" s="87">
        <v>-409113.44</v>
      </c>
      <c r="G802" s="87">
        <v>-409113.44</v>
      </c>
      <c r="H802" s="87">
        <v>-409113.44</v>
      </c>
      <c r="I802" s="87">
        <v>-409113.44</v>
      </c>
      <c r="J802" s="87">
        <v>-409113.44</v>
      </c>
      <c r="K802" s="87">
        <v>-409113.44</v>
      </c>
      <c r="L802" s="87">
        <v>-409113.44</v>
      </c>
      <c r="M802" s="87">
        <v>-409113.44</v>
      </c>
      <c r="N802" s="87">
        <v>-409113.44</v>
      </c>
      <c r="O802" s="87">
        <v>-409113.44</v>
      </c>
      <c r="P802" s="87">
        <v>-409113.44</v>
      </c>
      <c r="Q802" s="87">
        <v>-409113.44</v>
      </c>
      <c r="R802" s="87">
        <v>-409113.44</v>
      </c>
      <c r="S802" s="87">
        <v>-409113.44</v>
      </c>
      <c r="T802" s="87">
        <v>-409113.44</v>
      </c>
      <c r="U802" s="87">
        <v>-409113.44</v>
      </c>
      <c r="V802" s="87">
        <v>-409113.44</v>
      </c>
      <c r="W802" s="87">
        <v>-409113.44</v>
      </c>
      <c r="X802" s="87">
        <v>-409113.44</v>
      </c>
      <c r="Y802" s="87">
        <v>-409113.44</v>
      </c>
      <c r="Z802" s="87">
        <v>-409113.44</v>
      </c>
      <c r="AA802" s="87">
        <v>-409113.44</v>
      </c>
      <c r="AB802" s="87">
        <v>-409113.44</v>
      </c>
      <c r="AC802" s="87">
        <v>-409113.44</v>
      </c>
      <c r="AD802" s="87">
        <v>-409113.44</v>
      </c>
      <c r="AE802" s="87">
        <v>-409113.44</v>
      </c>
      <c r="AF802" s="87">
        <v>-409113.44</v>
      </c>
      <c r="AG802" s="87">
        <v>-409113.44</v>
      </c>
      <c r="AH802" s="87">
        <v>-409113.44</v>
      </c>
      <c r="AI802" s="87">
        <v>-409113.44</v>
      </c>
      <c r="AJ802" s="87">
        <v>-409113.44</v>
      </c>
      <c r="AK802" s="87">
        <v>-409113.44</v>
      </c>
      <c r="AL802" s="87">
        <v>-409113.44</v>
      </c>
      <c r="AM802" s="87">
        <v>-409113.44</v>
      </c>
      <c r="AN802" s="87">
        <v>-409113.44</v>
      </c>
      <c r="AO802" s="87">
        <v>-409113.44</v>
      </c>
      <c r="AP802" s="87">
        <v>-409113.44</v>
      </c>
      <c r="AQ802" s="87">
        <v>-409113.44</v>
      </c>
      <c r="AR802" s="87">
        <v>-409113.44</v>
      </c>
      <c r="AS802" s="87">
        <v>-409113.44</v>
      </c>
      <c r="AT802" s="87">
        <v>-409113.44</v>
      </c>
      <c r="AU802" s="87">
        <v>-409113.44</v>
      </c>
      <c r="AV802" s="87">
        <v>-409113.44</v>
      </c>
      <c r="AW802" s="87">
        <v>-409113.44</v>
      </c>
      <c r="AX802" s="87">
        <v>-409113.44</v>
      </c>
      <c r="AY802" s="87">
        <v>-409113.44</v>
      </c>
      <c r="AZ802" s="87">
        <v>-409113.44</v>
      </c>
      <c r="BA802" s="87">
        <v>-409113.44</v>
      </c>
      <c r="BB802" s="87">
        <v>-409113.44</v>
      </c>
    </row>
    <row r="803" spans="1:54">
      <c r="A803" s="86" t="s">
        <v>920</v>
      </c>
      <c r="B803" s="87">
        <v>-2372492.7400000002</v>
      </c>
      <c r="C803" s="87">
        <v>-2372492.7400000002</v>
      </c>
      <c r="D803" s="87">
        <v>-2372492.7400000002</v>
      </c>
      <c r="E803" s="87">
        <v>-2372492.7400000002</v>
      </c>
      <c r="F803" s="87">
        <v>-2372492.7400000002</v>
      </c>
      <c r="G803" s="87">
        <v>-2372492.7400000002</v>
      </c>
      <c r="H803" s="87">
        <v>-2372492.7400000002</v>
      </c>
      <c r="I803" s="87">
        <v>-2372492.7400000002</v>
      </c>
      <c r="J803" s="87">
        <v>-2372492.7400000002</v>
      </c>
      <c r="K803" s="87">
        <v>-2372492.7400000002</v>
      </c>
      <c r="L803" s="87">
        <v>-2372492.7400000002</v>
      </c>
      <c r="M803" s="87">
        <v>-2372492.7400000002</v>
      </c>
      <c r="N803" s="87">
        <v>-2372492.7400000002</v>
      </c>
      <c r="O803" s="87">
        <v>-2372492.7400000002</v>
      </c>
      <c r="P803" s="87">
        <v>-2372492.7400000002</v>
      </c>
      <c r="Q803" s="87">
        <v>-2372492.7400000002</v>
      </c>
      <c r="R803" s="87">
        <v>-2372492.7400000002</v>
      </c>
      <c r="S803" s="87">
        <v>-2372492.7400000002</v>
      </c>
      <c r="T803" s="87">
        <v>-2372492.7400000002</v>
      </c>
      <c r="U803" s="87">
        <v>-2372492.7400000002</v>
      </c>
      <c r="V803" s="87">
        <v>-2372492.7400000002</v>
      </c>
      <c r="W803" s="87">
        <v>-2372492.7400000002</v>
      </c>
      <c r="X803" s="87">
        <v>-2372492.7400000002</v>
      </c>
      <c r="Y803" s="87">
        <v>-2372492.7400000002</v>
      </c>
      <c r="Z803" s="87">
        <v>-2372492.7400000002</v>
      </c>
      <c r="AA803" s="87">
        <v>-2372492.7400000002</v>
      </c>
      <c r="AB803" s="87">
        <v>-2372492.7400000002</v>
      </c>
      <c r="AC803" s="87">
        <v>-2372492.7400000002</v>
      </c>
      <c r="AD803" s="87">
        <v>-2372492.7400000002</v>
      </c>
      <c r="AE803" s="87">
        <v>-2372492.7400000002</v>
      </c>
      <c r="AF803" s="87">
        <v>-2372492.7400000002</v>
      </c>
      <c r="AG803" s="87">
        <v>-2372492.7400000002</v>
      </c>
      <c r="AH803" s="87">
        <v>-2372492.7400000002</v>
      </c>
      <c r="AI803" s="87">
        <v>-2372492.7400000002</v>
      </c>
      <c r="AJ803" s="87">
        <v>-2372492.7400000002</v>
      </c>
      <c r="AK803" s="87">
        <v>-2372492.7400000002</v>
      </c>
      <c r="AL803" s="87">
        <v>-2372492.7400000002</v>
      </c>
      <c r="AM803" s="87">
        <v>-2372492.7400000002</v>
      </c>
      <c r="AN803" s="87">
        <v>-2372492.7400000002</v>
      </c>
      <c r="AO803" s="87">
        <v>-2372492.7400000002</v>
      </c>
      <c r="AP803" s="87">
        <v>-2372492.7400000002</v>
      </c>
      <c r="AQ803" s="87">
        <v>-2372492.7400000002</v>
      </c>
      <c r="AR803" s="87">
        <v>-2372492.7400000002</v>
      </c>
      <c r="AS803" s="87">
        <v>-2372492.7400000002</v>
      </c>
      <c r="AT803" s="87">
        <v>-2372492.7400000002</v>
      </c>
      <c r="AU803" s="87">
        <v>-2372492.7400000002</v>
      </c>
      <c r="AV803" s="87">
        <v>-2372492.7400000002</v>
      </c>
      <c r="AW803" s="87">
        <v>-2372492.7400000002</v>
      </c>
      <c r="AX803" s="87">
        <v>-2372492.7400000002</v>
      </c>
      <c r="AY803" s="87">
        <v>-2372492.7400000002</v>
      </c>
      <c r="AZ803" s="87">
        <v>-2372492.7400000002</v>
      </c>
      <c r="BA803" s="87">
        <v>-2372492.7400000002</v>
      </c>
      <c r="BB803" s="87">
        <v>-2372492.7400000002</v>
      </c>
    </row>
    <row r="804" spans="1:54">
      <c r="A804" s="86" t="s">
        <v>921</v>
      </c>
      <c r="B804" s="87">
        <v>8290.75</v>
      </c>
      <c r="C804" s="87">
        <v>8290.75</v>
      </c>
      <c r="D804" s="87">
        <v>8290.75</v>
      </c>
      <c r="E804" s="87">
        <v>8290.75</v>
      </c>
      <c r="F804" s="87">
        <v>8290.75</v>
      </c>
      <c r="G804" s="87">
        <v>8290.75</v>
      </c>
      <c r="H804" s="87">
        <v>8290.75</v>
      </c>
      <c r="I804" s="87">
        <v>8290.75</v>
      </c>
      <c r="J804" s="87">
        <v>8290.75</v>
      </c>
      <c r="K804" s="87">
        <v>8290.75</v>
      </c>
      <c r="L804" s="87">
        <v>8290.75</v>
      </c>
      <c r="M804" s="87">
        <v>8290.75</v>
      </c>
      <c r="N804" s="87">
        <v>8290.75</v>
      </c>
      <c r="O804" s="87">
        <v>8290.75</v>
      </c>
      <c r="P804" s="87">
        <v>8290.75</v>
      </c>
      <c r="Q804" s="87">
        <v>8290.75</v>
      </c>
      <c r="R804" s="87">
        <v>8290.75</v>
      </c>
      <c r="S804" s="87">
        <v>8290.75</v>
      </c>
      <c r="T804" s="87">
        <v>8290.75</v>
      </c>
      <c r="U804" s="87">
        <v>8290.75</v>
      </c>
      <c r="V804" s="87">
        <v>8290.75</v>
      </c>
      <c r="W804" s="87">
        <v>8290.75</v>
      </c>
      <c r="X804" s="87">
        <v>8290.75</v>
      </c>
      <c r="Y804" s="87">
        <v>8290.75</v>
      </c>
      <c r="Z804" s="87">
        <v>8290.75</v>
      </c>
      <c r="AA804" s="87">
        <v>8290.75</v>
      </c>
      <c r="AB804" s="87">
        <v>8290.75</v>
      </c>
      <c r="AC804" s="87">
        <v>8290.75</v>
      </c>
      <c r="AD804" s="87">
        <v>8290.75</v>
      </c>
      <c r="AE804" s="87">
        <v>8290.75</v>
      </c>
      <c r="AF804" s="87">
        <v>8290.75</v>
      </c>
      <c r="AG804" s="87">
        <v>8290.75</v>
      </c>
      <c r="AH804" s="87">
        <v>8290.75</v>
      </c>
      <c r="AI804" s="87">
        <v>8290.75</v>
      </c>
      <c r="AJ804" s="87">
        <v>8290.75</v>
      </c>
      <c r="AK804" s="87">
        <v>8290.75</v>
      </c>
      <c r="AL804" s="87">
        <v>8290.75</v>
      </c>
      <c r="AM804" s="87">
        <v>8290.75</v>
      </c>
      <c r="AN804" s="87">
        <v>8290.75</v>
      </c>
      <c r="AO804" s="87">
        <v>8290.75</v>
      </c>
      <c r="AP804" s="87">
        <v>8290.75</v>
      </c>
      <c r="AQ804" s="87">
        <v>8290.75</v>
      </c>
      <c r="AR804" s="87">
        <v>8290.75</v>
      </c>
      <c r="AS804" s="87">
        <v>8290.75</v>
      </c>
      <c r="AT804" s="87">
        <v>8290.75</v>
      </c>
      <c r="AU804" s="87">
        <v>8290.75</v>
      </c>
      <c r="AV804" s="87">
        <v>8290.75</v>
      </c>
      <c r="AW804" s="87">
        <v>8290.75</v>
      </c>
      <c r="AX804" s="87">
        <v>8290.75</v>
      </c>
      <c r="AY804" s="87">
        <v>8290.75</v>
      </c>
      <c r="AZ804" s="87">
        <v>8290.75</v>
      </c>
      <c r="BA804" s="87">
        <v>8290.75</v>
      </c>
      <c r="BB804" s="87">
        <v>8290.75</v>
      </c>
    </row>
    <row r="805" spans="1:54">
      <c r="A805" s="86" t="s">
        <v>922</v>
      </c>
      <c r="B805" s="87">
        <v>4183.91</v>
      </c>
      <c r="C805" s="87">
        <v>4183.91</v>
      </c>
      <c r="D805" s="87">
        <v>4183.91</v>
      </c>
      <c r="E805" s="87">
        <v>4183.91</v>
      </c>
      <c r="F805" s="87">
        <v>4183.91</v>
      </c>
      <c r="G805" s="87">
        <v>4183.91</v>
      </c>
      <c r="H805" s="87">
        <v>4183.91</v>
      </c>
      <c r="I805" s="87">
        <v>4183.91</v>
      </c>
      <c r="J805" s="87">
        <v>4183.91</v>
      </c>
      <c r="K805" s="87">
        <v>4183.91</v>
      </c>
      <c r="L805" s="87">
        <v>4183.91</v>
      </c>
      <c r="M805" s="87">
        <v>4183.91</v>
      </c>
      <c r="N805" s="87">
        <v>4183.91</v>
      </c>
      <c r="O805" s="87">
        <v>4183.91</v>
      </c>
      <c r="P805" s="87">
        <v>4183.91</v>
      </c>
      <c r="Q805" s="87">
        <v>4183.91</v>
      </c>
      <c r="R805" s="87">
        <v>4183.91</v>
      </c>
      <c r="S805" s="87">
        <v>4183.91</v>
      </c>
      <c r="T805" s="87">
        <v>4183.91</v>
      </c>
      <c r="U805" s="87">
        <v>4183.91</v>
      </c>
      <c r="V805" s="87">
        <v>4183.91</v>
      </c>
      <c r="W805" s="87">
        <v>4183.91</v>
      </c>
      <c r="X805" s="87">
        <v>4183.91</v>
      </c>
      <c r="Y805" s="87">
        <v>4183.91</v>
      </c>
      <c r="Z805" s="87">
        <v>4183.91</v>
      </c>
      <c r="AA805" s="87">
        <v>4183.91</v>
      </c>
      <c r="AB805" s="87">
        <v>4183.91</v>
      </c>
      <c r="AC805" s="87">
        <v>4183.91</v>
      </c>
      <c r="AD805" s="87">
        <v>4183.91</v>
      </c>
      <c r="AE805" s="87">
        <v>4183.91</v>
      </c>
      <c r="AF805" s="87">
        <v>4183.91</v>
      </c>
      <c r="AG805" s="87">
        <v>4183.91</v>
      </c>
      <c r="AH805" s="87">
        <v>4183.91</v>
      </c>
      <c r="AI805" s="87">
        <v>4183.91</v>
      </c>
      <c r="AJ805" s="87">
        <v>4183.91</v>
      </c>
      <c r="AK805" s="87">
        <v>4183.91</v>
      </c>
      <c r="AL805" s="87">
        <v>4183.91</v>
      </c>
      <c r="AM805" s="87">
        <v>4183.91</v>
      </c>
      <c r="AN805" s="87">
        <v>4183.91</v>
      </c>
      <c r="AO805" s="87">
        <v>4183.91</v>
      </c>
      <c r="AP805" s="87">
        <v>4183.91</v>
      </c>
      <c r="AQ805" s="87">
        <v>4183.91</v>
      </c>
      <c r="AR805" s="87">
        <v>4183.91</v>
      </c>
      <c r="AS805" s="87">
        <v>4183.91</v>
      </c>
      <c r="AT805" s="87">
        <v>4183.91</v>
      </c>
      <c r="AU805" s="87">
        <v>4183.91</v>
      </c>
      <c r="AV805" s="87">
        <v>4183.91</v>
      </c>
      <c r="AW805" s="87">
        <v>4183.91</v>
      </c>
      <c r="AX805" s="87">
        <v>4183.91</v>
      </c>
      <c r="AY805" s="87">
        <v>4183.91</v>
      </c>
      <c r="AZ805" s="87">
        <v>4183.91</v>
      </c>
      <c r="BA805" s="87">
        <v>4183.91</v>
      </c>
      <c r="BB805" s="87">
        <v>4183.91</v>
      </c>
    </row>
    <row r="806" spans="1:54">
      <c r="A806" s="86" t="s">
        <v>923</v>
      </c>
      <c r="B806" s="87">
        <v>-45.33</v>
      </c>
      <c r="C806" s="87">
        <v>-45.33</v>
      </c>
      <c r="D806" s="87">
        <v>-45.33</v>
      </c>
      <c r="E806" s="87">
        <v>-45.33</v>
      </c>
      <c r="F806" s="87">
        <v>-45.33</v>
      </c>
      <c r="G806" s="87">
        <v>-45.33</v>
      </c>
      <c r="H806" s="87">
        <v>-45.33</v>
      </c>
      <c r="I806" s="87">
        <v>-45.33</v>
      </c>
      <c r="J806" s="87">
        <v>-45.33</v>
      </c>
      <c r="K806" s="87">
        <v>-45.33</v>
      </c>
      <c r="L806" s="87">
        <v>-45.33</v>
      </c>
      <c r="M806" s="87">
        <v>-45.33</v>
      </c>
      <c r="N806" s="87">
        <v>-45.33</v>
      </c>
      <c r="O806" s="87">
        <v>-45.33</v>
      </c>
      <c r="P806" s="87">
        <v>-45.33</v>
      </c>
      <c r="Q806" s="87">
        <v>-45.33</v>
      </c>
      <c r="R806" s="87">
        <v>-45.33</v>
      </c>
      <c r="S806" s="87">
        <v>-45.33</v>
      </c>
      <c r="T806" s="87">
        <v>-45.33</v>
      </c>
      <c r="U806" s="87">
        <v>-45.33</v>
      </c>
      <c r="V806" s="87">
        <v>-45.33</v>
      </c>
      <c r="W806" s="87">
        <v>-45.33</v>
      </c>
      <c r="X806" s="87">
        <v>-45.33</v>
      </c>
      <c r="Y806" s="87">
        <v>-45.33</v>
      </c>
      <c r="Z806" s="87">
        <v>-45.33</v>
      </c>
      <c r="AA806" s="87">
        <v>-45.33</v>
      </c>
      <c r="AB806" s="87">
        <v>-45.33</v>
      </c>
      <c r="AC806" s="87">
        <v>-45.33</v>
      </c>
      <c r="AD806" s="87">
        <v>-45.33</v>
      </c>
      <c r="AE806" s="87">
        <v>-45.33</v>
      </c>
      <c r="AF806" s="87">
        <v>-45.33</v>
      </c>
      <c r="AG806" s="87">
        <v>-45.33</v>
      </c>
      <c r="AH806" s="87">
        <v>-45.33</v>
      </c>
      <c r="AI806" s="87">
        <v>-45.33</v>
      </c>
      <c r="AJ806" s="87">
        <v>-45.33</v>
      </c>
      <c r="AK806" s="87">
        <v>-45.33</v>
      </c>
      <c r="AL806" s="87">
        <v>-45.33</v>
      </c>
      <c r="AM806" s="87">
        <v>-45.33</v>
      </c>
      <c r="AN806" s="87">
        <v>-45.33</v>
      </c>
      <c r="AO806" s="87">
        <v>-45.33</v>
      </c>
      <c r="AP806" s="87">
        <v>-45.33</v>
      </c>
      <c r="AQ806" s="87">
        <v>-45.33</v>
      </c>
      <c r="AR806" s="87">
        <v>-45.33</v>
      </c>
      <c r="AS806" s="87">
        <v>-45.33</v>
      </c>
      <c r="AT806" s="87">
        <v>-45.33</v>
      </c>
      <c r="AU806" s="87">
        <v>-45.33</v>
      </c>
      <c r="AV806" s="87">
        <v>-45.33</v>
      </c>
      <c r="AW806" s="87">
        <v>-45.33</v>
      </c>
      <c r="AX806" s="87">
        <v>-45.33</v>
      </c>
      <c r="AY806" s="87">
        <v>-45.33</v>
      </c>
      <c r="AZ806" s="87">
        <v>-45.33</v>
      </c>
      <c r="BA806" s="87">
        <v>-45.33</v>
      </c>
      <c r="BB806" s="87">
        <v>-45.33</v>
      </c>
    </row>
    <row r="807" spans="1:54">
      <c r="A807" s="86" t="s">
        <v>924</v>
      </c>
      <c r="B807" s="87">
        <v>0</v>
      </c>
      <c r="C807" s="87">
        <v>0</v>
      </c>
      <c r="D807" s="87">
        <v>0</v>
      </c>
      <c r="E807" s="87">
        <v>0</v>
      </c>
      <c r="F807" s="87">
        <v>0</v>
      </c>
      <c r="G807" s="87">
        <v>0</v>
      </c>
      <c r="H807" s="87">
        <v>0</v>
      </c>
      <c r="I807" s="87">
        <v>0</v>
      </c>
      <c r="J807" s="87">
        <v>0</v>
      </c>
      <c r="K807" s="87">
        <v>0</v>
      </c>
      <c r="L807" s="87">
        <v>0</v>
      </c>
      <c r="M807" s="87">
        <v>0</v>
      </c>
      <c r="N807" s="87">
        <v>0</v>
      </c>
      <c r="O807" s="87">
        <v>0</v>
      </c>
      <c r="P807" s="87">
        <v>0</v>
      </c>
      <c r="Q807" s="87">
        <v>0</v>
      </c>
      <c r="R807" s="87">
        <v>0</v>
      </c>
      <c r="S807" s="87">
        <v>0</v>
      </c>
      <c r="T807" s="87">
        <v>0</v>
      </c>
      <c r="U807" s="87">
        <v>0</v>
      </c>
      <c r="V807" s="87">
        <v>0</v>
      </c>
      <c r="W807" s="87">
        <v>0</v>
      </c>
      <c r="X807" s="87">
        <v>0</v>
      </c>
      <c r="Y807" s="87">
        <v>0</v>
      </c>
      <c r="Z807" s="87">
        <v>0</v>
      </c>
      <c r="AA807" s="87">
        <v>0</v>
      </c>
      <c r="AB807" s="87">
        <v>0</v>
      </c>
      <c r="AC807" s="87">
        <v>0</v>
      </c>
      <c r="AD807" s="87">
        <v>0</v>
      </c>
      <c r="AE807" s="87">
        <v>0</v>
      </c>
      <c r="AF807" s="87">
        <v>0</v>
      </c>
      <c r="AG807" s="87">
        <v>0</v>
      </c>
      <c r="AH807" s="87">
        <v>0</v>
      </c>
      <c r="AI807" s="87">
        <v>0</v>
      </c>
      <c r="AJ807" s="87">
        <v>0</v>
      </c>
      <c r="AK807" s="87">
        <v>0</v>
      </c>
      <c r="AL807" s="87">
        <v>0</v>
      </c>
      <c r="AM807" s="87">
        <v>0</v>
      </c>
      <c r="AN807" s="87">
        <v>0</v>
      </c>
      <c r="AO807" s="87">
        <v>0</v>
      </c>
      <c r="AP807" s="87">
        <v>0</v>
      </c>
      <c r="AQ807" s="87">
        <v>0</v>
      </c>
      <c r="AR807" s="87">
        <v>0</v>
      </c>
      <c r="AS807" s="87">
        <v>0</v>
      </c>
      <c r="AT807" s="87">
        <v>0</v>
      </c>
      <c r="AU807" s="87">
        <v>0</v>
      </c>
      <c r="AV807" s="87">
        <v>0</v>
      </c>
      <c r="AW807" s="87">
        <v>0</v>
      </c>
      <c r="AX807" s="87">
        <v>0</v>
      </c>
      <c r="AY807" s="87">
        <v>0</v>
      </c>
      <c r="AZ807" s="87">
        <v>0</v>
      </c>
      <c r="BA807" s="87">
        <v>0</v>
      </c>
      <c r="BB807" s="87">
        <v>0</v>
      </c>
    </row>
    <row r="808" spans="1:54">
      <c r="A808" s="86" t="s">
        <v>925</v>
      </c>
      <c r="B808" s="87">
        <v>0</v>
      </c>
      <c r="C808" s="87">
        <v>0</v>
      </c>
      <c r="D808" s="87">
        <v>0</v>
      </c>
      <c r="E808" s="87">
        <v>0</v>
      </c>
      <c r="F808" s="87">
        <v>0</v>
      </c>
      <c r="G808" s="87">
        <v>0</v>
      </c>
      <c r="H808" s="87">
        <v>0</v>
      </c>
      <c r="I808" s="87">
        <v>0</v>
      </c>
      <c r="J808" s="87">
        <v>0</v>
      </c>
      <c r="K808" s="87">
        <v>0</v>
      </c>
      <c r="L808" s="87">
        <v>0</v>
      </c>
      <c r="M808" s="87">
        <v>0</v>
      </c>
      <c r="N808" s="87">
        <v>0</v>
      </c>
      <c r="O808" s="87">
        <v>0</v>
      </c>
      <c r="P808" s="87">
        <v>0</v>
      </c>
      <c r="Q808" s="87">
        <v>0</v>
      </c>
      <c r="R808" s="87">
        <v>0</v>
      </c>
      <c r="S808" s="87">
        <v>0</v>
      </c>
      <c r="T808" s="87">
        <v>0</v>
      </c>
      <c r="U808" s="87">
        <v>0</v>
      </c>
      <c r="V808" s="87">
        <v>0</v>
      </c>
      <c r="W808" s="87">
        <v>0</v>
      </c>
      <c r="X808" s="87">
        <v>0</v>
      </c>
      <c r="Y808" s="87">
        <v>0</v>
      </c>
      <c r="Z808" s="87">
        <v>0</v>
      </c>
      <c r="AA808" s="87">
        <v>0</v>
      </c>
      <c r="AB808" s="87">
        <v>0</v>
      </c>
      <c r="AC808" s="87">
        <v>0</v>
      </c>
      <c r="AD808" s="87">
        <v>0</v>
      </c>
      <c r="AE808" s="87">
        <v>0</v>
      </c>
      <c r="AF808" s="87">
        <v>0</v>
      </c>
      <c r="AG808" s="87">
        <v>0</v>
      </c>
      <c r="AH808" s="87">
        <v>0</v>
      </c>
      <c r="AI808" s="87">
        <v>0</v>
      </c>
      <c r="AJ808" s="87">
        <v>0</v>
      </c>
      <c r="AK808" s="87">
        <v>0</v>
      </c>
      <c r="AL808" s="87">
        <v>0</v>
      </c>
      <c r="AM808" s="87">
        <v>0</v>
      </c>
      <c r="AN808" s="87">
        <v>0</v>
      </c>
      <c r="AO808" s="87">
        <v>0</v>
      </c>
      <c r="AP808" s="87">
        <v>0</v>
      </c>
      <c r="AQ808" s="87">
        <v>0</v>
      </c>
      <c r="AR808" s="87">
        <v>0</v>
      </c>
      <c r="AS808" s="87">
        <v>0</v>
      </c>
      <c r="AT808" s="87">
        <v>0</v>
      </c>
      <c r="AU808" s="87">
        <v>0</v>
      </c>
      <c r="AV808" s="87">
        <v>0</v>
      </c>
      <c r="AW808" s="87">
        <v>0</v>
      </c>
      <c r="AX808" s="87">
        <v>0</v>
      </c>
      <c r="AY808" s="87">
        <v>0</v>
      </c>
      <c r="AZ808" s="87">
        <v>0</v>
      </c>
      <c r="BA808" s="87">
        <v>0</v>
      </c>
      <c r="BB808" s="87">
        <v>0</v>
      </c>
    </row>
    <row r="809" spans="1:54">
      <c r="A809" s="86" t="s">
        <v>926</v>
      </c>
      <c r="B809" s="87">
        <v>-42285013.57</v>
      </c>
      <c r="C809" s="87">
        <v>-42285013.57</v>
      </c>
      <c r="D809" s="87">
        <v>-42285013.57</v>
      </c>
      <c r="E809" s="87">
        <v>-42285013.57</v>
      </c>
      <c r="F809" s="87">
        <v>-42285013.57</v>
      </c>
      <c r="G809" s="87">
        <v>-42285013.57</v>
      </c>
      <c r="H809" s="87">
        <v>-42285013.57</v>
      </c>
      <c r="I809" s="87">
        <v>-42285013.57</v>
      </c>
      <c r="J809" s="87">
        <v>-42285013.57</v>
      </c>
      <c r="K809" s="87">
        <v>-42285013.57</v>
      </c>
      <c r="L809" s="87">
        <v>-42285013.57</v>
      </c>
      <c r="M809" s="87">
        <v>-42285013.57</v>
      </c>
      <c r="N809" s="87">
        <v>-42285013.57</v>
      </c>
      <c r="O809" s="87">
        <v>-42285013.57</v>
      </c>
      <c r="P809" s="87">
        <v>-42285013.57</v>
      </c>
      <c r="Q809" s="87">
        <v>-42285013.57</v>
      </c>
      <c r="R809" s="87">
        <v>-42285013.57</v>
      </c>
      <c r="S809" s="87">
        <v>-42285013.57</v>
      </c>
      <c r="T809" s="87">
        <v>-42285013.57</v>
      </c>
      <c r="U809" s="87">
        <v>-42285013.57</v>
      </c>
      <c r="V809" s="87">
        <v>-42285013.57</v>
      </c>
      <c r="W809" s="87">
        <v>-42285013.57</v>
      </c>
      <c r="X809" s="87">
        <v>-42285013.57</v>
      </c>
      <c r="Y809" s="87">
        <v>-42285013.57</v>
      </c>
      <c r="Z809" s="87">
        <v>-42285013.57</v>
      </c>
      <c r="AA809" s="87">
        <v>-42285013.57</v>
      </c>
      <c r="AB809" s="87">
        <v>-42285013.57</v>
      </c>
      <c r="AC809" s="87">
        <v>-42285013.57</v>
      </c>
      <c r="AD809" s="87">
        <v>-42285013.57</v>
      </c>
      <c r="AE809" s="87">
        <v>-42285013.57</v>
      </c>
      <c r="AF809" s="87">
        <v>-42285013.57</v>
      </c>
      <c r="AG809" s="87">
        <v>-42285013.57</v>
      </c>
      <c r="AH809" s="87">
        <v>-42285013.57</v>
      </c>
      <c r="AI809" s="87">
        <v>-42285013.57</v>
      </c>
      <c r="AJ809" s="87">
        <v>-42285013.57</v>
      </c>
      <c r="AK809" s="87">
        <v>-42285013.57</v>
      </c>
      <c r="AL809" s="87">
        <v>-42285013.57</v>
      </c>
      <c r="AM809" s="87">
        <v>-42285013.57</v>
      </c>
      <c r="AN809" s="87">
        <v>-42285013.57</v>
      </c>
      <c r="AO809" s="87">
        <v>-42285013.57</v>
      </c>
      <c r="AP809" s="87">
        <v>-42285013.57</v>
      </c>
      <c r="AQ809" s="87">
        <v>-42285013.57</v>
      </c>
      <c r="AR809" s="87">
        <v>-42285013.57</v>
      </c>
      <c r="AS809" s="87">
        <v>-42285013.57</v>
      </c>
      <c r="AT809" s="87">
        <v>-42285013.57</v>
      </c>
      <c r="AU809" s="87">
        <v>-42285013.57</v>
      </c>
      <c r="AV809" s="87">
        <v>-42285013.57</v>
      </c>
      <c r="AW809" s="87">
        <v>-42285013.57</v>
      </c>
      <c r="AX809" s="87">
        <v>-42285013.57</v>
      </c>
      <c r="AY809" s="87">
        <v>-42285013.57</v>
      </c>
      <c r="AZ809" s="87">
        <v>-42285013.57</v>
      </c>
      <c r="BA809" s="87">
        <v>-42285013.57</v>
      </c>
      <c r="BB809" s="87">
        <v>-42285013.57</v>
      </c>
    </row>
    <row r="810" spans="1:54">
      <c r="A810" s="86" t="s">
        <v>927</v>
      </c>
      <c r="B810" s="87">
        <v>0</v>
      </c>
      <c r="C810" s="87">
        <v>0</v>
      </c>
      <c r="D810" s="87">
        <v>0</v>
      </c>
      <c r="E810" s="87">
        <v>0</v>
      </c>
      <c r="F810" s="87">
        <v>0</v>
      </c>
      <c r="G810" s="87">
        <v>0</v>
      </c>
      <c r="H810" s="87">
        <v>0</v>
      </c>
      <c r="I810" s="87">
        <v>0</v>
      </c>
      <c r="J810" s="87">
        <v>0</v>
      </c>
      <c r="K810" s="87">
        <v>0</v>
      </c>
      <c r="L810" s="87">
        <v>0</v>
      </c>
      <c r="M810" s="87">
        <v>0</v>
      </c>
      <c r="N810" s="87">
        <v>0</v>
      </c>
      <c r="O810" s="87">
        <v>0</v>
      </c>
      <c r="P810" s="87">
        <v>0</v>
      </c>
      <c r="Q810" s="87">
        <v>0</v>
      </c>
      <c r="R810" s="87">
        <v>0</v>
      </c>
      <c r="S810" s="87">
        <v>0</v>
      </c>
      <c r="T810" s="87">
        <v>0</v>
      </c>
      <c r="U810" s="87">
        <v>0</v>
      </c>
      <c r="V810" s="87">
        <v>0</v>
      </c>
      <c r="W810" s="87">
        <v>0</v>
      </c>
      <c r="X810" s="87">
        <v>0</v>
      </c>
      <c r="Y810" s="87">
        <v>0</v>
      </c>
      <c r="Z810" s="87">
        <v>0</v>
      </c>
      <c r="AA810" s="87">
        <v>0</v>
      </c>
      <c r="AB810" s="87">
        <v>0</v>
      </c>
      <c r="AC810" s="87">
        <v>0</v>
      </c>
      <c r="AD810" s="87">
        <v>0</v>
      </c>
      <c r="AE810" s="87">
        <v>0</v>
      </c>
      <c r="AF810" s="87">
        <v>0</v>
      </c>
      <c r="AG810" s="87">
        <v>0</v>
      </c>
      <c r="AH810" s="87">
        <v>0</v>
      </c>
      <c r="AI810" s="87">
        <v>0</v>
      </c>
      <c r="AJ810" s="87">
        <v>0</v>
      </c>
      <c r="AK810" s="87">
        <v>0</v>
      </c>
      <c r="AL810" s="87">
        <v>0</v>
      </c>
      <c r="AM810" s="87">
        <v>0</v>
      </c>
      <c r="AN810" s="87">
        <v>0</v>
      </c>
      <c r="AO810" s="87">
        <v>0</v>
      </c>
      <c r="AP810" s="87">
        <v>0</v>
      </c>
      <c r="AQ810" s="87">
        <v>0</v>
      </c>
      <c r="AR810" s="87">
        <v>0</v>
      </c>
      <c r="AS810" s="87">
        <v>0</v>
      </c>
      <c r="AT810" s="87">
        <v>0</v>
      </c>
      <c r="AU810" s="87">
        <v>0</v>
      </c>
      <c r="AV810" s="87">
        <v>0</v>
      </c>
      <c r="AW810" s="87">
        <v>0</v>
      </c>
      <c r="AX810" s="87">
        <v>0</v>
      </c>
      <c r="AY810" s="87">
        <v>0</v>
      </c>
      <c r="AZ810" s="87">
        <v>0</v>
      </c>
      <c r="BA810" s="87">
        <v>0</v>
      </c>
      <c r="BB810" s="87">
        <v>0</v>
      </c>
    </row>
    <row r="811" spans="1:54">
      <c r="A811" s="86" t="s">
        <v>928</v>
      </c>
      <c r="B811" s="87">
        <v>0</v>
      </c>
      <c r="C811" s="87">
        <v>0</v>
      </c>
      <c r="D811" s="87">
        <v>0</v>
      </c>
      <c r="E811" s="87">
        <v>0</v>
      </c>
      <c r="F811" s="87">
        <v>0</v>
      </c>
      <c r="G811" s="87">
        <v>0</v>
      </c>
      <c r="H811" s="87">
        <v>0</v>
      </c>
      <c r="I811" s="87">
        <v>0</v>
      </c>
      <c r="J811" s="87">
        <v>0</v>
      </c>
      <c r="K811" s="87">
        <v>0</v>
      </c>
      <c r="L811" s="87">
        <v>0</v>
      </c>
      <c r="M811" s="87">
        <v>0</v>
      </c>
      <c r="N811" s="87">
        <v>0</v>
      </c>
      <c r="O811" s="87">
        <v>0</v>
      </c>
      <c r="P811" s="87">
        <v>0</v>
      </c>
      <c r="Q811" s="87">
        <v>0</v>
      </c>
      <c r="R811" s="87">
        <v>0</v>
      </c>
      <c r="S811" s="87">
        <v>0</v>
      </c>
      <c r="T811" s="87">
        <v>0</v>
      </c>
      <c r="U811" s="87">
        <v>0</v>
      </c>
      <c r="V811" s="87">
        <v>0</v>
      </c>
      <c r="W811" s="87">
        <v>0</v>
      </c>
      <c r="X811" s="87">
        <v>0</v>
      </c>
      <c r="Y811" s="87">
        <v>0</v>
      </c>
      <c r="Z811" s="87">
        <v>0</v>
      </c>
      <c r="AA811" s="87">
        <v>0</v>
      </c>
      <c r="AB811" s="87">
        <v>0</v>
      </c>
      <c r="AC811" s="87">
        <v>0</v>
      </c>
      <c r="AD811" s="87">
        <v>0</v>
      </c>
      <c r="AE811" s="87">
        <v>0</v>
      </c>
      <c r="AF811" s="87">
        <v>0</v>
      </c>
      <c r="AG811" s="87">
        <v>0</v>
      </c>
      <c r="AH811" s="87">
        <v>0</v>
      </c>
      <c r="AI811" s="87">
        <v>0</v>
      </c>
      <c r="AJ811" s="87">
        <v>0</v>
      </c>
      <c r="AK811" s="87">
        <v>0</v>
      </c>
      <c r="AL811" s="87">
        <v>0</v>
      </c>
      <c r="AM811" s="87">
        <v>0</v>
      </c>
      <c r="AN811" s="87">
        <v>0</v>
      </c>
      <c r="AO811" s="87">
        <v>0</v>
      </c>
      <c r="AP811" s="87">
        <v>0</v>
      </c>
      <c r="AQ811" s="87">
        <v>0</v>
      </c>
      <c r="AR811" s="87">
        <v>0</v>
      </c>
      <c r="AS811" s="87">
        <v>0</v>
      </c>
      <c r="AT811" s="87">
        <v>0</v>
      </c>
      <c r="AU811" s="87">
        <v>0</v>
      </c>
      <c r="AV811" s="87">
        <v>0</v>
      </c>
      <c r="AW811" s="87">
        <v>0</v>
      </c>
      <c r="AX811" s="87">
        <v>0</v>
      </c>
      <c r="AY811" s="87">
        <v>0</v>
      </c>
      <c r="AZ811" s="87">
        <v>0</v>
      </c>
      <c r="BA811" s="87">
        <v>0</v>
      </c>
      <c r="BB811" s="87">
        <v>0</v>
      </c>
    </row>
    <row r="812" spans="1:54">
      <c r="A812" s="86" t="s">
        <v>929</v>
      </c>
      <c r="B812" s="87">
        <v>0</v>
      </c>
      <c r="C812" s="87">
        <v>0</v>
      </c>
      <c r="D812" s="87">
        <v>0</v>
      </c>
      <c r="E812" s="87">
        <v>0</v>
      </c>
      <c r="F812" s="87">
        <v>0</v>
      </c>
      <c r="G812" s="87">
        <v>0</v>
      </c>
      <c r="H812" s="87">
        <v>0</v>
      </c>
      <c r="I812" s="87">
        <v>0</v>
      </c>
      <c r="J812" s="87">
        <v>0</v>
      </c>
      <c r="K812" s="87">
        <v>0</v>
      </c>
      <c r="L812" s="87">
        <v>0</v>
      </c>
      <c r="M812" s="87">
        <v>0</v>
      </c>
      <c r="N812" s="87">
        <v>0</v>
      </c>
      <c r="O812" s="87">
        <v>0</v>
      </c>
      <c r="P812" s="87">
        <v>0</v>
      </c>
      <c r="Q812" s="87">
        <v>0</v>
      </c>
      <c r="R812" s="87">
        <v>0</v>
      </c>
      <c r="S812" s="87">
        <v>0</v>
      </c>
      <c r="T812" s="87">
        <v>0</v>
      </c>
      <c r="U812" s="87">
        <v>0</v>
      </c>
      <c r="V812" s="87">
        <v>0</v>
      </c>
      <c r="W812" s="87">
        <v>0</v>
      </c>
      <c r="X812" s="87">
        <v>0</v>
      </c>
      <c r="Y812" s="87">
        <v>0</v>
      </c>
      <c r="Z812" s="87">
        <v>0</v>
      </c>
      <c r="AA812" s="87">
        <v>0</v>
      </c>
      <c r="AB812" s="87">
        <v>0</v>
      </c>
      <c r="AC812" s="87">
        <v>0</v>
      </c>
      <c r="AD812" s="87">
        <v>0</v>
      </c>
      <c r="AE812" s="87">
        <v>0</v>
      </c>
      <c r="AF812" s="87">
        <v>0</v>
      </c>
      <c r="AG812" s="87">
        <v>0</v>
      </c>
      <c r="AH812" s="87">
        <v>0</v>
      </c>
      <c r="AI812" s="87">
        <v>0</v>
      </c>
      <c r="AJ812" s="87">
        <v>0</v>
      </c>
      <c r="AK812" s="87">
        <v>0</v>
      </c>
      <c r="AL812" s="87">
        <v>0</v>
      </c>
      <c r="AM812" s="87">
        <v>0</v>
      </c>
      <c r="AN812" s="87">
        <v>0</v>
      </c>
      <c r="AO812" s="87">
        <v>0</v>
      </c>
      <c r="AP812" s="87">
        <v>0</v>
      </c>
      <c r="AQ812" s="87">
        <v>0</v>
      </c>
      <c r="AR812" s="87">
        <v>0</v>
      </c>
      <c r="AS812" s="87">
        <v>0</v>
      </c>
      <c r="AT812" s="87">
        <v>0</v>
      </c>
      <c r="AU812" s="87">
        <v>0</v>
      </c>
      <c r="AV812" s="87">
        <v>0</v>
      </c>
      <c r="AW812" s="87">
        <v>0</v>
      </c>
      <c r="AX812" s="87">
        <v>0</v>
      </c>
      <c r="AY812" s="87">
        <v>0</v>
      </c>
      <c r="AZ812" s="87">
        <v>0</v>
      </c>
      <c r="BA812" s="87">
        <v>0</v>
      </c>
      <c r="BB812" s="87">
        <v>0</v>
      </c>
    </row>
    <row r="813" spans="1:54">
      <c r="A813" s="86" t="s">
        <v>930</v>
      </c>
      <c r="B813" s="87">
        <v>0</v>
      </c>
      <c r="C813" s="87">
        <v>0</v>
      </c>
      <c r="D813" s="87">
        <v>0</v>
      </c>
      <c r="E813" s="87">
        <v>0</v>
      </c>
      <c r="F813" s="87">
        <v>0</v>
      </c>
      <c r="G813" s="87">
        <v>0</v>
      </c>
      <c r="H813" s="87">
        <v>0</v>
      </c>
      <c r="I813" s="87">
        <v>0</v>
      </c>
      <c r="J813" s="87">
        <v>0</v>
      </c>
      <c r="K813" s="87">
        <v>0</v>
      </c>
      <c r="L813" s="87">
        <v>0</v>
      </c>
      <c r="M813" s="87">
        <v>0</v>
      </c>
      <c r="N813" s="87">
        <v>0</v>
      </c>
      <c r="O813" s="87">
        <v>0</v>
      </c>
      <c r="P813" s="87">
        <v>0</v>
      </c>
      <c r="Q813" s="87">
        <v>0</v>
      </c>
      <c r="R813" s="87">
        <v>0</v>
      </c>
      <c r="S813" s="87">
        <v>0</v>
      </c>
      <c r="T813" s="87">
        <v>0</v>
      </c>
      <c r="U813" s="87">
        <v>0</v>
      </c>
      <c r="V813" s="87">
        <v>0</v>
      </c>
      <c r="W813" s="87">
        <v>0</v>
      </c>
      <c r="X813" s="87">
        <v>0</v>
      </c>
      <c r="Y813" s="87">
        <v>0</v>
      </c>
      <c r="Z813" s="87">
        <v>0</v>
      </c>
      <c r="AA813" s="87">
        <v>0</v>
      </c>
      <c r="AB813" s="87">
        <v>0</v>
      </c>
      <c r="AC813" s="87">
        <v>0</v>
      </c>
      <c r="AD813" s="87">
        <v>0</v>
      </c>
      <c r="AE813" s="87">
        <v>0</v>
      </c>
      <c r="AF813" s="87">
        <v>0</v>
      </c>
      <c r="AG813" s="87">
        <v>0</v>
      </c>
      <c r="AH813" s="87">
        <v>0</v>
      </c>
      <c r="AI813" s="87">
        <v>0</v>
      </c>
      <c r="AJ813" s="87">
        <v>0</v>
      </c>
      <c r="AK813" s="87">
        <v>0</v>
      </c>
      <c r="AL813" s="87">
        <v>0</v>
      </c>
      <c r="AM813" s="87">
        <v>0</v>
      </c>
      <c r="AN813" s="87">
        <v>0</v>
      </c>
      <c r="AO813" s="87">
        <v>0</v>
      </c>
      <c r="AP813" s="87">
        <v>0</v>
      </c>
      <c r="AQ813" s="87">
        <v>0</v>
      </c>
      <c r="AR813" s="87">
        <v>0</v>
      </c>
      <c r="AS813" s="87">
        <v>0</v>
      </c>
      <c r="AT813" s="87">
        <v>0</v>
      </c>
      <c r="AU813" s="87">
        <v>0</v>
      </c>
      <c r="AV813" s="87">
        <v>0</v>
      </c>
      <c r="AW813" s="87">
        <v>0</v>
      </c>
      <c r="AX813" s="87">
        <v>0</v>
      </c>
      <c r="AY813" s="87">
        <v>0</v>
      </c>
      <c r="AZ813" s="87">
        <v>0</v>
      </c>
      <c r="BA813" s="87">
        <v>0</v>
      </c>
      <c r="BB813" s="87">
        <v>0</v>
      </c>
    </row>
    <row r="814" spans="1:54">
      <c r="A814" s="86" t="s">
        <v>931</v>
      </c>
      <c r="B814" s="87">
        <v>0</v>
      </c>
      <c r="C814" s="87">
        <v>0</v>
      </c>
      <c r="D814" s="87">
        <v>0</v>
      </c>
      <c r="E814" s="87">
        <v>0</v>
      </c>
      <c r="F814" s="87">
        <v>0</v>
      </c>
      <c r="G814" s="87">
        <v>0</v>
      </c>
      <c r="H814" s="87">
        <v>0</v>
      </c>
      <c r="I814" s="87">
        <v>0</v>
      </c>
      <c r="J814" s="87">
        <v>0</v>
      </c>
      <c r="K814" s="87">
        <v>0</v>
      </c>
      <c r="L814" s="87">
        <v>0</v>
      </c>
      <c r="M814" s="87">
        <v>0</v>
      </c>
      <c r="N814" s="87">
        <v>0</v>
      </c>
      <c r="O814" s="87">
        <v>0</v>
      </c>
      <c r="P814" s="87">
        <v>0</v>
      </c>
      <c r="Q814" s="87">
        <v>0</v>
      </c>
      <c r="R814" s="87">
        <v>0</v>
      </c>
      <c r="S814" s="87">
        <v>0</v>
      </c>
      <c r="T814" s="87">
        <v>0</v>
      </c>
      <c r="U814" s="87">
        <v>0</v>
      </c>
      <c r="V814" s="87">
        <v>0</v>
      </c>
      <c r="W814" s="87">
        <v>0</v>
      </c>
      <c r="X814" s="87">
        <v>0</v>
      </c>
      <c r="Y814" s="87">
        <v>0</v>
      </c>
      <c r="Z814" s="87">
        <v>0</v>
      </c>
      <c r="AA814" s="87">
        <v>0</v>
      </c>
      <c r="AB814" s="87">
        <v>0</v>
      </c>
      <c r="AC814" s="87">
        <v>0</v>
      </c>
      <c r="AD814" s="87">
        <v>0</v>
      </c>
      <c r="AE814" s="87">
        <v>0</v>
      </c>
      <c r="AF814" s="87">
        <v>0</v>
      </c>
      <c r="AG814" s="87">
        <v>0</v>
      </c>
      <c r="AH814" s="87">
        <v>0</v>
      </c>
      <c r="AI814" s="87">
        <v>0</v>
      </c>
      <c r="AJ814" s="87">
        <v>0</v>
      </c>
      <c r="AK814" s="87">
        <v>0</v>
      </c>
      <c r="AL814" s="87">
        <v>0</v>
      </c>
      <c r="AM814" s="87">
        <v>0</v>
      </c>
      <c r="AN814" s="87">
        <v>0</v>
      </c>
      <c r="AO814" s="87">
        <v>0</v>
      </c>
      <c r="AP814" s="87">
        <v>0</v>
      </c>
      <c r="AQ814" s="87">
        <v>0</v>
      </c>
      <c r="AR814" s="87">
        <v>0</v>
      </c>
      <c r="AS814" s="87">
        <v>0</v>
      </c>
      <c r="AT814" s="87">
        <v>0</v>
      </c>
      <c r="AU814" s="87">
        <v>0</v>
      </c>
      <c r="AV814" s="87">
        <v>0</v>
      </c>
      <c r="AW814" s="87">
        <v>0</v>
      </c>
      <c r="AX814" s="87">
        <v>0</v>
      </c>
      <c r="AY814" s="87">
        <v>0</v>
      </c>
      <c r="AZ814" s="87">
        <v>0</v>
      </c>
      <c r="BA814" s="87">
        <v>0</v>
      </c>
      <c r="BB814" s="87">
        <v>0</v>
      </c>
    </row>
    <row r="815" spans="1:54">
      <c r="A815" s="86" t="s">
        <v>932</v>
      </c>
      <c r="B815" s="87">
        <v>-46871038.020000003</v>
      </c>
      <c r="C815" s="87">
        <v>-46871038.020000003</v>
      </c>
      <c r="D815" s="87">
        <v>-46871038.020000003</v>
      </c>
      <c r="E815" s="87">
        <v>-46871038.020000003</v>
      </c>
      <c r="F815" s="87">
        <v>-46871038.020000003</v>
      </c>
      <c r="G815" s="87">
        <v>-46871038.020000003</v>
      </c>
      <c r="H815" s="87">
        <v>-46871038.020000003</v>
      </c>
      <c r="I815" s="87">
        <v>-46871038.020000003</v>
      </c>
      <c r="J815" s="87">
        <v>-46871038.020000003</v>
      </c>
      <c r="K815" s="87">
        <v>-46871038.020000003</v>
      </c>
      <c r="L815" s="87">
        <v>-46871038.020000003</v>
      </c>
      <c r="M815" s="87">
        <v>-46871038.020000003</v>
      </c>
      <c r="N815" s="87">
        <v>-46871038.020000003</v>
      </c>
      <c r="O815" s="87">
        <v>-46871038.020000003</v>
      </c>
      <c r="P815" s="87">
        <v>-46871038.020000003</v>
      </c>
      <c r="Q815" s="87">
        <v>-46871038.020000003</v>
      </c>
      <c r="R815" s="87">
        <v>-46871038.020000003</v>
      </c>
      <c r="S815" s="87">
        <v>-46871038.020000003</v>
      </c>
      <c r="T815" s="87">
        <v>-46871038.020000003</v>
      </c>
      <c r="U815" s="87">
        <v>-46871038.020000003</v>
      </c>
      <c r="V815" s="87">
        <v>-46871038.020000003</v>
      </c>
      <c r="W815" s="87">
        <v>-46871038.020000003</v>
      </c>
      <c r="X815" s="87">
        <v>-46871038.020000003</v>
      </c>
      <c r="Y815" s="87">
        <v>-46871038.020000003</v>
      </c>
      <c r="Z815" s="87">
        <v>-46871038.020000003</v>
      </c>
      <c r="AA815" s="87">
        <v>-46871038.020000003</v>
      </c>
      <c r="AB815" s="87">
        <v>-46871038.020000003</v>
      </c>
      <c r="AC815" s="87">
        <v>-46871038.020000003</v>
      </c>
      <c r="AD815" s="87">
        <v>-46871038.020000003</v>
      </c>
      <c r="AE815" s="87">
        <v>-46871038.020000003</v>
      </c>
      <c r="AF815" s="87">
        <v>-46871038.020000003</v>
      </c>
      <c r="AG815" s="87">
        <v>-46871038.020000003</v>
      </c>
      <c r="AH815" s="87">
        <v>-46871038.020000003</v>
      </c>
      <c r="AI815" s="87">
        <v>-46871038.020000003</v>
      </c>
      <c r="AJ815" s="87">
        <v>-46871038.020000003</v>
      </c>
      <c r="AK815" s="87">
        <v>-46871038.020000003</v>
      </c>
      <c r="AL815" s="87">
        <v>-46871038.020000003</v>
      </c>
      <c r="AM815" s="87">
        <v>-46871038.020000003</v>
      </c>
      <c r="AN815" s="87">
        <v>-46871038.020000003</v>
      </c>
      <c r="AO815" s="87">
        <v>-46871038.020000003</v>
      </c>
      <c r="AP815" s="87">
        <v>-46871038.020000003</v>
      </c>
      <c r="AQ815" s="87">
        <v>-46871038.020000003</v>
      </c>
      <c r="AR815" s="87">
        <v>-46871038.020000003</v>
      </c>
      <c r="AS815" s="87">
        <v>-46871038.020000003</v>
      </c>
      <c r="AT815" s="87">
        <v>-46871038.020000003</v>
      </c>
      <c r="AU815" s="87">
        <v>-46871038.020000003</v>
      </c>
      <c r="AV815" s="87">
        <v>-46871038.020000003</v>
      </c>
      <c r="AW815" s="87">
        <v>-46871038.020000003</v>
      </c>
      <c r="AX815" s="87">
        <v>-46871038.020000003</v>
      </c>
      <c r="AY815" s="87">
        <v>-46871038.020000003</v>
      </c>
      <c r="AZ815" s="87">
        <v>-46871038.020000003</v>
      </c>
      <c r="BA815" s="87">
        <v>-46871038.020000003</v>
      </c>
      <c r="BB815" s="87">
        <v>-46871038.020000003</v>
      </c>
    </row>
    <row r="816" spans="1:54">
      <c r="A816" s="86" t="s">
        <v>933</v>
      </c>
      <c r="B816" s="87">
        <v>-6699772.4800000004</v>
      </c>
      <c r="C816" s="87">
        <v>-6699772.4800000004</v>
      </c>
      <c r="D816" s="87">
        <v>-6699772.4800000004</v>
      </c>
      <c r="E816" s="87">
        <v>-6699772.4800000004</v>
      </c>
      <c r="F816" s="87">
        <v>-6699772.4800000004</v>
      </c>
      <c r="G816" s="87">
        <v>-6699772.4800000004</v>
      </c>
      <c r="H816" s="87">
        <v>-6699772.4800000004</v>
      </c>
      <c r="I816" s="87">
        <v>-6699772.4800000004</v>
      </c>
      <c r="J816" s="87">
        <v>-6699772.4800000004</v>
      </c>
      <c r="K816" s="87">
        <v>-6699772.4800000004</v>
      </c>
      <c r="L816" s="87">
        <v>-6699772.4800000004</v>
      </c>
      <c r="M816" s="87">
        <v>-6699772.4800000004</v>
      </c>
      <c r="N816" s="87">
        <v>-6699772.4800000004</v>
      </c>
      <c r="O816" s="87">
        <v>-6699772.4800000004</v>
      </c>
      <c r="P816" s="87">
        <v>-6699772.4800000004</v>
      </c>
      <c r="Q816" s="87">
        <v>-6699772.4800000004</v>
      </c>
      <c r="R816" s="87">
        <v>-6699772.4800000004</v>
      </c>
      <c r="S816" s="87">
        <v>-6699772.4800000004</v>
      </c>
      <c r="T816" s="87">
        <v>-6699772.4800000004</v>
      </c>
      <c r="U816" s="87">
        <v>-6699772.4800000004</v>
      </c>
      <c r="V816" s="87">
        <v>-6699772.4800000004</v>
      </c>
      <c r="W816" s="87">
        <v>-6699772.4800000004</v>
      </c>
      <c r="X816" s="87">
        <v>-6699772.4800000004</v>
      </c>
      <c r="Y816" s="87">
        <v>-6699772.4800000004</v>
      </c>
      <c r="Z816" s="87">
        <v>-6699772.4800000004</v>
      </c>
      <c r="AA816" s="87">
        <v>-6699772.4800000004</v>
      </c>
      <c r="AB816" s="87">
        <v>-6699772.4800000004</v>
      </c>
      <c r="AC816" s="87">
        <v>-6699772.4800000004</v>
      </c>
      <c r="AD816" s="87">
        <v>-6699772.4800000004</v>
      </c>
      <c r="AE816" s="87">
        <v>-6699772.4800000004</v>
      </c>
      <c r="AF816" s="87">
        <v>-6699772.4800000004</v>
      </c>
      <c r="AG816" s="87">
        <v>-6699772.4800000004</v>
      </c>
      <c r="AH816" s="87">
        <v>-6699772.4800000004</v>
      </c>
      <c r="AI816" s="87">
        <v>-6699772.4800000004</v>
      </c>
      <c r="AJ816" s="87">
        <v>-6699772.4800000004</v>
      </c>
      <c r="AK816" s="87">
        <v>-6699772.4800000004</v>
      </c>
      <c r="AL816" s="87">
        <v>-6699772.4800000004</v>
      </c>
      <c r="AM816" s="87">
        <v>-6699772.4800000004</v>
      </c>
      <c r="AN816" s="87">
        <v>-6699772.4800000004</v>
      </c>
      <c r="AO816" s="87">
        <v>-6699772.4800000004</v>
      </c>
      <c r="AP816" s="87">
        <v>-6699772.4800000004</v>
      </c>
      <c r="AQ816" s="87">
        <v>-6699772.4800000004</v>
      </c>
      <c r="AR816" s="87">
        <v>-6699772.4800000004</v>
      </c>
      <c r="AS816" s="87">
        <v>-6699772.4800000004</v>
      </c>
      <c r="AT816" s="87">
        <v>-6699772.4800000004</v>
      </c>
      <c r="AU816" s="87">
        <v>-6699772.4800000004</v>
      </c>
      <c r="AV816" s="87">
        <v>-6699772.4800000004</v>
      </c>
      <c r="AW816" s="87">
        <v>-6699772.4800000004</v>
      </c>
      <c r="AX816" s="87">
        <v>-6699772.4800000004</v>
      </c>
      <c r="AY816" s="87">
        <v>-6699772.4800000004</v>
      </c>
      <c r="AZ816" s="87">
        <v>-6699772.4800000004</v>
      </c>
      <c r="BA816" s="87">
        <v>-6699772.4800000004</v>
      </c>
      <c r="BB816" s="87">
        <v>-6699772.4800000004</v>
      </c>
    </row>
    <row r="817" spans="1:54">
      <c r="A817" s="86" t="s">
        <v>934</v>
      </c>
      <c r="B817" s="87">
        <v>-1157460.01</v>
      </c>
      <c r="C817" s="87">
        <v>-1157460.01</v>
      </c>
      <c r="D817" s="87">
        <v>-1157460.01</v>
      </c>
      <c r="E817" s="87">
        <v>-1157460.01</v>
      </c>
      <c r="F817" s="87">
        <v>-1157460.01</v>
      </c>
      <c r="G817" s="87">
        <v>-1157460.01</v>
      </c>
      <c r="H817" s="87">
        <v>-1157460.01</v>
      </c>
      <c r="I817" s="87">
        <v>-1157460.01</v>
      </c>
      <c r="J817" s="87">
        <v>-1157460.01</v>
      </c>
      <c r="K817" s="87">
        <v>-1157460.01</v>
      </c>
      <c r="L817" s="87">
        <v>-1157460.01</v>
      </c>
      <c r="M817" s="87">
        <v>-1157460.01</v>
      </c>
      <c r="N817" s="87">
        <v>-1157460.01</v>
      </c>
      <c r="O817" s="87">
        <v>-1157460.01</v>
      </c>
      <c r="P817" s="87">
        <v>-1157460.01</v>
      </c>
      <c r="Q817" s="87">
        <v>-1157460.01</v>
      </c>
      <c r="R817" s="87">
        <v>-1157460.01</v>
      </c>
      <c r="S817" s="87">
        <v>-1157460.01</v>
      </c>
      <c r="T817" s="87">
        <v>-1157460.01</v>
      </c>
      <c r="U817" s="87">
        <v>-1157460.01</v>
      </c>
      <c r="V817" s="87">
        <v>-1157460.01</v>
      </c>
      <c r="W817" s="87">
        <v>-1157460.01</v>
      </c>
      <c r="X817" s="87">
        <v>-1157460.01</v>
      </c>
      <c r="Y817" s="87">
        <v>-1157460.01</v>
      </c>
      <c r="Z817" s="87">
        <v>-1157460.01</v>
      </c>
      <c r="AA817" s="87">
        <v>-1157460.01</v>
      </c>
      <c r="AB817" s="87">
        <v>-1157460.01</v>
      </c>
      <c r="AC817" s="87">
        <v>-1157460.01</v>
      </c>
      <c r="AD817" s="87">
        <v>-1157460.01</v>
      </c>
      <c r="AE817" s="87">
        <v>-1157460.01</v>
      </c>
      <c r="AF817" s="87">
        <v>-1157460.01</v>
      </c>
      <c r="AG817" s="87">
        <v>-1157460.01</v>
      </c>
      <c r="AH817" s="87">
        <v>-1157460.01</v>
      </c>
      <c r="AI817" s="87">
        <v>-1157460.01</v>
      </c>
      <c r="AJ817" s="87">
        <v>-1157460.01</v>
      </c>
      <c r="AK817" s="87">
        <v>-1157460.01</v>
      </c>
      <c r="AL817" s="87">
        <v>-1157460.01</v>
      </c>
      <c r="AM817" s="87">
        <v>-1157460.01</v>
      </c>
      <c r="AN817" s="87">
        <v>-1157460.01</v>
      </c>
      <c r="AO817" s="87">
        <v>-1157460.01</v>
      </c>
      <c r="AP817" s="87">
        <v>-1157460.01</v>
      </c>
      <c r="AQ817" s="87">
        <v>-1157460.01</v>
      </c>
      <c r="AR817" s="87">
        <v>-1157460.01</v>
      </c>
      <c r="AS817" s="87">
        <v>-1157460.01</v>
      </c>
      <c r="AT817" s="87">
        <v>-1157460.01</v>
      </c>
      <c r="AU817" s="87">
        <v>-1157460.01</v>
      </c>
      <c r="AV817" s="87">
        <v>-1157460.01</v>
      </c>
      <c r="AW817" s="87">
        <v>-1157460.01</v>
      </c>
      <c r="AX817" s="87">
        <v>-1157460.01</v>
      </c>
      <c r="AY817" s="87">
        <v>-1157460.01</v>
      </c>
      <c r="AZ817" s="87">
        <v>-1157460.01</v>
      </c>
      <c r="BA817" s="87">
        <v>-1157460.01</v>
      </c>
      <c r="BB817" s="87">
        <v>-1157460.01</v>
      </c>
    </row>
    <row r="818" spans="1:54">
      <c r="A818" s="86" t="s">
        <v>935</v>
      </c>
      <c r="B818" s="87">
        <v>0</v>
      </c>
      <c r="C818" s="87">
        <v>0</v>
      </c>
      <c r="D818" s="87">
        <v>0</v>
      </c>
      <c r="E818" s="87">
        <v>0</v>
      </c>
      <c r="F818" s="87">
        <v>0</v>
      </c>
      <c r="G818" s="87">
        <v>0</v>
      </c>
      <c r="H818" s="87">
        <v>0</v>
      </c>
      <c r="I818" s="87">
        <v>0</v>
      </c>
      <c r="J818" s="87">
        <v>0</v>
      </c>
      <c r="K818" s="87">
        <v>0</v>
      </c>
      <c r="L818" s="87">
        <v>0</v>
      </c>
      <c r="M818" s="87">
        <v>0</v>
      </c>
      <c r="N818" s="87">
        <v>0</v>
      </c>
      <c r="O818" s="87">
        <v>0</v>
      </c>
      <c r="P818" s="87">
        <v>0</v>
      </c>
      <c r="Q818" s="87">
        <v>0</v>
      </c>
      <c r="R818" s="87">
        <v>0</v>
      </c>
      <c r="S818" s="87">
        <v>0</v>
      </c>
      <c r="T818" s="87">
        <v>0</v>
      </c>
      <c r="U818" s="87">
        <v>0</v>
      </c>
      <c r="V818" s="87">
        <v>0</v>
      </c>
      <c r="W818" s="87">
        <v>0</v>
      </c>
      <c r="X818" s="87">
        <v>0</v>
      </c>
      <c r="Y818" s="87">
        <v>0</v>
      </c>
      <c r="Z818" s="87">
        <v>0</v>
      </c>
      <c r="AA818" s="87">
        <v>0</v>
      </c>
      <c r="AB818" s="87">
        <v>0</v>
      </c>
      <c r="AC818" s="87">
        <v>0</v>
      </c>
      <c r="AD818" s="87">
        <v>0</v>
      </c>
      <c r="AE818" s="87">
        <v>0</v>
      </c>
      <c r="AF818" s="87">
        <v>0</v>
      </c>
      <c r="AG818" s="87">
        <v>0</v>
      </c>
      <c r="AH818" s="87">
        <v>0</v>
      </c>
      <c r="AI818" s="87">
        <v>0</v>
      </c>
      <c r="AJ818" s="87">
        <v>0</v>
      </c>
      <c r="AK818" s="87">
        <v>0</v>
      </c>
      <c r="AL818" s="87">
        <v>0</v>
      </c>
      <c r="AM818" s="87">
        <v>0</v>
      </c>
      <c r="AN818" s="87">
        <v>0</v>
      </c>
      <c r="AO818" s="87">
        <v>0</v>
      </c>
      <c r="AP818" s="87">
        <v>0</v>
      </c>
      <c r="AQ818" s="87">
        <v>0</v>
      </c>
      <c r="AR818" s="87">
        <v>0</v>
      </c>
      <c r="AS818" s="87">
        <v>0</v>
      </c>
      <c r="AT818" s="87">
        <v>0</v>
      </c>
      <c r="AU818" s="87">
        <v>0</v>
      </c>
      <c r="AV818" s="87">
        <v>0</v>
      </c>
      <c r="AW818" s="87">
        <v>0</v>
      </c>
      <c r="AX818" s="87">
        <v>0</v>
      </c>
      <c r="AY818" s="87">
        <v>0</v>
      </c>
      <c r="AZ818" s="87">
        <v>0</v>
      </c>
      <c r="BA818" s="87">
        <v>0</v>
      </c>
      <c r="BB818" s="87">
        <v>0</v>
      </c>
    </row>
    <row r="819" spans="1:54">
      <c r="A819" s="86" t="s">
        <v>936</v>
      </c>
      <c r="B819" s="87">
        <v>0</v>
      </c>
      <c r="C819" s="87">
        <v>0</v>
      </c>
      <c r="D819" s="87">
        <v>0</v>
      </c>
      <c r="E819" s="87">
        <v>0</v>
      </c>
      <c r="F819" s="87">
        <v>0</v>
      </c>
      <c r="G819" s="87">
        <v>0</v>
      </c>
      <c r="H819" s="87">
        <v>0</v>
      </c>
      <c r="I819" s="87">
        <v>0</v>
      </c>
      <c r="J819" s="87">
        <v>0</v>
      </c>
      <c r="K819" s="87">
        <v>0</v>
      </c>
      <c r="L819" s="87">
        <v>0</v>
      </c>
      <c r="M819" s="87">
        <v>0</v>
      </c>
      <c r="N819" s="87">
        <v>0</v>
      </c>
      <c r="O819" s="87">
        <v>0</v>
      </c>
      <c r="P819" s="87">
        <v>0</v>
      </c>
      <c r="Q819" s="87">
        <v>0</v>
      </c>
      <c r="R819" s="87">
        <v>0</v>
      </c>
      <c r="S819" s="87">
        <v>0</v>
      </c>
      <c r="T819" s="87">
        <v>0</v>
      </c>
      <c r="U819" s="87">
        <v>0</v>
      </c>
      <c r="V819" s="87">
        <v>0</v>
      </c>
      <c r="W819" s="87">
        <v>0</v>
      </c>
      <c r="X819" s="87">
        <v>0</v>
      </c>
      <c r="Y819" s="87">
        <v>0</v>
      </c>
      <c r="Z819" s="87">
        <v>0</v>
      </c>
      <c r="AA819" s="87">
        <v>0</v>
      </c>
      <c r="AB819" s="87">
        <v>0</v>
      </c>
      <c r="AC819" s="87">
        <v>0</v>
      </c>
      <c r="AD819" s="87">
        <v>0</v>
      </c>
      <c r="AE819" s="87">
        <v>0</v>
      </c>
      <c r="AF819" s="87">
        <v>0</v>
      </c>
      <c r="AG819" s="87">
        <v>0</v>
      </c>
      <c r="AH819" s="87">
        <v>0</v>
      </c>
      <c r="AI819" s="87">
        <v>0</v>
      </c>
      <c r="AJ819" s="87">
        <v>0</v>
      </c>
      <c r="AK819" s="87">
        <v>0</v>
      </c>
      <c r="AL819" s="87">
        <v>0</v>
      </c>
      <c r="AM819" s="87">
        <v>0</v>
      </c>
      <c r="AN819" s="87">
        <v>0</v>
      </c>
      <c r="AO819" s="87">
        <v>0</v>
      </c>
      <c r="AP819" s="87">
        <v>0</v>
      </c>
      <c r="AQ819" s="87">
        <v>0</v>
      </c>
      <c r="AR819" s="87">
        <v>0</v>
      </c>
      <c r="AS819" s="87">
        <v>0</v>
      </c>
      <c r="AT819" s="87">
        <v>0</v>
      </c>
      <c r="AU819" s="87">
        <v>0</v>
      </c>
      <c r="AV819" s="87">
        <v>0</v>
      </c>
      <c r="AW819" s="87">
        <v>0</v>
      </c>
      <c r="AX819" s="87">
        <v>0</v>
      </c>
      <c r="AY819" s="87">
        <v>0</v>
      </c>
      <c r="AZ819" s="87">
        <v>0</v>
      </c>
      <c r="BA819" s="87">
        <v>0</v>
      </c>
      <c r="BB819" s="87">
        <v>0</v>
      </c>
    </row>
    <row r="820" spans="1:54">
      <c r="A820" s="86" t="s">
        <v>937</v>
      </c>
      <c r="B820" s="87">
        <v>-2598.0300000000002</v>
      </c>
      <c r="C820" s="87">
        <v>-2598.0300000000002</v>
      </c>
      <c r="D820" s="87">
        <v>-2598.0300000000002</v>
      </c>
      <c r="E820" s="87">
        <v>-2598.0300000000002</v>
      </c>
      <c r="F820" s="87">
        <v>-2598.0300000000002</v>
      </c>
      <c r="G820" s="87">
        <v>-2598.0300000000002</v>
      </c>
      <c r="H820" s="87">
        <v>-2598.0300000000002</v>
      </c>
      <c r="I820" s="87">
        <v>-2598.0300000000002</v>
      </c>
      <c r="J820" s="87">
        <v>-2598.0300000000002</v>
      </c>
      <c r="K820" s="87">
        <v>-2598.0300000000002</v>
      </c>
      <c r="L820" s="87">
        <v>-2598.0300000000002</v>
      </c>
      <c r="M820" s="87">
        <v>-2598.0300000000002</v>
      </c>
      <c r="N820" s="87">
        <v>-2598.0300000000002</v>
      </c>
      <c r="O820" s="87">
        <v>-2598.0300000000002</v>
      </c>
      <c r="P820" s="87">
        <v>-2598.0300000000002</v>
      </c>
      <c r="Q820" s="87">
        <v>-2598.0300000000002</v>
      </c>
      <c r="R820" s="87">
        <v>-2598.0300000000002</v>
      </c>
      <c r="S820" s="87">
        <v>-2598.0300000000002</v>
      </c>
      <c r="T820" s="87">
        <v>-2598.0300000000002</v>
      </c>
      <c r="U820" s="87">
        <v>-2598.0300000000002</v>
      </c>
      <c r="V820" s="87">
        <v>-2598.0300000000002</v>
      </c>
      <c r="W820" s="87">
        <v>-2598.0300000000002</v>
      </c>
      <c r="X820" s="87">
        <v>-2598.0300000000002</v>
      </c>
      <c r="Y820" s="87">
        <v>-2598.0300000000002</v>
      </c>
      <c r="Z820" s="87">
        <v>-2598.0300000000002</v>
      </c>
      <c r="AA820" s="87">
        <v>-2598.0300000000002</v>
      </c>
      <c r="AB820" s="87">
        <v>-2598.0300000000002</v>
      </c>
      <c r="AC820" s="87">
        <v>-2598.0300000000002</v>
      </c>
      <c r="AD820" s="87">
        <v>-2598.0300000000002</v>
      </c>
      <c r="AE820" s="87">
        <v>-2598.0300000000002</v>
      </c>
      <c r="AF820" s="87">
        <v>-2598.0300000000002</v>
      </c>
      <c r="AG820" s="87">
        <v>-2598.0300000000002</v>
      </c>
      <c r="AH820" s="87">
        <v>-2598.0300000000002</v>
      </c>
      <c r="AI820" s="87">
        <v>-2598.0300000000002</v>
      </c>
      <c r="AJ820" s="87">
        <v>-2598.0300000000002</v>
      </c>
      <c r="AK820" s="87">
        <v>-2598.0300000000002</v>
      </c>
      <c r="AL820" s="87">
        <v>-2598.0300000000002</v>
      </c>
      <c r="AM820" s="87">
        <v>-2598.0300000000002</v>
      </c>
      <c r="AN820" s="87">
        <v>-2598.0300000000002</v>
      </c>
      <c r="AO820" s="87">
        <v>-2598.0300000000002</v>
      </c>
      <c r="AP820" s="87">
        <v>-2598.0300000000002</v>
      </c>
      <c r="AQ820" s="87">
        <v>-2598.0300000000002</v>
      </c>
      <c r="AR820" s="87">
        <v>-2598.0300000000002</v>
      </c>
      <c r="AS820" s="87">
        <v>-2598.0300000000002</v>
      </c>
      <c r="AT820" s="87">
        <v>-2598.0300000000002</v>
      </c>
      <c r="AU820" s="87">
        <v>-2598.0300000000002</v>
      </c>
      <c r="AV820" s="87">
        <v>-2598.0300000000002</v>
      </c>
      <c r="AW820" s="87">
        <v>-2598.0300000000002</v>
      </c>
      <c r="AX820" s="87">
        <v>-2598.0300000000002</v>
      </c>
      <c r="AY820" s="87">
        <v>-2598.0300000000002</v>
      </c>
      <c r="AZ820" s="87">
        <v>-2598.0300000000002</v>
      </c>
      <c r="BA820" s="87">
        <v>-2598.0300000000002</v>
      </c>
      <c r="BB820" s="87">
        <v>-2598.0300000000002</v>
      </c>
    </row>
    <row r="821" spans="1:54">
      <c r="A821" s="86" t="s">
        <v>938</v>
      </c>
      <c r="B821" s="87">
        <v>-201995.62</v>
      </c>
      <c r="C821" s="87">
        <v>-201995.62</v>
      </c>
      <c r="D821" s="87">
        <v>-201995.62</v>
      </c>
      <c r="E821" s="87">
        <v>-201995.62</v>
      </c>
      <c r="F821" s="87">
        <v>-201995.62</v>
      </c>
      <c r="G821" s="87">
        <v>-201995.62</v>
      </c>
      <c r="H821" s="87">
        <v>-201995.62</v>
      </c>
      <c r="I821" s="87">
        <v>-201995.62</v>
      </c>
      <c r="J821" s="87">
        <v>-201995.62</v>
      </c>
      <c r="K821" s="87">
        <v>-201995.62</v>
      </c>
      <c r="L821" s="87">
        <v>-201995.62</v>
      </c>
      <c r="M821" s="87">
        <v>-201995.62</v>
      </c>
      <c r="N821" s="87">
        <v>-201995.62</v>
      </c>
      <c r="O821" s="87">
        <v>-201995.62</v>
      </c>
      <c r="P821" s="87">
        <v>-201995.62</v>
      </c>
      <c r="Q821" s="87">
        <v>-201995.62</v>
      </c>
      <c r="R821" s="87">
        <v>-201995.62</v>
      </c>
      <c r="S821" s="87">
        <v>-201995.62</v>
      </c>
      <c r="T821" s="87">
        <v>-201995.62</v>
      </c>
      <c r="U821" s="87">
        <v>-201995.62</v>
      </c>
      <c r="V821" s="87">
        <v>-201995.62</v>
      </c>
      <c r="W821" s="87">
        <v>-201995.62</v>
      </c>
      <c r="X821" s="87">
        <v>-201995.62</v>
      </c>
      <c r="Y821" s="87">
        <v>-201995.62</v>
      </c>
      <c r="Z821" s="87">
        <v>-201995.62</v>
      </c>
      <c r="AA821" s="87">
        <v>-201995.62</v>
      </c>
      <c r="AB821" s="87">
        <v>-201995.62</v>
      </c>
      <c r="AC821" s="87">
        <v>-201995.62</v>
      </c>
      <c r="AD821" s="87">
        <v>-201995.62</v>
      </c>
      <c r="AE821" s="87">
        <v>-201995.62</v>
      </c>
      <c r="AF821" s="87">
        <v>-201995.62</v>
      </c>
      <c r="AG821" s="87">
        <v>-201995.62</v>
      </c>
      <c r="AH821" s="87">
        <v>-201995.62</v>
      </c>
      <c r="AI821" s="87">
        <v>-201995.62</v>
      </c>
      <c r="AJ821" s="87">
        <v>-201995.62</v>
      </c>
      <c r="AK821" s="87">
        <v>-201995.62</v>
      </c>
      <c r="AL821" s="87">
        <v>-201995.62</v>
      </c>
      <c r="AM821" s="87">
        <v>-201995.62</v>
      </c>
      <c r="AN821" s="87">
        <v>-201995.62</v>
      </c>
      <c r="AO821" s="87">
        <v>-201995.62</v>
      </c>
      <c r="AP821" s="87">
        <v>-201995.62</v>
      </c>
      <c r="AQ821" s="87">
        <v>-201995.62</v>
      </c>
      <c r="AR821" s="87">
        <v>-201995.62</v>
      </c>
      <c r="AS821" s="87">
        <v>-201995.62</v>
      </c>
      <c r="AT821" s="87">
        <v>-201995.62</v>
      </c>
      <c r="AU821" s="87">
        <v>-201995.62</v>
      </c>
      <c r="AV821" s="87">
        <v>-201995.62</v>
      </c>
      <c r="AW821" s="87">
        <v>-201995.62</v>
      </c>
      <c r="AX821" s="87">
        <v>-201995.62</v>
      </c>
      <c r="AY821" s="87">
        <v>-201995.62</v>
      </c>
      <c r="AZ821" s="87">
        <v>-201995.62</v>
      </c>
      <c r="BA821" s="87">
        <v>-201995.62</v>
      </c>
      <c r="BB821" s="87">
        <v>-201995.62</v>
      </c>
    </row>
    <row r="822" spans="1:54">
      <c r="A822" s="86" t="s">
        <v>939</v>
      </c>
      <c r="B822" s="87">
        <v>-19800</v>
      </c>
      <c r="C822" s="87">
        <v>-19800</v>
      </c>
      <c r="D822" s="87">
        <v>-19800</v>
      </c>
      <c r="E822" s="87">
        <v>-19800</v>
      </c>
      <c r="F822" s="87">
        <v>-19800</v>
      </c>
      <c r="G822" s="87">
        <v>-19800</v>
      </c>
      <c r="H822" s="87">
        <v>-19800</v>
      </c>
      <c r="I822" s="87">
        <v>-19800</v>
      </c>
      <c r="J822" s="87">
        <v>-19800</v>
      </c>
      <c r="K822" s="87">
        <v>-19800</v>
      </c>
      <c r="L822" s="87">
        <v>-19800</v>
      </c>
      <c r="M822" s="87">
        <v>-19800</v>
      </c>
      <c r="N822" s="87">
        <v>-19800</v>
      </c>
      <c r="O822" s="87">
        <v>-19800</v>
      </c>
      <c r="P822" s="87">
        <v>-19800</v>
      </c>
      <c r="Q822" s="87">
        <v>-19800</v>
      </c>
      <c r="R822" s="87">
        <v>-19800</v>
      </c>
      <c r="S822" s="87">
        <v>-19800</v>
      </c>
      <c r="T822" s="87">
        <v>-19800</v>
      </c>
      <c r="U822" s="87">
        <v>-19800</v>
      </c>
      <c r="V822" s="87">
        <v>-19800</v>
      </c>
      <c r="W822" s="87">
        <v>-19800</v>
      </c>
      <c r="X822" s="87">
        <v>-19800</v>
      </c>
      <c r="Y822" s="87">
        <v>-19800</v>
      </c>
      <c r="Z822" s="87">
        <v>-19800</v>
      </c>
      <c r="AA822" s="87">
        <v>-19800</v>
      </c>
      <c r="AB822" s="87">
        <v>-19800</v>
      </c>
      <c r="AC822" s="87">
        <v>-19800</v>
      </c>
      <c r="AD822" s="87">
        <v>-19800</v>
      </c>
      <c r="AE822" s="87">
        <v>-19800</v>
      </c>
      <c r="AF822" s="87">
        <v>-19800</v>
      </c>
      <c r="AG822" s="87">
        <v>-19800</v>
      </c>
      <c r="AH822" s="87">
        <v>-19800</v>
      </c>
      <c r="AI822" s="87">
        <v>-19800</v>
      </c>
      <c r="AJ822" s="87">
        <v>-19800</v>
      </c>
      <c r="AK822" s="87">
        <v>-19800</v>
      </c>
      <c r="AL822" s="87">
        <v>-19800</v>
      </c>
      <c r="AM822" s="87">
        <v>-19800</v>
      </c>
      <c r="AN822" s="87">
        <v>-19800</v>
      </c>
      <c r="AO822" s="87">
        <v>-19800</v>
      </c>
      <c r="AP822" s="87">
        <v>-19800</v>
      </c>
      <c r="AQ822" s="87">
        <v>-19800</v>
      </c>
      <c r="AR822" s="87">
        <v>-19800</v>
      </c>
      <c r="AS822" s="87">
        <v>-19800</v>
      </c>
      <c r="AT822" s="87">
        <v>-19800</v>
      </c>
      <c r="AU822" s="87">
        <v>-19800</v>
      </c>
      <c r="AV822" s="87">
        <v>-19800</v>
      </c>
      <c r="AW822" s="87">
        <v>-19800</v>
      </c>
      <c r="AX822" s="87">
        <v>-19800</v>
      </c>
      <c r="AY822" s="87">
        <v>-19800</v>
      </c>
      <c r="AZ822" s="87">
        <v>-19800</v>
      </c>
      <c r="BA822" s="87">
        <v>-19800</v>
      </c>
      <c r="BB822" s="87">
        <v>-19800</v>
      </c>
    </row>
    <row r="823" spans="1:54">
      <c r="A823" s="86" t="s">
        <v>940</v>
      </c>
      <c r="B823" s="87">
        <v>-5214462.0199999996</v>
      </c>
      <c r="C823" s="87">
        <v>-5214462.0199999996</v>
      </c>
      <c r="D823" s="87">
        <v>-5214462.0199999996</v>
      </c>
      <c r="E823" s="87">
        <v>-5214462.0199999996</v>
      </c>
      <c r="F823" s="87">
        <v>-5214462.0199999996</v>
      </c>
      <c r="G823" s="87">
        <v>-5214462.0199999996</v>
      </c>
      <c r="H823" s="87">
        <v>-5214462.0199999996</v>
      </c>
      <c r="I823" s="87">
        <v>-5214462.0199999996</v>
      </c>
      <c r="J823" s="87">
        <v>-5214462.0199999996</v>
      </c>
      <c r="K823" s="87">
        <v>-5214462.0199999996</v>
      </c>
      <c r="L823" s="87">
        <v>-5214462.0199999996</v>
      </c>
      <c r="M823" s="87">
        <v>-5214462.0199999996</v>
      </c>
      <c r="N823" s="87">
        <v>-5214462.0199999996</v>
      </c>
      <c r="O823" s="87">
        <v>-5214462.0199999996</v>
      </c>
      <c r="P823" s="87">
        <v>-5214462.0199999996</v>
      </c>
      <c r="Q823" s="87">
        <v>-5214462.0199999996</v>
      </c>
      <c r="R823" s="87">
        <v>-5214462.0199999996</v>
      </c>
      <c r="S823" s="87">
        <v>-5214462.0199999996</v>
      </c>
      <c r="T823" s="87">
        <v>-5214462.0199999996</v>
      </c>
      <c r="U823" s="87">
        <v>-5214462.0199999996</v>
      </c>
      <c r="V823" s="87">
        <v>-5214462.0199999996</v>
      </c>
      <c r="W823" s="87">
        <v>-5214462.0199999996</v>
      </c>
      <c r="X823" s="87">
        <v>-5214462.0199999996</v>
      </c>
      <c r="Y823" s="87">
        <v>-5214462.0199999996</v>
      </c>
      <c r="Z823" s="87">
        <v>-5214462.0199999996</v>
      </c>
      <c r="AA823" s="87">
        <v>-5214462.0199999996</v>
      </c>
      <c r="AB823" s="87">
        <v>-5214462.0199999996</v>
      </c>
      <c r="AC823" s="87">
        <v>-5214462.0199999996</v>
      </c>
      <c r="AD823" s="87">
        <v>-5214462.0199999996</v>
      </c>
      <c r="AE823" s="87">
        <v>-5214462.0199999996</v>
      </c>
      <c r="AF823" s="87">
        <v>-5214462.0199999996</v>
      </c>
      <c r="AG823" s="87">
        <v>-5214462.0199999996</v>
      </c>
      <c r="AH823" s="87">
        <v>-5214462.0199999996</v>
      </c>
      <c r="AI823" s="87">
        <v>-5214462.0199999996</v>
      </c>
      <c r="AJ823" s="87">
        <v>-5214462.0199999996</v>
      </c>
      <c r="AK823" s="87">
        <v>-5214462.0199999996</v>
      </c>
      <c r="AL823" s="87">
        <v>-5214462.0199999996</v>
      </c>
      <c r="AM823" s="87">
        <v>-5214462.0199999996</v>
      </c>
      <c r="AN823" s="87">
        <v>-5214462.0199999996</v>
      </c>
      <c r="AO823" s="87">
        <v>-5214462.0199999996</v>
      </c>
      <c r="AP823" s="87">
        <v>-5214462.0199999996</v>
      </c>
      <c r="AQ823" s="87">
        <v>-5214462.0199999996</v>
      </c>
      <c r="AR823" s="87">
        <v>-5214462.0199999996</v>
      </c>
      <c r="AS823" s="87">
        <v>-5214462.0199999996</v>
      </c>
      <c r="AT823" s="87">
        <v>-5214462.0199999996</v>
      </c>
      <c r="AU823" s="87">
        <v>-5214462.0199999996</v>
      </c>
      <c r="AV823" s="87">
        <v>-5214462.0199999996</v>
      </c>
      <c r="AW823" s="87">
        <v>-5214462.0199999996</v>
      </c>
      <c r="AX823" s="87">
        <v>-5214462.0199999996</v>
      </c>
      <c r="AY823" s="87">
        <v>-5214462.0199999996</v>
      </c>
      <c r="AZ823" s="87">
        <v>-5214462.0199999996</v>
      </c>
      <c r="BA823" s="87">
        <v>-5214462.0199999996</v>
      </c>
      <c r="BB823" s="87">
        <v>-5214462.0199999996</v>
      </c>
    </row>
    <row r="824" spans="1:54">
      <c r="A824" s="86" t="s">
        <v>941</v>
      </c>
      <c r="B824" s="87">
        <v>-3196902.45</v>
      </c>
      <c r="C824" s="87">
        <v>-3196902.45</v>
      </c>
      <c r="D824" s="87">
        <v>-3196902.45</v>
      </c>
      <c r="E824" s="87">
        <v>-3196902.45</v>
      </c>
      <c r="F824" s="87">
        <v>-3196902.45</v>
      </c>
      <c r="G824" s="87">
        <v>-3196902.45</v>
      </c>
      <c r="H824" s="87">
        <v>-3196902.45</v>
      </c>
      <c r="I824" s="87">
        <v>-3196902.45</v>
      </c>
      <c r="J824" s="87">
        <v>-3196902.45</v>
      </c>
      <c r="K824" s="87">
        <v>-3196902.45</v>
      </c>
      <c r="L824" s="87">
        <v>-3196902.45</v>
      </c>
      <c r="M824" s="87">
        <v>-3196902.45</v>
      </c>
      <c r="N824" s="87">
        <v>-3196902.45</v>
      </c>
      <c r="O824" s="87">
        <v>-3196902.45</v>
      </c>
      <c r="P824" s="87">
        <v>-3196902.45</v>
      </c>
      <c r="Q824" s="87">
        <v>-3196902.45</v>
      </c>
      <c r="R824" s="87">
        <v>-3196902.45</v>
      </c>
      <c r="S824" s="87">
        <v>-3196902.45</v>
      </c>
      <c r="T824" s="87">
        <v>-3196902.45</v>
      </c>
      <c r="U824" s="87">
        <v>-3196902.45</v>
      </c>
      <c r="V824" s="87">
        <v>-3196902.45</v>
      </c>
      <c r="W824" s="87">
        <v>-3196902.45</v>
      </c>
      <c r="X824" s="87">
        <v>-3196902.45</v>
      </c>
      <c r="Y824" s="87">
        <v>-3196902.45</v>
      </c>
      <c r="Z824" s="87">
        <v>-3196902.45</v>
      </c>
      <c r="AA824" s="87">
        <v>-3196902.45</v>
      </c>
      <c r="AB824" s="87">
        <v>-3196902.45</v>
      </c>
      <c r="AC824" s="87">
        <v>-3196902.45</v>
      </c>
      <c r="AD824" s="87">
        <v>-3196902.45</v>
      </c>
      <c r="AE824" s="87">
        <v>-3196902.45</v>
      </c>
      <c r="AF824" s="87">
        <v>-3196902.45</v>
      </c>
      <c r="AG824" s="87">
        <v>-3196902.45</v>
      </c>
      <c r="AH824" s="87">
        <v>-3196902.45</v>
      </c>
      <c r="AI824" s="87">
        <v>-3196902.45</v>
      </c>
      <c r="AJ824" s="87">
        <v>-3196902.45</v>
      </c>
      <c r="AK824" s="87">
        <v>-3196902.45</v>
      </c>
      <c r="AL824" s="87">
        <v>-3196902.45</v>
      </c>
      <c r="AM824" s="87">
        <v>-3196902.45</v>
      </c>
      <c r="AN824" s="87">
        <v>-3196902.45</v>
      </c>
      <c r="AO824" s="87">
        <v>-3196902.45</v>
      </c>
      <c r="AP824" s="87">
        <v>-3196902.45</v>
      </c>
      <c r="AQ824" s="87">
        <v>-3196902.45</v>
      </c>
      <c r="AR824" s="87">
        <v>-3196902.45</v>
      </c>
      <c r="AS824" s="87">
        <v>-3196902.45</v>
      </c>
      <c r="AT824" s="87">
        <v>-3196902.45</v>
      </c>
      <c r="AU824" s="87">
        <v>-3196902.45</v>
      </c>
      <c r="AV824" s="87">
        <v>-3196902.45</v>
      </c>
      <c r="AW824" s="87">
        <v>-3196902.45</v>
      </c>
      <c r="AX824" s="87">
        <v>-3196902.45</v>
      </c>
      <c r="AY824" s="87">
        <v>-3196902.45</v>
      </c>
      <c r="AZ824" s="87">
        <v>-3196902.45</v>
      </c>
      <c r="BA824" s="87">
        <v>-3196902.45</v>
      </c>
      <c r="BB824" s="87">
        <v>-3196902.45</v>
      </c>
    </row>
    <row r="825" spans="1:54">
      <c r="A825" s="86" t="s">
        <v>942</v>
      </c>
      <c r="B825" s="87">
        <v>-503791.53</v>
      </c>
      <c r="C825" s="87">
        <v>-503791.53</v>
      </c>
      <c r="D825" s="87">
        <v>-503791.53</v>
      </c>
      <c r="E825" s="87">
        <v>-503791.53</v>
      </c>
      <c r="F825" s="87">
        <v>-503791.53</v>
      </c>
      <c r="G825" s="87">
        <v>-503791.53</v>
      </c>
      <c r="H825" s="87">
        <v>-503791.53</v>
      </c>
      <c r="I825" s="87">
        <v>-503791.53</v>
      </c>
      <c r="J825" s="87">
        <v>-503791.53</v>
      </c>
      <c r="K825" s="87">
        <v>-503791.53</v>
      </c>
      <c r="L825" s="87">
        <v>-503791.53</v>
      </c>
      <c r="M825" s="87">
        <v>-503791.53</v>
      </c>
      <c r="N825" s="87">
        <v>-503791.53</v>
      </c>
      <c r="O825" s="87">
        <v>-503791.53</v>
      </c>
      <c r="P825" s="87">
        <v>-503791.53</v>
      </c>
      <c r="Q825" s="87">
        <v>-503791.53</v>
      </c>
      <c r="R825" s="87">
        <v>-503791.53</v>
      </c>
      <c r="S825" s="87">
        <v>-503791.53</v>
      </c>
      <c r="T825" s="87">
        <v>-503791.53</v>
      </c>
      <c r="U825" s="87">
        <v>-503791.53</v>
      </c>
      <c r="V825" s="87">
        <v>-503791.53</v>
      </c>
      <c r="W825" s="87">
        <v>-503791.53</v>
      </c>
      <c r="X825" s="87">
        <v>-503791.53</v>
      </c>
      <c r="Y825" s="87">
        <v>-503791.53</v>
      </c>
      <c r="Z825" s="87">
        <v>-503791.53</v>
      </c>
      <c r="AA825" s="87">
        <v>-503791.53</v>
      </c>
      <c r="AB825" s="87">
        <v>-503791.53</v>
      </c>
      <c r="AC825" s="87">
        <v>-503791.53</v>
      </c>
      <c r="AD825" s="87">
        <v>-503791.53</v>
      </c>
      <c r="AE825" s="87">
        <v>-503791.53</v>
      </c>
      <c r="AF825" s="87">
        <v>-503791.53</v>
      </c>
      <c r="AG825" s="87">
        <v>-503791.53</v>
      </c>
      <c r="AH825" s="87">
        <v>-503791.53</v>
      </c>
      <c r="AI825" s="87">
        <v>-503791.53</v>
      </c>
      <c r="AJ825" s="87">
        <v>-503791.53</v>
      </c>
      <c r="AK825" s="87">
        <v>-503791.53</v>
      </c>
      <c r="AL825" s="87">
        <v>-503791.53</v>
      </c>
      <c r="AM825" s="87">
        <v>-503791.53</v>
      </c>
      <c r="AN825" s="87">
        <v>-503791.53</v>
      </c>
      <c r="AO825" s="87">
        <v>-503791.53</v>
      </c>
      <c r="AP825" s="87">
        <v>-503791.53</v>
      </c>
      <c r="AQ825" s="87">
        <v>-503791.53</v>
      </c>
      <c r="AR825" s="87">
        <v>-503791.53</v>
      </c>
      <c r="AS825" s="87">
        <v>-503791.53</v>
      </c>
      <c r="AT825" s="87">
        <v>-503791.53</v>
      </c>
      <c r="AU825" s="87">
        <v>-503791.53</v>
      </c>
      <c r="AV825" s="87">
        <v>-503791.53</v>
      </c>
      <c r="AW825" s="87">
        <v>-503791.53</v>
      </c>
      <c r="AX825" s="87">
        <v>-503791.53</v>
      </c>
      <c r="AY825" s="87">
        <v>-503791.53</v>
      </c>
      <c r="AZ825" s="87">
        <v>-503791.53</v>
      </c>
      <c r="BA825" s="87">
        <v>-503791.53</v>
      </c>
      <c r="BB825" s="87">
        <v>-503791.53</v>
      </c>
    </row>
    <row r="826" spans="1:54">
      <c r="A826" s="86" t="s">
        <v>943</v>
      </c>
      <c r="B826" s="87">
        <v>-514502.24</v>
      </c>
      <c r="C826" s="87">
        <v>-514502.24</v>
      </c>
      <c r="D826" s="87">
        <v>-514502.24</v>
      </c>
      <c r="E826" s="87">
        <v>-514502.24</v>
      </c>
      <c r="F826" s="87">
        <v>-514502.24</v>
      </c>
      <c r="G826" s="87">
        <v>-514502.24</v>
      </c>
      <c r="H826" s="87">
        <v>-514502.24</v>
      </c>
      <c r="I826" s="87">
        <v>-514502.24</v>
      </c>
      <c r="J826" s="87">
        <v>-514502.24</v>
      </c>
      <c r="K826" s="87">
        <v>-514502.24</v>
      </c>
      <c r="L826" s="87">
        <v>-514502.24</v>
      </c>
      <c r="M826" s="87">
        <v>-514502.24</v>
      </c>
      <c r="N826" s="87">
        <v>-514502.24</v>
      </c>
      <c r="O826" s="87">
        <v>-514502.24</v>
      </c>
      <c r="P826" s="87">
        <v>-514502.24</v>
      </c>
      <c r="Q826" s="87">
        <v>-514502.24</v>
      </c>
      <c r="R826" s="87">
        <v>-514502.24</v>
      </c>
      <c r="S826" s="87">
        <v>-514502.24</v>
      </c>
      <c r="T826" s="87">
        <v>-514502.24</v>
      </c>
      <c r="U826" s="87">
        <v>-514502.24</v>
      </c>
      <c r="V826" s="87">
        <v>-514502.24</v>
      </c>
      <c r="W826" s="87">
        <v>-514502.24</v>
      </c>
      <c r="X826" s="87">
        <v>-514502.24</v>
      </c>
      <c r="Y826" s="87">
        <v>-514502.24</v>
      </c>
      <c r="Z826" s="87">
        <v>-514502.24</v>
      </c>
      <c r="AA826" s="87">
        <v>-514502.24</v>
      </c>
      <c r="AB826" s="87">
        <v>-514502.24</v>
      </c>
      <c r="AC826" s="87">
        <v>-514502.24</v>
      </c>
      <c r="AD826" s="87">
        <v>-514502.24</v>
      </c>
      <c r="AE826" s="87">
        <v>-514502.24</v>
      </c>
      <c r="AF826" s="87">
        <v>-514502.24</v>
      </c>
      <c r="AG826" s="87">
        <v>-514502.24</v>
      </c>
      <c r="AH826" s="87">
        <v>-514502.24</v>
      </c>
      <c r="AI826" s="87">
        <v>-514502.24</v>
      </c>
      <c r="AJ826" s="87">
        <v>-514502.24</v>
      </c>
      <c r="AK826" s="87">
        <v>-514502.24</v>
      </c>
      <c r="AL826" s="87">
        <v>-514502.24</v>
      </c>
      <c r="AM826" s="87">
        <v>-514502.24</v>
      </c>
      <c r="AN826" s="87">
        <v>-514502.24</v>
      </c>
      <c r="AO826" s="87">
        <v>-514502.24</v>
      </c>
      <c r="AP826" s="87">
        <v>-514502.24</v>
      </c>
      <c r="AQ826" s="87">
        <v>-514502.24</v>
      </c>
      <c r="AR826" s="87">
        <v>-514502.24</v>
      </c>
      <c r="AS826" s="87">
        <v>-514502.24</v>
      </c>
      <c r="AT826" s="87">
        <v>-514502.24</v>
      </c>
      <c r="AU826" s="87">
        <v>-514502.24</v>
      </c>
      <c r="AV826" s="87">
        <v>-514502.24</v>
      </c>
      <c r="AW826" s="87">
        <v>-514502.24</v>
      </c>
      <c r="AX826" s="87">
        <v>-514502.24</v>
      </c>
      <c r="AY826" s="87">
        <v>-514502.24</v>
      </c>
      <c r="AZ826" s="87">
        <v>-514502.24</v>
      </c>
      <c r="BA826" s="87">
        <v>-514502.24</v>
      </c>
      <c r="BB826" s="87">
        <v>-514502.24</v>
      </c>
    </row>
    <row r="827" spans="1:54">
      <c r="A827" s="86" t="s">
        <v>944</v>
      </c>
      <c r="B827" s="87">
        <v>-4.6899999997549404</v>
      </c>
      <c r="C827" s="87">
        <v>-4.6899999997549404</v>
      </c>
      <c r="D827" s="87">
        <v>-4.6899999997549404</v>
      </c>
      <c r="E827" s="87">
        <v>-4.6899999997549404</v>
      </c>
      <c r="F827" s="87">
        <v>-4.6899999997549404</v>
      </c>
      <c r="G827" s="87">
        <v>-4.6899999997549404</v>
      </c>
      <c r="H827" s="87">
        <v>-4.6899999997549404</v>
      </c>
      <c r="I827" s="87">
        <v>-4.6899999997549404</v>
      </c>
      <c r="J827" s="87">
        <v>-4.6899999997549404</v>
      </c>
      <c r="K827" s="87">
        <v>-4.6899999997549404</v>
      </c>
      <c r="L827" s="87">
        <v>-4.6899999997549404</v>
      </c>
      <c r="M827" s="87">
        <v>-4.6899999997549404</v>
      </c>
      <c r="N827" s="87">
        <v>-4.6899999997549404</v>
      </c>
      <c r="O827" s="87">
        <v>-4.6899999997549404</v>
      </c>
      <c r="P827" s="87">
        <v>-4.6899999997549404</v>
      </c>
      <c r="Q827" s="87">
        <v>-4.6899999997549404</v>
      </c>
      <c r="R827" s="87">
        <v>-4.6899999997549404</v>
      </c>
      <c r="S827" s="87">
        <v>-4.6899999997549404</v>
      </c>
      <c r="T827" s="87">
        <v>-4.6899999997549404</v>
      </c>
      <c r="U827" s="87">
        <v>-4.6899999997549404</v>
      </c>
      <c r="V827" s="87">
        <v>-4.6899999997549404</v>
      </c>
      <c r="W827" s="87">
        <v>-4.6899999997549404</v>
      </c>
      <c r="X827" s="87">
        <v>-4.6899999997549404</v>
      </c>
      <c r="Y827" s="87">
        <v>-4.6899999997549404</v>
      </c>
      <c r="Z827" s="87">
        <v>-4.6899999997549404</v>
      </c>
      <c r="AA827" s="87">
        <v>-4.6899999997549404</v>
      </c>
      <c r="AB827" s="87">
        <v>-4.6899999997549404</v>
      </c>
      <c r="AC827" s="87">
        <v>-4.6899999997549404</v>
      </c>
      <c r="AD827" s="87">
        <v>-4.6899999997549404</v>
      </c>
      <c r="AE827" s="87">
        <v>-4.6899999997549404</v>
      </c>
      <c r="AF827" s="87">
        <v>-4.6899999997549404</v>
      </c>
      <c r="AG827" s="87">
        <v>-4.6899999997549404</v>
      </c>
      <c r="AH827" s="87">
        <v>-4.6899999997549404</v>
      </c>
      <c r="AI827" s="87">
        <v>-4.6899999997549404</v>
      </c>
      <c r="AJ827" s="87">
        <v>-4.6899999997549404</v>
      </c>
      <c r="AK827" s="87">
        <v>-4.6899999997549404</v>
      </c>
      <c r="AL827" s="87">
        <v>-4.6899999997549404</v>
      </c>
      <c r="AM827" s="87">
        <v>-4.6899999997549404</v>
      </c>
      <c r="AN827" s="87">
        <v>-4.6899999997549404</v>
      </c>
      <c r="AO827" s="87">
        <v>-4.6899999997549404</v>
      </c>
      <c r="AP827" s="87">
        <v>-4.6899999997549404</v>
      </c>
      <c r="AQ827" s="87">
        <v>-4.6899999997549404</v>
      </c>
      <c r="AR827" s="87">
        <v>-4.6899999997549404</v>
      </c>
      <c r="AS827" s="87">
        <v>-4.6899999997549404</v>
      </c>
      <c r="AT827" s="87">
        <v>-4.6899999997549404</v>
      </c>
      <c r="AU827" s="87">
        <v>-4.6899999997549404</v>
      </c>
      <c r="AV827" s="87">
        <v>-4.6899999997549404</v>
      </c>
      <c r="AW827" s="87">
        <v>-4.6899999997549404</v>
      </c>
      <c r="AX827" s="87">
        <v>-4.6899999997549404</v>
      </c>
      <c r="AY827" s="87">
        <v>-4.6899999997549404</v>
      </c>
      <c r="AZ827" s="87">
        <v>-4.6899999997549404</v>
      </c>
      <c r="BA827" s="87">
        <v>-4.6899999997549404</v>
      </c>
      <c r="BB827" s="87">
        <v>-4.6899999997549404</v>
      </c>
    </row>
    <row r="828" spans="1:54">
      <c r="A828" s="86" t="s">
        <v>945</v>
      </c>
      <c r="B828" s="87">
        <v>0</v>
      </c>
      <c r="C828" s="87">
        <v>0</v>
      </c>
      <c r="D828" s="87">
        <v>0</v>
      </c>
      <c r="E828" s="87">
        <v>0</v>
      </c>
      <c r="F828" s="87">
        <v>0</v>
      </c>
      <c r="G828" s="87">
        <v>0</v>
      </c>
      <c r="H828" s="87">
        <v>0</v>
      </c>
      <c r="I828" s="87">
        <v>0</v>
      </c>
      <c r="J828" s="87">
        <v>0</v>
      </c>
      <c r="K828" s="87">
        <v>0</v>
      </c>
      <c r="L828" s="87">
        <v>0</v>
      </c>
      <c r="M828" s="87">
        <v>0</v>
      </c>
      <c r="N828" s="87">
        <v>0</v>
      </c>
      <c r="O828" s="87">
        <v>0</v>
      </c>
      <c r="P828" s="87">
        <v>0</v>
      </c>
      <c r="Q828" s="87">
        <v>0</v>
      </c>
      <c r="R828" s="87">
        <v>0</v>
      </c>
      <c r="S828" s="87">
        <v>0</v>
      </c>
      <c r="T828" s="87">
        <v>0</v>
      </c>
      <c r="U828" s="87">
        <v>0</v>
      </c>
      <c r="V828" s="87">
        <v>0</v>
      </c>
      <c r="W828" s="87">
        <v>0</v>
      </c>
      <c r="X828" s="87">
        <v>0</v>
      </c>
      <c r="Y828" s="87">
        <v>0</v>
      </c>
      <c r="Z828" s="87">
        <v>0</v>
      </c>
      <c r="AA828" s="87">
        <v>0</v>
      </c>
      <c r="AB828" s="87">
        <v>0</v>
      </c>
      <c r="AC828" s="87">
        <v>0</v>
      </c>
      <c r="AD828" s="87">
        <v>0</v>
      </c>
      <c r="AE828" s="87">
        <v>0</v>
      </c>
      <c r="AF828" s="87">
        <v>0</v>
      </c>
      <c r="AG828" s="87">
        <v>0</v>
      </c>
      <c r="AH828" s="87">
        <v>0</v>
      </c>
      <c r="AI828" s="87">
        <v>0</v>
      </c>
      <c r="AJ828" s="87">
        <v>0</v>
      </c>
      <c r="AK828" s="87">
        <v>0</v>
      </c>
      <c r="AL828" s="87">
        <v>0</v>
      </c>
      <c r="AM828" s="87">
        <v>0</v>
      </c>
      <c r="AN828" s="87">
        <v>0</v>
      </c>
      <c r="AO828" s="87">
        <v>0</v>
      </c>
      <c r="AP828" s="87">
        <v>0</v>
      </c>
      <c r="AQ828" s="87">
        <v>0</v>
      </c>
      <c r="AR828" s="87">
        <v>0</v>
      </c>
      <c r="AS828" s="87">
        <v>0</v>
      </c>
      <c r="AT828" s="87">
        <v>0</v>
      </c>
      <c r="AU828" s="87">
        <v>0</v>
      </c>
      <c r="AV828" s="87">
        <v>0</v>
      </c>
      <c r="AW828" s="87">
        <v>0</v>
      </c>
      <c r="AX828" s="87">
        <v>0</v>
      </c>
      <c r="AY828" s="87">
        <v>0</v>
      </c>
      <c r="AZ828" s="87">
        <v>0</v>
      </c>
      <c r="BA828" s="87">
        <v>0</v>
      </c>
      <c r="BB828" s="87">
        <v>0</v>
      </c>
    </row>
    <row r="829" spans="1:54">
      <c r="A829" s="86" t="s">
        <v>946</v>
      </c>
      <c r="B829" s="87">
        <v>-56143.33</v>
      </c>
      <c r="C829" s="87">
        <v>-56143.33</v>
      </c>
      <c r="D829" s="87">
        <v>-56143.33</v>
      </c>
      <c r="E829" s="87">
        <v>-56143.33</v>
      </c>
      <c r="F829" s="87">
        <v>-56143.33</v>
      </c>
      <c r="G829" s="87">
        <v>-56143.33</v>
      </c>
      <c r="H829" s="87">
        <v>-56143.33</v>
      </c>
      <c r="I829" s="87">
        <v>-56143.33</v>
      </c>
      <c r="J829" s="87">
        <v>-56143.33</v>
      </c>
      <c r="K829" s="87">
        <v>-56143.33</v>
      </c>
      <c r="L829" s="87">
        <v>-56143.33</v>
      </c>
      <c r="M829" s="87">
        <v>-56143.33</v>
      </c>
      <c r="N829" s="87">
        <v>-56143.33</v>
      </c>
      <c r="O829" s="87">
        <v>-56143.33</v>
      </c>
      <c r="P829" s="87">
        <v>-56143.33</v>
      </c>
      <c r="Q829" s="87">
        <v>-56143.33</v>
      </c>
      <c r="R829" s="87">
        <v>-56143.33</v>
      </c>
      <c r="S829" s="87">
        <v>-56143.33</v>
      </c>
      <c r="T829" s="87">
        <v>-56143.33</v>
      </c>
      <c r="U829" s="87">
        <v>-56143.33</v>
      </c>
      <c r="V829" s="87">
        <v>-56143.33</v>
      </c>
      <c r="W829" s="87">
        <v>-56143.33</v>
      </c>
      <c r="X829" s="87">
        <v>-56143.33</v>
      </c>
      <c r="Y829" s="87">
        <v>-56143.33</v>
      </c>
      <c r="Z829" s="87">
        <v>-56143.33</v>
      </c>
      <c r="AA829" s="87">
        <v>-56143.33</v>
      </c>
      <c r="AB829" s="87">
        <v>-56143.33</v>
      </c>
      <c r="AC829" s="87">
        <v>-56143.33</v>
      </c>
      <c r="AD829" s="87">
        <v>-56143.33</v>
      </c>
      <c r="AE829" s="87">
        <v>-56143.33</v>
      </c>
      <c r="AF829" s="87">
        <v>-56143.33</v>
      </c>
      <c r="AG829" s="87">
        <v>-56143.33</v>
      </c>
      <c r="AH829" s="87">
        <v>-56143.33</v>
      </c>
      <c r="AI829" s="87">
        <v>-56143.33</v>
      </c>
      <c r="AJ829" s="87">
        <v>-56143.33</v>
      </c>
      <c r="AK829" s="87">
        <v>-56143.33</v>
      </c>
      <c r="AL829" s="87">
        <v>-56143.33</v>
      </c>
      <c r="AM829" s="87">
        <v>-56143.33</v>
      </c>
      <c r="AN829" s="87">
        <v>-56143.33</v>
      </c>
      <c r="AO829" s="87">
        <v>-56143.33</v>
      </c>
      <c r="AP829" s="87">
        <v>-56143.33</v>
      </c>
      <c r="AQ829" s="87">
        <v>-56143.33</v>
      </c>
      <c r="AR829" s="87">
        <v>-56143.33</v>
      </c>
      <c r="AS829" s="87">
        <v>-56143.33</v>
      </c>
      <c r="AT829" s="87">
        <v>-56143.33</v>
      </c>
      <c r="AU829" s="87">
        <v>-56143.33</v>
      </c>
      <c r="AV829" s="87">
        <v>-56143.33</v>
      </c>
      <c r="AW829" s="87">
        <v>-56143.33</v>
      </c>
      <c r="AX829" s="87">
        <v>-56143.33</v>
      </c>
      <c r="AY829" s="87">
        <v>-56143.33</v>
      </c>
      <c r="AZ829" s="87">
        <v>-56143.33</v>
      </c>
      <c r="BA829" s="87">
        <v>-56143.33</v>
      </c>
      <c r="BB829" s="87">
        <v>-56143.33</v>
      </c>
    </row>
    <row r="830" spans="1:54">
      <c r="A830" s="86" t="s">
        <v>947</v>
      </c>
      <c r="B830" s="87">
        <v>-180294084.84999999</v>
      </c>
      <c r="C830" s="87">
        <v>-180294084.84999999</v>
      </c>
      <c r="D830" s="87">
        <v>-180294084.84999999</v>
      </c>
      <c r="E830" s="87">
        <v>-180294084.84999999</v>
      </c>
      <c r="F830" s="87">
        <v>-180294084.84999999</v>
      </c>
      <c r="G830" s="87">
        <v>-180294084.84999999</v>
      </c>
      <c r="H830" s="87">
        <v>-180294084.84999999</v>
      </c>
      <c r="I830" s="87">
        <v>-180294084.84999999</v>
      </c>
      <c r="J830" s="87">
        <v>-180294084.84999999</v>
      </c>
      <c r="K830" s="87">
        <v>-180294084.84999999</v>
      </c>
      <c r="L830" s="87">
        <v>-180294084.84999999</v>
      </c>
      <c r="M830" s="87">
        <v>-180294084.84999999</v>
      </c>
      <c r="N830" s="87">
        <v>-180294084.84999999</v>
      </c>
      <c r="O830" s="87">
        <v>-180294084.84999999</v>
      </c>
      <c r="P830" s="87">
        <v>-180294084.84999999</v>
      </c>
      <c r="Q830" s="87">
        <v>-180294084.84999999</v>
      </c>
      <c r="R830" s="87">
        <v>-180294084.84999999</v>
      </c>
      <c r="S830" s="87">
        <v>-180294084.84999999</v>
      </c>
      <c r="T830" s="87">
        <v>-180294084.84999999</v>
      </c>
      <c r="U830" s="87">
        <v>-180294084.84999999</v>
      </c>
      <c r="V830" s="87">
        <v>-180294084.84999999</v>
      </c>
      <c r="W830" s="87">
        <v>-180294084.84999999</v>
      </c>
      <c r="X830" s="87">
        <v>-180294084.84999999</v>
      </c>
      <c r="Y830" s="87">
        <v>-180294084.84999999</v>
      </c>
      <c r="Z830" s="87">
        <v>-180294084.84999999</v>
      </c>
      <c r="AA830" s="87">
        <v>-180294084.84999999</v>
      </c>
      <c r="AB830" s="87">
        <v>-180294084.84999999</v>
      </c>
      <c r="AC830" s="87">
        <v>-180294084.84999999</v>
      </c>
      <c r="AD830" s="87">
        <v>-180294084.84999999</v>
      </c>
      <c r="AE830" s="87">
        <v>-180294084.84999999</v>
      </c>
      <c r="AF830" s="87">
        <v>-180294084.84999999</v>
      </c>
      <c r="AG830" s="87">
        <v>-180294084.84999999</v>
      </c>
      <c r="AH830" s="87">
        <v>-180294084.84999999</v>
      </c>
      <c r="AI830" s="87">
        <v>-180294084.84999999</v>
      </c>
      <c r="AJ830" s="87">
        <v>-180294084.84999999</v>
      </c>
      <c r="AK830" s="87">
        <v>-180294084.84999999</v>
      </c>
      <c r="AL830" s="87">
        <v>-180294084.84999999</v>
      </c>
      <c r="AM830" s="87">
        <v>-180294084.84999999</v>
      </c>
      <c r="AN830" s="87">
        <v>-180294084.84999999</v>
      </c>
      <c r="AO830" s="87">
        <v>-180294084.84999999</v>
      </c>
      <c r="AP830" s="87">
        <v>-180294084.84999999</v>
      </c>
      <c r="AQ830" s="87">
        <v>-180294084.84999999</v>
      </c>
      <c r="AR830" s="87">
        <v>-180294084.84999999</v>
      </c>
      <c r="AS830" s="87">
        <v>-180294084.84999999</v>
      </c>
      <c r="AT830" s="87">
        <v>-180294084.84999999</v>
      </c>
      <c r="AU830" s="87">
        <v>-180294084.84999999</v>
      </c>
      <c r="AV830" s="87">
        <v>-180294084.84999999</v>
      </c>
      <c r="AW830" s="87">
        <v>-180294084.84999999</v>
      </c>
      <c r="AX830" s="87">
        <v>-180294084.84999999</v>
      </c>
      <c r="AY830" s="87">
        <v>-180294084.84999999</v>
      </c>
      <c r="AZ830" s="87">
        <v>-180294084.84999999</v>
      </c>
      <c r="BA830" s="87">
        <v>-180294084.84999999</v>
      </c>
      <c r="BB830" s="87">
        <v>-180294084.84999999</v>
      </c>
    </row>
    <row r="831" spans="1:54">
      <c r="A831" s="86" t="s">
        <v>948</v>
      </c>
      <c r="B831" s="87">
        <v>-6149725.7899999898</v>
      </c>
      <c r="C831" s="87">
        <v>-6149725.7899999898</v>
      </c>
      <c r="D831" s="87">
        <v>-6149725.7899999898</v>
      </c>
      <c r="E831" s="87">
        <v>-6149725.7899999898</v>
      </c>
      <c r="F831" s="87">
        <v>-6149725.7899999898</v>
      </c>
      <c r="G831" s="87">
        <v>-6149725.7899999898</v>
      </c>
      <c r="H831" s="87">
        <v>-6149725.7899999898</v>
      </c>
      <c r="I831" s="87">
        <v>-6149725.7899999898</v>
      </c>
      <c r="J831" s="87">
        <v>-6149725.7899999898</v>
      </c>
      <c r="K831" s="87">
        <v>-6149725.7899999898</v>
      </c>
      <c r="L831" s="87">
        <v>-6149725.7899999898</v>
      </c>
      <c r="M831" s="87">
        <v>-6149725.7899999898</v>
      </c>
      <c r="N831" s="87">
        <v>-6149725.7899999898</v>
      </c>
      <c r="O831" s="87">
        <v>-6149725.7899999898</v>
      </c>
      <c r="P831" s="87">
        <v>-6149725.7899999898</v>
      </c>
      <c r="Q831" s="87">
        <v>-6149725.7899999898</v>
      </c>
      <c r="R831" s="87">
        <v>-6149725.7899999898</v>
      </c>
      <c r="S831" s="87">
        <v>-6149725.7899999898</v>
      </c>
      <c r="T831" s="87">
        <v>-6149725.7899999898</v>
      </c>
      <c r="U831" s="87">
        <v>-6149725.7899999898</v>
      </c>
      <c r="V831" s="87">
        <v>-6149725.7899999898</v>
      </c>
      <c r="W831" s="87">
        <v>-6149725.7899999898</v>
      </c>
      <c r="X831" s="87">
        <v>-6149725.7899999898</v>
      </c>
      <c r="Y831" s="87">
        <v>-6149725.7899999898</v>
      </c>
      <c r="Z831" s="87">
        <v>-6149725.7899999898</v>
      </c>
      <c r="AA831" s="87">
        <v>-6149725.7899999898</v>
      </c>
      <c r="AB831" s="87">
        <v>-6149725.7899999898</v>
      </c>
      <c r="AC831" s="87">
        <v>-6149725.7899999898</v>
      </c>
      <c r="AD831" s="87">
        <v>-6149725.7899999898</v>
      </c>
      <c r="AE831" s="87">
        <v>-6149725.7899999898</v>
      </c>
      <c r="AF831" s="87">
        <v>-6149725.7899999898</v>
      </c>
      <c r="AG831" s="87">
        <v>-6149725.7899999898</v>
      </c>
      <c r="AH831" s="87">
        <v>-6149725.7899999898</v>
      </c>
      <c r="AI831" s="87">
        <v>-6149725.7899999898</v>
      </c>
      <c r="AJ831" s="87">
        <v>-6149725.7899999898</v>
      </c>
      <c r="AK831" s="87">
        <v>-6149725.7899999898</v>
      </c>
      <c r="AL831" s="87">
        <v>-6149725.7899999898</v>
      </c>
      <c r="AM831" s="87">
        <v>-6149725.7899999898</v>
      </c>
      <c r="AN831" s="87">
        <v>-6149725.7899999898</v>
      </c>
      <c r="AO831" s="87">
        <v>-6149725.7899999898</v>
      </c>
      <c r="AP831" s="87">
        <v>-6149725.7899999898</v>
      </c>
      <c r="AQ831" s="87">
        <v>-6149725.7899999898</v>
      </c>
      <c r="AR831" s="87">
        <v>-6149725.7899999898</v>
      </c>
      <c r="AS831" s="87">
        <v>-6149725.7899999898</v>
      </c>
      <c r="AT831" s="87">
        <v>-6149725.7899999898</v>
      </c>
      <c r="AU831" s="87">
        <v>-6149725.7899999898</v>
      </c>
      <c r="AV831" s="87">
        <v>-6149725.7899999898</v>
      </c>
      <c r="AW831" s="87">
        <v>-6149725.7899999898</v>
      </c>
      <c r="AX831" s="87">
        <v>-6149725.7899999898</v>
      </c>
      <c r="AY831" s="87">
        <v>-6149725.7899999898</v>
      </c>
      <c r="AZ831" s="87">
        <v>-6149725.7899999898</v>
      </c>
      <c r="BA831" s="87">
        <v>-6149725.7899999898</v>
      </c>
      <c r="BB831" s="87">
        <v>-6149725.7899999898</v>
      </c>
    </row>
    <row r="832" spans="1:54">
      <c r="A832" s="86" t="s">
        <v>949</v>
      </c>
      <c r="B832" s="87">
        <v>0</v>
      </c>
      <c r="C832" s="87">
        <v>0</v>
      </c>
      <c r="D832" s="87">
        <v>0</v>
      </c>
      <c r="E832" s="87">
        <v>0</v>
      </c>
      <c r="F832" s="87">
        <v>0</v>
      </c>
      <c r="G832" s="87">
        <v>0</v>
      </c>
      <c r="H832" s="87">
        <v>0</v>
      </c>
      <c r="I832" s="87">
        <v>0</v>
      </c>
      <c r="J832" s="87">
        <v>0</v>
      </c>
      <c r="K832" s="87">
        <v>0</v>
      </c>
      <c r="L832" s="87">
        <v>0</v>
      </c>
      <c r="M832" s="87">
        <v>0</v>
      </c>
      <c r="N832" s="87">
        <v>0</v>
      </c>
      <c r="O832" s="87">
        <v>0</v>
      </c>
      <c r="P832" s="87">
        <v>0</v>
      </c>
      <c r="Q832" s="87">
        <v>0</v>
      </c>
      <c r="R832" s="87">
        <v>0</v>
      </c>
      <c r="S832" s="87">
        <v>0</v>
      </c>
      <c r="T832" s="87">
        <v>0</v>
      </c>
      <c r="U832" s="87">
        <v>0</v>
      </c>
      <c r="V832" s="87">
        <v>0</v>
      </c>
      <c r="W832" s="87">
        <v>0</v>
      </c>
      <c r="X832" s="87">
        <v>0</v>
      </c>
      <c r="Y832" s="87">
        <v>0</v>
      </c>
      <c r="Z832" s="87">
        <v>0</v>
      </c>
      <c r="AA832" s="87">
        <v>0</v>
      </c>
      <c r="AB832" s="87">
        <v>0</v>
      </c>
      <c r="AC832" s="87">
        <v>0</v>
      </c>
      <c r="AD832" s="87">
        <v>0</v>
      </c>
      <c r="AE832" s="87">
        <v>0</v>
      </c>
      <c r="AF832" s="87">
        <v>0</v>
      </c>
      <c r="AG832" s="87">
        <v>0</v>
      </c>
      <c r="AH832" s="87">
        <v>0</v>
      </c>
      <c r="AI832" s="87">
        <v>0</v>
      </c>
      <c r="AJ832" s="87">
        <v>0</v>
      </c>
      <c r="AK832" s="87">
        <v>0</v>
      </c>
      <c r="AL832" s="87">
        <v>0</v>
      </c>
      <c r="AM832" s="87">
        <v>0</v>
      </c>
      <c r="AN832" s="87">
        <v>0</v>
      </c>
      <c r="AO832" s="87">
        <v>0</v>
      </c>
      <c r="AP832" s="87">
        <v>0</v>
      </c>
      <c r="AQ832" s="87">
        <v>0</v>
      </c>
      <c r="AR832" s="87">
        <v>0</v>
      </c>
      <c r="AS832" s="87">
        <v>0</v>
      </c>
      <c r="AT832" s="87">
        <v>0</v>
      </c>
      <c r="AU832" s="87">
        <v>0</v>
      </c>
      <c r="AV832" s="87">
        <v>0</v>
      </c>
      <c r="AW832" s="87">
        <v>0</v>
      </c>
      <c r="AX832" s="87">
        <v>0</v>
      </c>
      <c r="AY832" s="87">
        <v>0</v>
      </c>
      <c r="AZ832" s="87">
        <v>0</v>
      </c>
      <c r="BA832" s="87">
        <v>0</v>
      </c>
      <c r="BB832" s="87">
        <v>0</v>
      </c>
    </row>
    <row r="833" spans="1:54">
      <c r="A833" s="86" t="s">
        <v>950</v>
      </c>
      <c r="B833" s="87">
        <v>0</v>
      </c>
      <c r="C833" s="87">
        <v>0</v>
      </c>
      <c r="D833" s="87">
        <v>0</v>
      </c>
      <c r="E833" s="87">
        <v>0</v>
      </c>
      <c r="F833" s="87">
        <v>0</v>
      </c>
      <c r="G833" s="87">
        <v>0</v>
      </c>
      <c r="H833" s="87">
        <v>0</v>
      </c>
      <c r="I833" s="87">
        <v>0</v>
      </c>
      <c r="J833" s="87">
        <v>0</v>
      </c>
      <c r="K833" s="87">
        <v>0</v>
      </c>
      <c r="L833" s="87">
        <v>0</v>
      </c>
      <c r="M833" s="87">
        <v>0</v>
      </c>
      <c r="N833" s="87">
        <v>0</v>
      </c>
      <c r="O833" s="87">
        <v>0</v>
      </c>
      <c r="P833" s="87">
        <v>0</v>
      </c>
      <c r="Q833" s="87">
        <v>0</v>
      </c>
      <c r="R833" s="87">
        <v>0</v>
      </c>
      <c r="S833" s="87">
        <v>0</v>
      </c>
      <c r="T833" s="87">
        <v>0</v>
      </c>
      <c r="U833" s="87">
        <v>0</v>
      </c>
      <c r="V833" s="87">
        <v>0</v>
      </c>
      <c r="W833" s="87">
        <v>0</v>
      </c>
      <c r="X833" s="87">
        <v>0</v>
      </c>
      <c r="Y833" s="87">
        <v>0</v>
      </c>
      <c r="Z833" s="87">
        <v>0</v>
      </c>
      <c r="AA833" s="87">
        <v>0</v>
      </c>
      <c r="AB833" s="87">
        <v>0</v>
      </c>
      <c r="AC833" s="87">
        <v>0</v>
      </c>
      <c r="AD833" s="87">
        <v>0</v>
      </c>
      <c r="AE833" s="87">
        <v>0</v>
      </c>
      <c r="AF833" s="87">
        <v>0</v>
      </c>
      <c r="AG833" s="87">
        <v>0</v>
      </c>
      <c r="AH833" s="87">
        <v>0</v>
      </c>
      <c r="AI833" s="87">
        <v>0</v>
      </c>
      <c r="AJ833" s="87">
        <v>0</v>
      </c>
      <c r="AK833" s="87">
        <v>0</v>
      </c>
      <c r="AL833" s="87">
        <v>0</v>
      </c>
      <c r="AM833" s="87">
        <v>0</v>
      </c>
      <c r="AN833" s="87">
        <v>0</v>
      </c>
      <c r="AO833" s="87">
        <v>0</v>
      </c>
      <c r="AP833" s="87">
        <v>0</v>
      </c>
      <c r="AQ833" s="87">
        <v>0</v>
      </c>
      <c r="AR833" s="87">
        <v>0</v>
      </c>
      <c r="AS833" s="87">
        <v>0</v>
      </c>
      <c r="AT833" s="87">
        <v>0</v>
      </c>
      <c r="AU833" s="87">
        <v>0</v>
      </c>
      <c r="AV833" s="87">
        <v>0</v>
      </c>
      <c r="AW833" s="87">
        <v>0</v>
      </c>
      <c r="AX833" s="87">
        <v>0</v>
      </c>
      <c r="AY833" s="87">
        <v>0</v>
      </c>
      <c r="AZ833" s="87">
        <v>0</v>
      </c>
      <c r="BA833" s="87">
        <v>0</v>
      </c>
      <c r="BB833" s="87">
        <v>0</v>
      </c>
    </row>
    <row r="834" spans="1:54">
      <c r="A834" s="86" t="s">
        <v>951</v>
      </c>
      <c r="B834" s="87">
        <v>0</v>
      </c>
      <c r="C834" s="87">
        <v>0</v>
      </c>
      <c r="D834" s="87">
        <v>0</v>
      </c>
      <c r="E834" s="87">
        <v>0</v>
      </c>
      <c r="F834" s="87">
        <v>0</v>
      </c>
      <c r="G834" s="87">
        <v>0</v>
      </c>
      <c r="H834" s="87">
        <v>0</v>
      </c>
      <c r="I834" s="87">
        <v>0</v>
      </c>
      <c r="J834" s="87">
        <v>0</v>
      </c>
      <c r="K834" s="87">
        <v>0</v>
      </c>
      <c r="L834" s="87">
        <v>0</v>
      </c>
      <c r="M834" s="87">
        <v>0</v>
      </c>
      <c r="N834" s="87">
        <v>0</v>
      </c>
      <c r="O834" s="87">
        <v>0</v>
      </c>
      <c r="P834" s="87">
        <v>0</v>
      </c>
      <c r="Q834" s="87">
        <v>0</v>
      </c>
      <c r="R834" s="87">
        <v>0</v>
      </c>
      <c r="S834" s="87">
        <v>0</v>
      </c>
      <c r="T834" s="87">
        <v>0</v>
      </c>
      <c r="U834" s="87">
        <v>0</v>
      </c>
      <c r="V834" s="87">
        <v>0</v>
      </c>
      <c r="W834" s="87">
        <v>0</v>
      </c>
      <c r="X834" s="87">
        <v>0</v>
      </c>
      <c r="Y834" s="87">
        <v>0</v>
      </c>
      <c r="Z834" s="87">
        <v>0</v>
      </c>
      <c r="AA834" s="87">
        <v>0</v>
      </c>
      <c r="AB834" s="87">
        <v>0</v>
      </c>
      <c r="AC834" s="87">
        <v>0</v>
      </c>
      <c r="AD834" s="87">
        <v>0</v>
      </c>
      <c r="AE834" s="87">
        <v>0</v>
      </c>
      <c r="AF834" s="87">
        <v>0</v>
      </c>
      <c r="AG834" s="87">
        <v>0</v>
      </c>
      <c r="AH834" s="87">
        <v>0</v>
      </c>
      <c r="AI834" s="87">
        <v>0</v>
      </c>
      <c r="AJ834" s="87">
        <v>0</v>
      </c>
      <c r="AK834" s="87">
        <v>0</v>
      </c>
      <c r="AL834" s="87">
        <v>0</v>
      </c>
      <c r="AM834" s="87">
        <v>0</v>
      </c>
      <c r="AN834" s="87">
        <v>0</v>
      </c>
      <c r="AO834" s="87">
        <v>0</v>
      </c>
      <c r="AP834" s="87">
        <v>0</v>
      </c>
      <c r="AQ834" s="87">
        <v>0</v>
      </c>
      <c r="AR834" s="87">
        <v>0</v>
      </c>
      <c r="AS834" s="87">
        <v>0</v>
      </c>
      <c r="AT834" s="87">
        <v>0</v>
      </c>
      <c r="AU834" s="87">
        <v>0</v>
      </c>
      <c r="AV834" s="87">
        <v>0</v>
      </c>
      <c r="AW834" s="87">
        <v>0</v>
      </c>
      <c r="AX834" s="87">
        <v>0</v>
      </c>
      <c r="AY834" s="87">
        <v>0</v>
      </c>
      <c r="AZ834" s="87">
        <v>0</v>
      </c>
      <c r="BA834" s="87">
        <v>0</v>
      </c>
      <c r="BB834" s="87">
        <v>0</v>
      </c>
    </row>
    <row r="835" spans="1:54">
      <c r="A835" s="86" t="s">
        <v>952</v>
      </c>
      <c r="B835" s="87">
        <v>0</v>
      </c>
      <c r="C835" s="87">
        <v>0</v>
      </c>
      <c r="D835" s="87">
        <v>0</v>
      </c>
      <c r="E835" s="87">
        <v>0</v>
      </c>
      <c r="F835" s="87">
        <v>0</v>
      </c>
      <c r="G835" s="87">
        <v>0</v>
      </c>
      <c r="H835" s="87">
        <v>0</v>
      </c>
      <c r="I835" s="87">
        <v>0</v>
      </c>
      <c r="J835" s="87">
        <v>0</v>
      </c>
      <c r="K835" s="87">
        <v>0</v>
      </c>
      <c r="L835" s="87">
        <v>0</v>
      </c>
      <c r="M835" s="87">
        <v>0</v>
      </c>
      <c r="N835" s="87">
        <v>0</v>
      </c>
      <c r="O835" s="87">
        <v>0</v>
      </c>
      <c r="P835" s="87">
        <v>0</v>
      </c>
      <c r="Q835" s="87">
        <v>0</v>
      </c>
      <c r="R835" s="87">
        <v>0</v>
      </c>
      <c r="S835" s="87">
        <v>0</v>
      </c>
      <c r="T835" s="87">
        <v>0</v>
      </c>
      <c r="U835" s="87">
        <v>0</v>
      </c>
      <c r="V835" s="87">
        <v>0</v>
      </c>
      <c r="W835" s="87">
        <v>0</v>
      </c>
      <c r="X835" s="87">
        <v>0</v>
      </c>
      <c r="Y835" s="87">
        <v>0</v>
      </c>
      <c r="Z835" s="87">
        <v>0</v>
      </c>
      <c r="AA835" s="87">
        <v>0</v>
      </c>
      <c r="AB835" s="87">
        <v>0</v>
      </c>
      <c r="AC835" s="87">
        <v>0</v>
      </c>
      <c r="AD835" s="87">
        <v>0</v>
      </c>
      <c r="AE835" s="87">
        <v>0</v>
      </c>
      <c r="AF835" s="87">
        <v>0</v>
      </c>
      <c r="AG835" s="87">
        <v>0</v>
      </c>
      <c r="AH835" s="87">
        <v>0</v>
      </c>
      <c r="AI835" s="87">
        <v>0</v>
      </c>
      <c r="AJ835" s="87">
        <v>0</v>
      </c>
      <c r="AK835" s="87">
        <v>0</v>
      </c>
      <c r="AL835" s="87">
        <v>0</v>
      </c>
      <c r="AM835" s="87">
        <v>0</v>
      </c>
      <c r="AN835" s="87">
        <v>0</v>
      </c>
      <c r="AO835" s="87">
        <v>0</v>
      </c>
      <c r="AP835" s="87">
        <v>0</v>
      </c>
      <c r="AQ835" s="87">
        <v>0</v>
      </c>
      <c r="AR835" s="87">
        <v>0</v>
      </c>
      <c r="AS835" s="87">
        <v>0</v>
      </c>
      <c r="AT835" s="87">
        <v>0</v>
      </c>
      <c r="AU835" s="87">
        <v>0</v>
      </c>
      <c r="AV835" s="87">
        <v>0</v>
      </c>
      <c r="AW835" s="87">
        <v>0</v>
      </c>
      <c r="AX835" s="87">
        <v>0</v>
      </c>
      <c r="AY835" s="87">
        <v>0</v>
      </c>
      <c r="AZ835" s="87">
        <v>0</v>
      </c>
      <c r="BA835" s="87">
        <v>0</v>
      </c>
      <c r="BB835" s="87">
        <v>0</v>
      </c>
    </row>
    <row r="836" spans="1:54">
      <c r="A836" s="86" t="s">
        <v>953</v>
      </c>
      <c r="B836" s="87">
        <v>0</v>
      </c>
      <c r="C836" s="87">
        <v>0</v>
      </c>
      <c r="D836" s="87">
        <v>0</v>
      </c>
      <c r="E836" s="87">
        <v>0</v>
      </c>
      <c r="F836" s="87">
        <v>0</v>
      </c>
      <c r="G836" s="87">
        <v>0</v>
      </c>
      <c r="H836" s="87">
        <v>0</v>
      </c>
      <c r="I836" s="87">
        <v>0</v>
      </c>
      <c r="J836" s="87">
        <v>0</v>
      </c>
      <c r="K836" s="87">
        <v>0</v>
      </c>
      <c r="L836" s="87">
        <v>0</v>
      </c>
      <c r="M836" s="87">
        <v>0</v>
      </c>
      <c r="N836" s="87">
        <v>0</v>
      </c>
      <c r="O836" s="87">
        <v>0</v>
      </c>
      <c r="P836" s="87">
        <v>0</v>
      </c>
      <c r="Q836" s="87">
        <v>0</v>
      </c>
      <c r="R836" s="87">
        <v>0</v>
      </c>
      <c r="S836" s="87">
        <v>0</v>
      </c>
      <c r="T836" s="87">
        <v>0</v>
      </c>
      <c r="U836" s="87">
        <v>0</v>
      </c>
      <c r="V836" s="87">
        <v>0</v>
      </c>
      <c r="W836" s="87">
        <v>0</v>
      </c>
      <c r="X836" s="87">
        <v>0</v>
      </c>
      <c r="Y836" s="87">
        <v>0</v>
      </c>
      <c r="Z836" s="87">
        <v>0</v>
      </c>
      <c r="AA836" s="87">
        <v>0</v>
      </c>
      <c r="AB836" s="87">
        <v>0</v>
      </c>
      <c r="AC836" s="87">
        <v>0</v>
      </c>
      <c r="AD836" s="87">
        <v>0</v>
      </c>
      <c r="AE836" s="87">
        <v>0</v>
      </c>
      <c r="AF836" s="87">
        <v>0</v>
      </c>
      <c r="AG836" s="87">
        <v>0</v>
      </c>
      <c r="AH836" s="87">
        <v>0</v>
      </c>
      <c r="AI836" s="87">
        <v>0</v>
      </c>
      <c r="AJ836" s="87">
        <v>0</v>
      </c>
      <c r="AK836" s="87">
        <v>0</v>
      </c>
      <c r="AL836" s="87">
        <v>0</v>
      </c>
      <c r="AM836" s="87">
        <v>0</v>
      </c>
      <c r="AN836" s="87">
        <v>0</v>
      </c>
      <c r="AO836" s="87">
        <v>0</v>
      </c>
      <c r="AP836" s="87">
        <v>0</v>
      </c>
      <c r="AQ836" s="87">
        <v>0</v>
      </c>
      <c r="AR836" s="87">
        <v>0</v>
      </c>
      <c r="AS836" s="87">
        <v>0</v>
      </c>
      <c r="AT836" s="87">
        <v>0</v>
      </c>
      <c r="AU836" s="87">
        <v>0</v>
      </c>
      <c r="AV836" s="87">
        <v>0</v>
      </c>
      <c r="AW836" s="87">
        <v>0</v>
      </c>
      <c r="AX836" s="87">
        <v>0</v>
      </c>
      <c r="AY836" s="87">
        <v>0</v>
      </c>
      <c r="AZ836" s="87">
        <v>0</v>
      </c>
      <c r="BA836" s="87">
        <v>0</v>
      </c>
      <c r="BB836" s="87">
        <v>0</v>
      </c>
    </row>
    <row r="837" spans="1:54">
      <c r="A837" s="86" t="s">
        <v>954</v>
      </c>
      <c r="B837" s="87">
        <v>-106699.94</v>
      </c>
      <c r="C837" s="87">
        <v>-106699.94</v>
      </c>
      <c r="D837" s="87">
        <v>-106699.94</v>
      </c>
      <c r="E837" s="87">
        <v>-106699.94</v>
      </c>
      <c r="F837" s="87">
        <v>-106699.94</v>
      </c>
      <c r="G837" s="87">
        <v>-106699.94</v>
      </c>
      <c r="H837" s="87">
        <v>-106699.94</v>
      </c>
      <c r="I837" s="87">
        <v>-106699.94</v>
      </c>
      <c r="J837" s="87">
        <v>-106699.94</v>
      </c>
      <c r="K837" s="87">
        <v>-106699.94</v>
      </c>
      <c r="L837" s="87">
        <v>-106699.94</v>
      </c>
      <c r="M837" s="87">
        <v>-106699.94</v>
      </c>
      <c r="N837" s="87">
        <v>-106699.94</v>
      </c>
      <c r="O837" s="87">
        <v>-106699.94</v>
      </c>
      <c r="P837" s="87">
        <v>-106699.94</v>
      </c>
      <c r="Q837" s="87">
        <v>-106699.94</v>
      </c>
      <c r="R837" s="87">
        <v>-106699.94</v>
      </c>
      <c r="S837" s="87">
        <v>-106699.94</v>
      </c>
      <c r="T837" s="87">
        <v>-106699.94</v>
      </c>
      <c r="U837" s="87">
        <v>-106699.94</v>
      </c>
      <c r="V837" s="87">
        <v>-106699.94</v>
      </c>
      <c r="W837" s="87">
        <v>-106699.94</v>
      </c>
      <c r="X837" s="87">
        <v>-106699.94</v>
      </c>
      <c r="Y837" s="87">
        <v>-106699.94</v>
      </c>
      <c r="Z837" s="87">
        <v>-106699.94</v>
      </c>
      <c r="AA837" s="87">
        <v>-106699.94</v>
      </c>
      <c r="AB837" s="87">
        <v>-106699.94</v>
      </c>
      <c r="AC837" s="87">
        <v>-106699.94</v>
      </c>
      <c r="AD837" s="87">
        <v>-106699.94</v>
      </c>
      <c r="AE837" s="87">
        <v>-106699.94</v>
      </c>
      <c r="AF837" s="87">
        <v>-106699.94</v>
      </c>
      <c r="AG837" s="87">
        <v>-106699.94</v>
      </c>
      <c r="AH837" s="87">
        <v>-106699.94</v>
      </c>
      <c r="AI837" s="87">
        <v>-106699.94</v>
      </c>
      <c r="AJ837" s="87">
        <v>-106699.94</v>
      </c>
      <c r="AK837" s="87">
        <v>-106699.94</v>
      </c>
      <c r="AL837" s="87">
        <v>-106699.94</v>
      </c>
      <c r="AM837" s="87">
        <v>-106699.94</v>
      </c>
      <c r="AN837" s="87">
        <v>-106699.94</v>
      </c>
      <c r="AO837" s="87">
        <v>-106699.94</v>
      </c>
      <c r="AP837" s="87">
        <v>-106699.94</v>
      </c>
      <c r="AQ837" s="87">
        <v>-106699.94</v>
      </c>
      <c r="AR837" s="87">
        <v>-106699.94</v>
      </c>
      <c r="AS837" s="87">
        <v>-106699.94</v>
      </c>
      <c r="AT837" s="87">
        <v>-106699.94</v>
      </c>
      <c r="AU837" s="87">
        <v>-106699.94</v>
      </c>
      <c r="AV837" s="87">
        <v>-106699.94</v>
      </c>
      <c r="AW837" s="87">
        <v>-106699.94</v>
      </c>
      <c r="AX837" s="87">
        <v>-106699.94</v>
      </c>
      <c r="AY837" s="87">
        <v>-106699.94</v>
      </c>
      <c r="AZ837" s="87">
        <v>-106699.94</v>
      </c>
      <c r="BA837" s="87">
        <v>-106699.94</v>
      </c>
      <c r="BB837" s="87">
        <v>-106699.94</v>
      </c>
    </row>
    <row r="838" spans="1:54">
      <c r="A838" s="86" t="s">
        <v>955</v>
      </c>
      <c r="B838" s="87">
        <v>-47422.429999999898</v>
      </c>
      <c r="C838" s="87">
        <v>-47422.429999999898</v>
      </c>
      <c r="D838" s="87">
        <v>-47422.429999999898</v>
      </c>
      <c r="E838" s="87">
        <v>-47422.429999999898</v>
      </c>
      <c r="F838" s="87">
        <v>-47422.429999999898</v>
      </c>
      <c r="G838" s="87">
        <v>-47422.429999999898</v>
      </c>
      <c r="H838" s="87">
        <v>-47422.429999999898</v>
      </c>
      <c r="I838" s="87">
        <v>-47422.429999999898</v>
      </c>
      <c r="J838" s="87">
        <v>-47422.429999999898</v>
      </c>
      <c r="K838" s="87">
        <v>-47422.429999999898</v>
      </c>
      <c r="L838" s="87">
        <v>-47422.429999999898</v>
      </c>
      <c r="M838" s="87">
        <v>-47422.429999999898</v>
      </c>
      <c r="N838" s="87">
        <v>-47422.429999999898</v>
      </c>
      <c r="O838" s="87">
        <v>-47422.429999999898</v>
      </c>
      <c r="P838" s="87">
        <v>-47422.429999999898</v>
      </c>
      <c r="Q838" s="87">
        <v>-47422.429999999898</v>
      </c>
      <c r="R838" s="87">
        <v>-47422.429999999898</v>
      </c>
      <c r="S838" s="87">
        <v>-47422.429999999898</v>
      </c>
      <c r="T838" s="87">
        <v>-47422.429999999898</v>
      </c>
      <c r="U838" s="87">
        <v>-47422.429999999898</v>
      </c>
      <c r="V838" s="87">
        <v>-47422.429999999898</v>
      </c>
      <c r="W838" s="87">
        <v>-47422.429999999898</v>
      </c>
      <c r="X838" s="87">
        <v>-47422.429999999898</v>
      </c>
      <c r="Y838" s="87">
        <v>-47422.429999999898</v>
      </c>
      <c r="Z838" s="87">
        <v>-47422.429999999898</v>
      </c>
      <c r="AA838" s="87">
        <v>-47422.429999999898</v>
      </c>
      <c r="AB838" s="87">
        <v>-47422.429999999898</v>
      </c>
      <c r="AC838" s="87">
        <v>-47422.429999999898</v>
      </c>
      <c r="AD838" s="87">
        <v>-47422.429999999898</v>
      </c>
      <c r="AE838" s="87">
        <v>-47422.429999999898</v>
      </c>
      <c r="AF838" s="87">
        <v>-47422.429999999898</v>
      </c>
      <c r="AG838" s="87">
        <v>-47422.429999999898</v>
      </c>
      <c r="AH838" s="87">
        <v>-47422.429999999898</v>
      </c>
      <c r="AI838" s="87">
        <v>-47422.429999999898</v>
      </c>
      <c r="AJ838" s="87">
        <v>-47422.429999999898</v>
      </c>
      <c r="AK838" s="87">
        <v>-47422.429999999898</v>
      </c>
      <c r="AL838" s="87">
        <v>-47422.429999999898</v>
      </c>
      <c r="AM838" s="87">
        <v>-47422.429999999898</v>
      </c>
      <c r="AN838" s="87">
        <v>-47422.429999999898</v>
      </c>
      <c r="AO838" s="87">
        <v>-47422.429999999898</v>
      </c>
      <c r="AP838" s="87">
        <v>-47422.429999999898</v>
      </c>
      <c r="AQ838" s="87">
        <v>-47422.429999999898</v>
      </c>
      <c r="AR838" s="87">
        <v>-47422.429999999898</v>
      </c>
      <c r="AS838" s="87">
        <v>-47422.429999999898</v>
      </c>
      <c r="AT838" s="87">
        <v>-47422.429999999898</v>
      </c>
      <c r="AU838" s="87">
        <v>-47422.429999999898</v>
      </c>
      <c r="AV838" s="87">
        <v>-47422.429999999898</v>
      </c>
      <c r="AW838" s="87">
        <v>-47422.429999999898</v>
      </c>
      <c r="AX838" s="87">
        <v>-47422.429999999898</v>
      </c>
      <c r="AY838" s="87">
        <v>-47422.429999999898</v>
      </c>
      <c r="AZ838" s="87">
        <v>-47422.429999999898</v>
      </c>
      <c r="BA838" s="87">
        <v>-47422.429999999898</v>
      </c>
      <c r="BB838" s="87">
        <v>-47422.429999999898</v>
      </c>
    </row>
    <row r="839" spans="1:54">
      <c r="A839" s="86" t="s">
        <v>956</v>
      </c>
      <c r="B839" s="87">
        <v>0</v>
      </c>
      <c r="C839" s="87">
        <v>0</v>
      </c>
      <c r="D839" s="87">
        <v>0</v>
      </c>
      <c r="E839" s="87">
        <v>0</v>
      </c>
      <c r="F839" s="87">
        <v>0</v>
      </c>
      <c r="G839" s="87">
        <v>0</v>
      </c>
      <c r="H839" s="87">
        <v>0</v>
      </c>
      <c r="I839" s="87">
        <v>0</v>
      </c>
      <c r="J839" s="87">
        <v>0</v>
      </c>
      <c r="K839" s="87">
        <v>0</v>
      </c>
      <c r="L839" s="87">
        <v>0</v>
      </c>
      <c r="M839" s="87">
        <v>0</v>
      </c>
      <c r="N839" s="87">
        <v>0</v>
      </c>
      <c r="O839" s="87">
        <v>0</v>
      </c>
      <c r="P839" s="87">
        <v>0</v>
      </c>
      <c r="Q839" s="87">
        <v>0</v>
      </c>
      <c r="R839" s="87">
        <v>0</v>
      </c>
      <c r="S839" s="87">
        <v>0</v>
      </c>
      <c r="T839" s="87">
        <v>0</v>
      </c>
      <c r="U839" s="87">
        <v>0</v>
      </c>
      <c r="V839" s="87">
        <v>0</v>
      </c>
      <c r="W839" s="87">
        <v>0</v>
      </c>
      <c r="X839" s="87">
        <v>0</v>
      </c>
      <c r="Y839" s="87">
        <v>0</v>
      </c>
      <c r="Z839" s="87">
        <v>0</v>
      </c>
      <c r="AA839" s="87">
        <v>0</v>
      </c>
      <c r="AB839" s="87">
        <v>0</v>
      </c>
      <c r="AC839" s="87">
        <v>0</v>
      </c>
      <c r="AD839" s="87">
        <v>0</v>
      </c>
      <c r="AE839" s="87">
        <v>0</v>
      </c>
      <c r="AF839" s="87">
        <v>0</v>
      </c>
      <c r="AG839" s="87">
        <v>0</v>
      </c>
      <c r="AH839" s="87">
        <v>0</v>
      </c>
      <c r="AI839" s="87">
        <v>0</v>
      </c>
      <c r="AJ839" s="87">
        <v>0</v>
      </c>
      <c r="AK839" s="87">
        <v>0</v>
      </c>
      <c r="AL839" s="87">
        <v>0</v>
      </c>
      <c r="AM839" s="87">
        <v>0</v>
      </c>
      <c r="AN839" s="87">
        <v>0</v>
      </c>
      <c r="AO839" s="87">
        <v>0</v>
      </c>
      <c r="AP839" s="87">
        <v>0</v>
      </c>
      <c r="AQ839" s="87">
        <v>0</v>
      </c>
      <c r="AR839" s="87">
        <v>0</v>
      </c>
      <c r="AS839" s="87">
        <v>0</v>
      </c>
      <c r="AT839" s="87">
        <v>0</v>
      </c>
      <c r="AU839" s="87">
        <v>0</v>
      </c>
      <c r="AV839" s="87">
        <v>0</v>
      </c>
      <c r="AW839" s="87">
        <v>0</v>
      </c>
      <c r="AX839" s="87">
        <v>0</v>
      </c>
      <c r="AY839" s="87">
        <v>0</v>
      </c>
      <c r="AZ839" s="87">
        <v>0</v>
      </c>
      <c r="BA839" s="87">
        <v>0</v>
      </c>
      <c r="BB839" s="87">
        <v>0</v>
      </c>
    </row>
    <row r="840" spans="1:54">
      <c r="A840" s="86" t="s">
        <v>957</v>
      </c>
      <c r="B840" s="87">
        <v>0</v>
      </c>
      <c r="C840" s="87">
        <v>0</v>
      </c>
      <c r="D840" s="87">
        <v>0</v>
      </c>
      <c r="E840" s="87">
        <v>0</v>
      </c>
      <c r="F840" s="87">
        <v>0</v>
      </c>
      <c r="G840" s="87">
        <v>0</v>
      </c>
      <c r="H840" s="87">
        <v>0</v>
      </c>
      <c r="I840" s="87">
        <v>0</v>
      </c>
      <c r="J840" s="87">
        <v>0</v>
      </c>
      <c r="K840" s="87">
        <v>0</v>
      </c>
      <c r="L840" s="87">
        <v>0</v>
      </c>
      <c r="M840" s="87">
        <v>0</v>
      </c>
      <c r="N840" s="87">
        <v>0</v>
      </c>
      <c r="O840" s="87">
        <v>0</v>
      </c>
      <c r="P840" s="87">
        <v>0</v>
      </c>
      <c r="Q840" s="87">
        <v>0</v>
      </c>
      <c r="R840" s="87">
        <v>0</v>
      </c>
      <c r="S840" s="87">
        <v>0</v>
      </c>
      <c r="T840" s="87">
        <v>0</v>
      </c>
      <c r="U840" s="87">
        <v>0</v>
      </c>
      <c r="V840" s="87">
        <v>0</v>
      </c>
      <c r="W840" s="87">
        <v>0</v>
      </c>
      <c r="X840" s="87">
        <v>0</v>
      </c>
      <c r="Y840" s="87">
        <v>0</v>
      </c>
      <c r="Z840" s="87">
        <v>0</v>
      </c>
      <c r="AA840" s="87">
        <v>0</v>
      </c>
      <c r="AB840" s="87">
        <v>0</v>
      </c>
      <c r="AC840" s="87">
        <v>0</v>
      </c>
      <c r="AD840" s="87">
        <v>0</v>
      </c>
      <c r="AE840" s="87">
        <v>0</v>
      </c>
      <c r="AF840" s="87">
        <v>0</v>
      </c>
      <c r="AG840" s="87">
        <v>0</v>
      </c>
      <c r="AH840" s="87">
        <v>0</v>
      </c>
      <c r="AI840" s="87">
        <v>0</v>
      </c>
      <c r="AJ840" s="87">
        <v>0</v>
      </c>
      <c r="AK840" s="87">
        <v>0</v>
      </c>
      <c r="AL840" s="87">
        <v>0</v>
      </c>
      <c r="AM840" s="87">
        <v>0</v>
      </c>
      <c r="AN840" s="87">
        <v>0</v>
      </c>
      <c r="AO840" s="87">
        <v>0</v>
      </c>
      <c r="AP840" s="87">
        <v>0</v>
      </c>
      <c r="AQ840" s="87">
        <v>0</v>
      </c>
      <c r="AR840" s="87">
        <v>0</v>
      </c>
      <c r="AS840" s="87">
        <v>0</v>
      </c>
      <c r="AT840" s="87">
        <v>0</v>
      </c>
      <c r="AU840" s="87">
        <v>0</v>
      </c>
      <c r="AV840" s="87">
        <v>0</v>
      </c>
      <c r="AW840" s="87">
        <v>0</v>
      </c>
      <c r="AX840" s="87">
        <v>0</v>
      </c>
      <c r="AY840" s="87">
        <v>0</v>
      </c>
      <c r="AZ840" s="87">
        <v>0</v>
      </c>
      <c r="BA840" s="87">
        <v>0</v>
      </c>
      <c r="BB840" s="87">
        <v>0</v>
      </c>
    </row>
    <row r="841" spans="1:54">
      <c r="A841" s="86" t="s">
        <v>958</v>
      </c>
      <c r="B841" s="87">
        <v>0</v>
      </c>
      <c r="C841" s="87">
        <v>0</v>
      </c>
      <c r="D841" s="87">
        <v>0</v>
      </c>
      <c r="E841" s="87">
        <v>0</v>
      </c>
      <c r="F841" s="87">
        <v>0</v>
      </c>
      <c r="G841" s="87">
        <v>0</v>
      </c>
      <c r="H841" s="87">
        <v>0</v>
      </c>
      <c r="I841" s="87">
        <v>0</v>
      </c>
      <c r="J841" s="87">
        <v>0</v>
      </c>
      <c r="K841" s="87">
        <v>0</v>
      </c>
      <c r="L841" s="87">
        <v>0</v>
      </c>
      <c r="M841" s="87">
        <v>0</v>
      </c>
      <c r="N841" s="87">
        <v>0</v>
      </c>
      <c r="O841" s="87">
        <v>0</v>
      </c>
      <c r="P841" s="87">
        <v>0</v>
      </c>
      <c r="Q841" s="87">
        <v>0</v>
      </c>
      <c r="R841" s="87">
        <v>0</v>
      </c>
      <c r="S841" s="87">
        <v>0</v>
      </c>
      <c r="T841" s="87">
        <v>0</v>
      </c>
      <c r="U841" s="87">
        <v>0</v>
      </c>
      <c r="V841" s="87">
        <v>0</v>
      </c>
      <c r="W841" s="87">
        <v>0</v>
      </c>
      <c r="X841" s="87">
        <v>0</v>
      </c>
      <c r="Y841" s="87">
        <v>0</v>
      </c>
      <c r="Z841" s="87">
        <v>0</v>
      </c>
      <c r="AA841" s="87">
        <v>0</v>
      </c>
      <c r="AB841" s="87">
        <v>0</v>
      </c>
      <c r="AC841" s="87">
        <v>0</v>
      </c>
      <c r="AD841" s="87">
        <v>0</v>
      </c>
      <c r="AE841" s="87">
        <v>0</v>
      </c>
      <c r="AF841" s="87">
        <v>0</v>
      </c>
      <c r="AG841" s="87">
        <v>0</v>
      </c>
      <c r="AH841" s="87">
        <v>0</v>
      </c>
      <c r="AI841" s="87">
        <v>0</v>
      </c>
      <c r="AJ841" s="87">
        <v>0</v>
      </c>
      <c r="AK841" s="87">
        <v>0</v>
      </c>
      <c r="AL841" s="87">
        <v>0</v>
      </c>
      <c r="AM841" s="87">
        <v>0</v>
      </c>
      <c r="AN841" s="87">
        <v>0</v>
      </c>
      <c r="AO841" s="87">
        <v>0</v>
      </c>
      <c r="AP841" s="87">
        <v>0</v>
      </c>
      <c r="AQ841" s="87">
        <v>0</v>
      </c>
      <c r="AR841" s="87">
        <v>0</v>
      </c>
      <c r="AS841" s="87">
        <v>0</v>
      </c>
      <c r="AT841" s="87">
        <v>0</v>
      </c>
      <c r="AU841" s="87">
        <v>0</v>
      </c>
      <c r="AV841" s="87">
        <v>0</v>
      </c>
      <c r="AW841" s="87">
        <v>0</v>
      </c>
      <c r="AX841" s="87">
        <v>0</v>
      </c>
      <c r="AY841" s="87">
        <v>0</v>
      </c>
      <c r="AZ841" s="87">
        <v>0</v>
      </c>
      <c r="BA841" s="87">
        <v>0</v>
      </c>
      <c r="BB841" s="87">
        <v>0</v>
      </c>
    </row>
    <row r="842" spans="1:54">
      <c r="A842" s="86" t="s">
        <v>959</v>
      </c>
      <c r="B842" s="87">
        <v>0</v>
      </c>
      <c r="C842" s="87">
        <v>0</v>
      </c>
      <c r="D842" s="87">
        <v>0</v>
      </c>
      <c r="E842" s="87">
        <v>0</v>
      </c>
      <c r="F842" s="87">
        <v>0</v>
      </c>
      <c r="G842" s="87">
        <v>0</v>
      </c>
      <c r="H842" s="87">
        <v>0</v>
      </c>
      <c r="I842" s="87">
        <v>0</v>
      </c>
      <c r="J842" s="87">
        <v>0</v>
      </c>
      <c r="K842" s="87">
        <v>0</v>
      </c>
      <c r="L842" s="87">
        <v>0</v>
      </c>
      <c r="M842" s="87">
        <v>0</v>
      </c>
      <c r="N842" s="87">
        <v>0</v>
      </c>
      <c r="O842" s="87">
        <v>0</v>
      </c>
      <c r="P842" s="87">
        <v>0</v>
      </c>
      <c r="Q842" s="87">
        <v>0</v>
      </c>
      <c r="R842" s="87">
        <v>0</v>
      </c>
      <c r="S842" s="87">
        <v>0</v>
      </c>
      <c r="T842" s="87">
        <v>0</v>
      </c>
      <c r="U842" s="87">
        <v>0</v>
      </c>
      <c r="V842" s="87">
        <v>0</v>
      </c>
      <c r="W842" s="87">
        <v>0</v>
      </c>
      <c r="X842" s="87">
        <v>0</v>
      </c>
      <c r="Y842" s="87">
        <v>0</v>
      </c>
      <c r="Z842" s="87">
        <v>0</v>
      </c>
      <c r="AA842" s="87">
        <v>0</v>
      </c>
      <c r="AB842" s="87">
        <v>0</v>
      </c>
      <c r="AC842" s="87">
        <v>0</v>
      </c>
      <c r="AD842" s="87">
        <v>0</v>
      </c>
      <c r="AE842" s="87">
        <v>0</v>
      </c>
      <c r="AF842" s="87">
        <v>0</v>
      </c>
      <c r="AG842" s="87">
        <v>0</v>
      </c>
      <c r="AH842" s="87">
        <v>0</v>
      </c>
      <c r="AI842" s="87">
        <v>0</v>
      </c>
      <c r="AJ842" s="87">
        <v>0</v>
      </c>
      <c r="AK842" s="87">
        <v>0</v>
      </c>
      <c r="AL842" s="87">
        <v>0</v>
      </c>
      <c r="AM842" s="87">
        <v>0</v>
      </c>
      <c r="AN842" s="87">
        <v>0</v>
      </c>
      <c r="AO842" s="87">
        <v>0</v>
      </c>
      <c r="AP842" s="87">
        <v>0</v>
      </c>
      <c r="AQ842" s="87">
        <v>0</v>
      </c>
      <c r="AR842" s="87">
        <v>0</v>
      </c>
      <c r="AS842" s="87">
        <v>0</v>
      </c>
      <c r="AT842" s="87">
        <v>0</v>
      </c>
      <c r="AU842" s="87">
        <v>0</v>
      </c>
      <c r="AV842" s="87">
        <v>0</v>
      </c>
      <c r="AW842" s="87">
        <v>0</v>
      </c>
      <c r="AX842" s="87">
        <v>0</v>
      </c>
      <c r="AY842" s="87">
        <v>0</v>
      </c>
      <c r="AZ842" s="87">
        <v>0</v>
      </c>
      <c r="BA842" s="87">
        <v>0</v>
      </c>
      <c r="BB842" s="87">
        <v>0</v>
      </c>
    </row>
    <row r="843" spans="1:54">
      <c r="A843" s="86" t="s">
        <v>960</v>
      </c>
      <c r="B843" s="87">
        <v>0</v>
      </c>
      <c r="C843" s="87">
        <v>0</v>
      </c>
      <c r="D843" s="87">
        <v>0</v>
      </c>
      <c r="E843" s="87">
        <v>0</v>
      </c>
      <c r="F843" s="87">
        <v>0</v>
      </c>
      <c r="G843" s="87">
        <v>0</v>
      </c>
      <c r="H843" s="87">
        <v>0</v>
      </c>
      <c r="I843" s="87">
        <v>0</v>
      </c>
      <c r="J843" s="87">
        <v>0</v>
      </c>
      <c r="K843" s="87">
        <v>0</v>
      </c>
      <c r="L843" s="87">
        <v>0</v>
      </c>
      <c r="M843" s="87">
        <v>0</v>
      </c>
      <c r="N843" s="87">
        <v>0</v>
      </c>
      <c r="O843" s="87">
        <v>0</v>
      </c>
      <c r="P843" s="87">
        <v>0</v>
      </c>
      <c r="Q843" s="87">
        <v>0</v>
      </c>
      <c r="R843" s="87">
        <v>0</v>
      </c>
      <c r="S843" s="87">
        <v>0</v>
      </c>
      <c r="T843" s="87">
        <v>0</v>
      </c>
      <c r="U843" s="87">
        <v>0</v>
      </c>
      <c r="V843" s="87">
        <v>0</v>
      </c>
      <c r="W843" s="87">
        <v>0</v>
      </c>
      <c r="X843" s="87">
        <v>0</v>
      </c>
      <c r="Y843" s="87">
        <v>0</v>
      </c>
      <c r="Z843" s="87">
        <v>0</v>
      </c>
      <c r="AA843" s="87">
        <v>0</v>
      </c>
      <c r="AB843" s="87">
        <v>0</v>
      </c>
      <c r="AC843" s="87">
        <v>0</v>
      </c>
      <c r="AD843" s="87">
        <v>0</v>
      </c>
      <c r="AE843" s="87">
        <v>0</v>
      </c>
      <c r="AF843" s="87">
        <v>0</v>
      </c>
      <c r="AG843" s="87">
        <v>0</v>
      </c>
      <c r="AH843" s="87">
        <v>0</v>
      </c>
      <c r="AI843" s="87">
        <v>0</v>
      </c>
      <c r="AJ843" s="87">
        <v>0</v>
      </c>
      <c r="AK843" s="87">
        <v>0</v>
      </c>
      <c r="AL843" s="87">
        <v>0</v>
      </c>
      <c r="AM843" s="87">
        <v>0</v>
      </c>
      <c r="AN843" s="87">
        <v>0</v>
      </c>
      <c r="AO843" s="87">
        <v>0</v>
      </c>
      <c r="AP843" s="87">
        <v>0</v>
      </c>
      <c r="AQ843" s="87">
        <v>0</v>
      </c>
      <c r="AR843" s="87">
        <v>0</v>
      </c>
      <c r="AS843" s="87">
        <v>0</v>
      </c>
      <c r="AT843" s="87">
        <v>0</v>
      </c>
      <c r="AU843" s="87">
        <v>0</v>
      </c>
      <c r="AV843" s="87">
        <v>0</v>
      </c>
      <c r="AW843" s="87">
        <v>0</v>
      </c>
      <c r="AX843" s="87">
        <v>0</v>
      </c>
      <c r="AY843" s="87">
        <v>0</v>
      </c>
      <c r="AZ843" s="87">
        <v>0</v>
      </c>
      <c r="BA843" s="87">
        <v>0</v>
      </c>
      <c r="BB843" s="87">
        <v>0</v>
      </c>
    </row>
    <row r="844" spans="1:54">
      <c r="A844" s="86" t="s">
        <v>961</v>
      </c>
      <c r="B844" s="87">
        <v>0</v>
      </c>
      <c r="C844" s="87">
        <v>0</v>
      </c>
      <c r="D844" s="87">
        <v>0</v>
      </c>
      <c r="E844" s="87">
        <v>0</v>
      </c>
      <c r="F844" s="87">
        <v>0</v>
      </c>
      <c r="G844" s="87">
        <v>0</v>
      </c>
      <c r="H844" s="87">
        <v>0</v>
      </c>
      <c r="I844" s="87">
        <v>0</v>
      </c>
      <c r="J844" s="87">
        <v>0</v>
      </c>
      <c r="K844" s="87">
        <v>0</v>
      </c>
      <c r="L844" s="87">
        <v>0</v>
      </c>
      <c r="M844" s="87">
        <v>0</v>
      </c>
      <c r="N844" s="87">
        <v>0</v>
      </c>
      <c r="O844" s="87">
        <v>0</v>
      </c>
      <c r="P844" s="87">
        <v>0</v>
      </c>
      <c r="Q844" s="87">
        <v>0</v>
      </c>
      <c r="R844" s="87">
        <v>0</v>
      </c>
      <c r="S844" s="87">
        <v>0</v>
      </c>
      <c r="T844" s="87">
        <v>0</v>
      </c>
      <c r="U844" s="87">
        <v>0</v>
      </c>
      <c r="V844" s="87">
        <v>0</v>
      </c>
      <c r="W844" s="87">
        <v>0</v>
      </c>
      <c r="X844" s="87">
        <v>0</v>
      </c>
      <c r="Y844" s="87">
        <v>0</v>
      </c>
      <c r="Z844" s="87">
        <v>0</v>
      </c>
      <c r="AA844" s="87">
        <v>0</v>
      </c>
      <c r="AB844" s="87">
        <v>0</v>
      </c>
      <c r="AC844" s="87">
        <v>0</v>
      </c>
      <c r="AD844" s="87">
        <v>0</v>
      </c>
      <c r="AE844" s="87">
        <v>0</v>
      </c>
      <c r="AF844" s="87">
        <v>0</v>
      </c>
      <c r="AG844" s="87">
        <v>0</v>
      </c>
      <c r="AH844" s="87">
        <v>0</v>
      </c>
      <c r="AI844" s="87">
        <v>0</v>
      </c>
      <c r="AJ844" s="87">
        <v>0</v>
      </c>
      <c r="AK844" s="87">
        <v>0</v>
      </c>
      <c r="AL844" s="87">
        <v>0</v>
      </c>
      <c r="AM844" s="87">
        <v>0</v>
      </c>
      <c r="AN844" s="87">
        <v>0</v>
      </c>
      <c r="AO844" s="87">
        <v>0</v>
      </c>
      <c r="AP844" s="87">
        <v>0</v>
      </c>
      <c r="AQ844" s="87">
        <v>0</v>
      </c>
      <c r="AR844" s="87">
        <v>0</v>
      </c>
      <c r="AS844" s="87">
        <v>0</v>
      </c>
      <c r="AT844" s="87">
        <v>0</v>
      </c>
      <c r="AU844" s="87">
        <v>0</v>
      </c>
      <c r="AV844" s="87">
        <v>0</v>
      </c>
      <c r="AW844" s="87">
        <v>0</v>
      </c>
      <c r="AX844" s="87">
        <v>0</v>
      </c>
      <c r="AY844" s="87">
        <v>0</v>
      </c>
      <c r="AZ844" s="87">
        <v>0</v>
      </c>
      <c r="BA844" s="87">
        <v>0</v>
      </c>
      <c r="BB844" s="87">
        <v>0</v>
      </c>
    </row>
    <row r="845" spans="1:54">
      <c r="A845" s="86" t="s">
        <v>962</v>
      </c>
      <c r="B845" s="87">
        <v>10958.64</v>
      </c>
      <c r="C845" s="87">
        <v>10958.64</v>
      </c>
      <c r="D845" s="87">
        <v>10958.64</v>
      </c>
      <c r="E845" s="87">
        <v>10958.64</v>
      </c>
      <c r="F845" s="87">
        <v>10958.64</v>
      </c>
      <c r="G845" s="87">
        <v>10958.64</v>
      </c>
      <c r="H845" s="87">
        <v>10958.64</v>
      </c>
      <c r="I845" s="87">
        <v>10958.64</v>
      </c>
      <c r="J845" s="87">
        <v>10958.64</v>
      </c>
      <c r="K845" s="87">
        <v>10958.64</v>
      </c>
      <c r="L845" s="87">
        <v>10958.64</v>
      </c>
      <c r="M845" s="87">
        <v>10958.64</v>
      </c>
      <c r="N845" s="87">
        <v>10958.64</v>
      </c>
      <c r="O845" s="87">
        <v>10958.64</v>
      </c>
      <c r="P845" s="87">
        <v>10958.64</v>
      </c>
      <c r="Q845" s="87">
        <v>10958.64</v>
      </c>
      <c r="R845" s="87">
        <v>10958.64</v>
      </c>
      <c r="S845" s="87">
        <v>10958.64</v>
      </c>
      <c r="T845" s="87">
        <v>10958.64</v>
      </c>
      <c r="U845" s="87">
        <v>10958.64</v>
      </c>
      <c r="V845" s="87">
        <v>10958.64</v>
      </c>
      <c r="W845" s="87">
        <v>10958.64</v>
      </c>
      <c r="X845" s="87">
        <v>10958.64</v>
      </c>
      <c r="Y845" s="87">
        <v>10958.64</v>
      </c>
      <c r="Z845" s="87">
        <v>10958.64</v>
      </c>
      <c r="AA845" s="87">
        <v>10958.64</v>
      </c>
      <c r="AB845" s="87">
        <v>10958.64</v>
      </c>
      <c r="AC845" s="87">
        <v>10958.64</v>
      </c>
      <c r="AD845" s="87">
        <v>10958.64</v>
      </c>
      <c r="AE845" s="87">
        <v>10958.64</v>
      </c>
      <c r="AF845" s="87">
        <v>10958.64</v>
      </c>
      <c r="AG845" s="87">
        <v>10958.64</v>
      </c>
      <c r="AH845" s="87">
        <v>10958.64</v>
      </c>
      <c r="AI845" s="87">
        <v>10958.64</v>
      </c>
      <c r="AJ845" s="87">
        <v>10958.64</v>
      </c>
      <c r="AK845" s="87">
        <v>10958.64</v>
      </c>
      <c r="AL845" s="87">
        <v>10958.64</v>
      </c>
      <c r="AM845" s="87">
        <v>10958.64</v>
      </c>
      <c r="AN845" s="87">
        <v>10958.64</v>
      </c>
      <c r="AO845" s="87">
        <v>10958.64</v>
      </c>
      <c r="AP845" s="87">
        <v>10958.64</v>
      </c>
      <c r="AQ845" s="87">
        <v>10958.64</v>
      </c>
      <c r="AR845" s="87">
        <v>10958.64</v>
      </c>
      <c r="AS845" s="87">
        <v>10958.64</v>
      </c>
      <c r="AT845" s="87">
        <v>10958.64</v>
      </c>
      <c r="AU845" s="87">
        <v>10958.64</v>
      </c>
      <c r="AV845" s="87">
        <v>10958.64</v>
      </c>
      <c r="AW845" s="87">
        <v>10958.64</v>
      </c>
      <c r="AX845" s="87">
        <v>10958.64</v>
      </c>
      <c r="AY845" s="87">
        <v>10958.64</v>
      </c>
      <c r="AZ845" s="87">
        <v>10958.64</v>
      </c>
      <c r="BA845" s="87">
        <v>10958.64</v>
      </c>
      <c r="BB845" s="87">
        <v>10958.64</v>
      </c>
    </row>
    <row r="846" spans="1:54">
      <c r="A846" s="86" t="s">
        <v>963</v>
      </c>
      <c r="B846" s="87">
        <v>-403678.5</v>
      </c>
      <c r="C846" s="87">
        <v>-403678.5</v>
      </c>
      <c r="D846" s="87">
        <v>-403678.5</v>
      </c>
      <c r="E846" s="87">
        <v>-403678.5</v>
      </c>
      <c r="F846" s="87">
        <v>-403678.5</v>
      </c>
      <c r="G846" s="87">
        <v>-403678.5</v>
      </c>
      <c r="H846" s="87">
        <v>-403678.5</v>
      </c>
      <c r="I846" s="87">
        <v>-403678.5</v>
      </c>
      <c r="J846" s="87">
        <v>-403678.5</v>
      </c>
      <c r="K846" s="87">
        <v>-403678.5</v>
      </c>
      <c r="L846" s="87">
        <v>-403678.5</v>
      </c>
      <c r="M846" s="87">
        <v>-403678.5</v>
      </c>
      <c r="N846" s="87">
        <v>-403678.5</v>
      </c>
      <c r="O846" s="87">
        <v>-403678.5</v>
      </c>
      <c r="P846" s="87">
        <v>-403678.5</v>
      </c>
      <c r="Q846" s="87">
        <v>-403678.5</v>
      </c>
      <c r="R846" s="87">
        <v>-403678.5</v>
      </c>
      <c r="S846" s="87">
        <v>-403678.5</v>
      </c>
      <c r="T846" s="87">
        <v>-403678.5</v>
      </c>
      <c r="U846" s="87">
        <v>-403678.5</v>
      </c>
      <c r="V846" s="87">
        <v>-403678.5</v>
      </c>
      <c r="W846" s="87">
        <v>-403678.5</v>
      </c>
      <c r="X846" s="87">
        <v>-403678.5</v>
      </c>
      <c r="Y846" s="87">
        <v>-403678.5</v>
      </c>
      <c r="Z846" s="87">
        <v>-403678.5</v>
      </c>
      <c r="AA846" s="87">
        <v>-403678.5</v>
      </c>
      <c r="AB846" s="87">
        <v>-403678.5</v>
      </c>
      <c r="AC846" s="87">
        <v>-403678.5</v>
      </c>
      <c r="AD846" s="87">
        <v>-403678.5</v>
      </c>
      <c r="AE846" s="87">
        <v>-403678.5</v>
      </c>
      <c r="AF846" s="87">
        <v>-403678.5</v>
      </c>
      <c r="AG846" s="87">
        <v>-403678.5</v>
      </c>
      <c r="AH846" s="87">
        <v>-403678.5</v>
      </c>
      <c r="AI846" s="87">
        <v>-403678.5</v>
      </c>
      <c r="AJ846" s="87">
        <v>-403678.5</v>
      </c>
      <c r="AK846" s="87">
        <v>-403678.5</v>
      </c>
      <c r="AL846" s="87">
        <v>-403678.5</v>
      </c>
      <c r="AM846" s="87">
        <v>-403678.5</v>
      </c>
      <c r="AN846" s="87">
        <v>-403678.5</v>
      </c>
      <c r="AO846" s="87">
        <v>-403678.5</v>
      </c>
      <c r="AP846" s="87">
        <v>-403678.5</v>
      </c>
      <c r="AQ846" s="87">
        <v>-403678.5</v>
      </c>
      <c r="AR846" s="87">
        <v>-403678.5</v>
      </c>
      <c r="AS846" s="87">
        <v>-403678.5</v>
      </c>
      <c r="AT846" s="87">
        <v>-403678.5</v>
      </c>
      <c r="AU846" s="87">
        <v>-403678.5</v>
      </c>
      <c r="AV846" s="87">
        <v>-403678.5</v>
      </c>
      <c r="AW846" s="87">
        <v>-403678.5</v>
      </c>
      <c r="AX846" s="87">
        <v>-403678.5</v>
      </c>
      <c r="AY846" s="87">
        <v>-403678.5</v>
      </c>
      <c r="AZ846" s="87">
        <v>-403678.5</v>
      </c>
      <c r="BA846" s="87">
        <v>-403678.5</v>
      </c>
      <c r="BB846" s="87">
        <v>-403678.5</v>
      </c>
    </row>
    <row r="847" spans="1:54">
      <c r="A847" s="86" t="s">
        <v>964</v>
      </c>
      <c r="B847" s="87">
        <v>0</v>
      </c>
      <c r="C847" s="87">
        <v>0</v>
      </c>
      <c r="D847" s="87">
        <v>0</v>
      </c>
      <c r="E847" s="87">
        <v>0</v>
      </c>
      <c r="F847" s="87">
        <v>0</v>
      </c>
      <c r="G847" s="87">
        <v>0</v>
      </c>
      <c r="H847" s="87">
        <v>0</v>
      </c>
      <c r="I847" s="87">
        <v>0</v>
      </c>
      <c r="J847" s="87">
        <v>0</v>
      </c>
      <c r="K847" s="87">
        <v>0</v>
      </c>
      <c r="L847" s="87">
        <v>0</v>
      </c>
      <c r="M847" s="87">
        <v>0</v>
      </c>
      <c r="N847" s="87">
        <v>0</v>
      </c>
      <c r="O847" s="87">
        <v>0</v>
      </c>
      <c r="P847" s="87">
        <v>0</v>
      </c>
      <c r="Q847" s="87">
        <v>0</v>
      </c>
      <c r="R847" s="87">
        <v>0</v>
      </c>
      <c r="S847" s="87">
        <v>0</v>
      </c>
      <c r="T847" s="87">
        <v>0</v>
      </c>
      <c r="U847" s="87">
        <v>0</v>
      </c>
      <c r="V847" s="87">
        <v>0</v>
      </c>
      <c r="W847" s="87">
        <v>0</v>
      </c>
      <c r="X847" s="87">
        <v>0</v>
      </c>
      <c r="Y847" s="87">
        <v>0</v>
      </c>
      <c r="Z847" s="87">
        <v>0</v>
      </c>
      <c r="AA847" s="87">
        <v>0</v>
      </c>
      <c r="AB847" s="87">
        <v>0</v>
      </c>
      <c r="AC847" s="87">
        <v>0</v>
      </c>
      <c r="AD847" s="87">
        <v>0</v>
      </c>
      <c r="AE847" s="87">
        <v>0</v>
      </c>
      <c r="AF847" s="87">
        <v>0</v>
      </c>
      <c r="AG847" s="87">
        <v>0</v>
      </c>
      <c r="AH847" s="87">
        <v>0</v>
      </c>
      <c r="AI847" s="87">
        <v>0</v>
      </c>
      <c r="AJ847" s="87">
        <v>0</v>
      </c>
      <c r="AK847" s="87">
        <v>0</v>
      </c>
      <c r="AL847" s="87">
        <v>0</v>
      </c>
      <c r="AM847" s="87">
        <v>0</v>
      </c>
      <c r="AN847" s="87">
        <v>0</v>
      </c>
      <c r="AO847" s="87">
        <v>0</v>
      </c>
      <c r="AP847" s="87">
        <v>0</v>
      </c>
      <c r="AQ847" s="87">
        <v>0</v>
      </c>
      <c r="AR847" s="87">
        <v>0</v>
      </c>
      <c r="AS847" s="87">
        <v>0</v>
      </c>
      <c r="AT847" s="87">
        <v>0</v>
      </c>
      <c r="AU847" s="87">
        <v>0</v>
      </c>
      <c r="AV847" s="87">
        <v>0</v>
      </c>
      <c r="AW847" s="87">
        <v>0</v>
      </c>
      <c r="AX847" s="87">
        <v>0</v>
      </c>
      <c r="AY847" s="87">
        <v>0</v>
      </c>
      <c r="AZ847" s="87">
        <v>0</v>
      </c>
      <c r="BA847" s="87">
        <v>0</v>
      </c>
      <c r="BB847" s="87">
        <v>0</v>
      </c>
    </row>
    <row r="848" spans="1:54">
      <c r="A848" s="86" t="s">
        <v>965</v>
      </c>
      <c r="B848" s="87">
        <v>0</v>
      </c>
      <c r="C848" s="87">
        <v>0</v>
      </c>
      <c r="D848" s="87">
        <v>0</v>
      </c>
      <c r="E848" s="87">
        <v>0</v>
      </c>
      <c r="F848" s="87">
        <v>0</v>
      </c>
      <c r="G848" s="87">
        <v>0</v>
      </c>
      <c r="H848" s="87">
        <v>0</v>
      </c>
      <c r="I848" s="87">
        <v>0</v>
      </c>
      <c r="J848" s="87">
        <v>0</v>
      </c>
      <c r="K848" s="87">
        <v>0</v>
      </c>
      <c r="L848" s="87">
        <v>0</v>
      </c>
      <c r="M848" s="87">
        <v>0</v>
      </c>
      <c r="N848" s="87">
        <v>0</v>
      </c>
      <c r="O848" s="87">
        <v>0</v>
      </c>
      <c r="P848" s="87">
        <v>0</v>
      </c>
      <c r="Q848" s="87">
        <v>0</v>
      </c>
      <c r="R848" s="87">
        <v>0</v>
      </c>
      <c r="S848" s="87">
        <v>0</v>
      </c>
      <c r="T848" s="87">
        <v>0</v>
      </c>
      <c r="U848" s="87">
        <v>0</v>
      </c>
      <c r="V848" s="87">
        <v>0</v>
      </c>
      <c r="W848" s="87">
        <v>0</v>
      </c>
      <c r="X848" s="87">
        <v>0</v>
      </c>
      <c r="Y848" s="87">
        <v>0</v>
      </c>
      <c r="Z848" s="87">
        <v>0</v>
      </c>
      <c r="AA848" s="87">
        <v>0</v>
      </c>
      <c r="AB848" s="87">
        <v>0</v>
      </c>
      <c r="AC848" s="87">
        <v>0</v>
      </c>
      <c r="AD848" s="87">
        <v>0</v>
      </c>
      <c r="AE848" s="87">
        <v>0</v>
      </c>
      <c r="AF848" s="87">
        <v>0</v>
      </c>
      <c r="AG848" s="87">
        <v>0</v>
      </c>
      <c r="AH848" s="87">
        <v>0</v>
      </c>
      <c r="AI848" s="87">
        <v>0</v>
      </c>
      <c r="AJ848" s="87">
        <v>0</v>
      </c>
      <c r="AK848" s="87">
        <v>0</v>
      </c>
      <c r="AL848" s="87">
        <v>0</v>
      </c>
      <c r="AM848" s="87">
        <v>0</v>
      </c>
      <c r="AN848" s="87">
        <v>0</v>
      </c>
      <c r="AO848" s="87">
        <v>0</v>
      </c>
      <c r="AP848" s="87">
        <v>0</v>
      </c>
      <c r="AQ848" s="87">
        <v>0</v>
      </c>
      <c r="AR848" s="87">
        <v>0</v>
      </c>
      <c r="AS848" s="87">
        <v>0</v>
      </c>
      <c r="AT848" s="87">
        <v>0</v>
      </c>
      <c r="AU848" s="87">
        <v>0</v>
      </c>
      <c r="AV848" s="87">
        <v>0</v>
      </c>
      <c r="AW848" s="87">
        <v>0</v>
      </c>
      <c r="AX848" s="87">
        <v>0</v>
      </c>
      <c r="AY848" s="87">
        <v>0</v>
      </c>
      <c r="AZ848" s="87">
        <v>0</v>
      </c>
      <c r="BA848" s="87">
        <v>0</v>
      </c>
      <c r="BB848" s="87">
        <v>0</v>
      </c>
    </row>
    <row r="849" spans="1:54">
      <c r="A849" s="86" t="s">
        <v>966</v>
      </c>
      <c r="B849" s="87">
        <v>-23083965.030000001</v>
      </c>
      <c r="C849" s="87">
        <v>-23083965.030000001</v>
      </c>
      <c r="D849" s="87">
        <v>-23083965.030000001</v>
      </c>
      <c r="E849" s="87">
        <v>-23083965.030000001</v>
      </c>
      <c r="F849" s="87">
        <v>-23083965.030000001</v>
      </c>
      <c r="G849" s="87">
        <v>-23083965.030000001</v>
      </c>
      <c r="H849" s="87">
        <v>-23083965.030000001</v>
      </c>
      <c r="I849" s="87">
        <v>-23083965.030000001</v>
      </c>
      <c r="J849" s="87">
        <v>-23083965.030000001</v>
      </c>
      <c r="K849" s="87">
        <v>-23083965.030000001</v>
      </c>
      <c r="L849" s="87">
        <v>-23083965.030000001</v>
      </c>
      <c r="M849" s="87">
        <v>-23083965.030000001</v>
      </c>
      <c r="N849" s="87">
        <v>-23083965.030000001</v>
      </c>
      <c r="O849" s="87">
        <v>-23083965.030000001</v>
      </c>
      <c r="P849" s="87">
        <v>-23083965.030000001</v>
      </c>
      <c r="Q849" s="87">
        <v>-23083965.030000001</v>
      </c>
      <c r="R849" s="87">
        <v>-23083965.030000001</v>
      </c>
      <c r="S849" s="87">
        <v>-23083965.030000001</v>
      </c>
      <c r="T849" s="87">
        <v>-23083965.030000001</v>
      </c>
      <c r="U849" s="87">
        <v>-23083965.030000001</v>
      </c>
      <c r="V849" s="87">
        <v>-23083965.030000001</v>
      </c>
      <c r="W849" s="87">
        <v>-23083965.030000001</v>
      </c>
      <c r="X849" s="87">
        <v>-23083965.030000001</v>
      </c>
      <c r="Y849" s="87">
        <v>-23083965.030000001</v>
      </c>
      <c r="Z849" s="87">
        <v>-23083965.030000001</v>
      </c>
      <c r="AA849" s="87">
        <v>-23083965.030000001</v>
      </c>
      <c r="AB849" s="87">
        <v>-23083965.030000001</v>
      </c>
      <c r="AC849" s="87">
        <v>-23083965.030000001</v>
      </c>
      <c r="AD849" s="87">
        <v>-23083965.030000001</v>
      </c>
      <c r="AE849" s="87">
        <v>-23083965.030000001</v>
      </c>
      <c r="AF849" s="87">
        <v>-23083965.030000001</v>
      </c>
      <c r="AG849" s="87">
        <v>-23083965.030000001</v>
      </c>
      <c r="AH849" s="87">
        <v>-23083965.030000001</v>
      </c>
      <c r="AI849" s="87">
        <v>-23083965.030000001</v>
      </c>
      <c r="AJ849" s="87">
        <v>-23083965.030000001</v>
      </c>
      <c r="AK849" s="87">
        <v>-23083965.030000001</v>
      </c>
      <c r="AL849" s="87">
        <v>-23083965.030000001</v>
      </c>
      <c r="AM849" s="87">
        <v>-23083965.030000001</v>
      </c>
      <c r="AN849" s="87">
        <v>-23083965.030000001</v>
      </c>
      <c r="AO849" s="87">
        <v>-23083965.030000001</v>
      </c>
      <c r="AP849" s="87">
        <v>-23083965.030000001</v>
      </c>
      <c r="AQ849" s="87">
        <v>-23083965.030000001</v>
      </c>
      <c r="AR849" s="87">
        <v>-23083965.030000001</v>
      </c>
      <c r="AS849" s="87">
        <v>-23083965.030000001</v>
      </c>
      <c r="AT849" s="87">
        <v>-23083965.030000001</v>
      </c>
      <c r="AU849" s="87">
        <v>-23083965.030000001</v>
      </c>
      <c r="AV849" s="87">
        <v>-23083965.030000001</v>
      </c>
      <c r="AW849" s="87">
        <v>-23083965.030000001</v>
      </c>
      <c r="AX849" s="87">
        <v>-23083965.030000001</v>
      </c>
      <c r="AY849" s="87">
        <v>-23083965.030000001</v>
      </c>
      <c r="AZ849" s="87">
        <v>-23083965.030000001</v>
      </c>
      <c r="BA849" s="87">
        <v>-23083965.030000001</v>
      </c>
      <c r="BB849" s="87">
        <v>-23083965.030000001</v>
      </c>
    </row>
    <row r="850" spans="1:54">
      <c r="A850" s="86" t="s">
        <v>967</v>
      </c>
      <c r="B850" s="87">
        <v>0</v>
      </c>
      <c r="C850" s="87">
        <v>0</v>
      </c>
      <c r="D850" s="87">
        <v>0</v>
      </c>
      <c r="E850" s="87">
        <v>0</v>
      </c>
      <c r="F850" s="87">
        <v>0</v>
      </c>
      <c r="G850" s="87">
        <v>0</v>
      </c>
      <c r="H850" s="87">
        <v>0</v>
      </c>
      <c r="I850" s="87">
        <v>0</v>
      </c>
      <c r="J850" s="87">
        <v>0</v>
      </c>
      <c r="K850" s="87">
        <v>0</v>
      </c>
      <c r="L850" s="87">
        <v>0</v>
      </c>
      <c r="M850" s="87">
        <v>0</v>
      </c>
      <c r="N850" s="87">
        <v>0</v>
      </c>
      <c r="O850" s="87">
        <v>0</v>
      </c>
      <c r="P850" s="87">
        <v>0</v>
      </c>
      <c r="Q850" s="87">
        <v>0</v>
      </c>
      <c r="R850" s="87">
        <v>0</v>
      </c>
      <c r="S850" s="87">
        <v>0</v>
      </c>
      <c r="T850" s="87">
        <v>0</v>
      </c>
      <c r="U850" s="87">
        <v>0</v>
      </c>
      <c r="V850" s="87">
        <v>0</v>
      </c>
      <c r="W850" s="87">
        <v>0</v>
      </c>
      <c r="X850" s="87">
        <v>0</v>
      </c>
      <c r="Y850" s="87">
        <v>0</v>
      </c>
      <c r="Z850" s="87">
        <v>0</v>
      </c>
      <c r="AA850" s="87">
        <v>0</v>
      </c>
      <c r="AB850" s="87">
        <v>0</v>
      </c>
      <c r="AC850" s="87">
        <v>0</v>
      </c>
      <c r="AD850" s="87">
        <v>0</v>
      </c>
      <c r="AE850" s="87">
        <v>0</v>
      </c>
      <c r="AF850" s="87">
        <v>0</v>
      </c>
      <c r="AG850" s="87">
        <v>0</v>
      </c>
      <c r="AH850" s="87">
        <v>0</v>
      </c>
      <c r="AI850" s="87">
        <v>0</v>
      </c>
      <c r="AJ850" s="87">
        <v>0</v>
      </c>
      <c r="AK850" s="87">
        <v>0</v>
      </c>
      <c r="AL850" s="87">
        <v>0</v>
      </c>
      <c r="AM850" s="87">
        <v>0</v>
      </c>
      <c r="AN850" s="87">
        <v>0</v>
      </c>
      <c r="AO850" s="87">
        <v>0</v>
      </c>
      <c r="AP850" s="87">
        <v>0</v>
      </c>
      <c r="AQ850" s="87">
        <v>0</v>
      </c>
      <c r="AR850" s="87">
        <v>0</v>
      </c>
      <c r="AS850" s="87">
        <v>0</v>
      </c>
      <c r="AT850" s="87">
        <v>0</v>
      </c>
      <c r="AU850" s="87">
        <v>0</v>
      </c>
      <c r="AV850" s="87">
        <v>0</v>
      </c>
      <c r="AW850" s="87">
        <v>0</v>
      </c>
      <c r="AX850" s="87">
        <v>0</v>
      </c>
      <c r="AY850" s="87">
        <v>0</v>
      </c>
      <c r="AZ850" s="87">
        <v>0</v>
      </c>
      <c r="BA850" s="87">
        <v>0</v>
      </c>
      <c r="BB850" s="87">
        <v>0</v>
      </c>
    </row>
    <row r="851" spans="1:54">
      <c r="A851" s="86" t="s">
        <v>968</v>
      </c>
      <c r="B851" s="87">
        <v>-175595375.77000001</v>
      </c>
      <c r="C851" s="87">
        <v>-175595375.77000001</v>
      </c>
      <c r="D851" s="87">
        <v>-175595375.77000001</v>
      </c>
      <c r="E851" s="87">
        <v>-175595375.77000001</v>
      </c>
      <c r="F851" s="87">
        <v>-175595375.77000001</v>
      </c>
      <c r="G851" s="87">
        <v>-175595375.77000001</v>
      </c>
      <c r="H851" s="87">
        <v>-175595375.77000001</v>
      </c>
      <c r="I851" s="87">
        <v>-175595375.77000001</v>
      </c>
      <c r="J851" s="87">
        <v>-175595375.77000001</v>
      </c>
      <c r="K851" s="87">
        <v>-175595375.77000001</v>
      </c>
      <c r="L851" s="87">
        <v>-175595375.77000001</v>
      </c>
      <c r="M851" s="87">
        <v>-175595375.77000001</v>
      </c>
      <c r="N851" s="87">
        <v>-175595375.77000001</v>
      </c>
      <c r="O851" s="87">
        <v>-175595375.77000001</v>
      </c>
      <c r="P851" s="87">
        <v>-175595375.77000001</v>
      </c>
      <c r="Q851" s="87">
        <v>-175595375.77000001</v>
      </c>
      <c r="R851" s="87">
        <v>-175595375.77000001</v>
      </c>
      <c r="S851" s="87">
        <v>-175595375.77000001</v>
      </c>
      <c r="T851" s="87">
        <v>-175595375.77000001</v>
      </c>
      <c r="U851" s="87">
        <v>-175595375.77000001</v>
      </c>
      <c r="V851" s="87">
        <v>-175595375.77000001</v>
      </c>
      <c r="W851" s="87">
        <v>-175595375.77000001</v>
      </c>
      <c r="X851" s="87">
        <v>-175595375.77000001</v>
      </c>
      <c r="Y851" s="87">
        <v>-175595375.77000001</v>
      </c>
      <c r="Z851" s="87">
        <v>-175595375.77000001</v>
      </c>
      <c r="AA851" s="87">
        <v>-175595375.77000001</v>
      </c>
      <c r="AB851" s="87">
        <v>-175595375.77000001</v>
      </c>
      <c r="AC851" s="87">
        <v>-175595375.77000001</v>
      </c>
      <c r="AD851" s="87">
        <v>-175595375.77000001</v>
      </c>
      <c r="AE851" s="87">
        <v>-175595375.77000001</v>
      </c>
      <c r="AF851" s="87">
        <v>-175595375.77000001</v>
      </c>
      <c r="AG851" s="87">
        <v>-175595375.77000001</v>
      </c>
      <c r="AH851" s="87">
        <v>-175595375.77000001</v>
      </c>
      <c r="AI851" s="87">
        <v>-175595375.77000001</v>
      </c>
      <c r="AJ851" s="87">
        <v>-175595375.77000001</v>
      </c>
      <c r="AK851" s="87">
        <v>-175595375.77000001</v>
      </c>
      <c r="AL851" s="87">
        <v>-175595375.77000001</v>
      </c>
      <c r="AM851" s="87">
        <v>-175595375.77000001</v>
      </c>
      <c r="AN851" s="87">
        <v>-175595375.77000001</v>
      </c>
      <c r="AO851" s="87">
        <v>-175595375.77000001</v>
      </c>
      <c r="AP851" s="87">
        <v>-175595375.77000001</v>
      </c>
      <c r="AQ851" s="87">
        <v>-175595375.77000001</v>
      </c>
      <c r="AR851" s="87">
        <v>-175595375.77000001</v>
      </c>
      <c r="AS851" s="87">
        <v>-175595375.77000001</v>
      </c>
      <c r="AT851" s="87">
        <v>-175595375.77000001</v>
      </c>
      <c r="AU851" s="87">
        <v>-175595375.77000001</v>
      </c>
      <c r="AV851" s="87">
        <v>-175595375.77000001</v>
      </c>
      <c r="AW851" s="87">
        <v>-175595375.77000001</v>
      </c>
      <c r="AX851" s="87">
        <v>-175595375.77000001</v>
      </c>
      <c r="AY851" s="87">
        <v>-175595375.77000001</v>
      </c>
      <c r="AZ851" s="87">
        <v>-175595375.77000001</v>
      </c>
      <c r="BA851" s="87">
        <v>-175595375.77000001</v>
      </c>
      <c r="BB851" s="87">
        <v>-175595375.77000001</v>
      </c>
    </row>
    <row r="852" spans="1:54">
      <c r="A852" s="267" t="s">
        <v>969</v>
      </c>
      <c r="B852" s="109">
        <v>-881430569.74999905</v>
      </c>
      <c r="C852" s="109">
        <v>-881430569.74999905</v>
      </c>
      <c r="D852" s="109">
        <v>-881430569.74999905</v>
      </c>
      <c r="E852" s="109">
        <v>-881430569.74999905</v>
      </c>
      <c r="F852" s="109">
        <v>-881430569.74999905</v>
      </c>
      <c r="G852" s="109">
        <v>-881430569.74999905</v>
      </c>
      <c r="H852" s="109">
        <v>-881430569.74999905</v>
      </c>
      <c r="I852" s="109">
        <v>-881430569.74999905</v>
      </c>
      <c r="J852" s="109">
        <v>-881430569.74999905</v>
      </c>
      <c r="K852" s="109">
        <v>-881430569.74999905</v>
      </c>
      <c r="L852" s="109">
        <v>-881430569.74999905</v>
      </c>
      <c r="M852" s="109">
        <v>-881430569.74999905</v>
      </c>
      <c r="N852" s="109">
        <v>-881430569.74999905</v>
      </c>
      <c r="O852" s="109">
        <v>-881430569.74999905</v>
      </c>
      <c r="P852" s="109">
        <v>-881430569.74999905</v>
      </c>
      <c r="Q852" s="109">
        <v>-881430569.74999905</v>
      </c>
      <c r="R852" s="109">
        <v>-881430569.74999905</v>
      </c>
      <c r="S852" s="109">
        <v>-881430569.74999905</v>
      </c>
      <c r="T852" s="109">
        <v>-881430569.74999905</v>
      </c>
      <c r="U852" s="109">
        <v>-881430569.74999905</v>
      </c>
      <c r="V852" s="109">
        <v>-881430569.74999905</v>
      </c>
      <c r="W852" s="109">
        <v>-881430569.74999905</v>
      </c>
      <c r="X852" s="109">
        <v>-881430569.74999905</v>
      </c>
      <c r="Y852" s="109">
        <v>-881430569.74999905</v>
      </c>
      <c r="Z852" s="109">
        <v>-881430569.74999905</v>
      </c>
      <c r="AA852" s="109">
        <v>-881430569.74999905</v>
      </c>
      <c r="AB852" s="109">
        <v>-881430569.74999905</v>
      </c>
      <c r="AC852" s="109">
        <v>-881430569.74999905</v>
      </c>
      <c r="AD852" s="109">
        <v>-881430569.74999905</v>
      </c>
      <c r="AE852" s="109">
        <v>-881430569.74999905</v>
      </c>
      <c r="AF852" s="109">
        <v>-881430569.74999905</v>
      </c>
      <c r="AG852" s="109">
        <v>-881430569.74999905</v>
      </c>
      <c r="AH852" s="109">
        <v>-881430569.74999905</v>
      </c>
      <c r="AI852" s="109">
        <v>-881430569.74999905</v>
      </c>
      <c r="AJ852" s="109">
        <v>-881430569.74999905</v>
      </c>
      <c r="AK852" s="109">
        <v>-881430569.74999905</v>
      </c>
      <c r="AL852" s="109">
        <v>-881430569.74999905</v>
      </c>
      <c r="AM852" s="109">
        <v>-881430569.74999905</v>
      </c>
      <c r="AN852" s="109">
        <v>-881430569.74999905</v>
      </c>
      <c r="AO852" s="109">
        <v>-881430569.74999905</v>
      </c>
      <c r="AP852" s="109">
        <v>-881430569.74999905</v>
      </c>
      <c r="AQ852" s="109">
        <v>-881430569.74999905</v>
      </c>
      <c r="AR852" s="109">
        <v>-881430569.74999905</v>
      </c>
      <c r="AS852" s="109">
        <v>-881430569.74999905</v>
      </c>
      <c r="AT852" s="109">
        <v>-881430569.74999905</v>
      </c>
      <c r="AU852" s="109">
        <v>-881430569.74999905</v>
      </c>
      <c r="AV852" s="109">
        <v>-881430569.74999905</v>
      </c>
      <c r="AW852" s="109">
        <v>-881430569.74999905</v>
      </c>
      <c r="AX852" s="109">
        <v>-881430569.74999905</v>
      </c>
      <c r="AY852" s="109">
        <v>-881430569.74999905</v>
      </c>
      <c r="AZ852" s="109">
        <v>-881430569.74999905</v>
      </c>
      <c r="BA852" s="109">
        <v>-881430569.74999905</v>
      </c>
      <c r="BB852" s="109">
        <v>-881430569.74999905</v>
      </c>
    </row>
    <row r="853" spans="1:54">
      <c r="A853" s="86" t="s">
        <v>970</v>
      </c>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c r="AK853" s="87"/>
      <c r="AL853" s="87"/>
      <c r="AM853" s="87"/>
      <c r="AN853" s="87"/>
      <c r="AO853" s="87"/>
      <c r="AP853" s="87"/>
      <c r="AQ853" s="87"/>
      <c r="AR853" s="87"/>
      <c r="AS853" s="87"/>
      <c r="AT853" s="87"/>
      <c r="AU853" s="87"/>
      <c r="AV853" s="87"/>
      <c r="AW853" s="87"/>
      <c r="AX853" s="87"/>
      <c r="AY853" s="87"/>
      <c r="AZ853" s="87"/>
      <c r="BA853" s="87"/>
      <c r="BB853" s="87"/>
    </row>
    <row r="854" spans="1:54">
      <c r="A854" s="89" t="s">
        <v>971</v>
      </c>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c r="AG854" s="87"/>
      <c r="AH854" s="87"/>
      <c r="AI854" s="87"/>
      <c r="AJ854" s="87"/>
      <c r="AK854" s="87"/>
      <c r="AL854" s="87"/>
      <c r="AM854" s="87"/>
      <c r="AN854" s="87"/>
      <c r="AO854" s="87"/>
      <c r="AP854" s="87"/>
      <c r="AQ854" s="87"/>
      <c r="AR854" s="87"/>
      <c r="AS854" s="87"/>
      <c r="AT854" s="87"/>
      <c r="AU854" s="87"/>
      <c r="AV854" s="87"/>
      <c r="AW854" s="87"/>
      <c r="AX854" s="87"/>
      <c r="AY854" s="87"/>
      <c r="AZ854" s="87"/>
      <c r="BA854" s="87"/>
      <c r="BB854" s="87"/>
    </row>
    <row r="855" spans="1:54">
      <c r="A855" s="86" t="s">
        <v>972</v>
      </c>
      <c r="B855" s="87">
        <v>0</v>
      </c>
      <c r="C855" s="87">
        <v>0</v>
      </c>
      <c r="D855" s="87">
        <v>0</v>
      </c>
      <c r="E855" s="87">
        <v>0</v>
      </c>
      <c r="F855" s="87">
        <v>0</v>
      </c>
      <c r="G855" s="87">
        <v>0</v>
      </c>
      <c r="H855" s="87">
        <v>0</v>
      </c>
      <c r="I855" s="87">
        <v>0</v>
      </c>
      <c r="J855" s="87">
        <v>0</v>
      </c>
      <c r="K855" s="87">
        <v>0</v>
      </c>
      <c r="L855" s="87">
        <v>0</v>
      </c>
      <c r="M855" s="87">
        <v>0</v>
      </c>
      <c r="N855" s="87">
        <v>0</v>
      </c>
      <c r="O855" s="87">
        <v>0</v>
      </c>
      <c r="P855" s="87">
        <v>0</v>
      </c>
      <c r="Q855" s="87">
        <v>0</v>
      </c>
      <c r="R855" s="87">
        <v>0</v>
      </c>
      <c r="S855" s="87">
        <v>0</v>
      </c>
      <c r="T855" s="87">
        <v>0</v>
      </c>
      <c r="U855" s="87">
        <v>0</v>
      </c>
      <c r="V855" s="87">
        <v>0</v>
      </c>
      <c r="W855" s="87">
        <v>0</v>
      </c>
      <c r="X855" s="87">
        <v>0</v>
      </c>
      <c r="Y855" s="87">
        <v>0</v>
      </c>
      <c r="Z855" s="87">
        <v>0</v>
      </c>
      <c r="AA855" s="87">
        <v>0</v>
      </c>
      <c r="AB855" s="87">
        <v>0</v>
      </c>
      <c r="AC855" s="87">
        <v>0</v>
      </c>
      <c r="AD855" s="87">
        <v>0</v>
      </c>
      <c r="AE855" s="87">
        <v>0</v>
      </c>
      <c r="AF855" s="87">
        <v>0</v>
      </c>
      <c r="AG855" s="87">
        <v>0</v>
      </c>
      <c r="AH855" s="87">
        <v>0</v>
      </c>
      <c r="AI855" s="87">
        <v>0</v>
      </c>
      <c r="AJ855" s="87">
        <v>0</v>
      </c>
      <c r="AK855" s="87">
        <v>0</v>
      </c>
      <c r="AL855" s="87">
        <v>0</v>
      </c>
      <c r="AM855" s="87">
        <v>0</v>
      </c>
      <c r="AN855" s="87">
        <v>0</v>
      </c>
      <c r="AO855" s="87">
        <v>0</v>
      </c>
      <c r="AP855" s="87">
        <v>0</v>
      </c>
      <c r="AQ855" s="87">
        <v>0</v>
      </c>
      <c r="AR855" s="87">
        <v>0</v>
      </c>
      <c r="AS855" s="87">
        <v>0</v>
      </c>
      <c r="AT855" s="87">
        <v>0</v>
      </c>
      <c r="AU855" s="87">
        <v>0</v>
      </c>
      <c r="AV855" s="87">
        <v>0</v>
      </c>
      <c r="AW855" s="87">
        <v>0</v>
      </c>
      <c r="AX855" s="87">
        <v>0</v>
      </c>
      <c r="AY855" s="87">
        <v>0</v>
      </c>
      <c r="AZ855" s="87">
        <v>0</v>
      </c>
      <c r="BA855" s="87">
        <v>0</v>
      </c>
      <c r="BB855" s="87">
        <v>0</v>
      </c>
    </row>
    <row r="856" spans="1:54">
      <c r="A856" s="86" t="s">
        <v>973</v>
      </c>
      <c r="B856" s="87">
        <v>-160584988.64838701</v>
      </c>
      <c r="C856" s="87">
        <v>-145146799.75453001</v>
      </c>
      <c r="D856" s="87">
        <v>-43986462.048842996</v>
      </c>
      <c r="E856" s="87">
        <v>-126073770.957846</v>
      </c>
      <c r="F856" s="87">
        <v>-958100711.50871003</v>
      </c>
      <c r="G856" s="87">
        <v>-997092550.63431501</v>
      </c>
      <c r="H856" s="87">
        <v>-1089790129.6900799</v>
      </c>
      <c r="I856" s="87">
        <v>-1010243814.99792</v>
      </c>
      <c r="J856" s="87">
        <v>0</v>
      </c>
      <c r="K856" s="87">
        <v>0</v>
      </c>
      <c r="L856" s="87">
        <v>0</v>
      </c>
      <c r="M856" s="87">
        <v>0</v>
      </c>
      <c r="N856" s="87">
        <v>-5938772.7716698796</v>
      </c>
      <c r="O856" s="87">
        <v>-5938772.7716698796</v>
      </c>
      <c r="P856" s="87">
        <v>-37208835.7320804</v>
      </c>
      <c r="Q856" s="87">
        <v>-27491554.847943299</v>
      </c>
      <c r="R856" s="87">
        <v>-189077993.35148901</v>
      </c>
      <c r="S856" s="87">
        <v>-271867626.10165399</v>
      </c>
      <c r="T856" s="87">
        <v>-374588955.818542</v>
      </c>
      <c r="U856" s="87">
        <v>0</v>
      </c>
      <c r="V856" s="87">
        <v>0</v>
      </c>
      <c r="W856" s="87">
        <v>0</v>
      </c>
      <c r="X856" s="87">
        <v>0</v>
      </c>
      <c r="Y856" s="87">
        <v>0</v>
      </c>
      <c r="Z856" s="87">
        <v>0</v>
      </c>
      <c r="AA856" s="87">
        <v>-131852214.951662</v>
      </c>
      <c r="AB856" s="87">
        <v>-131852214.951662</v>
      </c>
      <c r="AC856" s="87">
        <v>-196512174.79109901</v>
      </c>
      <c r="AD856" s="87">
        <v>-168300839.92753699</v>
      </c>
      <c r="AE856" s="87">
        <v>-279697063.07687598</v>
      </c>
      <c r="AF856" s="87">
        <v>-284151828.04402</v>
      </c>
      <c r="AG856" s="87">
        <v>-363591134.76955199</v>
      </c>
      <c r="AH856" s="87">
        <v>0</v>
      </c>
      <c r="AI856" s="87">
        <v>0</v>
      </c>
      <c r="AJ856" s="87">
        <v>0</v>
      </c>
      <c r="AK856" s="87">
        <v>0</v>
      </c>
      <c r="AL856" s="87">
        <v>0</v>
      </c>
      <c r="AM856" s="87">
        <v>0</v>
      </c>
      <c r="AN856" s="87">
        <v>-180915258.75754201</v>
      </c>
      <c r="AO856" s="87">
        <v>-180915258.75754201</v>
      </c>
      <c r="AP856" s="87">
        <v>-888992446.32978797</v>
      </c>
      <c r="AQ856" s="87">
        <v>-858047614.98357701</v>
      </c>
      <c r="AR856" s="87">
        <v>-973328736.45499504</v>
      </c>
      <c r="AS856" s="87">
        <v>-974042396.54382598</v>
      </c>
      <c r="AT856" s="87">
        <v>-1048936334.2269599</v>
      </c>
      <c r="AU856" s="87">
        <v>0</v>
      </c>
      <c r="AV856" s="87">
        <v>0</v>
      </c>
      <c r="AW856" s="87">
        <v>0</v>
      </c>
      <c r="AX856" s="87">
        <v>0</v>
      </c>
      <c r="AY856" s="87">
        <v>0</v>
      </c>
      <c r="AZ856" s="87">
        <v>0</v>
      </c>
      <c r="BA856" s="87">
        <v>-186734302.987297</v>
      </c>
      <c r="BB856" s="87">
        <v>-186734302.987297</v>
      </c>
    </row>
    <row r="857" spans="1:54">
      <c r="A857" s="267" t="s">
        <v>974</v>
      </c>
      <c r="B857" s="109">
        <v>-160584988.64838701</v>
      </c>
      <c r="C857" s="109">
        <v>-145146799.75453001</v>
      </c>
      <c r="D857" s="109">
        <v>-43986462.048842996</v>
      </c>
      <c r="E857" s="109">
        <v>-126073770.957846</v>
      </c>
      <c r="F857" s="109">
        <v>-958100711.50871003</v>
      </c>
      <c r="G857" s="109">
        <v>-997092550.63431501</v>
      </c>
      <c r="H857" s="109">
        <v>-1089790129.6900799</v>
      </c>
      <c r="I857" s="109">
        <v>-1010243814.99792</v>
      </c>
      <c r="J857" s="109">
        <v>0</v>
      </c>
      <c r="K857" s="109">
        <v>0</v>
      </c>
      <c r="L857" s="109">
        <v>0</v>
      </c>
      <c r="M857" s="109">
        <v>0</v>
      </c>
      <c r="N857" s="109">
        <v>-5938772.7716698796</v>
      </c>
      <c r="O857" s="109">
        <v>-5938772.7716698796</v>
      </c>
      <c r="P857" s="109">
        <v>-37208835.7320804</v>
      </c>
      <c r="Q857" s="109">
        <v>-27491554.847943299</v>
      </c>
      <c r="R857" s="109">
        <v>-189077993.35148901</v>
      </c>
      <c r="S857" s="109">
        <v>-271867626.10165399</v>
      </c>
      <c r="T857" s="109">
        <v>-374588955.818542</v>
      </c>
      <c r="U857" s="109">
        <v>0</v>
      </c>
      <c r="V857" s="109">
        <v>0</v>
      </c>
      <c r="W857" s="109">
        <v>0</v>
      </c>
      <c r="X857" s="109">
        <v>0</v>
      </c>
      <c r="Y857" s="109">
        <v>0</v>
      </c>
      <c r="Z857" s="109">
        <v>0</v>
      </c>
      <c r="AA857" s="109">
        <v>-131852214.951662</v>
      </c>
      <c r="AB857" s="109">
        <v>-131852214.951662</v>
      </c>
      <c r="AC857" s="109">
        <v>-196512174.79109901</v>
      </c>
      <c r="AD857" s="109">
        <v>-168300839.92753699</v>
      </c>
      <c r="AE857" s="109">
        <v>-279697063.07687598</v>
      </c>
      <c r="AF857" s="109">
        <v>-284151828.04402</v>
      </c>
      <c r="AG857" s="109">
        <v>-363591134.76955199</v>
      </c>
      <c r="AH857" s="109">
        <v>0</v>
      </c>
      <c r="AI857" s="109">
        <v>0</v>
      </c>
      <c r="AJ857" s="109">
        <v>0</v>
      </c>
      <c r="AK857" s="109">
        <v>0</v>
      </c>
      <c r="AL857" s="109">
        <v>0</v>
      </c>
      <c r="AM857" s="109">
        <v>0</v>
      </c>
      <c r="AN857" s="109">
        <v>-180915258.75754201</v>
      </c>
      <c r="AO857" s="109">
        <v>-180915258.75754201</v>
      </c>
      <c r="AP857" s="109">
        <v>-888992446.32978797</v>
      </c>
      <c r="AQ857" s="109">
        <v>-858047614.98357701</v>
      </c>
      <c r="AR857" s="109">
        <v>-973328736.45499504</v>
      </c>
      <c r="AS857" s="109">
        <v>-974042396.54382598</v>
      </c>
      <c r="AT857" s="109">
        <v>-1048936334.2269599</v>
      </c>
      <c r="AU857" s="109">
        <v>0</v>
      </c>
      <c r="AV857" s="109">
        <v>0</v>
      </c>
      <c r="AW857" s="109">
        <v>0</v>
      </c>
      <c r="AX857" s="109">
        <v>0</v>
      </c>
      <c r="AY857" s="109">
        <v>0</v>
      </c>
      <c r="AZ857" s="109">
        <v>0</v>
      </c>
      <c r="BA857" s="109">
        <v>-186734302.987297</v>
      </c>
      <c r="BB857" s="109">
        <v>-186734302.987297</v>
      </c>
    </row>
    <row r="858" spans="1:54">
      <c r="A858" s="86" t="s">
        <v>975</v>
      </c>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c r="AH858" s="87"/>
      <c r="AI858" s="87"/>
      <c r="AJ858" s="87"/>
      <c r="AK858" s="87"/>
      <c r="AL858" s="87"/>
      <c r="AM858" s="87"/>
      <c r="AN858" s="87"/>
      <c r="AO858" s="87"/>
      <c r="AP858" s="87"/>
      <c r="AQ858" s="87"/>
      <c r="AR858" s="87"/>
      <c r="AS858" s="87"/>
      <c r="AT858" s="87"/>
      <c r="AU858" s="87"/>
      <c r="AV858" s="87"/>
      <c r="AW858" s="87"/>
      <c r="AX858" s="87"/>
      <c r="AY858" s="87"/>
      <c r="AZ858" s="87"/>
      <c r="BA858" s="87"/>
      <c r="BB858" s="87"/>
    </row>
    <row r="859" spans="1:54">
      <c r="A859" s="89" t="s">
        <v>976</v>
      </c>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c r="AK859" s="87"/>
      <c r="AL859" s="87"/>
      <c r="AM859" s="87"/>
      <c r="AN859" s="87"/>
      <c r="AO859" s="87"/>
      <c r="AP859" s="87"/>
      <c r="AQ859" s="87"/>
      <c r="AR859" s="87"/>
      <c r="AS859" s="87"/>
      <c r="AT859" s="87"/>
      <c r="AU859" s="87"/>
      <c r="AV859" s="87"/>
      <c r="AW859" s="87"/>
      <c r="AX859" s="87"/>
      <c r="AY859" s="87"/>
      <c r="AZ859" s="87"/>
      <c r="BA859" s="87"/>
      <c r="BB859" s="87"/>
    </row>
    <row r="860" spans="1:54">
      <c r="A860" s="86" t="s">
        <v>977</v>
      </c>
      <c r="B860" s="87">
        <v>53265.78</v>
      </c>
      <c r="C860" s="87">
        <v>53265.78</v>
      </c>
      <c r="D860" s="87">
        <v>53265.78</v>
      </c>
      <c r="E860" s="87">
        <v>53265.78</v>
      </c>
      <c r="F860" s="87">
        <v>53265.78</v>
      </c>
      <c r="G860" s="87">
        <v>53265.78</v>
      </c>
      <c r="H860" s="87">
        <v>53265.78</v>
      </c>
      <c r="I860" s="87">
        <v>53265.78</v>
      </c>
      <c r="J860" s="87">
        <v>53265.78</v>
      </c>
      <c r="K860" s="87">
        <v>53265.78</v>
      </c>
      <c r="L860" s="87">
        <v>53265.78</v>
      </c>
      <c r="M860" s="87">
        <v>53265.78</v>
      </c>
      <c r="N860" s="87">
        <v>53265.78</v>
      </c>
      <c r="O860" s="87">
        <v>53265.78</v>
      </c>
      <c r="P860" s="87">
        <v>53265.78</v>
      </c>
      <c r="Q860" s="87">
        <v>53265.78</v>
      </c>
      <c r="R860" s="87">
        <v>53265.78</v>
      </c>
      <c r="S860" s="87">
        <v>53265.78</v>
      </c>
      <c r="T860" s="87">
        <v>53265.78</v>
      </c>
      <c r="U860" s="87">
        <v>53265.78</v>
      </c>
      <c r="V860" s="87">
        <v>53265.78</v>
      </c>
      <c r="W860" s="87">
        <v>53265.78</v>
      </c>
      <c r="X860" s="87">
        <v>53265.78</v>
      </c>
      <c r="Y860" s="87">
        <v>53265.78</v>
      </c>
      <c r="Z860" s="87">
        <v>53265.78</v>
      </c>
      <c r="AA860" s="87">
        <v>53265.78</v>
      </c>
      <c r="AB860" s="87">
        <v>53265.78</v>
      </c>
      <c r="AC860" s="87">
        <v>53265.78</v>
      </c>
      <c r="AD860" s="87">
        <v>53265.78</v>
      </c>
      <c r="AE860" s="87">
        <v>53265.78</v>
      </c>
      <c r="AF860" s="87">
        <v>53265.78</v>
      </c>
      <c r="AG860" s="87">
        <v>53265.78</v>
      </c>
      <c r="AH860" s="87">
        <v>53265.78</v>
      </c>
      <c r="AI860" s="87">
        <v>53265.78</v>
      </c>
      <c r="AJ860" s="87">
        <v>53265.78</v>
      </c>
      <c r="AK860" s="87">
        <v>53265.78</v>
      </c>
      <c r="AL860" s="87">
        <v>53265.78</v>
      </c>
      <c r="AM860" s="87">
        <v>53265.78</v>
      </c>
      <c r="AN860" s="87">
        <v>53265.78</v>
      </c>
      <c r="AO860" s="87">
        <v>53265.78</v>
      </c>
      <c r="AP860" s="87">
        <v>53265.78</v>
      </c>
      <c r="AQ860" s="87">
        <v>53265.78</v>
      </c>
      <c r="AR860" s="87">
        <v>53265.78</v>
      </c>
      <c r="AS860" s="87">
        <v>53265.78</v>
      </c>
      <c r="AT860" s="87">
        <v>53265.78</v>
      </c>
      <c r="AU860" s="87">
        <v>53265.78</v>
      </c>
      <c r="AV860" s="87">
        <v>53265.78</v>
      </c>
      <c r="AW860" s="87">
        <v>53265.78</v>
      </c>
      <c r="AX860" s="87">
        <v>53265.78</v>
      </c>
      <c r="AY860" s="87">
        <v>53265.78</v>
      </c>
      <c r="AZ860" s="87">
        <v>53265.78</v>
      </c>
      <c r="BA860" s="87">
        <v>53265.78</v>
      </c>
      <c r="BB860" s="87">
        <v>53265.78</v>
      </c>
    </row>
    <row r="861" spans="1:54">
      <c r="A861" s="86" t="s">
        <v>978</v>
      </c>
      <c r="B861" s="87">
        <v>-154786.6</v>
      </c>
      <c r="C861" s="87">
        <v>-154786.6</v>
      </c>
      <c r="D861" s="87">
        <v>-154786.6</v>
      </c>
      <c r="E861" s="87">
        <v>-154786.6</v>
      </c>
      <c r="F861" s="87">
        <v>-154786.6</v>
      </c>
      <c r="G861" s="87">
        <v>-154786.6</v>
      </c>
      <c r="H861" s="87">
        <v>-154786.6</v>
      </c>
      <c r="I861" s="87">
        <v>-154786.6</v>
      </c>
      <c r="J861" s="87">
        <v>-154786.6</v>
      </c>
      <c r="K861" s="87">
        <v>-154786.6</v>
      </c>
      <c r="L861" s="87">
        <v>-154786.6</v>
      </c>
      <c r="M861" s="87">
        <v>-154786.6</v>
      </c>
      <c r="N861" s="87">
        <v>-154786.6</v>
      </c>
      <c r="O861" s="87">
        <v>-154786.6</v>
      </c>
      <c r="P861" s="87">
        <v>-154786.6</v>
      </c>
      <c r="Q861" s="87">
        <v>-154786.6</v>
      </c>
      <c r="R861" s="87">
        <v>-154786.6</v>
      </c>
      <c r="S861" s="87">
        <v>-154786.6</v>
      </c>
      <c r="T861" s="87">
        <v>-154786.6</v>
      </c>
      <c r="U861" s="87">
        <v>-154786.6</v>
      </c>
      <c r="V861" s="87">
        <v>-154786.6</v>
      </c>
      <c r="W861" s="87">
        <v>-154786.6</v>
      </c>
      <c r="X861" s="87">
        <v>-154786.6</v>
      </c>
      <c r="Y861" s="87">
        <v>-154786.6</v>
      </c>
      <c r="Z861" s="87">
        <v>-154786.6</v>
      </c>
      <c r="AA861" s="87">
        <v>-154786.6</v>
      </c>
      <c r="AB861" s="87">
        <v>-154786.6</v>
      </c>
      <c r="AC861" s="87">
        <v>-154786.6</v>
      </c>
      <c r="AD861" s="87">
        <v>-154786.6</v>
      </c>
      <c r="AE861" s="87">
        <v>-154786.6</v>
      </c>
      <c r="AF861" s="87">
        <v>-154786.6</v>
      </c>
      <c r="AG861" s="87">
        <v>-154786.6</v>
      </c>
      <c r="AH861" s="87">
        <v>-154786.6</v>
      </c>
      <c r="AI861" s="87">
        <v>-154786.6</v>
      </c>
      <c r="AJ861" s="87">
        <v>-154786.6</v>
      </c>
      <c r="AK861" s="87">
        <v>-154786.6</v>
      </c>
      <c r="AL861" s="87">
        <v>-154786.6</v>
      </c>
      <c r="AM861" s="87">
        <v>-154786.6</v>
      </c>
      <c r="AN861" s="87">
        <v>-154786.6</v>
      </c>
      <c r="AO861" s="87">
        <v>-154786.6</v>
      </c>
      <c r="AP861" s="87">
        <v>-154786.6</v>
      </c>
      <c r="AQ861" s="87">
        <v>-154786.6</v>
      </c>
      <c r="AR861" s="87">
        <v>-154786.6</v>
      </c>
      <c r="AS861" s="87">
        <v>-154786.6</v>
      </c>
      <c r="AT861" s="87">
        <v>-154786.6</v>
      </c>
      <c r="AU861" s="87">
        <v>-154786.6</v>
      </c>
      <c r="AV861" s="87">
        <v>-154786.6</v>
      </c>
      <c r="AW861" s="87">
        <v>-154786.6</v>
      </c>
      <c r="AX861" s="87">
        <v>-154786.6</v>
      </c>
      <c r="AY861" s="87">
        <v>-154786.6</v>
      </c>
      <c r="AZ861" s="87">
        <v>-154786.6</v>
      </c>
      <c r="BA861" s="87">
        <v>-154786.6</v>
      </c>
      <c r="BB861" s="87">
        <v>-154786.6</v>
      </c>
    </row>
    <row r="862" spans="1:54">
      <c r="A862" s="86" t="s">
        <v>979</v>
      </c>
      <c r="B862" s="87">
        <v>-10998.68</v>
      </c>
      <c r="C862" s="87">
        <v>-10998.68</v>
      </c>
      <c r="D862" s="87">
        <v>-10998.68</v>
      </c>
      <c r="E862" s="87">
        <v>-10998.68</v>
      </c>
      <c r="F862" s="87">
        <v>-10998.68</v>
      </c>
      <c r="G862" s="87">
        <v>-10998.68</v>
      </c>
      <c r="H862" s="87">
        <v>-10998.68</v>
      </c>
      <c r="I862" s="87">
        <v>-10998.68</v>
      </c>
      <c r="J862" s="87">
        <v>-10998.68</v>
      </c>
      <c r="K862" s="87">
        <v>-10998.68</v>
      </c>
      <c r="L862" s="87">
        <v>-10998.68</v>
      </c>
      <c r="M862" s="87">
        <v>-10998.68</v>
      </c>
      <c r="N862" s="87">
        <v>-10998.68</v>
      </c>
      <c r="O862" s="87">
        <v>-10998.68</v>
      </c>
      <c r="P862" s="87">
        <v>-10998.68</v>
      </c>
      <c r="Q862" s="87">
        <v>-10998.68</v>
      </c>
      <c r="R862" s="87">
        <v>-10998.68</v>
      </c>
      <c r="S862" s="87">
        <v>-10998.68</v>
      </c>
      <c r="T862" s="87">
        <v>-10998.68</v>
      </c>
      <c r="U862" s="87">
        <v>-10998.68</v>
      </c>
      <c r="V862" s="87">
        <v>-10998.68</v>
      </c>
      <c r="W862" s="87">
        <v>-10998.68</v>
      </c>
      <c r="X862" s="87">
        <v>-10998.68</v>
      </c>
      <c r="Y862" s="87">
        <v>-10998.68</v>
      </c>
      <c r="Z862" s="87">
        <v>-10998.68</v>
      </c>
      <c r="AA862" s="87">
        <v>-10998.68</v>
      </c>
      <c r="AB862" s="87">
        <v>-10998.68</v>
      </c>
      <c r="AC862" s="87">
        <v>-10998.68</v>
      </c>
      <c r="AD862" s="87">
        <v>-10998.68</v>
      </c>
      <c r="AE862" s="87">
        <v>-10998.68</v>
      </c>
      <c r="AF862" s="87">
        <v>-10998.68</v>
      </c>
      <c r="AG862" s="87">
        <v>-10998.68</v>
      </c>
      <c r="AH862" s="87">
        <v>-10998.68</v>
      </c>
      <c r="AI862" s="87">
        <v>-10998.68</v>
      </c>
      <c r="AJ862" s="87">
        <v>-10998.68</v>
      </c>
      <c r="AK862" s="87">
        <v>-10998.68</v>
      </c>
      <c r="AL862" s="87">
        <v>-10998.68</v>
      </c>
      <c r="AM862" s="87">
        <v>-10998.68</v>
      </c>
      <c r="AN862" s="87">
        <v>-10998.68</v>
      </c>
      <c r="AO862" s="87">
        <v>-10998.68</v>
      </c>
      <c r="AP862" s="87">
        <v>-10998.68</v>
      </c>
      <c r="AQ862" s="87">
        <v>-10998.68</v>
      </c>
      <c r="AR862" s="87">
        <v>-10998.68</v>
      </c>
      <c r="AS862" s="87">
        <v>-10998.68</v>
      </c>
      <c r="AT862" s="87">
        <v>-10998.68</v>
      </c>
      <c r="AU862" s="87">
        <v>-10998.68</v>
      </c>
      <c r="AV862" s="87">
        <v>-10998.68</v>
      </c>
      <c r="AW862" s="87">
        <v>-10998.68</v>
      </c>
      <c r="AX862" s="87">
        <v>-10998.68</v>
      </c>
      <c r="AY862" s="87">
        <v>-10998.68</v>
      </c>
      <c r="AZ862" s="87">
        <v>-10998.68</v>
      </c>
      <c r="BA862" s="87">
        <v>-10998.68</v>
      </c>
      <c r="BB862" s="87">
        <v>-10998.68</v>
      </c>
    </row>
    <row r="863" spans="1:54">
      <c r="A863" s="86" t="s">
        <v>980</v>
      </c>
      <c r="B863" s="87">
        <v>0</v>
      </c>
      <c r="C863" s="87">
        <v>0</v>
      </c>
      <c r="D863" s="87">
        <v>0</v>
      </c>
      <c r="E863" s="87">
        <v>0</v>
      </c>
      <c r="F863" s="87">
        <v>0</v>
      </c>
      <c r="G863" s="87">
        <v>0</v>
      </c>
      <c r="H863" s="87">
        <v>0</v>
      </c>
      <c r="I863" s="87">
        <v>0</v>
      </c>
      <c r="J863" s="87">
        <v>0</v>
      </c>
      <c r="K863" s="87">
        <v>0</v>
      </c>
      <c r="L863" s="87">
        <v>0</v>
      </c>
      <c r="M863" s="87">
        <v>0</v>
      </c>
      <c r="N863" s="87">
        <v>0</v>
      </c>
      <c r="O863" s="87">
        <v>0</v>
      </c>
      <c r="P863" s="87">
        <v>0</v>
      </c>
      <c r="Q863" s="87">
        <v>0</v>
      </c>
      <c r="R863" s="87">
        <v>0</v>
      </c>
      <c r="S863" s="87">
        <v>0</v>
      </c>
      <c r="T863" s="87">
        <v>0</v>
      </c>
      <c r="U863" s="87">
        <v>0</v>
      </c>
      <c r="V863" s="87">
        <v>0</v>
      </c>
      <c r="W863" s="87">
        <v>0</v>
      </c>
      <c r="X863" s="87">
        <v>0</v>
      </c>
      <c r="Y863" s="87">
        <v>0</v>
      </c>
      <c r="Z863" s="87">
        <v>0</v>
      </c>
      <c r="AA863" s="87">
        <v>0</v>
      </c>
      <c r="AB863" s="87">
        <v>0</v>
      </c>
      <c r="AC863" s="87">
        <v>0</v>
      </c>
      <c r="AD863" s="87">
        <v>0</v>
      </c>
      <c r="AE863" s="87">
        <v>0</v>
      </c>
      <c r="AF863" s="87">
        <v>0</v>
      </c>
      <c r="AG863" s="87">
        <v>0</v>
      </c>
      <c r="AH863" s="87">
        <v>0</v>
      </c>
      <c r="AI863" s="87">
        <v>0</v>
      </c>
      <c r="AJ863" s="87">
        <v>0</v>
      </c>
      <c r="AK863" s="87">
        <v>0</v>
      </c>
      <c r="AL863" s="87">
        <v>0</v>
      </c>
      <c r="AM863" s="87">
        <v>0</v>
      </c>
      <c r="AN863" s="87">
        <v>0</v>
      </c>
      <c r="AO863" s="87">
        <v>0</v>
      </c>
      <c r="AP863" s="87">
        <v>0</v>
      </c>
      <c r="AQ863" s="87">
        <v>0</v>
      </c>
      <c r="AR863" s="87">
        <v>0</v>
      </c>
      <c r="AS863" s="87">
        <v>0</v>
      </c>
      <c r="AT863" s="87">
        <v>0</v>
      </c>
      <c r="AU863" s="87">
        <v>0</v>
      </c>
      <c r="AV863" s="87">
        <v>0</v>
      </c>
      <c r="AW863" s="87">
        <v>0</v>
      </c>
      <c r="AX863" s="87">
        <v>0</v>
      </c>
      <c r="AY863" s="87">
        <v>0</v>
      </c>
      <c r="AZ863" s="87">
        <v>0</v>
      </c>
      <c r="BA863" s="87">
        <v>0</v>
      </c>
      <c r="BB863" s="87">
        <v>0</v>
      </c>
    </row>
    <row r="864" spans="1:54">
      <c r="A864" s="86" t="s">
        <v>981</v>
      </c>
      <c r="B864" s="87">
        <v>-168140589.03999999</v>
      </c>
      <c r="C864" s="87">
        <v>-168140589.03999999</v>
      </c>
      <c r="D864" s="87">
        <v>-168140589.03999999</v>
      </c>
      <c r="E864" s="87">
        <v>-168140589.03999999</v>
      </c>
      <c r="F864" s="87">
        <v>-168140589.03999999</v>
      </c>
      <c r="G864" s="87">
        <v>-168140589.03999999</v>
      </c>
      <c r="H864" s="87">
        <v>-168140589.03999999</v>
      </c>
      <c r="I864" s="87">
        <v>-168140589.03999999</v>
      </c>
      <c r="J864" s="87">
        <v>-168140589.03999999</v>
      </c>
      <c r="K864" s="87">
        <v>-168140589.03999999</v>
      </c>
      <c r="L864" s="87">
        <v>-168140589.03999999</v>
      </c>
      <c r="M864" s="87">
        <v>-168140589.03999999</v>
      </c>
      <c r="N864" s="87">
        <v>-168140589.03999999</v>
      </c>
      <c r="O864" s="87">
        <v>-168140589.03999999</v>
      </c>
      <c r="P864" s="87">
        <v>-168140589.03999999</v>
      </c>
      <c r="Q864" s="87">
        <v>-168140589.03999999</v>
      </c>
      <c r="R864" s="87">
        <v>-168140589.03999999</v>
      </c>
      <c r="S864" s="87">
        <v>-168140589.03999999</v>
      </c>
      <c r="T864" s="87">
        <v>-168140589.03999999</v>
      </c>
      <c r="U864" s="87">
        <v>-168140589.03999999</v>
      </c>
      <c r="V864" s="87">
        <v>-168140589.03999999</v>
      </c>
      <c r="W864" s="87">
        <v>-168140589.03999999</v>
      </c>
      <c r="X864" s="87">
        <v>-168140589.03999999</v>
      </c>
      <c r="Y864" s="87">
        <v>-168140589.03999999</v>
      </c>
      <c r="Z864" s="87">
        <v>-168140589.03999999</v>
      </c>
      <c r="AA864" s="87">
        <v>-168140589.03999999</v>
      </c>
      <c r="AB864" s="87">
        <v>-168140589.03999999</v>
      </c>
      <c r="AC864" s="87">
        <v>-168140589.03999999</v>
      </c>
      <c r="AD864" s="87">
        <v>-168140589.03999999</v>
      </c>
      <c r="AE864" s="87">
        <v>-168140589.03999999</v>
      </c>
      <c r="AF864" s="87">
        <v>-168140589.03999999</v>
      </c>
      <c r="AG864" s="87">
        <v>-168140589.03999999</v>
      </c>
      <c r="AH864" s="87">
        <v>-168140589.03999999</v>
      </c>
      <c r="AI864" s="87">
        <v>-168140589.03999999</v>
      </c>
      <c r="AJ864" s="87">
        <v>-168140589.03999999</v>
      </c>
      <c r="AK864" s="87">
        <v>-168140589.03999999</v>
      </c>
      <c r="AL864" s="87">
        <v>-168140589.03999999</v>
      </c>
      <c r="AM864" s="87">
        <v>-168140589.03999999</v>
      </c>
      <c r="AN864" s="87">
        <v>-168140589.03999999</v>
      </c>
      <c r="AO864" s="87">
        <v>-168140589.03999999</v>
      </c>
      <c r="AP864" s="87">
        <v>-168140589.03999999</v>
      </c>
      <c r="AQ864" s="87">
        <v>-168140589.03999999</v>
      </c>
      <c r="AR864" s="87">
        <v>-168140589.03999999</v>
      </c>
      <c r="AS864" s="87">
        <v>-168140589.03999999</v>
      </c>
      <c r="AT864" s="87">
        <v>-168140589.03999999</v>
      </c>
      <c r="AU864" s="87">
        <v>-168140589.03999999</v>
      </c>
      <c r="AV864" s="87">
        <v>-168140589.03999999</v>
      </c>
      <c r="AW864" s="87">
        <v>-168140589.03999999</v>
      </c>
      <c r="AX864" s="87">
        <v>-168140589.03999999</v>
      </c>
      <c r="AY864" s="87">
        <v>-168140589.03999999</v>
      </c>
      <c r="AZ864" s="87">
        <v>-168140589.03999999</v>
      </c>
      <c r="BA864" s="87">
        <v>-168140589.03999999</v>
      </c>
      <c r="BB864" s="87">
        <v>-168140589.03999999</v>
      </c>
    </row>
    <row r="865" spans="1:54">
      <c r="A865" s="86" t="s">
        <v>982</v>
      </c>
      <c r="B865" s="87">
        <v>0</v>
      </c>
      <c r="C865" s="87">
        <v>0</v>
      </c>
      <c r="D865" s="87">
        <v>0</v>
      </c>
      <c r="E865" s="87">
        <v>0</v>
      </c>
      <c r="F865" s="87">
        <v>0</v>
      </c>
      <c r="G865" s="87">
        <v>0</v>
      </c>
      <c r="H865" s="87">
        <v>0</v>
      </c>
      <c r="I865" s="87">
        <v>0</v>
      </c>
      <c r="J865" s="87">
        <v>0</v>
      </c>
      <c r="K865" s="87">
        <v>0</v>
      </c>
      <c r="L865" s="87">
        <v>0</v>
      </c>
      <c r="M865" s="87">
        <v>0</v>
      </c>
      <c r="N865" s="87">
        <v>0</v>
      </c>
      <c r="O865" s="87">
        <v>0</v>
      </c>
      <c r="P865" s="87">
        <v>0</v>
      </c>
      <c r="Q865" s="87">
        <v>0</v>
      </c>
      <c r="R865" s="87">
        <v>0</v>
      </c>
      <c r="S865" s="87">
        <v>0</v>
      </c>
      <c r="T865" s="87">
        <v>0</v>
      </c>
      <c r="U865" s="87">
        <v>0</v>
      </c>
      <c r="V865" s="87">
        <v>0</v>
      </c>
      <c r="W865" s="87">
        <v>0</v>
      </c>
      <c r="X865" s="87">
        <v>0</v>
      </c>
      <c r="Y865" s="87">
        <v>0</v>
      </c>
      <c r="Z865" s="87">
        <v>0</v>
      </c>
      <c r="AA865" s="87">
        <v>0</v>
      </c>
      <c r="AB865" s="87">
        <v>0</v>
      </c>
      <c r="AC865" s="87">
        <v>0</v>
      </c>
      <c r="AD865" s="87">
        <v>0</v>
      </c>
      <c r="AE865" s="87">
        <v>0</v>
      </c>
      <c r="AF865" s="87">
        <v>0</v>
      </c>
      <c r="AG865" s="87">
        <v>0</v>
      </c>
      <c r="AH865" s="87">
        <v>0</v>
      </c>
      <c r="AI865" s="87">
        <v>0</v>
      </c>
      <c r="AJ865" s="87">
        <v>0</v>
      </c>
      <c r="AK865" s="87">
        <v>0</v>
      </c>
      <c r="AL865" s="87">
        <v>0</v>
      </c>
      <c r="AM865" s="87">
        <v>0</v>
      </c>
      <c r="AN865" s="87">
        <v>0</v>
      </c>
      <c r="AO865" s="87">
        <v>0</v>
      </c>
      <c r="AP865" s="87">
        <v>0</v>
      </c>
      <c r="AQ865" s="87">
        <v>0</v>
      </c>
      <c r="AR865" s="87">
        <v>0</v>
      </c>
      <c r="AS865" s="87">
        <v>0</v>
      </c>
      <c r="AT865" s="87">
        <v>0</v>
      </c>
      <c r="AU865" s="87">
        <v>0</v>
      </c>
      <c r="AV865" s="87">
        <v>0</v>
      </c>
      <c r="AW865" s="87">
        <v>0</v>
      </c>
      <c r="AX865" s="87">
        <v>0</v>
      </c>
      <c r="AY865" s="87">
        <v>0</v>
      </c>
      <c r="AZ865" s="87">
        <v>0</v>
      </c>
      <c r="BA865" s="87">
        <v>0</v>
      </c>
      <c r="BB865" s="87">
        <v>0</v>
      </c>
    </row>
    <row r="866" spans="1:54">
      <c r="A866" s="267" t="s">
        <v>983</v>
      </c>
      <c r="B866" s="109">
        <v>-168253108.53999999</v>
      </c>
      <c r="C866" s="109">
        <v>-168253108.53999999</v>
      </c>
      <c r="D866" s="109">
        <v>-168253108.53999999</v>
      </c>
      <c r="E866" s="109">
        <v>-168253108.53999999</v>
      </c>
      <c r="F866" s="109">
        <v>-168253108.53999999</v>
      </c>
      <c r="G866" s="109">
        <v>-168253108.53999999</v>
      </c>
      <c r="H866" s="109">
        <v>-168253108.53999999</v>
      </c>
      <c r="I866" s="109">
        <v>-168253108.53999999</v>
      </c>
      <c r="J866" s="109">
        <v>-168253108.53999999</v>
      </c>
      <c r="K866" s="109">
        <v>-168253108.53999999</v>
      </c>
      <c r="L866" s="109">
        <v>-168253108.53999999</v>
      </c>
      <c r="M866" s="109">
        <v>-168253108.53999999</v>
      </c>
      <c r="N866" s="109">
        <v>-168253108.53999999</v>
      </c>
      <c r="O866" s="109">
        <v>-168253108.53999999</v>
      </c>
      <c r="P866" s="109">
        <v>-168253108.53999999</v>
      </c>
      <c r="Q866" s="109">
        <v>-168253108.53999999</v>
      </c>
      <c r="R866" s="109">
        <v>-168253108.53999999</v>
      </c>
      <c r="S866" s="109">
        <v>-168253108.53999999</v>
      </c>
      <c r="T866" s="109">
        <v>-168253108.53999999</v>
      </c>
      <c r="U866" s="109">
        <v>-168253108.53999999</v>
      </c>
      <c r="V866" s="109">
        <v>-168253108.53999999</v>
      </c>
      <c r="W866" s="109">
        <v>-168253108.53999999</v>
      </c>
      <c r="X866" s="109">
        <v>-168253108.53999999</v>
      </c>
      <c r="Y866" s="109">
        <v>-168253108.53999999</v>
      </c>
      <c r="Z866" s="109">
        <v>-168253108.53999999</v>
      </c>
      <c r="AA866" s="109">
        <v>-168253108.53999999</v>
      </c>
      <c r="AB866" s="109">
        <v>-168253108.53999999</v>
      </c>
      <c r="AC866" s="109">
        <v>-168253108.53999999</v>
      </c>
      <c r="AD866" s="109">
        <v>-168253108.53999999</v>
      </c>
      <c r="AE866" s="109">
        <v>-168253108.53999999</v>
      </c>
      <c r="AF866" s="109">
        <v>-168253108.53999999</v>
      </c>
      <c r="AG866" s="109">
        <v>-168253108.53999999</v>
      </c>
      <c r="AH866" s="109">
        <v>-168253108.53999999</v>
      </c>
      <c r="AI866" s="109">
        <v>-168253108.53999999</v>
      </c>
      <c r="AJ866" s="109">
        <v>-168253108.53999999</v>
      </c>
      <c r="AK866" s="109">
        <v>-168253108.53999999</v>
      </c>
      <c r="AL866" s="109">
        <v>-168253108.53999999</v>
      </c>
      <c r="AM866" s="109">
        <v>-168253108.53999999</v>
      </c>
      <c r="AN866" s="109">
        <v>-168253108.53999999</v>
      </c>
      <c r="AO866" s="109">
        <v>-168253108.53999999</v>
      </c>
      <c r="AP866" s="109">
        <v>-168253108.53999999</v>
      </c>
      <c r="AQ866" s="109">
        <v>-168253108.53999999</v>
      </c>
      <c r="AR866" s="109">
        <v>-168253108.53999999</v>
      </c>
      <c r="AS866" s="109">
        <v>-168253108.53999999</v>
      </c>
      <c r="AT866" s="109">
        <v>-168253108.53999999</v>
      </c>
      <c r="AU866" s="109">
        <v>-168253108.53999999</v>
      </c>
      <c r="AV866" s="109">
        <v>-168253108.53999999</v>
      </c>
      <c r="AW866" s="109">
        <v>-168253108.53999999</v>
      </c>
      <c r="AX866" s="109">
        <v>-168253108.53999999</v>
      </c>
      <c r="AY866" s="109">
        <v>-168253108.53999999</v>
      </c>
      <c r="AZ866" s="109">
        <v>-168253108.53999999</v>
      </c>
      <c r="BA866" s="109">
        <v>-168253108.53999999</v>
      </c>
      <c r="BB866" s="109">
        <v>-168253108.53999999</v>
      </c>
    </row>
    <row r="867" spans="1:54">
      <c r="A867" s="86" t="s">
        <v>984</v>
      </c>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c r="AK867" s="87"/>
      <c r="AL867" s="87"/>
      <c r="AM867" s="87"/>
      <c r="AN867" s="87"/>
      <c r="AO867" s="87"/>
      <c r="AP867" s="87"/>
      <c r="AQ867" s="87"/>
      <c r="AR867" s="87"/>
      <c r="AS867" s="87"/>
      <c r="AT867" s="87"/>
      <c r="AU867" s="87"/>
      <c r="AV867" s="87"/>
      <c r="AW867" s="87"/>
      <c r="AX867" s="87"/>
      <c r="AY867" s="87"/>
      <c r="AZ867" s="87"/>
      <c r="BA867" s="87"/>
      <c r="BB867" s="87"/>
    </row>
    <row r="868" spans="1:54">
      <c r="A868" s="89" t="s">
        <v>985</v>
      </c>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c r="AH868" s="87"/>
      <c r="AI868" s="87"/>
      <c r="AJ868" s="87"/>
      <c r="AK868" s="87"/>
      <c r="AL868" s="87"/>
      <c r="AM868" s="87"/>
      <c r="AN868" s="87"/>
      <c r="AO868" s="87"/>
      <c r="AP868" s="87"/>
      <c r="AQ868" s="87"/>
      <c r="AR868" s="87"/>
      <c r="AS868" s="87"/>
      <c r="AT868" s="87"/>
      <c r="AU868" s="87"/>
      <c r="AV868" s="87"/>
      <c r="AW868" s="87"/>
      <c r="AX868" s="87"/>
      <c r="AY868" s="87"/>
      <c r="AZ868" s="87"/>
      <c r="BA868" s="87"/>
      <c r="BB868" s="87"/>
    </row>
    <row r="869" spans="1:54">
      <c r="A869" s="86" t="s">
        <v>986</v>
      </c>
      <c r="B869" s="87">
        <v>-198690903.13999999</v>
      </c>
      <c r="C869" s="87">
        <v>-198690903.13999999</v>
      </c>
      <c r="D869" s="87">
        <v>-198690903.13999999</v>
      </c>
      <c r="E869" s="87">
        <v>-198690903.13999999</v>
      </c>
      <c r="F869" s="87">
        <v>-198690903.13999999</v>
      </c>
      <c r="G869" s="87">
        <v>-198690903.13999999</v>
      </c>
      <c r="H869" s="87">
        <v>-198690903.13999999</v>
      </c>
      <c r="I869" s="87">
        <v>-198690903.13999999</v>
      </c>
      <c r="J869" s="87">
        <v>-198690903.13999999</v>
      </c>
      <c r="K869" s="87">
        <v>-198690903.13999999</v>
      </c>
      <c r="L869" s="87">
        <v>-198690903.13999999</v>
      </c>
      <c r="M869" s="87">
        <v>-198690903.13999999</v>
      </c>
      <c r="N869" s="87">
        <v>-198690903.13999999</v>
      </c>
      <c r="O869" s="87">
        <v>-198690903.13999999</v>
      </c>
      <c r="P869" s="87">
        <v>-198690903.13999999</v>
      </c>
      <c r="Q869" s="87">
        <v>-198690903.13999999</v>
      </c>
      <c r="R869" s="87">
        <v>-198690903.13999999</v>
      </c>
      <c r="S869" s="87">
        <v>-198690903.13999999</v>
      </c>
      <c r="T869" s="87">
        <v>-198690903.13999999</v>
      </c>
      <c r="U869" s="87">
        <v>-198690903.13999999</v>
      </c>
      <c r="V869" s="87">
        <v>-198690903.13999999</v>
      </c>
      <c r="W869" s="87">
        <v>-198690903.13999999</v>
      </c>
      <c r="X869" s="87">
        <v>-198690903.13999999</v>
      </c>
      <c r="Y869" s="87">
        <v>-198690903.13999999</v>
      </c>
      <c r="Z869" s="87">
        <v>-198690903.13999999</v>
      </c>
      <c r="AA869" s="87">
        <v>-198690903.13999999</v>
      </c>
      <c r="AB869" s="87">
        <v>-198690903.13999999</v>
      </c>
      <c r="AC869" s="87">
        <v>-198690903.13999999</v>
      </c>
      <c r="AD869" s="87">
        <v>-198690903.13999999</v>
      </c>
      <c r="AE869" s="87">
        <v>-198690903.13999999</v>
      </c>
      <c r="AF869" s="87">
        <v>-198690903.13999999</v>
      </c>
      <c r="AG869" s="87">
        <v>-198690903.13999999</v>
      </c>
      <c r="AH869" s="87">
        <v>-198690903.13999999</v>
      </c>
      <c r="AI869" s="87">
        <v>-198690903.13999999</v>
      </c>
      <c r="AJ869" s="87">
        <v>-198690903.13999999</v>
      </c>
      <c r="AK869" s="87">
        <v>-198690903.13999999</v>
      </c>
      <c r="AL869" s="87">
        <v>-198690903.13999999</v>
      </c>
      <c r="AM869" s="87">
        <v>-198690903.13999999</v>
      </c>
      <c r="AN869" s="87">
        <v>-198690903.13999999</v>
      </c>
      <c r="AO869" s="87">
        <v>-198690903.13999999</v>
      </c>
      <c r="AP869" s="87">
        <v>-198690903.13999999</v>
      </c>
      <c r="AQ869" s="87">
        <v>-198690903.13999999</v>
      </c>
      <c r="AR869" s="87">
        <v>-198690903.13999999</v>
      </c>
      <c r="AS869" s="87">
        <v>-198690903.13999999</v>
      </c>
      <c r="AT869" s="87">
        <v>-198690903.13999999</v>
      </c>
      <c r="AU869" s="87">
        <v>-198690903.13999999</v>
      </c>
      <c r="AV869" s="87">
        <v>-198690903.13999999</v>
      </c>
      <c r="AW869" s="87">
        <v>-198690903.13999999</v>
      </c>
      <c r="AX869" s="87">
        <v>-198690903.13999999</v>
      </c>
      <c r="AY869" s="87">
        <v>-198690903.13999999</v>
      </c>
      <c r="AZ869" s="87">
        <v>-198690903.13999999</v>
      </c>
      <c r="BA869" s="87">
        <v>-198690903.13999999</v>
      </c>
      <c r="BB869" s="87">
        <v>-198690903.13999999</v>
      </c>
    </row>
    <row r="870" spans="1:54">
      <c r="A870" s="86" t="s">
        <v>987</v>
      </c>
      <c r="B870" s="87">
        <v>-1666455.49</v>
      </c>
      <c r="C870" s="87">
        <v>-1666455.49</v>
      </c>
      <c r="D870" s="87">
        <v>-1666455.49</v>
      </c>
      <c r="E870" s="87">
        <v>-1666455.49</v>
      </c>
      <c r="F870" s="87">
        <v>-1666455.49</v>
      </c>
      <c r="G870" s="87">
        <v>-1666455.49</v>
      </c>
      <c r="H870" s="87">
        <v>-1666455.49</v>
      </c>
      <c r="I870" s="87">
        <v>-1666455.49</v>
      </c>
      <c r="J870" s="87">
        <v>-1666455.49</v>
      </c>
      <c r="K870" s="87">
        <v>-1666455.49</v>
      </c>
      <c r="L870" s="87">
        <v>-1666455.49</v>
      </c>
      <c r="M870" s="87">
        <v>-1666455.49</v>
      </c>
      <c r="N870" s="87">
        <v>-1666455.49</v>
      </c>
      <c r="O870" s="87">
        <v>-1666455.49</v>
      </c>
      <c r="P870" s="87">
        <v>-1666455.49</v>
      </c>
      <c r="Q870" s="87">
        <v>-1666455.49</v>
      </c>
      <c r="R870" s="87">
        <v>-1666455.49</v>
      </c>
      <c r="S870" s="87">
        <v>-1666455.49</v>
      </c>
      <c r="T870" s="87">
        <v>-1666455.49</v>
      </c>
      <c r="U870" s="87">
        <v>-1666455.49</v>
      </c>
      <c r="V870" s="87">
        <v>-1666455.49</v>
      </c>
      <c r="W870" s="87">
        <v>-1666455.49</v>
      </c>
      <c r="X870" s="87">
        <v>-1666455.49</v>
      </c>
      <c r="Y870" s="87">
        <v>-1666455.49</v>
      </c>
      <c r="Z870" s="87">
        <v>-1666455.49</v>
      </c>
      <c r="AA870" s="87">
        <v>-1666455.49</v>
      </c>
      <c r="AB870" s="87">
        <v>-1666455.49</v>
      </c>
      <c r="AC870" s="87">
        <v>-1666455.49</v>
      </c>
      <c r="AD870" s="87">
        <v>-1666455.49</v>
      </c>
      <c r="AE870" s="87">
        <v>-1666455.49</v>
      </c>
      <c r="AF870" s="87">
        <v>-1666455.49</v>
      </c>
      <c r="AG870" s="87">
        <v>-1666455.49</v>
      </c>
      <c r="AH870" s="87">
        <v>-1666455.49</v>
      </c>
      <c r="AI870" s="87">
        <v>-1666455.49</v>
      </c>
      <c r="AJ870" s="87">
        <v>-1666455.49</v>
      </c>
      <c r="AK870" s="87">
        <v>-1666455.49</v>
      </c>
      <c r="AL870" s="87">
        <v>-1666455.49</v>
      </c>
      <c r="AM870" s="87">
        <v>-1666455.49</v>
      </c>
      <c r="AN870" s="87">
        <v>-1666455.49</v>
      </c>
      <c r="AO870" s="87">
        <v>-1666455.49</v>
      </c>
      <c r="AP870" s="87">
        <v>-1666455.49</v>
      </c>
      <c r="AQ870" s="87">
        <v>-1666455.49</v>
      </c>
      <c r="AR870" s="87">
        <v>-1666455.49</v>
      </c>
      <c r="AS870" s="87">
        <v>-1666455.49</v>
      </c>
      <c r="AT870" s="87">
        <v>-1666455.49</v>
      </c>
      <c r="AU870" s="87">
        <v>-1666455.49</v>
      </c>
      <c r="AV870" s="87">
        <v>-1666455.49</v>
      </c>
      <c r="AW870" s="87">
        <v>-1666455.49</v>
      </c>
      <c r="AX870" s="87">
        <v>-1666455.49</v>
      </c>
      <c r="AY870" s="87">
        <v>-1666455.49</v>
      </c>
      <c r="AZ870" s="87">
        <v>-1666455.49</v>
      </c>
      <c r="BA870" s="87">
        <v>-1666455.49</v>
      </c>
      <c r="BB870" s="87">
        <v>-1666455.49</v>
      </c>
    </row>
    <row r="871" spans="1:54">
      <c r="A871" s="86" t="s">
        <v>988</v>
      </c>
      <c r="B871" s="87">
        <v>17569871.800000001</v>
      </c>
      <c r="C871" s="87">
        <v>17569871.800000001</v>
      </c>
      <c r="D871" s="87">
        <v>17569871.800000001</v>
      </c>
      <c r="E871" s="87">
        <v>17569871.800000001</v>
      </c>
      <c r="F871" s="87">
        <v>17569871.800000001</v>
      </c>
      <c r="G871" s="87">
        <v>17569871.800000001</v>
      </c>
      <c r="H871" s="87">
        <v>17569871.800000001</v>
      </c>
      <c r="I871" s="87">
        <v>17569871.800000001</v>
      </c>
      <c r="J871" s="87">
        <v>17569871.800000001</v>
      </c>
      <c r="K871" s="87">
        <v>17569871.800000001</v>
      </c>
      <c r="L871" s="87">
        <v>17569871.800000001</v>
      </c>
      <c r="M871" s="87">
        <v>17569871.800000001</v>
      </c>
      <c r="N871" s="87">
        <v>17569871.800000001</v>
      </c>
      <c r="O871" s="87">
        <v>17569871.800000001</v>
      </c>
      <c r="P871" s="87">
        <v>17569871.800000001</v>
      </c>
      <c r="Q871" s="87">
        <v>17569871.800000001</v>
      </c>
      <c r="R871" s="87">
        <v>17569871.800000001</v>
      </c>
      <c r="S871" s="87">
        <v>17569871.800000001</v>
      </c>
      <c r="T871" s="87">
        <v>17569871.800000001</v>
      </c>
      <c r="U871" s="87">
        <v>17569871.800000001</v>
      </c>
      <c r="V871" s="87">
        <v>17569871.800000001</v>
      </c>
      <c r="W871" s="87">
        <v>17569871.800000001</v>
      </c>
      <c r="X871" s="87">
        <v>17569871.800000001</v>
      </c>
      <c r="Y871" s="87">
        <v>17569871.800000001</v>
      </c>
      <c r="Z871" s="87">
        <v>17569871.800000001</v>
      </c>
      <c r="AA871" s="87">
        <v>17569871.800000001</v>
      </c>
      <c r="AB871" s="87">
        <v>17569871.800000001</v>
      </c>
      <c r="AC871" s="87">
        <v>17569871.800000001</v>
      </c>
      <c r="AD871" s="87">
        <v>17569871.800000001</v>
      </c>
      <c r="AE871" s="87">
        <v>17569871.800000001</v>
      </c>
      <c r="AF871" s="87">
        <v>17569871.800000001</v>
      </c>
      <c r="AG871" s="87">
        <v>17569871.800000001</v>
      </c>
      <c r="AH871" s="87">
        <v>17569871.800000001</v>
      </c>
      <c r="AI871" s="87">
        <v>17569871.800000001</v>
      </c>
      <c r="AJ871" s="87">
        <v>17569871.800000001</v>
      </c>
      <c r="AK871" s="87">
        <v>17569871.800000001</v>
      </c>
      <c r="AL871" s="87">
        <v>17569871.800000001</v>
      </c>
      <c r="AM871" s="87">
        <v>17569871.800000001</v>
      </c>
      <c r="AN871" s="87">
        <v>17569871.800000001</v>
      </c>
      <c r="AO871" s="87">
        <v>17569871.800000001</v>
      </c>
      <c r="AP871" s="87">
        <v>17569871.800000001</v>
      </c>
      <c r="AQ871" s="87">
        <v>17569871.800000001</v>
      </c>
      <c r="AR871" s="87">
        <v>17569871.800000001</v>
      </c>
      <c r="AS871" s="87">
        <v>17569871.800000001</v>
      </c>
      <c r="AT871" s="87">
        <v>17569871.800000001</v>
      </c>
      <c r="AU871" s="87">
        <v>17569871.800000001</v>
      </c>
      <c r="AV871" s="87">
        <v>17569871.800000001</v>
      </c>
      <c r="AW871" s="87">
        <v>17569871.800000001</v>
      </c>
      <c r="AX871" s="87">
        <v>17569871.800000001</v>
      </c>
      <c r="AY871" s="87">
        <v>17569871.800000001</v>
      </c>
      <c r="AZ871" s="87">
        <v>17569871.800000001</v>
      </c>
      <c r="BA871" s="87">
        <v>17569871.800000001</v>
      </c>
      <c r="BB871" s="87">
        <v>17569871.800000001</v>
      </c>
    </row>
    <row r="872" spans="1:54">
      <c r="A872" s="267" t="s">
        <v>989</v>
      </c>
      <c r="B872" s="109">
        <v>-182787486.829999</v>
      </c>
      <c r="C872" s="109">
        <v>-182787486.829999</v>
      </c>
      <c r="D872" s="109">
        <v>-182787486.829999</v>
      </c>
      <c r="E872" s="109">
        <v>-182787486.829999</v>
      </c>
      <c r="F872" s="109">
        <v>-182787486.829999</v>
      </c>
      <c r="G872" s="109">
        <v>-182787486.829999</v>
      </c>
      <c r="H872" s="109">
        <v>-182787486.829999</v>
      </c>
      <c r="I872" s="109">
        <v>-182787486.829999</v>
      </c>
      <c r="J872" s="109">
        <v>-182787486.829999</v>
      </c>
      <c r="K872" s="109">
        <v>-182787486.829999</v>
      </c>
      <c r="L872" s="109">
        <v>-182787486.829999</v>
      </c>
      <c r="M872" s="109">
        <v>-182787486.829999</v>
      </c>
      <c r="N872" s="109">
        <v>-182787486.829999</v>
      </c>
      <c r="O872" s="109">
        <v>-182787486.829999</v>
      </c>
      <c r="P872" s="109">
        <v>-182787486.829999</v>
      </c>
      <c r="Q872" s="109">
        <v>-182787486.829999</v>
      </c>
      <c r="R872" s="109">
        <v>-182787486.829999</v>
      </c>
      <c r="S872" s="109">
        <v>-182787486.829999</v>
      </c>
      <c r="T872" s="109">
        <v>-182787486.829999</v>
      </c>
      <c r="U872" s="109">
        <v>-182787486.829999</v>
      </c>
      <c r="V872" s="109">
        <v>-182787486.829999</v>
      </c>
      <c r="W872" s="109">
        <v>-182787486.829999</v>
      </c>
      <c r="X872" s="109">
        <v>-182787486.829999</v>
      </c>
      <c r="Y872" s="109">
        <v>-182787486.829999</v>
      </c>
      <c r="Z872" s="109">
        <v>-182787486.829999</v>
      </c>
      <c r="AA872" s="109">
        <v>-182787486.829999</v>
      </c>
      <c r="AB872" s="109">
        <v>-182787486.829999</v>
      </c>
      <c r="AC872" s="109">
        <v>-182787486.829999</v>
      </c>
      <c r="AD872" s="109">
        <v>-182787486.829999</v>
      </c>
      <c r="AE872" s="109">
        <v>-182787486.829999</v>
      </c>
      <c r="AF872" s="109">
        <v>-182787486.829999</v>
      </c>
      <c r="AG872" s="109">
        <v>-182787486.829999</v>
      </c>
      <c r="AH872" s="109">
        <v>-182787486.829999</v>
      </c>
      <c r="AI872" s="109">
        <v>-182787486.829999</v>
      </c>
      <c r="AJ872" s="109">
        <v>-182787486.829999</v>
      </c>
      <c r="AK872" s="109">
        <v>-182787486.829999</v>
      </c>
      <c r="AL872" s="109">
        <v>-182787486.829999</v>
      </c>
      <c r="AM872" s="109">
        <v>-182787486.829999</v>
      </c>
      <c r="AN872" s="109">
        <v>-182787486.829999</v>
      </c>
      <c r="AO872" s="109">
        <v>-182787486.829999</v>
      </c>
      <c r="AP872" s="109">
        <v>-182787486.829999</v>
      </c>
      <c r="AQ872" s="109">
        <v>-182787486.829999</v>
      </c>
      <c r="AR872" s="109">
        <v>-182787486.829999</v>
      </c>
      <c r="AS872" s="109">
        <v>-182787486.829999</v>
      </c>
      <c r="AT872" s="109">
        <v>-182787486.829999</v>
      </c>
      <c r="AU872" s="109">
        <v>-182787486.829999</v>
      </c>
      <c r="AV872" s="109">
        <v>-182787486.829999</v>
      </c>
      <c r="AW872" s="109">
        <v>-182787486.829999</v>
      </c>
      <c r="AX872" s="109">
        <v>-182787486.829999</v>
      </c>
      <c r="AY872" s="109">
        <v>-182787486.829999</v>
      </c>
      <c r="AZ872" s="109">
        <v>-182787486.829999</v>
      </c>
      <c r="BA872" s="109">
        <v>-182787486.829999</v>
      </c>
      <c r="BB872" s="109">
        <v>-182787486.829999</v>
      </c>
    </row>
    <row r="873" spans="1:54">
      <c r="A873" s="86" t="s">
        <v>990</v>
      </c>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c r="AK873" s="87"/>
      <c r="AL873" s="87"/>
      <c r="AM873" s="87"/>
      <c r="AN873" s="87"/>
      <c r="AO873" s="87"/>
      <c r="AP873" s="87"/>
      <c r="AQ873" s="87"/>
      <c r="AR873" s="87"/>
      <c r="AS873" s="87"/>
      <c r="AT873" s="87"/>
      <c r="AU873" s="87"/>
      <c r="AV873" s="87"/>
      <c r="AW873" s="87"/>
      <c r="AX873" s="87"/>
      <c r="AY873" s="87"/>
      <c r="AZ873" s="87"/>
      <c r="BA873" s="87"/>
      <c r="BB873" s="87"/>
    </row>
    <row r="874" spans="1:54">
      <c r="A874" s="89" t="s">
        <v>991</v>
      </c>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c r="AG874" s="87"/>
      <c r="AH874" s="87"/>
      <c r="AI874" s="87"/>
      <c r="AJ874" s="87"/>
      <c r="AK874" s="87"/>
      <c r="AL874" s="87"/>
      <c r="AM874" s="87"/>
      <c r="AN874" s="87"/>
      <c r="AO874" s="87"/>
      <c r="AP874" s="87"/>
      <c r="AQ874" s="87"/>
      <c r="AR874" s="87"/>
      <c r="AS874" s="87"/>
      <c r="AT874" s="87"/>
      <c r="AU874" s="87"/>
      <c r="AV874" s="87"/>
      <c r="AW874" s="87"/>
      <c r="AX874" s="87"/>
      <c r="AY874" s="87"/>
      <c r="AZ874" s="87"/>
      <c r="BA874" s="87"/>
      <c r="BB874" s="87"/>
    </row>
    <row r="875" spans="1:54">
      <c r="A875" s="86" t="s">
        <v>992</v>
      </c>
      <c r="B875" s="87">
        <v>0</v>
      </c>
      <c r="C875" s="87">
        <v>0</v>
      </c>
      <c r="D875" s="87">
        <v>0</v>
      </c>
      <c r="E875" s="87">
        <v>0</v>
      </c>
      <c r="F875" s="87">
        <v>0</v>
      </c>
      <c r="G875" s="87">
        <v>0</v>
      </c>
      <c r="H875" s="87">
        <v>0</v>
      </c>
      <c r="I875" s="87">
        <v>0</v>
      </c>
      <c r="J875" s="87">
        <v>0</v>
      </c>
      <c r="K875" s="87">
        <v>0</v>
      </c>
      <c r="L875" s="87">
        <v>0</v>
      </c>
      <c r="M875" s="87">
        <v>0</v>
      </c>
      <c r="N875" s="87">
        <v>0</v>
      </c>
      <c r="O875" s="87">
        <v>0</v>
      </c>
      <c r="P875" s="87">
        <v>0</v>
      </c>
      <c r="Q875" s="87">
        <v>0</v>
      </c>
      <c r="R875" s="87">
        <v>0</v>
      </c>
      <c r="S875" s="87">
        <v>0</v>
      </c>
      <c r="T875" s="87">
        <v>0</v>
      </c>
      <c r="U875" s="87">
        <v>0</v>
      </c>
      <c r="V875" s="87">
        <v>0</v>
      </c>
      <c r="W875" s="87">
        <v>0</v>
      </c>
      <c r="X875" s="87">
        <v>0</v>
      </c>
      <c r="Y875" s="87">
        <v>0</v>
      </c>
      <c r="Z875" s="87">
        <v>0</v>
      </c>
      <c r="AA875" s="87">
        <v>0</v>
      </c>
      <c r="AB875" s="87">
        <v>0</v>
      </c>
      <c r="AC875" s="87">
        <v>0</v>
      </c>
      <c r="AD875" s="87">
        <v>0</v>
      </c>
      <c r="AE875" s="87">
        <v>0</v>
      </c>
      <c r="AF875" s="87">
        <v>0</v>
      </c>
      <c r="AG875" s="87">
        <v>0</v>
      </c>
      <c r="AH875" s="87">
        <v>0</v>
      </c>
      <c r="AI875" s="87">
        <v>0</v>
      </c>
      <c r="AJ875" s="87">
        <v>0</v>
      </c>
      <c r="AK875" s="87">
        <v>0</v>
      </c>
      <c r="AL875" s="87">
        <v>0</v>
      </c>
      <c r="AM875" s="87">
        <v>0</v>
      </c>
      <c r="AN875" s="87">
        <v>0</v>
      </c>
      <c r="AO875" s="87">
        <v>0</v>
      </c>
      <c r="AP875" s="87">
        <v>0</v>
      </c>
      <c r="AQ875" s="87">
        <v>0</v>
      </c>
      <c r="AR875" s="87">
        <v>0</v>
      </c>
      <c r="AS875" s="87">
        <v>0</v>
      </c>
      <c r="AT875" s="87">
        <v>0</v>
      </c>
      <c r="AU875" s="87">
        <v>0</v>
      </c>
      <c r="AV875" s="87">
        <v>0</v>
      </c>
      <c r="AW875" s="87">
        <v>0</v>
      </c>
      <c r="AX875" s="87">
        <v>0</v>
      </c>
      <c r="AY875" s="87">
        <v>0</v>
      </c>
      <c r="AZ875" s="87">
        <v>0</v>
      </c>
      <c r="BA875" s="87">
        <v>0</v>
      </c>
      <c r="BB875" s="87">
        <v>0</v>
      </c>
    </row>
    <row r="876" spans="1:54">
      <c r="A876" s="86" t="s">
        <v>993</v>
      </c>
      <c r="B876" s="87">
        <v>12113549.699999999</v>
      </c>
      <c r="C876" s="87">
        <v>310349.02642618999</v>
      </c>
      <c r="D876" s="87">
        <v>-1636389.15009226</v>
      </c>
      <c r="E876" s="87">
        <v>-4643872.5483378703</v>
      </c>
      <c r="F876" s="87">
        <v>11688238.412530599</v>
      </c>
      <c r="G876" s="87">
        <v>6462949.3422040604</v>
      </c>
      <c r="H876" s="87">
        <v>16508887.0128725</v>
      </c>
      <c r="I876" s="87">
        <v>8708170.7263022792</v>
      </c>
      <c r="J876" s="87">
        <v>-6538296.5335365999</v>
      </c>
      <c r="K876" s="87">
        <v>4592688.3673435496</v>
      </c>
      <c r="L876" s="87">
        <v>966918.14887921396</v>
      </c>
      <c r="M876" s="87">
        <v>1361085.75390887</v>
      </c>
      <c r="N876" s="87">
        <v>12113549.699999999</v>
      </c>
      <c r="O876" s="87">
        <v>12113549.699999999</v>
      </c>
      <c r="P876" s="87">
        <v>5820270.2682088604</v>
      </c>
      <c r="Q876" s="87">
        <v>8592656.3144134302</v>
      </c>
      <c r="R876" s="87">
        <v>11585906.096501799</v>
      </c>
      <c r="S876" s="87">
        <v>17743914.735552602</v>
      </c>
      <c r="T876" s="87">
        <v>16019714.867760001</v>
      </c>
      <c r="U876" s="87">
        <v>18052142.347991802</v>
      </c>
      <c r="V876" s="87">
        <v>14221727.894560199</v>
      </c>
      <c r="W876" s="87">
        <v>3909086.3386141201</v>
      </c>
      <c r="X876" s="87">
        <v>6742500.4127846397</v>
      </c>
      <c r="Y876" s="87">
        <v>6427270.8586582895</v>
      </c>
      <c r="Z876" s="87">
        <v>9837272.9223142508</v>
      </c>
      <c r="AA876" s="87">
        <v>12113549.699999999</v>
      </c>
      <c r="AB876" s="87">
        <v>12113549.699999999</v>
      </c>
      <c r="AC876" s="87">
        <v>6084958.8670806196</v>
      </c>
      <c r="AD876" s="87">
        <v>9246564.4715789407</v>
      </c>
      <c r="AE876" s="87">
        <v>12557856.506899999</v>
      </c>
      <c r="AF876" s="87">
        <v>18100546.7366184</v>
      </c>
      <c r="AG876" s="87">
        <v>16617565.693649599</v>
      </c>
      <c r="AH876" s="87">
        <v>17860943.1825631</v>
      </c>
      <c r="AI876" s="87">
        <v>14183508.000884799</v>
      </c>
      <c r="AJ876" s="87">
        <v>4063600.8126442502</v>
      </c>
      <c r="AK876" s="87">
        <v>6303921.7349251704</v>
      </c>
      <c r="AL876" s="87">
        <v>6413695.3140376899</v>
      </c>
      <c r="AM876" s="87">
        <v>10399770.398925399</v>
      </c>
      <c r="AN876" s="87">
        <v>12113549.699999999</v>
      </c>
      <c r="AO876" s="87">
        <v>12113549.699999999</v>
      </c>
      <c r="AP876" s="87">
        <v>6463877.6968964804</v>
      </c>
      <c r="AQ876" s="87">
        <v>9831513.2790262401</v>
      </c>
      <c r="AR876" s="87">
        <v>13500997.244531199</v>
      </c>
      <c r="AS876" s="87">
        <v>17520901.460625298</v>
      </c>
      <c r="AT876" s="87">
        <v>16059839.829728801</v>
      </c>
      <c r="AU876" s="87">
        <v>15535980.522070101</v>
      </c>
      <c r="AV876" s="87">
        <v>11877962.0041357</v>
      </c>
      <c r="AW876" s="87">
        <v>1746337.2914142101</v>
      </c>
      <c r="AX876" s="87">
        <v>2121943.7425285699</v>
      </c>
      <c r="AY876" s="87">
        <v>2246034.7332720398</v>
      </c>
      <c r="AZ876" s="87">
        <v>5993470.0464584501</v>
      </c>
      <c r="BA876" s="87">
        <v>12113549.699999999</v>
      </c>
      <c r="BB876" s="87">
        <v>12113549.699999999</v>
      </c>
    </row>
    <row r="877" spans="1:54">
      <c r="A877" s="86" t="s">
        <v>994</v>
      </c>
      <c r="B877" s="87">
        <v>0</v>
      </c>
      <c r="C877" s="87">
        <v>0</v>
      </c>
      <c r="D877" s="87">
        <v>0</v>
      </c>
      <c r="E877" s="87">
        <v>0</v>
      </c>
      <c r="F877" s="87">
        <v>0</v>
      </c>
      <c r="G877" s="87">
        <v>0</v>
      </c>
      <c r="H877" s="87">
        <v>0</v>
      </c>
      <c r="I877" s="87">
        <v>0</v>
      </c>
      <c r="J877" s="87">
        <v>0</v>
      </c>
      <c r="K877" s="87">
        <v>0</v>
      </c>
      <c r="L877" s="87">
        <v>0</v>
      </c>
      <c r="M877" s="87">
        <v>0</v>
      </c>
      <c r="N877" s="87">
        <v>0</v>
      </c>
      <c r="O877" s="87">
        <v>0</v>
      </c>
      <c r="P877" s="87">
        <v>0</v>
      </c>
      <c r="Q877" s="87">
        <v>0</v>
      </c>
      <c r="R877" s="87">
        <v>0</v>
      </c>
      <c r="S877" s="87">
        <v>0</v>
      </c>
      <c r="T877" s="87">
        <v>0</v>
      </c>
      <c r="U877" s="87">
        <v>0</v>
      </c>
      <c r="V877" s="87">
        <v>0</v>
      </c>
      <c r="W877" s="87">
        <v>0</v>
      </c>
      <c r="X877" s="87">
        <v>0</v>
      </c>
      <c r="Y877" s="87">
        <v>0</v>
      </c>
      <c r="Z877" s="87">
        <v>0</v>
      </c>
      <c r="AA877" s="87">
        <v>0</v>
      </c>
      <c r="AB877" s="87">
        <v>0</v>
      </c>
      <c r="AC877" s="87">
        <v>0</v>
      </c>
      <c r="AD877" s="87">
        <v>0</v>
      </c>
      <c r="AE877" s="87">
        <v>0</v>
      </c>
      <c r="AF877" s="87">
        <v>0</v>
      </c>
      <c r="AG877" s="87">
        <v>0</v>
      </c>
      <c r="AH877" s="87">
        <v>0</v>
      </c>
      <c r="AI877" s="87">
        <v>0</v>
      </c>
      <c r="AJ877" s="87">
        <v>0</v>
      </c>
      <c r="AK877" s="87">
        <v>0</v>
      </c>
      <c r="AL877" s="87">
        <v>0</v>
      </c>
      <c r="AM877" s="87">
        <v>0</v>
      </c>
      <c r="AN877" s="87">
        <v>0</v>
      </c>
      <c r="AO877" s="87">
        <v>0</v>
      </c>
      <c r="AP877" s="87">
        <v>0</v>
      </c>
      <c r="AQ877" s="87">
        <v>0</v>
      </c>
      <c r="AR877" s="87">
        <v>0</v>
      </c>
      <c r="AS877" s="87">
        <v>0</v>
      </c>
      <c r="AT877" s="87">
        <v>0</v>
      </c>
      <c r="AU877" s="87">
        <v>0</v>
      </c>
      <c r="AV877" s="87">
        <v>0</v>
      </c>
      <c r="AW877" s="87">
        <v>0</v>
      </c>
      <c r="AX877" s="87">
        <v>0</v>
      </c>
      <c r="AY877" s="87">
        <v>0</v>
      </c>
      <c r="AZ877" s="87">
        <v>0</v>
      </c>
      <c r="BA877" s="87">
        <v>0</v>
      </c>
      <c r="BB877" s="87">
        <v>0</v>
      </c>
    </row>
    <row r="878" spans="1:54">
      <c r="A878" s="86" t="s">
        <v>995</v>
      </c>
      <c r="B878" s="87">
        <v>0</v>
      </c>
      <c r="C878" s="87">
        <v>0</v>
      </c>
      <c r="D878" s="87">
        <v>0</v>
      </c>
      <c r="E878" s="87">
        <v>0</v>
      </c>
      <c r="F878" s="87">
        <v>0</v>
      </c>
      <c r="G878" s="87">
        <v>0</v>
      </c>
      <c r="H878" s="87">
        <v>0</v>
      </c>
      <c r="I878" s="87">
        <v>0</v>
      </c>
      <c r="J878" s="87">
        <v>0</v>
      </c>
      <c r="K878" s="87">
        <v>0</v>
      </c>
      <c r="L878" s="87">
        <v>0</v>
      </c>
      <c r="M878" s="87">
        <v>0</v>
      </c>
      <c r="N878" s="87">
        <v>0</v>
      </c>
      <c r="O878" s="87">
        <v>0</v>
      </c>
      <c r="P878" s="87">
        <v>0</v>
      </c>
      <c r="Q878" s="87">
        <v>0</v>
      </c>
      <c r="R878" s="87">
        <v>0</v>
      </c>
      <c r="S878" s="87">
        <v>0</v>
      </c>
      <c r="T878" s="87">
        <v>0</v>
      </c>
      <c r="U878" s="87">
        <v>0</v>
      </c>
      <c r="V878" s="87">
        <v>0</v>
      </c>
      <c r="W878" s="87">
        <v>0</v>
      </c>
      <c r="X878" s="87">
        <v>0</v>
      </c>
      <c r="Y878" s="87">
        <v>0</v>
      </c>
      <c r="Z878" s="87">
        <v>0</v>
      </c>
      <c r="AA878" s="87">
        <v>0</v>
      </c>
      <c r="AB878" s="87">
        <v>0</v>
      </c>
      <c r="AC878" s="87">
        <v>0</v>
      </c>
      <c r="AD878" s="87">
        <v>0</v>
      </c>
      <c r="AE878" s="87">
        <v>0</v>
      </c>
      <c r="AF878" s="87">
        <v>0</v>
      </c>
      <c r="AG878" s="87">
        <v>0</v>
      </c>
      <c r="AH878" s="87">
        <v>0</v>
      </c>
      <c r="AI878" s="87">
        <v>0</v>
      </c>
      <c r="AJ878" s="87">
        <v>0</v>
      </c>
      <c r="AK878" s="87">
        <v>0</v>
      </c>
      <c r="AL878" s="87">
        <v>0</v>
      </c>
      <c r="AM878" s="87">
        <v>0</v>
      </c>
      <c r="AN878" s="87">
        <v>0</v>
      </c>
      <c r="AO878" s="87">
        <v>0</v>
      </c>
      <c r="AP878" s="87">
        <v>0</v>
      </c>
      <c r="AQ878" s="87">
        <v>0</v>
      </c>
      <c r="AR878" s="87">
        <v>0</v>
      </c>
      <c r="AS878" s="87">
        <v>0</v>
      </c>
      <c r="AT878" s="87">
        <v>0</v>
      </c>
      <c r="AU878" s="87">
        <v>0</v>
      </c>
      <c r="AV878" s="87">
        <v>0</v>
      </c>
      <c r="AW878" s="87">
        <v>0</v>
      </c>
      <c r="AX878" s="87">
        <v>0</v>
      </c>
      <c r="AY878" s="87">
        <v>0</v>
      </c>
      <c r="AZ878" s="87">
        <v>0</v>
      </c>
      <c r="BA878" s="87">
        <v>0</v>
      </c>
      <c r="BB878" s="87">
        <v>0</v>
      </c>
    </row>
    <row r="879" spans="1:54">
      <c r="A879" s="86" t="s">
        <v>996</v>
      </c>
      <c r="B879" s="87">
        <v>0</v>
      </c>
      <c r="C879" s="87">
        <v>0</v>
      </c>
      <c r="D879" s="87">
        <v>0</v>
      </c>
      <c r="E879" s="87">
        <v>0</v>
      </c>
      <c r="F879" s="87">
        <v>0</v>
      </c>
      <c r="G879" s="87">
        <v>0</v>
      </c>
      <c r="H879" s="87">
        <v>0</v>
      </c>
      <c r="I879" s="87">
        <v>0</v>
      </c>
      <c r="J879" s="87">
        <v>0</v>
      </c>
      <c r="K879" s="87">
        <v>0</v>
      </c>
      <c r="L879" s="87">
        <v>0</v>
      </c>
      <c r="M879" s="87">
        <v>0</v>
      </c>
      <c r="N879" s="87">
        <v>0</v>
      </c>
      <c r="O879" s="87">
        <v>0</v>
      </c>
      <c r="P879" s="87">
        <v>0</v>
      </c>
      <c r="Q879" s="87">
        <v>0</v>
      </c>
      <c r="R879" s="87">
        <v>0</v>
      </c>
      <c r="S879" s="87">
        <v>0</v>
      </c>
      <c r="T879" s="87">
        <v>0</v>
      </c>
      <c r="U879" s="87">
        <v>0</v>
      </c>
      <c r="V879" s="87">
        <v>0</v>
      </c>
      <c r="W879" s="87">
        <v>0</v>
      </c>
      <c r="X879" s="87">
        <v>0</v>
      </c>
      <c r="Y879" s="87">
        <v>0</v>
      </c>
      <c r="Z879" s="87">
        <v>0</v>
      </c>
      <c r="AA879" s="87">
        <v>0</v>
      </c>
      <c r="AB879" s="87">
        <v>0</v>
      </c>
      <c r="AC879" s="87">
        <v>0</v>
      </c>
      <c r="AD879" s="87">
        <v>0</v>
      </c>
      <c r="AE879" s="87">
        <v>0</v>
      </c>
      <c r="AF879" s="87">
        <v>0</v>
      </c>
      <c r="AG879" s="87">
        <v>0</v>
      </c>
      <c r="AH879" s="87">
        <v>0</v>
      </c>
      <c r="AI879" s="87">
        <v>0</v>
      </c>
      <c r="AJ879" s="87">
        <v>0</v>
      </c>
      <c r="AK879" s="87">
        <v>0</v>
      </c>
      <c r="AL879" s="87">
        <v>0</v>
      </c>
      <c r="AM879" s="87">
        <v>0</v>
      </c>
      <c r="AN879" s="87">
        <v>0</v>
      </c>
      <c r="AO879" s="87">
        <v>0</v>
      </c>
      <c r="AP879" s="87">
        <v>0</v>
      </c>
      <c r="AQ879" s="87">
        <v>0</v>
      </c>
      <c r="AR879" s="87">
        <v>0</v>
      </c>
      <c r="AS879" s="87">
        <v>0</v>
      </c>
      <c r="AT879" s="87">
        <v>0</v>
      </c>
      <c r="AU879" s="87">
        <v>0</v>
      </c>
      <c r="AV879" s="87">
        <v>0</v>
      </c>
      <c r="AW879" s="87">
        <v>0</v>
      </c>
      <c r="AX879" s="87">
        <v>0</v>
      </c>
      <c r="AY879" s="87">
        <v>0</v>
      </c>
      <c r="AZ879" s="87">
        <v>0</v>
      </c>
      <c r="BA879" s="87">
        <v>0</v>
      </c>
      <c r="BB879" s="87">
        <v>0</v>
      </c>
    </row>
    <row r="880" spans="1:54">
      <c r="A880" s="86" t="s">
        <v>997</v>
      </c>
      <c r="B880" s="87">
        <v>-12292233.539999999</v>
      </c>
      <c r="C880" s="87">
        <v>-12292233.539999999</v>
      </c>
      <c r="D880" s="87">
        <v>-12292233.539999999</v>
      </c>
      <c r="E880" s="87">
        <v>-12292233.539999999</v>
      </c>
      <c r="F880" s="87">
        <v>-12292233.539999999</v>
      </c>
      <c r="G880" s="87">
        <v>-12292233.539999999</v>
      </c>
      <c r="H880" s="87">
        <v>-12292233.539999999</v>
      </c>
      <c r="I880" s="87">
        <v>-12292233.539999999</v>
      </c>
      <c r="J880" s="87">
        <v>-12292233.539999999</v>
      </c>
      <c r="K880" s="87">
        <v>-12292233.539999999</v>
      </c>
      <c r="L880" s="87">
        <v>-12292233.539999999</v>
      </c>
      <c r="M880" s="87">
        <v>-12292233.539999999</v>
      </c>
      <c r="N880" s="87">
        <v>-12292233.539999999</v>
      </c>
      <c r="O880" s="87">
        <v>-12292233.539999999</v>
      </c>
      <c r="P880" s="87">
        <v>-12292233.539999999</v>
      </c>
      <c r="Q880" s="87">
        <v>-12292233.539999999</v>
      </c>
      <c r="R880" s="87">
        <v>-12292233.539999999</v>
      </c>
      <c r="S880" s="87">
        <v>-12292233.539999999</v>
      </c>
      <c r="T880" s="87">
        <v>-12292233.539999999</v>
      </c>
      <c r="U880" s="87">
        <v>-12292233.539999999</v>
      </c>
      <c r="V880" s="87">
        <v>-12292233.539999999</v>
      </c>
      <c r="W880" s="87">
        <v>-12292233.539999999</v>
      </c>
      <c r="X880" s="87">
        <v>-12292233.539999999</v>
      </c>
      <c r="Y880" s="87">
        <v>-12292233.539999999</v>
      </c>
      <c r="Z880" s="87">
        <v>-12292233.539999999</v>
      </c>
      <c r="AA880" s="87">
        <v>-12292233.539999999</v>
      </c>
      <c r="AB880" s="87">
        <v>-12292233.539999999</v>
      </c>
      <c r="AC880" s="87">
        <v>-12292233.539999999</v>
      </c>
      <c r="AD880" s="87">
        <v>-12292233.539999999</v>
      </c>
      <c r="AE880" s="87">
        <v>-12292233.539999999</v>
      </c>
      <c r="AF880" s="87">
        <v>-12292233.539999999</v>
      </c>
      <c r="AG880" s="87">
        <v>-12292233.539999999</v>
      </c>
      <c r="AH880" s="87">
        <v>-12292233.539999999</v>
      </c>
      <c r="AI880" s="87">
        <v>-12292233.539999999</v>
      </c>
      <c r="AJ880" s="87">
        <v>-12292233.539999999</v>
      </c>
      <c r="AK880" s="87">
        <v>-12292233.539999999</v>
      </c>
      <c r="AL880" s="87">
        <v>-12292233.539999999</v>
      </c>
      <c r="AM880" s="87">
        <v>-12292233.539999999</v>
      </c>
      <c r="AN880" s="87">
        <v>-12292233.539999999</v>
      </c>
      <c r="AO880" s="87">
        <v>-12292233.539999999</v>
      </c>
      <c r="AP880" s="87">
        <v>-12292233.539999999</v>
      </c>
      <c r="AQ880" s="87">
        <v>-12292233.539999999</v>
      </c>
      <c r="AR880" s="87">
        <v>-12292233.539999999</v>
      </c>
      <c r="AS880" s="87">
        <v>-12292233.539999999</v>
      </c>
      <c r="AT880" s="87">
        <v>-12292233.539999999</v>
      </c>
      <c r="AU880" s="87">
        <v>-12292233.539999999</v>
      </c>
      <c r="AV880" s="87">
        <v>-12292233.539999999</v>
      </c>
      <c r="AW880" s="87">
        <v>-12292233.539999999</v>
      </c>
      <c r="AX880" s="87">
        <v>-12292233.539999999</v>
      </c>
      <c r="AY880" s="87">
        <v>-12292233.539999999</v>
      </c>
      <c r="AZ880" s="87">
        <v>-12292233.539999999</v>
      </c>
      <c r="BA880" s="87">
        <v>-12292233.539999999</v>
      </c>
      <c r="BB880" s="87">
        <v>-12292233.539999999</v>
      </c>
    </row>
    <row r="881" spans="1:54">
      <c r="A881" s="86" t="s">
        <v>998</v>
      </c>
      <c r="B881" s="87">
        <v>7934.7800000032203</v>
      </c>
      <c r="C881" s="87">
        <v>-15585174.1674596</v>
      </c>
      <c r="D881" s="87">
        <v>-31178283.114919301</v>
      </c>
      <c r="E881" s="87">
        <v>-46771392.062378898</v>
      </c>
      <c r="F881" s="87">
        <v>-62364501.009838603</v>
      </c>
      <c r="G881" s="87">
        <v>-77957609.957298294</v>
      </c>
      <c r="H881" s="87">
        <v>-93550718.904757902</v>
      </c>
      <c r="I881" s="87">
        <v>-109143827.852217</v>
      </c>
      <c r="J881" s="87">
        <v>-124736936.799677</v>
      </c>
      <c r="K881" s="87">
        <v>-140330045.747136</v>
      </c>
      <c r="L881" s="87">
        <v>-155923154.69459599</v>
      </c>
      <c r="M881" s="87">
        <v>15601043.7274596</v>
      </c>
      <c r="N881" s="87">
        <v>7934.7800000104999</v>
      </c>
      <c r="O881" s="87">
        <v>7934.7800000104999</v>
      </c>
      <c r="P881" s="87">
        <v>-17039214.472494502</v>
      </c>
      <c r="Q881" s="87">
        <v>-34086363.724989101</v>
      </c>
      <c r="R881" s="87">
        <v>-51133512.977483697</v>
      </c>
      <c r="S881" s="87">
        <v>-68180662.229978293</v>
      </c>
      <c r="T881" s="87">
        <v>-85227811.482472807</v>
      </c>
      <c r="U881" s="87">
        <v>-102274960.73496699</v>
      </c>
      <c r="V881" s="87">
        <v>-119322109.987462</v>
      </c>
      <c r="W881" s="87">
        <v>-136369259.23995599</v>
      </c>
      <c r="X881" s="87">
        <v>-153416408.49245101</v>
      </c>
      <c r="Y881" s="87">
        <v>-170463557.74494499</v>
      </c>
      <c r="Z881" s="87">
        <v>17055084.0324945</v>
      </c>
      <c r="AA881" s="87">
        <v>7934.77999999231</v>
      </c>
      <c r="AB881" s="87">
        <v>7934.77999999231</v>
      </c>
      <c r="AC881" s="87">
        <v>-19014683.104772702</v>
      </c>
      <c r="AD881" s="87">
        <v>-38037300.989545502</v>
      </c>
      <c r="AE881" s="87">
        <v>-57059918.874318197</v>
      </c>
      <c r="AF881" s="87">
        <v>-76082536.759091005</v>
      </c>
      <c r="AG881" s="87">
        <v>-95105154.643863693</v>
      </c>
      <c r="AH881" s="87">
        <v>-114127772.52863599</v>
      </c>
      <c r="AI881" s="87">
        <v>-133150390.41340899</v>
      </c>
      <c r="AJ881" s="87">
        <v>-152173008.298181</v>
      </c>
      <c r="AK881" s="87">
        <v>-171195626.18295401</v>
      </c>
      <c r="AL881" s="87">
        <v>-190218244.067727</v>
      </c>
      <c r="AM881" s="87">
        <v>19030552.664772701</v>
      </c>
      <c r="AN881" s="87">
        <v>7934.7800000323296</v>
      </c>
      <c r="AO881" s="87">
        <v>7934.7800000323296</v>
      </c>
      <c r="AP881" s="87">
        <v>-20335743.335879099</v>
      </c>
      <c r="AQ881" s="87">
        <v>-40679421.451758303</v>
      </c>
      <c r="AR881" s="87">
        <v>-61023099.567637399</v>
      </c>
      <c r="AS881" s="87">
        <v>-81366777.683516607</v>
      </c>
      <c r="AT881" s="87">
        <v>-101710455.79939499</v>
      </c>
      <c r="AU881" s="87">
        <v>-122054133.91527499</v>
      </c>
      <c r="AV881" s="87">
        <v>-142397812.03115401</v>
      </c>
      <c r="AW881" s="87">
        <v>-162741490.14703301</v>
      </c>
      <c r="AX881" s="87">
        <v>-183085168.26291201</v>
      </c>
      <c r="AY881" s="87">
        <v>-203428846.378791</v>
      </c>
      <c r="AZ881" s="87">
        <v>20351612.895879202</v>
      </c>
      <c r="BA881" s="87">
        <v>7934.7800000577899</v>
      </c>
      <c r="BB881" s="87">
        <v>7934.7800000577899</v>
      </c>
    </row>
    <row r="882" spans="1:54">
      <c r="A882" s="86" t="s">
        <v>999</v>
      </c>
      <c r="B882" s="87">
        <v>-16868741.719999999</v>
      </c>
      <c r="C882" s="87">
        <v>-16868741.719999999</v>
      </c>
      <c r="D882" s="87">
        <v>-16868741.719999999</v>
      </c>
      <c r="E882" s="87">
        <v>-16868741.719999999</v>
      </c>
      <c r="F882" s="87">
        <v>-16868741.719999999</v>
      </c>
      <c r="G882" s="87">
        <v>-16868741.719999999</v>
      </c>
      <c r="H882" s="87">
        <v>-16868741.719999999</v>
      </c>
      <c r="I882" s="87">
        <v>-16868741.719999999</v>
      </c>
      <c r="J882" s="87">
        <v>-16868741.719999999</v>
      </c>
      <c r="K882" s="87">
        <v>-16868741.719999999</v>
      </c>
      <c r="L882" s="87">
        <v>-16868741.719999999</v>
      </c>
      <c r="M882" s="87">
        <v>-16868741.719999999</v>
      </c>
      <c r="N882" s="87">
        <v>-16868741.719999999</v>
      </c>
      <c r="O882" s="87">
        <v>-16868741.719999999</v>
      </c>
      <c r="P882" s="87">
        <v>-16868741.719999999</v>
      </c>
      <c r="Q882" s="87">
        <v>-16868741.719999999</v>
      </c>
      <c r="R882" s="87">
        <v>-16868741.719999999</v>
      </c>
      <c r="S882" s="87">
        <v>-16868741.719999999</v>
      </c>
      <c r="T882" s="87">
        <v>-16868741.719999999</v>
      </c>
      <c r="U882" s="87">
        <v>-16868741.719999999</v>
      </c>
      <c r="V882" s="87">
        <v>-16868741.719999999</v>
      </c>
      <c r="W882" s="87">
        <v>-16868741.719999999</v>
      </c>
      <c r="X882" s="87">
        <v>-16868741.719999999</v>
      </c>
      <c r="Y882" s="87">
        <v>-16868741.719999999</v>
      </c>
      <c r="Z882" s="87">
        <v>-16868741.719999999</v>
      </c>
      <c r="AA882" s="87">
        <v>-16868741.719999999</v>
      </c>
      <c r="AB882" s="87">
        <v>-16868741.719999999</v>
      </c>
      <c r="AC882" s="87">
        <v>-16868741.719999999</v>
      </c>
      <c r="AD882" s="87">
        <v>-16868741.719999999</v>
      </c>
      <c r="AE882" s="87">
        <v>-16868741.719999999</v>
      </c>
      <c r="AF882" s="87">
        <v>-16868741.719999999</v>
      </c>
      <c r="AG882" s="87">
        <v>-16868741.719999999</v>
      </c>
      <c r="AH882" s="87">
        <v>-16868741.719999999</v>
      </c>
      <c r="AI882" s="87">
        <v>-16868741.719999999</v>
      </c>
      <c r="AJ882" s="87">
        <v>-16868741.719999999</v>
      </c>
      <c r="AK882" s="87">
        <v>-16868741.719999999</v>
      </c>
      <c r="AL882" s="87">
        <v>-16868741.719999999</v>
      </c>
      <c r="AM882" s="87">
        <v>-16868741.719999999</v>
      </c>
      <c r="AN882" s="87">
        <v>-16868741.719999999</v>
      </c>
      <c r="AO882" s="87">
        <v>-16868741.719999999</v>
      </c>
      <c r="AP882" s="87">
        <v>-16868741.719999999</v>
      </c>
      <c r="AQ882" s="87">
        <v>-16868741.719999999</v>
      </c>
      <c r="AR882" s="87">
        <v>-16868741.719999999</v>
      </c>
      <c r="AS882" s="87">
        <v>-16868741.719999999</v>
      </c>
      <c r="AT882" s="87">
        <v>-16868741.719999999</v>
      </c>
      <c r="AU882" s="87">
        <v>-16868741.719999999</v>
      </c>
      <c r="AV882" s="87">
        <v>-16868741.719999999</v>
      </c>
      <c r="AW882" s="87">
        <v>-16868741.719999999</v>
      </c>
      <c r="AX882" s="87">
        <v>-16868741.719999999</v>
      </c>
      <c r="AY882" s="87">
        <v>-16868741.719999999</v>
      </c>
      <c r="AZ882" s="87">
        <v>-16868741.719999999</v>
      </c>
      <c r="BA882" s="87">
        <v>-16868741.719999999</v>
      </c>
      <c r="BB882" s="87">
        <v>-16868741.719999999</v>
      </c>
    </row>
    <row r="883" spans="1:54">
      <c r="A883" s="86" t="s">
        <v>1000</v>
      </c>
      <c r="B883" s="87">
        <v>-2006974.5</v>
      </c>
      <c r="C883" s="87">
        <v>-2006974.5</v>
      </c>
      <c r="D883" s="87">
        <v>-2006974.5</v>
      </c>
      <c r="E883" s="87">
        <v>-2006974.5</v>
      </c>
      <c r="F883" s="87">
        <v>-2006974.5</v>
      </c>
      <c r="G883" s="87">
        <v>-2006974.5</v>
      </c>
      <c r="H883" s="87">
        <v>-2006974.5</v>
      </c>
      <c r="I883" s="87">
        <v>-2006974.5</v>
      </c>
      <c r="J883" s="87">
        <v>-2006974.5</v>
      </c>
      <c r="K883" s="87">
        <v>-2006974.5</v>
      </c>
      <c r="L883" s="87">
        <v>-2006974.5</v>
      </c>
      <c r="M883" s="87">
        <v>-2006974.5</v>
      </c>
      <c r="N883" s="87">
        <v>-2006974.5</v>
      </c>
      <c r="O883" s="87">
        <v>-2006974.5</v>
      </c>
      <c r="P883" s="87">
        <v>-2006974.5</v>
      </c>
      <c r="Q883" s="87">
        <v>-2006974.5</v>
      </c>
      <c r="R883" s="87">
        <v>-2006974.5</v>
      </c>
      <c r="S883" s="87">
        <v>-2006974.5</v>
      </c>
      <c r="T883" s="87">
        <v>-2006974.5</v>
      </c>
      <c r="U883" s="87">
        <v>-2006974.5</v>
      </c>
      <c r="V883" s="87">
        <v>-2006974.5</v>
      </c>
      <c r="W883" s="87">
        <v>-2006974.5</v>
      </c>
      <c r="X883" s="87">
        <v>-2006974.5</v>
      </c>
      <c r="Y883" s="87">
        <v>-2006974.5</v>
      </c>
      <c r="Z883" s="87">
        <v>-2006974.5</v>
      </c>
      <c r="AA883" s="87">
        <v>-2006974.5</v>
      </c>
      <c r="AB883" s="87">
        <v>-2006974.5</v>
      </c>
      <c r="AC883" s="87">
        <v>-2006974.5</v>
      </c>
      <c r="AD883" s="87">
        <v>-2006974.5</v>
      </c>
      <c r="AE883" s="87">
        <v>-2006974.5</v>
      </c>
      <c r="AF883" s="87">
        <v>-2006974.5</v>
      </c>
      <c r="AG883" s="87">
        <v>-2006974.5</v>
      </c>
      <c r="AH883" s="87">
        <v>-2006974.5</v>
      </c>
      <c r="AI883" s="87">
        <v>-2006974.5</v>
      </c>
      <c r="AJ883" s="87">
        <v>-2006974.5</v>
      </c>
      <c r="AK883" s="87">
        <v>-2006974.5</v>
      </c>
      <c r="AL883" s="87">
        <v>-2006974.5</v>
      </c>
      <c r="AM883" s="87">
        <v>-2006974.5</v>
      </c>
      <c r="AN883" s="87">
        <v>-2006974.5</v>
      </c>
      <c r="AO883" s="87">
        <v>-2006974.5</v>
      </c>
      <c r="AP883" s="87">
        <v>-2006974.5</v>
      </c>
      <c r="AQ883" s="87">
        <v>-2006974.5</v>
      </c>
      <c r="AR883" s="87">
        <v>-2006974.5</v>
      </c>
      <c r="AS883" s="87">
        <v>-2006974.5</v>
      </c>
      <c r="AT883" s="87">
        <v>-2006974.5</v>
      </c>
      <c r="AU883" s="87">
        <v>-2006974.5</v>
      </c>
      <c r="AV883" s="87">
        <v>-2006974.5</v>
      </c>
      <c r="AW883" s="87">
        <v>-2006974.5</v>
      </c>
      <c r="AX883" s="87">
        <v>-2006974.5</v>
      </c>
      <c r="AY883" s="87">
        <v>-2006974.5</v>
      </c>
      <c r="AZ883" s="87">
        <v>-2006974.5</v>
      </c>
      <c r="BA883" s="87">
        <v>-2006974.5</v>
      </c>
      <c r="BB883" s="87">
        <v>-2006974.5</v>
      </c>
    </row>
    <row r="884" spans="1:54">
      <c r="A884" s="86" t="s">
        <v>1001</v>
      </c>
      <c r="B884" s="87">
        <v>-3726.8</v>
      </c>
      <c r="C884" s="87">
        <v>-3726.8</v>
      </c>
      <c r="D884" s="87">
        <v>-3726.8</v>
      </c>
      <c r="E884" s="87">
        <v>-3726.8</v>
      </c>
      <c r="F884" s="87">
        <v>-3726.8</v>
      </c>
      <c r="G884" s="87">
        <v>-3726.8</v>
      </c>
      <c r="H884" s="87">
        <v>-3726.8</v>
      </c>
      <c r="I884" s="87">
        <v>-3726.8</v>
      </c>
      <c r="J884" s="87">
        <v>-3726.8</v>
      </c>
      <c r="K884" s="87">
        <v>-3726.8</v>
      </c>
      <c r="L884" s="87">
        <v>-3726.8</v>
      </c>
      <c r="M884" s="87">
        <v>-3726.8</v>
      </c>
      <c r="N884" s="87">
        <v>-3726.8</v>
      </c>
      <c r="O884" s="87">
        <v>-3726.8</v>
      </c>
      <c r="P884" s="87">
        <v>-3726.8</v>
      </c>
      <c r="Q884" s="87">
        <v>-3726.8</v>
      </c>
      <c r="R884" s="87">
        <v>-3726.8</v>
      </c>
      <c r="S884" s="87">
        <v>-3726.8</v>
      </c>
      <c r="T884" s="87">
        <v>-3726.8</v>
      </c>
      <c r="U884" s="87">
        <v>-3726.8</v>
      </c>
      <c r="V884" s="87">
        <v>-3726.8</v>
      </c>
      <c r="W884" s="87">
        <v>-3726.8</v>
      </c>
      <c r="X884" s="87">
        <v>-3726.8</v>
      </c>
      <c r="Y884" s="87">
        <v>-3726.8</v>
      </c>
      <c r="Z884" s="87">
        <v>-3726.8</v>
      </c>
      <c r="AA884" s="87">
        <v>-3726.8</v>
      </c>
      <c r="AB884" s="87">
        <v>-3726.8</v>
      </c>
      <c r="AC884" s="87">
        <v>-3726.8</v>
      </c>
      <c r="AD884" s="87">
        <v>-3726.8</v>
      </c>
      <c r="AE884" s="87">
        <v>-3726.8</v>
      </c>
      <c r="AF884" s="87">
        <v>-3726.8</v>
      </c>
      <c r="AG884" s="87">
        <v>-3726.8</v>
      </c>
      <c r="AH884" s="87">
        <v>-3726.8</v>
      </c>
      <c r="AI884" s="87">
        <v>-3726.8</v>
      </c>
      <c r="AJ884" s="87">
        <v>-3726.8</v>
      </c>
      <c r="AK884" s="87">
        <v>-3726.8</v>
      </c>
      <c r="AL884" s="87">
        <v>-3726.8</v>
      </c>
      <c r="AM884" s="87">
        <v>-3726.8</v>
      </c>
      <c r="AN884" s="87">
        <v>-3726.8</v>
      </c>
      <c r="AO884" s="87">
        <v>-3726.8</v>
      </c>
      <c r="AP884" s="87">
        <v>-3726.8</v>
      </c>
      <c r="AQ884" s="87">
        <v>-3726.8</v>
      </c>
      <c r="AR884" s="87">
        <v>-3726.8</v>
      </c>
      <c r="AS884" s="87">
        <v>-3726.8</v>
      </c>
      <c r="AT884" s="87">
        <v>-3726.8</v>
      </c>
      <c r="AU884" s="87">
        <v>-3726.8</v>
      </c>
      <c r="AV884" s="87">
        <v>-3726.8</v>
      </c>
      <c r="AW884" s="87">
        <v>-3726.8</v>
      </c>
      <c r="AX884" s="87">
        <v>-3726.8</v>
      </c>
      <c r="AY884" s="87">
        <v>-3726.8</v>
      </c>
      <c r="AZ884" s="87">
        <v>-3726.8</v>
      </c>
      <c r="BA884" s="87">
        <v>-3726.8</v>
      </c>
      <c r="BB884" s="87">
        <v>-3726.8</v>
      </c>
    </row>
    <row r="885" spans="1:54">
      <c r="A885" s="86" t="s">
        <v>1002</v>
      </c>
      <c r="B885" s="87">
        <v>0</v>
      </c>
      <c r="C885" s="87">
        <v>0</v>
      </c>
      <c r="D885" s="87">
        <v>0</v>
      </c>
      <c r="E885" s="87">
        <v>0</v>
      </c>
      <c r="F885" s="87">
        <v>0</v>
      </c>
      <c r="G885" s="87">
        <v>0</v>
      </c>
      <c r="H885" s="87">
        <v>0</v>
      </c>
      <c r="I885" s="87">
        <v>0</v>
      </c>
      <c r="J885" s="87">
        <v>0</v>
      </c>
      <c r="K885" s="87">
        <v>0</v>
      </c>
      <c r="L885" s="87">
        <v>0</v>
      </c>
      <c r="M885" s="87">
        <v>0</v>
      </c>
      <c r="N885" s="87">
        <v>0</v>
      </c>
      <c r="O885" s="87">
        <v>0</v>
      </c>
      <c r="P885" s="87">
        <v>0</v>
      </c>
      <c r="Q885" s="87">
        <v>0</v>
      </c>
      <c r="R885" s="87">
        <v>0</v>
      </c>
      <c r="S885" s="87">
        <v>0</v>
      </c>
      <c r="T885" s="87">
        <v>0</v>
      </c>
      <c r="U885" s="87">
        <v>0</v>
      </c>
      <c r="V885" s="87">
        <v>0</v>
      </c>
      <c r="W885" s="87">
        <v>0</v>
      </c>
      <c r="X885" s="87">
        <v>0</v>
      </c>
      <c r="Y885" s="87">
        <v>0</v>
      </c>
      <c r="Z885" s="87">
        <v>0</v>
      </c>
      <c r="AA885" s="87">
        <v>0</v>
      </c>
      <c r="AB885" s="87">
        <v>0</v>
      </c>
      <c r="AC885" s="87">
        <v>0</v>
      </c>
      <c r="AD885" s="87">
        <v>0</v>
      </c>
      <c r="AE885" s="87">
        <v>0</v>
      </c>
      <c r="AF885" s="87">
        <v>0</v>
      </c>
      <c r="AG885" s="87">
        <v>0</v>
      </c>
      <c r="AH885" s="87">
        <v>0</v>
      </c>
      <c r="AI885" s="87">
        <v>0</v>
      </c>
      <c r="AJ885" s="87">
        <v>0</v>
      </c>
      <c r="AK885" s="87">
        <v>0</v>
      </c>
      <c r="AL885" s="87">
        <v>0</v>
      </c>
      <c r="AM885" s="87">
        <v>0</v>
      </c>
      <c r="AN885" s="87">
        <v>0</v>
      </c>
      <c r="AO885" s="87">
        <v>0</v>
      </c>
      <c r="AP885" s="87">
        <v>0</v>
      </c>
      <c r="AQ885" s="87">
        <v>0</v>
      </c>
      <c r="AR885" s="87">
        <v>0</v>
      </c>
      <c r="AS885" s="87">
        <v>0</v>
      </c>
      <c r="AT885" s="87">
        <v>0</v>
      </c>
      <c r="AU885" s="87">
        <v>0</v>
      </c>
      <c r="AV885" s="87">
        <v>0</v>
      </c>
      <c r="AW885" s="87">
        <v>0</v>
      </c>
      <c r="AX885" s="87">
        <v>0</v>
      </c>
      <c r="AY885" s="87">
        <v>0</v>
      </c>
      <c r="AZ885" s="87">
        <v>0</v>
      </c>
      <c r="BA885" s="87">
        <v>0</v>
      </c>
      <c r="BB885" s="87">
        <v>0</v>
      </c>
    </row>
    <row r="886" spans="1:54">
      <c r="A886" s="86" t="s">
        <v>1003</v>
      </c>
      <c r="B886" s="87">
        <v>-964823.45999999903</v>
      </c>
      <c r="C886" s="87">
        <v>-723694.45999999903</v>
      </c>
      <c r="D886" s="87">
        <v>-748714.45999999903</v>
      </c>
      <c r="E886" s="87">
        <v>-762002.45999999903</v>
      </c>
      <c r="F886" s="87">
        <v>-777474.45999999903</v>
      </c>
      <c r="G886" s="87">
        <v>-942254.45999999903</v>
      </c>
      <c r="H886" s="87">
        <v>-843909.45999999903</v>
      </c>
      <c r="I886" s="87">
        <v>-802848.45999999903</v>
      </c>
      <c r="J886" s="87">
        <v>-775687.45999999903</v>
      </c>
      <c r="K886" s="87">
        <v>-763759.45999999903</v>
      </c>
      <c r="L886" s="87">
        <v>-761428.45999999903</v>
      </c>
      <c r="M886" s="87">
        <v>-950867.45999999903</v>
      </c>
      <c r="N886" s="87">
        <v>-834064.45999999903</v>
      </c>
      <c r="O886" s="87">
        <v>-834064.45999999903</v>
      </c>
      <c r="P886" s="87">
        <v>-807225.45999999903</v>
      </c>
      <c r="Q886" s="87">
        <v>-807225.45999999903</v>
      </c>
      <c r="R886" s="87">
        <v>-807225.45999999903</v>
      </c>
      <c r="S886" s="87">
        <v>-807225.45999999903</v>
      </c>
      <c r="T886" s="87">
        <v>-807225.45999999903</v>
      </c>
      <c r="U886" s="87">
        <v>-807225.45999999903</v>
      </c>
      <c r="V886" s="87">
        <v>-807225.45999999903</v>
      </c>
      <c r="W886" s="87">
        <v>-807225.45999999903</v>
      </c>
      <c r="X886" s="87">
        <v>-807225.45999999903</v>
      </c>
      <c r="Y886" s="87">
        <v>-807225.45999999903</v>
      </c>
      <c r="Z886" s="87">
        <v>-807225.45999999903</v>
      </c>
      <c r="AA886" s="87">
        <v>-807225.45999999903</v>
      </c>
      <c r="AB886" s="87">
        <v>-807225.45999999903</v>
      </c>
      <c r="AC886" s="87">
        <v>-807225.45999999903</v>
      </c>
      <c r="AD886" s="87">
        <v>-807225.45999999903</v>
      </c>
      <c r="AE886" s="87">
        <v>-807225.45999999903</v>
      </c>
      <c r="AF886" s="87">
        <v>-807225.45999999903</v>
      </c>
      <c r="AG886" s="87">
        <v>-807225.45999999903</v>
      </c>
      <c r="AH886" s="87">
        <v>-807225.45999999903</v>
      </c>
      <c r="AI886" s="87">
        <v>-807225.45999999903</v>
      </c>
      <c r="AJ886" s="87">
        <v>-807225.45999999903</v>
      </c>
      <c r="AK886" s="87">
        <v>-807225.45999999903</v>
      </c>
      <c r="AL886" s="87">
        <v>-807225.45999999903</v>
      </c>
      <c r="AM886" s="87">
        <v>-807225.45999999903</v>
      </c>
      <c r="AN886" s="87">
        <v>-807225.45999999903</v>
      </c>
      <c r="AO886" s="87">
        <v>-807225.45999999903</v>
      </c>
      <c r="AP886" s="87">
        <v>-807225.45999999903</v>
      </c>
      <c r="AQ886" s="87">
        <v>-807225.45999999903</v>
      </c>
      <c r="AR886" s="87">
        <v>-807225.45999999903</v>
      </c>
      <c r="AS886" s="87">
        <v>-807225.45999999903</v>
      </c>
      <c r="AT886" s="87">
        <v>-807225.45999999903</v>
      </c>
      <c r="AU886" s="87">
        <v>-807225.45999999903</v>
      </c>
      <c r="AV886" s="87">
        <v>-807225.45999999903</v>
      </c>
      <c r="AW886" s="87">
        <v>-807225.45999999903</v>
      </c>
      <c r="AX886" s="87">
        <v>-807225.45999999903</v>
      </c>
      <c r="AY886" s="87">
        <v>-807225.45999999903</v>
      </c>
      <c r="AZ886" s="87">
        <v>-807225.45999999903</v>
      </c>
      <c r="BA886" s="87">
        <v>-807225.45999999903</v>
      </c>
      <c r="BB886" s="87">
        <v>-807225.45999999903</v>
      </c>
    </row>
    <row r="887" spans="1:54">
      <c r="A887" s="86" t="s">
        <v>1004</v>
      </c>
      <c r="B887" s="87">
        <v>5420016</v>
      </c>
      <c r="C887" s="87">
        <v>5420016</v>
      </c>
      <c r="D887" s="87">
        <v>5420016</v>
      </c>
      <c r="E887" s="87">
        <v>5420016</v>
      </c>
      <c r="F887" s="87">
        <v>5420016</v>
      </c>
      <c r="G887" s="87">
        <v>5420016</v>
      </c>
      <c r="H887" s="87">
        <v>5420016</v>
      </c>
      <c r="I887" s="87">
        <v>5420016</v>
      </c>
      <c r="J887" s="87">
        <v>5420016</v>
      </c>
      <c r="K887" s="87">
        <v>5420016</v>
      </c>
      <c r="L887" s="87">
        <v>5420016</v>
      </c>
      <c r="M887" s="87">
        <v>5420016</v>
      </c>
      <c r="N887" s="87">
        <v>5420016</v>
      </c>
      <c r="O887" s="87">
        <v>5420016</v>
      </c>
      <c r="P887" s="87">
        <v>5420016</v>
      </c>
      <c r="Q887" s="87">
        <v>5420016</v>
      </c>
      <c r="R887" s="87">
        <v>5420016</v>
      </c>
      <c r="S887" s="87">
        <v>5420016</v>
      </c>
      <c r="T887" s="87">
        <v>5420016</v>
      </c>
      <c r="U887" s="87">
        <v>5420016</v>
      </c>
      <c r="V887" s="87">
        <v>5420016</v>
      </c>
      <c r="W887" s="87">
        <v>5420016</v>
      </c>
      <c r="X887" s="87">
        <v>5420016</v>
      </c>
      <c r="Y887" s="87">
        <v>5420016</v>
      </c>
      <c r="Z887" s="87">
        <v>5420016</v>
      </c>
      <c r="AA887" s="87">
        <v>5420016</v>
      </c>
      <c r="AB887" s="87">
        <v>5420016</v>
      </c>
      <c r="AC887" s="87">
        <v>5420016</v>
      </c>
      <c r="AD887" s="87">
        <v>5420016</v>
      </c>
      <c r="AE887" s="87">
        <v>5420016</v>
      </c>
      <c r="AF887" s="87">
        <v>5420016</v>
      </c>
      <c r="AG887" s="87">
        <v>5420016</v>
      </c>
      <c r="AH887" s="87">
        <v>5420016</v>
      </c>
      <c r="AI887" s="87">
        <v>5420016</v>
      </c>
      <c r="AJ887" s="87">
        <v>5420016</v>
      </c>
      <c r="AK887" s="87">
        <v>5420016</v>
      </c>
      <c r="AL887" s="87">
        <v>5420016</v>
      </c>
      <c r="AM887" s="87">
        <v>5420016</v>
      </c>
      <c r="AN887" s="87">
        <v>5420016</v>
      </c>
      <c r="AO887" s="87">
        <v>5420016</v>
      </c>
      <c r="AP887" s="87">
        <v>5420016</v>
      </c>
      <c r="AQ887" s="87">
        <v>5420016</v>
      </c>
      <c r="AR887" s="87">
        <v>5420016</v>
      </c>
      <c r="AS887" s="87">
        <v>5420016</v>
      </c>
      <c r="AT887" s="87">
        <v>5420016</v>
      </c>
      <c r="AU887" s="87">
        <v>5420016</v>
      </c>
      <c r="AV887" s="87">
        <v>5420016</v>
      </c>
      <c r="AW887" s="87">
        <v>5420016</v>
      </c>
      <c r="AX887" s="87">
        <v>5420016</v>
      </c>
      <c r="AY887" s="87">
        <v>5420016</v>
      </c>
      <c r="AZ887" s="87">
        <v>5420016</v>
      </c>
      <c r="BA887" s="87">
        <v>5420016</v>
      </c>
      <c r="BB887" s="87">
        <v>5420016</v>
      </c>
    </row>
    <row r="888" spans="1:54">
      <c r="A888" s="86" t="s">
        <v>1005</v>
      </c>
      <c r="B888" s="87">
        <v>-4738.55</v>
      </c>
      <c r="C888" s="87">
        <v>-4738.55</v>
      </c>
      <c r="D888" s="87">
        <v>-4738.55</v>
      </c>
      <c r="E888" s="87">
        <v>-4738.55</v>
      </c>
      <c r="F888" s="87">
        <v>-4738.55</v>
      </c>
      <c r="G888" s="87">
        <v>-4738.55</v>
      </c>
      <c r="H888" s="87">
        <v>-4738.55</v>
      </c>
      <c r="I888" s="87">
        <v>-4738.55</v>
      </c>
      <c r="J888" s="87">
        <v>-4738.55</v>
      </c>
      <c r="K888" s="87">
        <v>-4738.55</v>
      </c>
      <c r="L888" s="87">
        <v>-4738.55</v>
      </c>
      <c r="M888" s="87">
        <v>-4738.55</v>
      </c>
      <c r="N888" s="87">
        <v>-4738.55</v>
      </c>
      <c r="O888" s="87">
        <v>-4738.55</v>
      </c>
      <c r="P888" s="87">
        <v>-4738.55</v>
      </c>
      <c r="Q888" s="87">
        <v>-4738.55</v>
      </c>
      <c r="R888" s="87">
        <v>-4738.55</v>
      </c>
      <c r="S888" s="87">
        <v>-4738.55</v>
      </c>
      <c r="T888" s="87">
        <v>-4738.55</v>
      </c>
      <c r="U888" s="87">
        <v>-4738.55</v>
      </c>
      <c r="V888" s="87">
        <v>-4738.55</v>
      </c>
      <c r="W888" s="87">
        <v>-4738.55</v>
      </c>
      <c r="X888" s="87">
        <v>-4738.55</v>
      </c>
      <c r="Y888" s="87">
        <v>-4738.55</v>
      </c>
      <c r="Z888" s="87">
        <v>-4738.55</v>
      </c>
      <c r="AA888" s="87">
        <v>-4738.55</v>
      </c>
      <c r="AB888" s="87">
        <v>-4738.55</v>
      </c>
      <c r="AC888" s="87">
        <v>-4738.55</v>
      </c>
      <c r="AD888" s="87">
        <v>-4738.55</v>
      </c>
      <c r="AE888" s="87">
        <v>-4738.55</v>
      </c>
      <c r="AF888" s="87">
        <v>-4738.55</v>
      </c>
      <c r="AG888" s="87">
        <v>-4738.55</v>
      </c>
      <c r="AH888" s="87">
        <v>-4738.55</v>
      </c>
      <c r="AI888" s="87">
        <v>-4738.55</v>
      </c>
      <c r="AJ888" s="87">
        <v>-4738.55</v>
      </c>
      <c r="AK888" s="87">
        <v>-4738.55</v>
      </c>
      <c r="AL888" s="87">
        <v>-4738.55</v>
      </c>
      <c r="AM888" s="87">
        <v>-4738.55</v>
      </c>
      <c r="AN888" s="87">
        <v>-4738.55</v>
      </c>
      <c r="AO888" s="87">
        <v>-4738.55</v>
      </c>
      <c r="AP888" s="87">
        <v>-4738.55</v>
      </c>
      <c r="AQ888" s="87">
        <v>-4738.55</v>
      </c>
      <c r="AR888" s="87">
        <v>-4738.55</v>
      </c>
      <c r="AS888" s="87">
        <v>-4738.55</v>
      </c>
      <c r="AT888" s="87">
        <v>-4738.55</v>
      </c>
      <c r="AU888" s="87">
        <v>-4738.55</v>
      </c>
      <c r="AV888" s="87">
        <v>-4738.55</v>
      </c>
      <c r="AW888" s="87">
        <v>-4738.55</v>
      </c>
      <c r="AX888" s="87">
        <v>-4738.55</v>
      </c>
      <c r="AY888" s="87">
        <v>-4738.55</v>
      </c>
      <c r="AZ888" s="87">
        <v>-4738.55</v>
      </c>
      <c r="BA888" s="87">
        <v>-4738.55</v>
      </c>
      <c r="BB888" s="87">
        <v>-4738.55</v>
      </c>
    </row>
    <row r="889" spans="1:54">
      <c r="A889" s="86" t="s">
        <v>1006</v>
      </c>
      <c r="B889" s="87">
        <v>0</v>
      </c>
      <c r="C889" s="87">
        <v>0</v>
      </c>
      <c r="D889" s="87">
        <v>0</v>
      </c>
      <c r="E889" s="87">
        <v>0</v>
      </c>
      <c r="F889" s="87">
        <v>0</v>
      </c>
      <c r="G889" s="87">
        <v>0</v>
      </c>
      <c r="H889" s="87">
        <v>0</v>
      </c>
      <c r="I889" s="87">
        <v>0</v>
      </c>
      <c r="J889" s="87">
        <v>0</v>
      </c>
      <c r="K889" s="87">
        <v>0</v>
      </c>
      <c r="L889" s="87">
        <v>0</v>
      </c>
      <c r="M889" s="87">
        <v>0</v>
      </c>
      <c r="N889" s="87">
        <v>0</v>
      </c>
      <c r="O889" s="87">
        <v>0</v>
      </c>
      <c r="P889" s="87">
        <v>0</v>
      </c>
      <c r="Q889" s="87">
        <v>0</v>
      </c>
      <c r="R889" s="87">
        <v>0</v>
      </c>
      <c r="S889" s="87">
        <v>0</v>
      </c>
      <c r="T889" s="87">
        <v>0</v>
      </c>
      <c r="U889" s="87">
        <v>0</v>
      </c>
      <c r="V889" s="87">
        <v>0</v>
      </c>
      <c r="W889" s="87">
        <v>0</v>
      </c>
      <c r="X889" s="87">
        <v>0</v>
      </c>
      <c r="Y889" s="87">
        <v>0</v>
      </c>
      <c r="Z889" s="87">
        <v>0</v>
      </c>
      <c r="AA889" s="87">
        <v>0</v>
      </c>
      <c r="AB889" s="87">
        <v>0</v>
      </c>
      <c r="AC889" s="87">
        <v>0</v>
      </c>
      <c r="AD889" s="87">
        <v>0</v>
      </c>
      <c r="AE889" s="87">
        <v>0</v>
      </c>
      <c r="AF889" s="87">
        <v>0</v>
      </c>
      <c r="AG889" s="87">
        <v>0</v>
      </c>
      <c r="AH889" s="87">
        <v>0</v>
      </c>
      <c r="AI889" s="87">
        <v>0</v>
      </c>
      <c r="AJ889" s="87">
        <v>0</v>
      </c>
      <c r="AK889" s="87">
        <v>0</v>
      </c>
      <c r="AL889" s="87">
        <v>0</v>
      </c>
      <c r="AM889" s="87">
        <v>0</v>
      </c>
      <c r="AN889" s="87">
        <v>0</v>
      </c>
      <c r="AO889" s="87">
        <v>0</v>
      </c>
      <c r="AP889" s="87">
        <v>0</v>
      </c>
      <c r="AQ889" s="87">
        <v>0</v>
      </c>
      <c r="AR889" s="87">
        <v>0</v>
      </c>
      <c r="AS889" s="87">
        <v>0</v>
      </c>
      <c r="AT889" s="87">
        <v>0</v>
      </c>
      <c r="AU889" s="87">
        <v>0</v>
      </c>
      <c r="AV889" s="87">
        <v>0</v>
      </c>
      <c r="AW889" s="87">
        <v>0</v>
      </c>
      <c r="AX889" s="87">
        <v>0</v>
      </c>
      <c r="AY889" s="87">
        <v>0</v>
      </c>
      <c r="AZ889" s="87">
        <v>0</v>
      </c>
      <c r="BA889" s="87">
        <v>0</v>
      </c>
      <c r="BB889" s="87">
        <v>0</v>
      </c>
    </row>
    <row r="890" spans="1:54">
      <c r="A890" s="86" t="s">
        <v>1007</v>
      </c>
      <c r="B890" s="87">
        <v>0</v>
      </c>
      <c r="C890" s="87">
        <v>0</v>
      </c>
      <c r="D890" s="87">
        <v>0</v>
      </c>
      <c r="E890" s="87">
        <v>0</v>
      </c>
      <c r="F890" s="87">
        <v>0</v>
      </c>
      <c r="G890" s="87">
        <v>0</v>
      </c>
      <c r="H890" s="87">
        <v>0</v>
      </c>
      <c r="I890" s="87">
        <v>0</v>
      </c>
      <c r="J890" s="87">
        <v>0</v>
      </c>
      <c r="K890" s="87">
        <v>0</v>
      </c>
      <c r="L890" s="87">
        <v>0</v>
      </c>
      <c r="M890" s="87">
        <v>0</v>
      </c>
      <c r="N890" s="87">
        <v>0</v>
      </c>
      <c r="O890" s="87">
        <v>0</v>
      </c>
      <c r="P890" s="87">
        <v>0</v>
      </c>
      <c r="Q890" s="87">
        <v>0</v>
      </c>
      <c r="R890" s="87">
        <v>0</v>
      </c>
      <c r="S890" s="87">
        <v>0</v>
      </c>
      <c r="T890" s="87">
        <v>0</v>
      </c>
      <c r="U890" s="87">
        <v>0</v>
      </c>
      <c r="V890" s="87">
        <v>0</v>
      </c>
      <c r="W890" s="87">
        <v>0</v>
      </c>
      <c r="X890" s="87">
        <v>0</v>
      </c>
      <c r="Y890" s="87">
        <v>0</v>
      </c>
      <c r="Z890" s="87">
        <v>0</v>
      </c>
      <c r="AA890" s="87">
        <v>0</v>
      </c>
      <c r="AB890" s="87">
        <v>0</v>
      </c>
      <c r="AC890" s="87">
        <v>0</v>
      </c>
      <c r="AD890" s="87">
        <v>0</v>
      </c>
      <c r="AE890" s="87">
        <v>0</v>
      </c>
      <c r="AF890" s="87">
        <v>0</v>
      </c>
      <c r="AG890" s="87">
        <v>0</v>
      </c>
      <c r="AH890" s="87">
        <v>0</v>
      </c>
      <c r="AI890" s="87">
        <v>0</v>
      </c>
      <c r="AJ890" s="87">
        <v>0</v>
      </c>
      <c r="AK890" s="87">
        <v>0</v>
      </c>
      <c r="AL890" s="87">
        <v>0</v>
      </c>
      <c r="AM890" s="87">
        <v>0</v>
      </c>
      <c r="AN890" s="87">
        <v>0</v>
      </c>
      <c r="AO890" s="87">
        <v>0</v>
      </c>
      <c r="AP890" s="87">
        <v>0</v>
      </c>
      <c r="AQ890" s="87">
        <v>0</v>
      </c>
      <c r="AR890" s="87">
        <v>0</v>
      </c>
      <c r="AS890" s="87">
        <v>0</v>
      </c>
      <c r="AT890" s="87">
        <v>0</v>
      </c>
      <c r="AU890" s="87">
        <v>0</v>
      </c>
      <c r="AV890" s="87">
        <v>0</v>
      </c>
      <c r="AW890" s="87">
        <v>0</v>
      </c>
      <c r="AX890" s="87">
        <v>0</v>
      </c>
      <c r="AY890" s="87">
        <v>0</v>
      </c>
      <c r="AZ890" s="87">
        <v>0</v>
      </c>
      <c r="BA890" s="87">
        <v>0</v>
      </c>
      <c r="BB890" s="87">
        <v>0</v>
      </c>
    </row>
    <row r="891" spans="1:54">
      <c r="A891" s="86" t="s">
        <v>1008</v>
      </c>
      <c r="B891" s="87">
        <v>5661217.5999999903</v>
      </c>
      <c r="C891" s="87">
        <v>5661217.5999999903</v>
      </c>
      <c r="D891" s="87">
        <v>5661217.5999999903</v>
      </c>
      <c r="E891" s="87">
        <v>5661217.5999999903</v>
      </c>
      <c r="F891" s="87">
        <v>5661217.5999999903</v>
      </c>
      <c r="G891" s="87">
        <v>5661217.5999999903</v>
      </c>
      <c r="H891" s="87">
        <v>5661217.5999999903</v>
      </c>
      <c r="I891" s="87">
        <v>5661217.5999999903</v>
      </c>
      <c r="J891" s="87">
        <v>5661217.5999999903</v>
      </c>
      <c r="K891" s="87">
        <v>5661217.5999999903</v>
      </c>
      <c r="L891" s="87">
        <v>5661217.5999999903</v>
      </c>
      <c r="M891" s="87">
        <v>5661217.5999999903</v>
      </c>
      <c r="N891" s="87">
        <v>5661217.5999999903</v>
      </c>
      <c r="O891" s="87">
        <v>5661217.5999999903</v>
      </c>
      <c r="P891" s="87">
        <v>5661217.5999999903</v>
      </c>
      <c r="Q891" s="87">
        <v>5661217.5999999903</v>
      </c>
      <c r="R891" s="87">
        <v>5661217.5999999903</v>
      </c>
      <c r="S891" s="87">
        <v>5661217.5999999903</v>
      </c>
      <c r="T891" s="87">
        <v>5661217.5999999903</v>
      </c>
      <c r="U891" s="87">
        <v>5661217.5999999903</v>
      </c>
      <c r="V891" s="87">
        <v>5661217.5999999903</v>
      </c>
      <c r="W891" s="87">
        <v>5661217.5999999903</v>
      </c>
      <c r="X891" s="87">
        <v>5661217.5999999903</v>
      </c>
      <c r="Y891" s="87">
        <v>5661217.5999999903</v>
      </c>
      <c r="Z891" s="87">
        <v>5661217.5999999903</v>
      </c>
      <c r="AA891" s="87">
        <v>5661217.5999999903</v>
      </c>
      <c r="AB891" s="87">
        <v>5661217.5999999903</v>
      </c>
      <c r="AC891" s="87">
        <v>5661217.5999999903</v>
      </c>
      <c r="AD891" s="87">
        <v>5661217.5999999903</v>
      </c>
      <c r="AE891" s="87">
        <v>5661217.5999999903</v>
      </c>
      <c r="AF891" s="87">
        <v>5661217.5999999903</v>
      </c>
      <c r="AG891" s="87">
        <v>5661217.5999999903</v>
      </c>
      <c r="AH891" s="87">
        <v>5661217.5999999903</v>
      </c>
      <c r="AI891" s="87">
        <v>5661217.5999999903</v>
      </c>
      <c r="AJ891" s="87">
        <v>5661217.5999999903</v>
      </c>
      <c r="AK891" s="87">
        <v>5661217.5999999903</v>
      </c>
      <c r="AL891" s="87">
        <v>5661217.5999999903</v>
      </c>
      <c r="AM891" s="87">
        <v>5661217.5999999903</v>
      </c>
      <c r="AN891" s="87">
        <v>5661217.5999999903</v>
      </c>
      <c r="AO891" s="87">
        <v>5661217.5999999903</v>
      </c>
      <c r="AP891" s="87">
        <v>5661217.5999999903</v>
      </c>
      <c r="AQ891" s="87">
        <v>5661217.5999999903</v>
      </c>
      <c r="AR891" s="87">
        <v>5661217.5999999903</v>
      </c>
      <c r="AS891" s="87">
        <v>5661217.5999999903</v>
      </c>
      <c r="AT891" s="87">
        <v>5661217.5999999903</v>
      </c>
      <c r="AU891" s="87">
        <v>5661217.5999999903</v>
      </c>
      <c r="AV891" s="87">
        <v>5661217.5999999903</v>
      </c>
      <c r="AW891" s="87">
        <v>5661217.5999999903</v>
      </c>
      <c r="AX891" s="87">
        <v>5661217.5999999903</v>
      </c>
      <c r="AY891" s="87">
        <v>5661217.5999999903</v>
      </c>
      <c r="AZ891" s="87">
        <v>5661217.5999999903</v>
      </c>
      <c r="BA891" s="87">
        <v>5661217.5999999903</v>
      </c>
      <c r="BB891" s="87">
        <v>5661217.5999999903</v>
      </c>
    </row>
    <row r="892" spans="1:54">
      <c r="A892" s="86" t="s">
        <v>1009</v>
      </c>
      <c r="B892" s="87">
        <v>0</v>
      </c>
      <c r="C892" s="87">
        <v>0</v>
      </c>
      <c r="D892" s="87">
        <v>0</v>
      </c>
      <c r="E892" s="87">
        <v>0</v>
      </c>
      <c r="F892" s="87">
        <v>0</v>
      </c>
      <c r="G892" s="87">
        <v>0</v>
      </c>
      <c r="H892" s="87">
        <v>0</v>
      </c>
      <c r="I892" s="87">
        <v>0</v>
      </c>
      <c r="J892" s="87">
        <v>0</v>
      </c>
      <c r="K892" s="87">
        <v>0</v>
      </c>
      <c r="L892" s="87">
        <v>0</v>
      </c>
      <c r="M892" s="87">
        <v>0</v>
      </c>
      <c r="N892" s="87">
        <v>0</v>
      </c>
      <c r="O892" s="87">
        <v>0</v>
      </c>
      <c r="P892" s="87">
        <v>0</v>
      </c>
      <c r="Q892" s="87">
        <v>0</v>
      </c>
      <c r="R892" s="87">
        <v>0</v>
      </c>
      <c r="S892" s="87">
        <v>0</v>
      </c>
      <c r="T892" s="87">
        <v>0</v>
      </c>
      <c r="U892" s="87">
        <v>0</v>
      </c>
      <c r="V892" s="87">
        <v>0</v>
      </c>
      <c r="W892" s="87">
        <v>0</v>
      </c>
      <c r="X892" s="87">
        <v>0</v>
      </c>
      <c r="Y892" s="87">
        <v>0</v>
      </c>
      <c r="Z892" s="87">
        <v>0</v>
      </c>
      <c r="AA892" s="87">
        <v>0</v>
      </c>
      <c r="AB892" s="87">
        <v>0</v>
      </c>
      <c r="AC892" s="87">
        <v>0</v>
      </c>
      <c r="AD892" s="87">
        <v>0</v>
      </c>
      <c r="AE892" s="87">
        <v>0</v>
      </c>
      <c r="AF892" s="87">
        <v>0</v>
      </c>
      <c r="AG892" s="87">
        <v>0</v>
      </c>
      <c r="AH892" s="87">
        <v>0</v>
      </c>
      <c r="AI892" s="87">
        <v>0</v>
      </c>
      <c r="AJ892" s="87">
        <v>0</v>
      </c>
      <c r="AK892" s="87">
        <v>0</v>
      </c>
      <c r="AL892" s="87">
        <v>0</v>
      </c>
      <c r="AM892" s="87">
        <v>0</v>
      </c>
      <c r="AN892" s="87">
        <v>0</v>
      </c>
      <c r="AO892" s="87">
        <v>0</v>
      </c>
      <c r="AP892" s="87">
        <v>0</v>
      </c>
      <c r="AQ892" s="87">
        <v>0</v>
      </c>
      <c r="AR892" s="87">
        <v>0</v>
      </c>
      <c r="AS892" s="87">
        <v>0</v>
      </c>
      <c r="AT892" s="87">
        <v>0</v>
      </c>
      <c r="AU892" s="87">
        <v>0</v>
      </c>
      <c r="AV892" s="87">
        <v>0</v>
      </c>
      <c r="AW892" s="87">
        <v>0</v>
      </c>
      <c r="AX892" s="87">
        <v>0</v>
      </c>
      <c r="AY892" s="87">
        <v>0</v>
      </c>
      <c r="AZ892" s="87">
        <v>0</v>
      </c>
      <c r="BA892" s="87">
        <v>0</v>
      </c>
      <c r="BB892" s="87">
        <v>0</v>
      </c>
    </row>
    <row r="893" spans="1:54">
      <c r="A893" s="86" t="s">
        <v>1010</v>
      </c>
      <c r="B893" s="87">
        <v>5348295.32</v>
      </c>
      <c r="C893" s="87">
        <v>5348295.32</v>
      </c>
      <c r="D893" s="87">
        <v>5348295.32</v>
      </c>
      <c r="E893" s="87">
        <v>5348295.32</v>
      </c>
      <c r="F893" s="87">
        <v>5348295.32</v>
      </c>
      <c r="G893" s="87">
        <v>5348295.32</v>
      </c>
      <c r="H893" s="87">
        <v>5348295.32</v>
      </c>
      <c r="I893" s="87">
        <v>5348295.32</v>
      </c>
      <c r="J893" s="87">
        <v>5348295.32</v>
      </c>
      <c r="K893" s="87">
        <v>5348295.32</v>
      </c>
      <c r="L893" s="87">
        <v>5348295.32</v>
      </c>
      <c r="M893" s="87">
        <v>5348295.32</v>
      </c>
      <c r="N893" s="87">
        <v>5348295.32</v>
      </c>
      <c r="O893" s="87">
        <v>5348295.32</v>
      </c>
      <c r="P893" s="87">
        <v>5348295.32</v>
      </c>
      <c r="Q893" s="87">
        <v>5348295.32</v>
      </c>
      <c r="R893" s="87">
        <v>5348295.32</v>
      </c>
      <c r="S893" s="87">
        <v>5348295.32</v>
      </c>
      <c r="T893" s="87">
        <v>5348295.32</v>
      </c>
      <c r="U893" s="87">
        <v>5348295.32</v>
      </c>
      <c r="V893" s="87">
        <v>5348295.32</v>
      </c>
      <c r="W893" s="87">
        <v>5348295.32</v>
      </c>
      <c r="X893" s="87">
        <v>5348295.32</v>
      </c>
      <c r="Y893" s="87">
        <v>5348295.32</v>
      </c>
      <c r="Z893" s="87">
        <v>5348295.32</v>
      </c>
      <c r="AA893" s="87">
        <v>5348295.32</v>
      </c>
      <c r="AB893" s="87">
        <v>5348295.32</v>
      </c>
      <c r="AC893" s="87">
        <v>5348295.32</v>
      </c>
      <c r="AD893" s="87">
        <v>5348295.32</v>
      </c>
      <c r="AE893" s="87">
        <v>5348295.32</v>
      </c>
      <c r="AF893" s="87">
        <v>5348295.32</v>
      </c>
      <c r="AG893" s="87">
        <v>5348295.32</v>
      </c>
      <c r="AH893" s="87">
        <v>5348295.32</v>
      </c>
      <c r="AI893" s="87">
        <v>5348295.32</v>
      </c>
      <c r="AJ893" s="87">
        <v>5348295.32</v>
      </c>
      <c r="AK893" s="87">
        <v>5348295.32</v>
      </c>
      <c r="AL893" s="87">
        <v>5348295.32</v>
      </c>
      <c r="AM893" s="87">
        <v>5348295.32</v>
      </c>
      <c r="AN893" s="87">
        <v>5348295.32</v>
      </c>
      <c r="AO893" s="87">
        <v>5348295.32</v>
      </c>
      <c r="AP893" s="87">
        <v>5348295.32</v>
      </c>
      <c r="AQ893" s="87">
        <v>5348295.32</v>
      </c>
      <c r="AR893" s="87">
        <v>5348295.32</v>
      </c>
      <c r="AS893" s="87">
        <v>5348295.32</v>
      </c>
      <c r="AT893" s="87">
        <v>5348295.32</v>
      </c>
      <c r="AU893" s="87">
        <v>5348295.32</v>
      </c>
      <c r="AV893" s="87">
        <v>5348295.32</v>
      </c>
      <c r="AW893" s="87">
        <v>5348295.32</v>
      </c>
      <c r="AX893" s="87">
        <v>5348295.32</v>
      </c>
      <c r="AY893" s="87">
        <v>5348295.32</v>
      </c>
      <c r="AZ893" s="87">
        <v>5348295.32</v>
      </c>
      <c r="BA893" s="87">
        <v>5348295.32</v>
      </c>
      <c r="BB893" s="87">
        <v>5348295.32</v>
      </c>
    </row>
    <row r="894" spans="1:54">
      <c r="A894" s="86" t="s">
        <v>1011</v>
      </c>
      <c r="B894" s="87">
        <v>0</v>
      </c>
      <c r="C894" s="87">
        <v>0</v>
      </c>
      <c r="D894" s="87">
        <v>0</v>
      </c>
      <c r="E894" s="87">
        <v>0</v>
      </c>
      <c r="F894" s="87">
        <v>0</v>
      </c>
      <c r="G894" s="87">
        <v>0</v>
      </c>
      <c r="H894" s="87">
        <v>0</v>
      </c>
      <c r="I894" s="87">
        <v>0</v>
      </c>
      <c r="J894" s="87">
        <v>0</v>
      </c>
      <c r="K894" s="87">
        <v>0</v>
      </c>
      <c r="L894" s="87">
        <v>0</v>
      </c>
      <c r="M894" s="87">
        <v>0</v>
      </c>
      <c r="N894" s="87">
        <v>0</v>
      </c>
      <c r="O894" s="87">
        <v>0</v>
      </c>
      <c r="P894" s="87">
        <v>0</v>
      </c>
      <c r="Q894" s="87">
        <v>0</v>
      </c>
      <c r="R894" s="87">
        <v>0</v>
      </c>
      <c r="S894" s="87">
        <v>0</v>
      </c>
      <c r="T894" s="87">
        <v>0</v>
      </c>
      <c r="U894" s="87">
        <v>0</v>
      </c>
      <c r="V894" s="87">
        <v>0</v>
      </c>
      <c r="W894" s="87">
        <v>0</v>
      </c>
      <c r="X894" s="87">
        <v>0</v>
      </c>
      <c r="Y894" s="87">
        <v>0</v>
      </c>
      <c r="Z894" s="87">
        <v>0</v>
      </c>
      <c r="AA894" s="87">
        <v>0</v>
      </c>
      <c r="AB894" s="87">
        <v>0</v>
      </c>
      <c r="AC894" s="87">
        <v>0</v>
      </c>
      <c r="AD894" s="87">
        <v>0</v>
      </c>
      <c r="AE894" s="87">
        <v>0</v>
      </c>
      <c r="AF894" s="87">
        <v>0</v>
      </c>
      <c r="AG894" s="87">
        <v>0</v>
      </c>
      <c r="AH894" s="87">
        <v>0</v>
      </c>
      <c r="AI894" s="87">
        <v>0</v>
      </c>
      <c r="AJ894" s="87">
        <v>0</v>
      </c>
      <c r="AK894" s="87">
        <v>0</v>
      </c>
      <c r="AL894" s="87">
        <v>0</v>
      </c>
      <c r="AM894" s="87">
        <v>0</v>
      </c>
      <c r="AN894" s="87">
        <v>0</v>
      </c>
      <c r="AO894" s="87">
        <v>0</v>
      </c>
      <c r="AP894" s="87">
        <v>0</v>
      </c>
      <c r="AQ894" s="87">
        <v>0</v>
      </c>
      <c r="AR894" s="87">
        <v>0</v>
      </c>
      <c r="AS894" s="87">
        <v>0</v>
      </c>
      <c r="AT894" s="87">
        <v>0</v>
      </c>
      <c r="AU894" s="87">
        <v>0</v>
      </c>
      <c r="AV894" s="87">
        <v>0</v>
      </c>
      <c r="AW894" s="87">
        <v>0</v>
      </c>
      <c r="AX894" s="87">
        <v>0</v>
      </c>
      <c r="AY894" s="87">
        <v>0</v>
      </c>
      <c r="AZ894" s="87">
        <v>0</v>
      </c>
      <c r="BA894" s="87">
        <v>0</v>
      </c>
      <c r="BB894" s="87">
        <v>0</v>
      </c>
    </row>
    <row r="895" spans="1:54">
      <c r="A895" s="86" t="s">
        <v>1012</v>
      </c>
      <c r="B895" s="87">
        <v>0</v>
      </c>
      <c r="C895" s="87">
        <v>0</v>
      </c>
      <c r="D895" s="87">
        <v>0</v>
      </c>
      <c r="E895" s="87">
        <v>0</v>
      </c>
      <c r="F895" s="87">
        <v>0</v>
      </c>
      <c r="G895" s="87">
        <v>0</v>
      </c>
      <c r="H895" s="87">
        <v>0</v>
      </c>
      <c r="I895" s="87">
        <v>0</v>
      </c>
      <c r="J895" s="87">
        <v>0</v>
      </c>
      <c r="K895" s="87">
        <v>0</v>
      </c>
      <c r="L895" s="87">
        <v>0</v>
      </c>
      <c r="M895" s="87">
        <v>0</v>
      </c>
      <c r="N895" s="87">
        <v>0</v>
      </c>
      <c r="O895" s="87">
        <v>0</v>
      </c>
      <c r="P895" s="87">
        <v>0</v>
      </c>
      <c r="Q895" s="87">
        <v>0</v>
      </c>
      <c r="R895" s="87">
        <v>0</v>
      </c>
      <c r="S895" s="87">
        <v>0</v>
      </c>
      <c r="T895" s="87">
        <v>0</v>
      </c>
      <c r="U895" s="87">
        <v>0</v>
      </c>
      <c r="V895" s="87">
        <v>0</v>
      </c>
      <c r="W895" s="87">
        <v>0</v>
      </c>
      <c r="X895" s="87">
        <v>0</v>
      </c>
      <c r="Y895" s="87">
        <v>0</v>
      </c>
      <c r="Z895" s="87">
        <v>0</v>
      </c>
      <c r="AA895" s="87">
        <v>0</v>
      </c>
      <c r="AB895" s="87">
        <v>0</v>
      </c>
      <c r="AC895" s="87">
        <v>0</v>
      </c>
      <c r="AD895" s="87">
        <v>0</v>
      </c>
      <c r="AE895" s="87">
        <v>0</v>
      </c>
      <c r="AF895" s="87">
        <v>0</v>
      </c>
      <c r="AG895" s="87">
        <v>0</v>
      </c>
      <c r="AH895" s="87">
        <v>0</v>
      </c>
      <c r="AI895" s="87">
        <v>0</v>
      </c>
      <c r="AJ895" s="87">
        <v>0</v>
      </c>
      <c r="AK895" s="87">
        <v>0</v>
      </c>
      <c r="AL895" s="87">
        <v>0</v>
      </c>
      <c r="AM895" s="87">
        <v>0</v>
      </c>
      <c r="AN895" s="87">
        <v>0</v>
      </c>
      <c r="AO895" s="87">
        <v>0</v>
      </c>
      <c r="AP895" s="87">
        <v>0</v>
      </c>
      <c r="AQ895" s="87">
        <v>0</v>
      </c>
      <c r="AR895" s="87">
        <v>0</v>
      </c>
      <c r="AS895" s="87">
        <v>0</v>
      </c>
      <c r="AT895" s="87">
        <v>0</v>
      </c>
      <c r="AU895" s="87">
        <v>0</v>
      </c>
      <c r="AV895" s="87">
        <v>0</v>
      </c>
      <c r="AW895" s="87">
        <v>0</v>
      </c>
      <c r="AX895" s="87">
        <v>0</v>
      </c>
      <c r="AY895" s="87">
        <v>0</v>
      </c>
      <c r="AZ895" s="87">
        <v>0</v>
      </c>
      <c r="BA895" s="87">
        <v>0</v>
      </c>
      <c r="BB895" s="87">
        <v>0</v>
      </c>
    </row>
    <row r="896" spans="1:54">
      <c r="A896" s="86" t="s">
        <v>1013</v>
      </c>
      <c r="B896" s="87">
        <v>0</v>
      </c>
      <c r="C896" s="87">
        <v>0</v>
      </c>
      <c r="D896" s="87">
        <v>0</v>
      </c>
      <c r="E896" s="87">
        <v>0</v>
      </c>
      <c r="F896" s="87">
        <v>0</v>
      </c>
      <c r="G896" s="87">
        <v>0</v>
      </c>
      <c r="H896" s="87">
        <v>0</v>
      </c>
      <c r="I896" s="87">
        <v>0</v>
      </c>
      <c r="J896" s="87">
        <v>0</v>
      </c>
      <c r="K896" s="87">
        <v>0</v>
      </c>
      <c r="L896" s="87">
        <v>0</v>
      </c>
      <c r="M896" s="87">
        <v>0</v>
      </c>
      <c r="N896" s="87">
        <v>0</v>
      </c>
      <c r="O896" s="87">
        <v>0</v>
      </c>
      <c r="P896" s="87">
        <v>0</v>
      </c>
      <c r="Q896" s="87">
        <v>0</v>
      </c>
      <c r="R896" s="87">
        <v>0</v>
      </c>
      <c r="S896" s="87">
        <v>0</v>
      </c>
      <c r="T896" s="87">
        <v>0</v>
      </c>
      <c r="U896" s="87">
        <v>0</v>
      </c>
      <c r="V896" s="87">
        <v>0</v>
      </c>
      <c r="W896" s="87">
        <v>0</v>
      </c>
      <c r="X896" s="87">
        <v>0</v>
      </c>
      <c r="Y896" s="87">
        <v>0</v>
      </c>
      <c r="Z896" s="87">
        <v>0</v>
      </c>
      <c r="AA896" s="87">
        <v>0</v>
      </c>
      <c r="AB896" s="87">
        <v>0</v>
      </c>
      <c r="AC896" s="87">
        <v>0</v>
      </c>
      <c r="AD896" s="87">
        <v>0</v>
      </c>
      <c r="AE896" s="87">
        <v>0</v>
      </c>
      <c r="AF896" s="87">
        <v>0</v>
      </c>
      <c r="AG896" s="87">
        <v>0</v>
      </c>
      <c r="AH896" s="87">
        <v>0</v>
      </c>
      <c r="AI896" s="87">
        <v>0</v>
      </c>
      <c r="AJ896" s="87">
        <v>0</v>
      </c>
      <c r="AK896" s="87">
        <v>0</v>
      </c>
      <c r="AL896" s="87">
        <v>0</v>
      </c>
      <c r="AM896" s="87">
        <v>0</v>
      </c>
      <c r="AN896" s="87">
        <v>0</v>
      </c>
      <c r="AO896" s="87">
        <v>0</v>
      </c>
      <c r="AP896" s="87">
        <v>0</v>
      </c>
      <c r="AQ896" s="87">
        <v>0</v>
      </c>
      <c r="AR896" s="87">
        <v>0</v>
      </c>
      <c r="AS896" s="87">
        <v>0</v>
      </c>
      <c r="AT896" s="87">
        <v>0</v>
      </c>
      <c r="AU896" s="87">
        <v>0</v>
      </c>
      <c r="AV896" s="87">
        <v>0</v>
      </c>
      <c r="AW896" s="87">
        <v>0</v>
      </c>
      <c r="AX896" s="87">
        <v>0</v>
      </c>
      <c r="AY896" s="87">
        <v>0</v>
      </c>
      <c r="AZ896" s="87">
        <v>0</v>
      </c>
      <c r="BA896" s="87">
        <v>0</v>
      </c>
      <c r="BB896" s="87">
        <v>0</v>
      </c>
    </row>
    <row r="897" spans="1:54">
      <c r="A897" s="86" t="s">
        <v>1014</v>
      </c>
      <c r="B897" s="87">
        <v>0</v>
      </c>
      <c r="C897" s="87">
        <v>0</v>
      </c>
      <c r="D897" s="87">
        <v>0</v>
      </c>
      <c r="E897" s="87">
        <v>0</v>
      </c>
      <c r="F897" s="87">
        <v>0</v>
      </c>
      <c r="G897" s="87">
        <v>0</v>
      </c>
      <c r="H897" s="87">
        <v>0</v>
      </c>
      <c r="I897" s="87">
        <v>0</v>
      </c>
      <c r="J897" s="87">
        <v>0</v>
      </c>
      <c r="K897" s="87">
        <v>0</v>
      </c>
      <c r="L897" s="87">
        <v>0</v>
      </c>
      <c r="M897" s="87">
        <v>0</v>
      </c>
      <c r="N897" s="87">
        <v>0</v>
      </c>
      <c r="O897" s="87">
        <v>0</v>
      </c>
      <c r="P897" s="87">
        <v>0</v>
      </c>
      <c r="Q897" s="87">
        <v>0</v>
      </c>
      <c r="R897" s="87">
        <v>0</v>
      </c>
      <c r="S897" s="87">
        <v>0</v>
      </c>
      <c r="T897" s="87">
        <v>0</v>
      </c>
      <c r="U897" s="87">
        <v>0</v>
      </c>
      <c r="V897" s="87">
        <v>0</v>
      </c>
      <c r="W897" s="87">
        <v>0</v>
      </c>
      <c r="X897" s="87">
        <v>0</v>
      </c>
      <c r="Y897" s="87">
        <v>0</v>
      </c>
      <c r="Z897" s="87">
        <v>0</v>
      </c>
      <c r="AA897" s="87">
        <v>0</v>
      </c>
      <c r="AB897" s="87">
        <v>0</v>
      </c>
      <c r="AC897" s="87">
        <v>0</v>
      </c>
      <c r="AD897" s="87">
        <v>0</v>
      </c>
      <c r="AE897" s="87">
        <v>0</v>
      </c>
      <c r="AF897" s="87">
        <v>0</v>
      </c>
      <c r="AG897" s="87">
        <v>0</v>
      </c>
      <c r="AH897" s="87">
        <v>0</v>
      </c>
      <c r="AI897" s="87">
        <v>0</v>
      </c>
      <c r="AJ897" s="87">
        <v>0</v>
      </c>
      <c r="AK897" s="87">
        <v>0</v>
      </c>
      <c r="AL897" s="87">
        <v>0</v>
      </c>
      <c r="AM897" s="87">
        <v>0</v>
      </c>
      <c r="AN897" s="87">
        <v>0</v>
      </c>
      <c r="AO897" s="87">
        <v>0</v>
      </c>
      <c r="AP897" s="87">
        <v>0</v>
      </c>
      <c r="AQ897" s="87">
        <v>0</v>
      </c>
      <c r="AR897" s="87">
        <v>0</v>
      </c>
      <c r="AS897" s="87">
        <v>0</v>
      </c>
      <c r="AT897" s="87">
        <v>0</v>
      </c>
      <c r="AU897" s="87">
        <v>0</v>
      </c>
      <c r="AV897" s="87">
        <v>0</v>
      </c>
      <c r="AW897" s="87">
        <v>0</v>
      </c>
      <c r="AX897" s="87">
        <v>0</v>
      </c>
      <c r="AY897" s="87">
        <v>0</v>
      </c>
      <c r="AZ897" s="87">
        <v>0</v>
      </c>
      <c r="BA897" s="87">
        <v>0</v>
      </c>
      <c r="BB897" s="87">
        <v>0</v>
      </c>
    </row>
    <row r="898" spans="1:54">
      <c r="A898" s="86" t="s">
        <v>1015</v>
      </c>
      <c r="B898" s="87">
        <v>0</v>
      </c>
      <c r="C898" s="87">
        <v>0</v>
      </c>
      <c r="D898" s="87">
        <v>0</v>
      </c>
      <c r="E898" s="87">
        <v>0</v>
      </c>
      <c r="F898" s="87">
        <v>0</v>
      </c>
      <c r="G898" s="87">
        <v>0</v>
      </c>
      <c r="H898" s="87">
        <v>0</v>
      </c>
      <c r="I898" s="87">
        <v>0</v>
      </c>
      <c r="J898" s="87">
        <v>0</v>
      </c>
      <c r="K898" s="87">
        <v>0</v>
      </c>
      <c r="L898" s="87">
        <v>0</v>
      </c>
      <c r="M898" s="87">
        <v>0</v>
      </c>
      <c r="N898" s="87">
        <v>0</v>
      </c>
      <c r="O898" s="87">
        <v>0</v>
      </c>
      <c r="P898" s="87">
        <v>0</v>
      </c>
      <c r="Q898" s="87">
        <v>0</v>
      </c>
      <c r="R898" s="87">
        <v>0</v>
      </c>
      <c r="S898" s="87">
        <v>0</v>
      </c>
      <c r="T898" s="87">
        <v>0</v>
      </c>
      <c r="U898" s="87">
        <v>0</v>
      </c>
      <c r="V898" s="87">
        <v>0</v>
      </c>
      <c r="W898" s="87">
        <v>0</v>
      </c>
      <c r="X898" s="87">
        <v>0</v>
      </c>
      <c r="Y898" s="87">
        <v>0</v>
      </c>
      <c r="Z898" s="87">
        <v>0</v>
      </c>
      <c r="AA898" s="87">
        <v>0</v>
      </c>
      <c r="AB898" s="87">
        <v>0</v>
      </c>
      <c r="AC898" s="87">
        <v>0</v>
      </c>
      <c r="AD898" s="87">
        <v>0</v>
      </c>
      <c r="AE898" s="87">
        <v>0</v>
      </c>
      <c r="AF898" s="87">
        <v>0</v>
      </c>
      <c r="AG898" s="87">
        <v>0</v>
      </c>
      <c r="AH898" s="87">
        <v>0</v>
      </c>
      <c r="AI898" s="87">
        <v>0</v>
      </c>
      <c r="AJ898" s="87">
        <v>0</v>
      </c>
      <c r="AK898" s="87">
        <v>0</v>
      </c>
      <c r="AL898" s="87">
        <v>0</v>
      </c>
      <c r="AM898" s="87">
        <v>0</v>
      </c>
      <c r="AN898" s="87">
        <v>0</v>
      </c>
      <c r="AO898" s="87">
        <v>0</v>
      </c>
      <c r="AP898" s="87">
        <v>0</v>
      </c>
      <c r="AQ898" s="87">
        <v>0</v>
      </c>
      <c r="AR898" s="87">
        <v>0</v>
      </c>
      <c r="AS898" s="87">
        <v>0</v>
      </c>
      <c r="AT898" s="87">
        <v>0</v>
      </c>
      <c r="AU898" s="87">
        <v>0</v>
      </c>
      <c r="AV898" s="87">
        <v>0</v>
      </c>
      <c r="AW898" s="87">
        <v>0</v>
      </c>
      <c r="AX898" s="87">
        <v>0</v>
      </c>
      <c r="AY898" s="87">
        <v>0</v>
      </c>
      <c r="AZ898" s="87">
        <v>0</v>
      </c>
      <c r="BA898" s="87">
        <v>0</v>
      </c>
      <c r="BB898" s="87">
        <v>0</v>
      </c>
    </row>
    <row r="899" spans="1:54">
      <c r="A899" s="86" t="s">
        <v>1016</v>
      </c>
      <c r="B899" s="87">
        <v>0</v>
      </c>
      <c r="C899" s="87">
        <v>0</v>
      </c>
      <c r="D899" s="87">
        <v>0</v>
      </c>
      <c r="E899" s="87">
        <v>0</v>
      </c>
      <c r="F899" s="87">
        <v>0</v>
      </c>
      <c r="G899" s="87">
        <v>0</v>
      </c>
      <c r="H899" s="87">
        <v>0</v>
      </c>
      <c r="I899" s="87">
        <v>0</v>
      </c>
      <c r="J899" s="87">
        <v>0</v>
      </c>
      <c r="K899" s="87">
        <v>0</v>
      </c>
      <c r="L899" s="87">
        <v>0</v>
      </c>
      <c r="M899" s="87">
        <v>0</v>
      </c>
      <c r="N899" s="87">
        <v>0</v>
      </c>
      <c r="O899" s="87">
        <v>0</v>
      </c>
      <c r="P899" s="87">
        <v>0</v>
      </c>
      <c r="Q899" s="87">
        <v>0</v>
      </c>
      <c r="R899" s="87">
        <v>0</v>
      </c>
      <c r="S899" s="87">
        <v>0</v>
      </c>
      <c r="T899" s="87">
        <v>0</v>
      </c>
      <c r="U899" s="87">
        <v>0</v>
      </c>
      <c r="V899" s="87">
        <v>0</v>
      </c>
      <c r="W899" s="87">
        <v>0</v>
      </c>
      <c r="X899" s="87">
        <v>0</v>
      </c>
      <c r="Y899" s="87">
        <v>0</v>
      </c>
      <c r="Z899" s="87">
        <v>0</v>
      </c>
      <c r="AA899" s="87">
        <v>0</v>
      </c>
      <c r="AB899" s="87">
        <v>0</v>
      </c>
      <c r="AC899" s="87">
        <v>0</v>
      </c>
      <c r="AD899" s="87">
        <v>0</v>
      </c>
      <c r="AE899" s="87">
        <v>0</v>
      </c>
      <c r="AF899" s="87">
        <v>0</v>
      </c>
      <c r="AG899" s="87">
        <v>0</v>
      </c>
      <c r="AH899" s="87">
        <v>0</v>
      </c>
      <c r="AI899" s="87">
        <v>0</v>
      </c>
      <c r="AJ899" s="87">
        <v>0</v>
      </c>
      <c r="AK899" s="87">
        <v>0</v>
      </c>
      <c r="AL899" s="87">
        <v>0</v>
      </c>
      <c r="AM899" s="87">
        <v>0</v>
      </c>
      <c r="AN899" s="87">
        <v>0</v>
      </c>
      <c r="AO899" s="87">
        <v>0</v>
      </c>
      <c r="AP899" s="87">
        <v>0</v>
      </c>
      <c r="AQ899" s="87">
        <v>0</v>
      </c>
      <c r="AR899" s="87">
        <v>0</v>
      </c>
      <c r="AS899" s="87">
        <v>0</v>
      </c>
      <c r="AT899" s="87">
        <v>0</v>
      </c>
      <c r="AU899" s="87">
        <v>0</v>
      </c>
      <c r="AV899" s="87">
        <v>0</v>
      </c>
      <c r="AW899" s="87">
        <v>0</v>
      </c>
      <c r="AX899" s="87">
        <v>0</v>
      </c>
      <c r="AY899" s="87">
        <v>0</v>
      </c>
      <c r="AZ899" s="87">
        <v>0</v>
      </c>
      <c r="BA899" s="87">
        <v>0</v>
      </c>
      <c r="BB899" s="87">
        <v>0</v>
      </c>
    </row>
    <row r="900" spans="1:54">
      <c r="A900" s="86" t="s">
        <v>1017</v>
      </c>
      <c r="B900" s="87">
        <v>0</v>
      </c>
      <c r="C900" s="87">
        <v>0</v>
      </c>
      <c r="D900" s="87">
        <v>0</v>
      </c>
      <c r="E900" s="87">
        <v>0</v>
      </c>
      <c r="F900" s="87">
        <v>0</v>
      </c>
      <c r="G900" s="87">
        <v>0</v>
      </c>
      <c r="H900" s="87">
        <v>0</v>
      </c>
      <c r="I900" s="87">
        <v>0</v>
      </c>
      <c r="J900" s="87">
        <v>0</v>
      </c>
      <c r="K900" s="87">
        <v>0</v>
      </c>
      <c r="L900" s="87">
        <v>0</v>
      </c>
      <c r="M900" s="87">
        <v>0</v>
      </c>
      <c r="N900" s="87">
        <v>0</v>
      </c>
      <c r="O900" s="87">
        <v>0</v>
      </c>
      <c r="P900" s="87">
        <v>0</v>
      </c>
      <c r="Q900" s="87">
        <v>0</v>
      </c>
      <c r="R900" s="87">
        <v>0</v>
      </c>
      <c r="S900" s="87">
        <v>0</v>
      </c>
      <c r="T900" s="87">
        <v>0</v>
      </c>
      <c r="U900" s="87">
        <v>0</v>
      </c>
      <c r="V900" s="87">
        <v>0</v>
      </c>
      <c r="W900" s="87">
        <v>0</v>
      </c>
      <c r="X900" s="87">
        <v>0</v>
      </c>
      <c r="Y900" s="87">
        <v>0</v>
      </c>
      <c r="Z900" s="87">
        <v>0</v>
      </c>
      <c r="AA900" s="87">
        <v>0</v>
      </c>
      <c r="AB900" s="87">
        <v>0</v>
      </c>
      <c r="AC900" s="87">
        <v>0</v>
      </c>
      <c r="AD900" s="87">
        <v>0</v>
      </c>
      <c r="AE900" s="87">
        <v>0</v>
      </c>
      <c r="AF900" s="87">
        <v>0</v>
      </c>
      <c r="AG900" s="87">
        <v>0</v>
      </c>
      <c r="AH900" s="87">
        <v>0</v>
      </c>
      <c r="AI900" s="87">
        <v>0</v>
      </c>
      <c r="AJ900" s="87">
        <v>0</v>
      </c>
      <c r="AK900" s="87">
        <v>0</v>
      </c>
      <c r="AL900" s="87">
        <v>0</v>
      </c>
      <c r="AM900" s="87">
        <v>0</v>
      </c>
      <c r="AN900" s="87">
        <v>0</v>
      </c>
      <c r="AO900" s="87">
        <v>0</v>
      </c>
      <c r="AP900" s="87">
        <v>0</v>
      </c>
      <c r="AQ900" s="87">
        <v>0</v>
      </c>
      <c r="AR900" s="87">
        <v>0</v>
      </c>
      <c r="AS900" s="87">
        <v>0</v>
      </c>
      <c r="AT900" s="87">
        <v>0</v>
      </c>
      <c r="AU900" s="87">
        <v>0</v>
      </c>
      <c r="AV900" s="87">
        <v>0</v>
      </c>
      <c r="AW900" s="87">
        <v>0</v>
      </c>
      <c r="AX900" s="87">
        <v>0</v>
      </c>
      <c r="AY900" s="87">
        <v>0</v>
      </c>
      <c r="AZ900" s="87">
        <v>0</v>
      </c>
      <c r="BA900" s="87">
        <v>0</v>
      </c>
      <c r="BB900" s="87">
        <v>0</v>
      </c>
    </row>
    <row r="901" spans="1:54">
      <c r="A901" s="86" t="s">
        <v>1018</v>
      </c>
      <c r="B901" s="87">
        <v>0</v>
      </c>
      <c r="C901" s="87">
        <v>0</v>
      </c>
      <c r="D901" s="87">
        <v>0</v>
      </c>
      <c r="E901" s="87">
        <v>0</v>
      </c>
      <c r="F901" s="87">
        <v>0</v>
      </c>
      <c r="G901" s="87">
        <v>0</v>
      </c>
      <c r="H901" s="87">
        <v>0</v>
      </c>
      <c r="I901" s="87">
        <v>0</v>
      </c>
      <c r="J901" s="87">
        <v>0</v>
      </c>
      <c r="K901" s="87">
        <v>0</v>
      </c>
      <c r="L901" s="87">
        <v>0</v>
      </c>
      <c r="M901" s="87">
        <v>0</v>
      </c>
      <c r="N901" s="87">
        <v>0</v>
      </c>
      <c r="O901" s="87">
        <v>0</v>
      </c>
      <c r="P901" s="87">
        <v>0</v>
      </c>
      <c r="Q901" s="87">
        <v>0</v>
      </c>
      <c r="R901" s="87">
        <v>0</v>
      </c>
      <c r="S901" s="87">
        <v>0</v>
      </c>
      <c r="T901" s="87">
        <v>0</v>
      </c>
      <c r="U901" s="87">
        <v>0</v>
      </c>
      <c r="V901" s="87">
        <v>0</v>
      </c>
      <c r="W901" s="87">
        <v>0</v>
      </c>
      <c r="X901" s="87">
        <v>0</v>
      </c>
      <c r="Y901" s="87">
        <v>0</v>
      </c>
      <c r="Z901" s="87">
        <v>0</v>
      </c>
      <c r="AA901" s="87">
        <v>0</v>
      </c>
      <c r="AB901" s="87">
        <v>0</v>
      </c>
      <c r="AC901" s="87">
        <v>0</v>
      </c>
      <c r="AD901" s="87">
        <v>0</v>
      </c>
      <c r="AE901" s="87">
        <v>0</v>
      </c>
      <c r="AF901" s="87">
        <v>0</v>
      </c>
      <c r="AG901" s="87">
        <v>0</v>
      </c>
      <c r="AH901" s="87">
        <v>0</v>
      </c>
      <c r="AI901" s="87">
        <v>0</v>
      </c>
      <c r="AJ901" s="87">
        <v>0</v>
      </c>
      <c r="AK901" s="87">
        <v>0</v>
      </c>
      <c r="AL901" s="87">
        <v>0</v>
      </c>
      <c r="AM901" s="87">
        <v>0</v>
      </c>
      <c r="AN901" s="87">
        <v>0</v>
      </c>
      <c r="AO901" s="87">
        <v>0</v>
      </c>
      <c r="AP901" s="87">
        <v>0</v>
      </c>
      <c r="AQ901" s="87">
        <v>0</v>
      </c>
      <c r="AR901" s="87">
        <v>0</v>
      </c>
      <c r="AS901" s="87">
        <v>0</v>
      </c>
      <c r="AT901" s="87">
        <v>0</v>
      </c>
      <c r="AU901" s="87">
        <v>0</v>
      </c>
      <c r="AV901" s="87">
        <v>0</v>
      </c>
      <c r="AW901" s="87">
        <v>0</v>
      </c>
      <c r="AX901" s="87">
        <v>0</v>
      </c>
      <c r="AY901" s="87">
        <v>0</v>
      </c>
      <c r="AZ901" s="87">
        <v>0</v>
      </c>
      <c r="BA901" s="87">
        <v>0</v>
      </c>
      <c r="BB901" s="87">
        <v>0</v>
      </c>
    </row>
    <row r="902" spans="1:54">
      <c r="A902" s="86" t="s">
        <v>1019</v>
      </c>
      <c r="B902" s="87">
        <v>-0.04</v>
      </c>
      <c r="C902" s="87">
        <v>-0.04</v>
      </c>
      <c r="D902" s="87">
        <v>-0.04</v>
      </c>
      <c r="E902" s="87">
        <v>-0.04</v>
      </c>
      <c r="F902" s="87">
        <v>-0.04</v>
      </c>
      <c r="G902" s="87">
        <v>-0.04</v>
      </c>
      <c r="H902" s="87">
        <v>-0.04</v>
      </c>
      <c r="I902" s="87">
        <v>-0.04</v>
      </c>
      <c r="J902" s="87">
        <v>-0.04</v>
      </c>
      <c r="K902" s="87">
        <v>-0.04</v>
      </c>
      <c r="L902" s="87">
        <v>-0.04</v>
      </c>
      <c r="M902" s="87">
        <v>-0.04</v>
      </c>
      <c r="N902" s="87">
        <v>-0.04</v>
      </c>
      <c r="O902" s="87">
        <v>-0.04</v>
      </c>
      <c r="P902" s="87">
        <v>-0.04</v>
      </c>
      <c r="Q902" s="87">
        <v>-0.04</v>
      </c>
      <c r="R902" s="87">
        <v>-0.04</v>
      </c>
      <c r="S902" s="87">
        <v>-0.04</v>
      </c>
      <c r="T902" s="87">
        <v>-0.04</v>
      </c>
      <c r="U902" s="87">
        <v>-0.04</v>
      </c>
      <c r="V902" s="87">
        <v>-0.04</v>
      </c>
      <c r="W902" s="87">
        <v>-0.04</v>
      </c>
      <c r="X902" s="87">
        <v>-0.04</v>
      </c>
      <c r="Y902" s="87">
        <v>-0.04</v>
      </c>
      <c r="Z902" s="87">
        <v>-0.04</v>
      </c>
      <c r="AA902" s="87">
        <v>-0.04</v>
      </c>
      <c r="AB902" s="87">
        <v>-0.04</v>
      </c>
      <c r="AC902" s="87">
        <v>-0.04</v>
      </c>
      <c r="AD902" s="87">
        <v>-0.04</v>
      </c>
      <c r="AE902" s="87">
        <v>-0.04</v>
      </c>
      <c r="AF902" s="87">
        <v>-0.04</v>
      </c>
      <c r="AG902" s="87">
        <v>-0.04</v>
      </c>
      <c r="AH902" s="87">
        <v>-0.04</v>
      </c>
      <c r="AI902" s="87">
        <v>-0.04</v>
      </c>
      <c r="AJ902" s="87">
        <v>-0.04</v>
      </c>
      <c r="AK902" s="87">
        <v>-0.04</v>
      </c>
      <c r="AL902" s="87">
        <v>-0.04</v>
      </c>
      <c r="AM902" s="87">
        <v>-0.04</v>
      </c>
      <c r="AN902" s="87">
        <v>-0.04</v>
      </c>
      <c r="AO902" s="87">
        <v>-0.04</v>
      </c>
      <c r="AP902" s="87">
        <v>-0.04</v>
      </c>
      <c r="AQ902" s="87">
        <v>-0.04</v>
      </c>
      <c r="AR902" s="87">
        <v>-0.04</v>
      </c>
      <c r="AS902" s="87">
        <v>-0.04</v>
      </c>
      <c r="AT902" s="87">
        <v>-0.04</v>
      </c>
      <c r="AU902" s="87">
        <v>-0.04</v>
      </c>
      <c r="AV902" s="87">
        <v>-0.04</v>
      </c>
      <c r="AW902" s="87">
        <v>-0.04</v>
      </c>
      <c r="AX902" s="87">
        <v>-0.04</v>
      </c>
      <c r="AY902" s="87">
        <v>-0.04</v>
      </c>
      <c r="AZ902" s="87">
        <v>-0.04</v>
      </c>
      <c r="BA902" s="87">
        <v>-0.04</v>
      </c>
      <c r="BB902" s="87">
        <v>-0.04</v>
      </c>
    </row>
    <row r="903" spans="1:54">
      <c r="A903" s="86" t="s">
        <v>1020</v>
      </c>
      <c r="B903" s="87">
        <v>0</v>
      </c>
      <c r="C903" s="87">
        <v>0</v>
      </c>
      <c r="D903" s="87">
        <v>0</v>
      </c>
      <c r="E903" s="87">
        <v>0</v>
      </c>
      <c r="F903" s="87">
        <v>0</v>
      </c>
      <c r="G903" s="87">
        <v>0</v>
      </c>
      <c r="H903" s="87">
        <v>0</v>
      </c>
      <c r="I903" s="87">
        <v>0</v>
      </c>
      <c r="J903" s="87">
        <v>0</v>
      </c>
      <c r="K903" s="87">
        <v>0</v>
      </c>
      <c r="L903" s="87">
        <v>0</v>
      </c>
      <c r="M903" s="87">
        <v>0</v>
      </c>
      <c r="N903" s="87">
        <v>0</v>
      </c>
      <c r="O903" s="87">
        <v>0</v>
      </c>
      <c r="P903" s="87">
        <v>0</v>
      </c>
      <c r="Q903" s="87">
        <v>0</v>
      </c>
      <c r="R903" s="87">
        <v>0</v>
      </c>
      <c r="S903" s="87">
        <v>0</v>
      </c>
      <c r="T903" s="87">
        <v>0</v>
      </c>
      <c r="U903" s="87">
        <v>0</v>
      </c>
      <c r="V903" s="87">
        <v>0</v>
      </c>
      <c r="W903" s="87">
        <v>0</v>
      </c>
      <c r="X903" s="87">
        <v>0</v>
      </c>
      <c r="Y903" s="87">
        <v>0</v>
      </c>
      <c r="Z903" s="87">
        <v>0</v>
      </c>
      <c r="AA903" s="87">
        <v>0</v>
      </c>
      <c r="AB903" s="87">
        <v>0</v>
      </c>
      <c r="AC903" s="87">
        <v>0</v>
      </c>
      <c r="AD903" s="87">
        <v>0</v>
      </c>
      <c r="AE903" s="87">
        <v>0</v>
      </c>
      <c r="AF903" s="87">
        <v>0</v>
      </c>
      <c r="AG903" s="87">
        <v>0</v>
      </c>
      <c r="AH903" s="87">
        <v>0</v>
      </c>
      <c r="AI903" s="87">
        <v>0</v>
      </c>
      <c r="AJ903" s="87">
        <v>0</v>
      </c>
      <c r="AK903" s="87">
        <v>0</v>
      </c>
      <c r="AL903" s="87">
        <v>0</v>
      </c>
      <c r="AM903" s="87">
        <v>0</v>
      </c>
      <c r="AN903" s="87">
        <v>0</v>
      </c>
      <c r="AO903" s="87">
        <v>0</v>
      </c>
      <c r="AP903" s="87">
        <v>0</v>
      </c>
      <c r="AQ903" s="87">
        <v>0</v>
      </c>
      <c r="AR903" s="87">
        <v>0</v>
      </c>
      <c r="AS903" s="87">
        <v>0</v>
      </c>
      <c r="AT903" s="87">
        <v>0</v>
      </c>
      <c r="AU903" s="87">
        <v>0</v>
      </c>
      <c r="AV903" s="87">
        <v>0</v>
      </c>
      <c r="AW903" s="87">
        <v>0</v>
      </c>
      <c r="AX903" s="87">
        <v>0</v>
      </c>
      <c r="AY903" s="87">
        <v>0</v>
      </c>
      <c r="AZ903" s="87">
        <v>0</v>
      </c>
      <c r="BA903" s="87">
        <v>0</v>
      </c>
      <c r="BB903" s="87">
        <v>0</v>
      </c>
    </row>
    <row r="904" spans="1:54">
      <c r="A904" s="86" t="s">
        <v>1021</v>
      </c>
      <c r="B904" s="87">
        <v>0</v>
      </c>
      <c r="C904" s="87">
        <v>0</v>
      </c>
      <c r="D904" s="87">
        <v>0</v>
      </c>
      <c r="E904" s="87">
        <v>0</v>
      </c>
      <c r="F904" s="87">
        <v>0</v>
      </c>
      <c r="G904" s="87">
        <v>0</v>
      </c>
      <c r="H904" s="87">
        <v>0</v>
      </c>
      <c r="I904" s="87">
        <v>0</v>
      </c>
      <c r="J904" s="87">
        <v>0</v>
      </c>
      <c r="K904" s="87">
        <v>0</v>
      </c>
      <c r="L904" s="87">
        <v>0</v>
      </c>
      <c r="M904" s="87">
        <v>0</v>
      </c>
      <c r="N904" s="87">
        <v>0</v>
      </c>
      <c r="O904" s="87">
        <v>0</v>
      </c>
      <c r="P904" s="87">
        <v>0</v>
      </c>
      <c r="Q904" s="87">
        <v>0</v>
      </c>
      <c r="R904" s="87">
        <v>0</v>
      </c>
      <c r="S904" s="87">
        <v>0</v>
      </c>
      <c r="T904" s="87">
        <v>0</v>
      </c>
      <c r="U904" s="87">
        <v>0</v>
      </c>
      <c r="V904" s="87">
        <v>0</v>
      </c>
      <c r="W904" s="87">
        <v>0</v>
      </c>
      <c r="X904" s="87">
        <v>0</v>
      </c>
      <c r="Y904" s="87">
        <v>0</v>
      </c>
      <c r="Z904" s="87">
        <v>0</v>
      </c>
      <c r="AA904" s="87">
        <v>0</v>
      </c>
      <c r="AB904" s="87">
        <v>0</v>
      </c>
      <c r="AC904" s="87">
        <v>0</v>
      </c>
      <c r="AD904" s="87">
        <v>0</v>
      </c>
      <c r="AE904" s="87">
        <v>0</v>
      </c>
      <c r="AF904" s="87">
        <v>0</v>
      </c>
      <c r="AG904" s="87">
        <v>0</v>
      </c>
      <c r="AH904" s="87">
        <v>0</v>
      </c>
      <c r="AI904" s="87">
        <v>0</v>
      </c>
      <c r="AJ904" s="87">
        <v>0</v>
      </c>
      <c r="AK904" s="87">
        <v>0</v>
      </c>
      <c r="AL904" s="87">
        <v>0</v>
      </c>
      <c r="AM904" s="87">
        <v>0</v>
      </c>
      <c r="AN904" s="87">
        <v>0</v>
      </c>
      <c r="AO904" s="87">
        <v>0</v>
      </c>
      <c r="AP904" s="87">
        <v>0</v>
      </c>
      <c r="AQ904" s="87">
        <v>0</v>
      </c>
      <c r="AR904" s="87">
        <v>0</v>
      </c>
      <c r="AS904" s="87">
        <v>0</v>
      </c>
      <c r="AT904" s="87">
        <v>0</v>
      </c>
      <c r="AU904" s="87">
        <v>0</v>
      </c>
      <c r="AV904" s="87">
        <v>0</v>
      </c>
      <c r="AW904" s="87">
        <v>0</v>
      </c>
      <c r="AX904" s="87">
        <v>0</v>
      </c>
      <c r="AY904" s="87">
        <v>0</v>
      </c>
      <c r="AZ904" s="87">
        <v>0</v>
      </c>
      <c r="BA904" s="87">
        <v>0</v>
      </c>
      <c r="BB904" s="87">
        <v>0</v>
      </c>
    </row>
    <row r="905" spans="1:54">
      <c r="A905" s="86" t="s">
        <v>1022</v>
      </c>
      <c r="B905" s="87">
        <v>-2</v>
      </c>
      <c r="C905" s="87">
        <v>-2</v>
      </c>
      <c r="D905" s="87">
        <v>-2</v>
      </c>
      <c r="E905" s="87">
        <v>-2</v>
      </c>
      <c r="F905" s="87">
        <v>-2</v>
      </c>
      <c r="G905" s="87">
        <v>-2</v>
      </c>
      <c r="H905" s="87">
        <v>-2</v>
      </c>
      <c r="I905" s="87">
        <v>-2</v>
      </c>
      <c r="J905" s="87">
        <v>-2</v>
      </c>
      <c r="K905" s="87">
        <v>-2</v>
      </c>
      <c r="L905" s="87">
        <v>-2</v>
      </c>
      <c r="M905" s="87">
        <v>-2</v>
      </c>
      <c r="N905" s="87">
        <v>-2</v>
      </c>
      <c r="O905" s="87">
        <v>-2</v>
      </c>
      <c r="P905" s="87">
        <v>-2</v>
      </c>
      <c r="Q905" s="87">
        <v>-2</v>
      </c>
      <c r="R905" s="87">
        <v>-2</v>
      </c>
      <c r="S905" s="87">
        <v>-2</v>
      </c>
      <c r="T905" s="87">
        <v>-2</v>
      </c>
      <c r="U905" s="87">
        <v>-2</v>
      </c>
      <c r="V905" s="87">
        <v>-2</v>
      </c>
      <c r="W905" s="87">
        <v>-2</v>
      </c>
      <c r="X905" s="87">
        <v>-2</v>
      </c>
      <c r="Y905" s="87">
        <v>-2</v>
      </c>
      <c r="Z905" s="87">
        <v>-2</v>
      </c>
      <c r="AA905" s="87">
        <v>-2</v>
      </c>
      <c r="AB905" s="87">
        <v>-2</v>
      </c>
      <c r="AC905" s="87">
        <v>-2</v>
      </c>
      <c r="AD905" s="87">
        <v>-2</v>
      </c>
      <c r="AE905" s="87">
        <v>-2</v>
      </c>
      <c r="AF905" s="87">
        <v>-2</v>
      </c>
      <c r="AG905" s="87">
        <v>-2</v>
      </c>
      <c r="AH905" s="87">
        <v>-2</v>
      </c>
      <c r="AI905" s="87">
        <v>-2</v>
      </c>
      <c r="AJ905" s="87">
        <v>-2</v>
      </c>
      <c r="AK905" s="87">
        <v>-2</v>
      </c>
      <c r="AL905" s="87">
        <v>-2</v>
      </c>
      <c r="AM905" s="87">
        <v>-2</v>
      </c>
      <c r="AN905" s="87">
        <v>-2</v>
      </c>
      <c r="AO905" s="87">
        <v>-2</v>
      </c>
      <c r="AP905" s="87">
        <v>-2</v>
      </c>
      <c r="AQ905" s="87">
        <v>-2</v>
      </c>
      <c r="AR905" s="87">
        <v>-2</v>
      </c>
      <c r="AS905" s="87">
        <v>-2</v>
      </c>
      <c r="AT905" s="87">
        <v>-2</v>
      </c>
      <c r="AU905" s="87">
        <v>-2</v>
      </c>
      <c r="AV905" s="87">
        <v>-2</v>
      </c>
      <c r="AW905" s="87">
        <v>-2</v>
      </c>
      <c r="AX905" s="87">
        <v>-2</v>
      </c>
      <c r="AY905" s="87">
        <v>-2</v>
      </c>
      <c r="AZ905" s="87">
        <v>-2</v>
      </c>
      <c r="BA905" s="87">
        <v>-2</v>
      </c>
      <c r="BB905" s="87">
        <v>-2</v>
      </c>
    </row>
    <row r="906" spans="1:54">
      <c r="A906" s="86" t="s">
        <v>1023</v>
      </c>
      <c r="B906" s="87">
        <v>2</v>
      </c>
      <c r="C906" s="87">
        <v>2</v>
      </c>
      <c r="D906" s="87">
        <v>2</v>
      </c>
      <c r="E906" s="87">
        <v>2</v>
      </c>
      <c r="F906" s="87">
        <v>2</v>
      </c>
      <c r="G906" s="87">
        <v>2</v>
      </c>
      <c r="H906" s="87">
        <v>2</v>
      </c>
      <c r="I906" s="87">
        <v>2</v>
      </c>
      <c r="J906" s="87">
        <v>2</v>
      </c>
      <c r="K906" s="87">
        <v>2</v>
      </c>
      <c r="L906" s="87">
        <v>2</v>
      </c>
      <c r="M906" s="87">
        <v>2</v>
      </c>
      <c r="N906" s="87">
        <v>2</v>
      </c>
      <c r="O906" s="87">
        <v>2</v>
      </c>
      <c r="P906" s="87">
        <v>2</v>
      </c>
      <c r="Q906" s="87">
        <v>2</v>
      </c>
      <c r="R906" s="87">
        <v>2</v>
      </c>
      <c r="S906" s="87">
        <v>2</v>
      </c>
      <c r="T906" s="87">
        <v>2</v>
      </c>
      <c r="U906" s="87">
        <v>2</v>
      </c>
      <c r="V906" s="87">
        <v>2</v>
      </c>
      <c r="W906" s="87">
        <v>2</v>
      </c>
      <c r="X906" s="87">
        <v>2</v>
      </c>
      <c r="Y906" s="87">
        <v>2</v>
      </c>
      <c r="Z906" s="87">
        <v>2</v>
      </c>
      <c r="AA906" s="87">
        <v>2</v>
      </c>
      <c r="AB906" s="87">
        <v>2</v>
      </c>
      <c r="AC906" s="87">
        <v>2</v>
      </c>
      <c r="AD906" s="87">
        <v>2</v>
      </c>
      <c r="AE906" s="87">
        <v>2</v>
      </c>
      <c r="AF906" s="87">
        <v>2</v>
      </c>
      <c r="AG906" s="87">
        <v>2</v>
      </c>
      <c r="AH906" s="87">
        <v>2</v>
      </c>
      <c r="AI906" s="87">
        <v>2</v>
      </c>
      <c r="AJ906" s="87">
        <v>2</v>
      </c>
      <c r="AK906" s="87">
        <v>2</v>
      </c>
      <c r="AL906" s="87">
        <v>2</v>
      </c>
      <c r="AM906" s="87">
        <v>2</v>
      </c>
      <c r="AN906" s="87">
        <v>2</v>
      </c>
      <c r="AO906" s="87">
        <v>2</v>
      </c>
      <c r="AP906" s="87">
        <v>2</v>
      </c>
      <c r="AQ906" s="87">
        <v>2</v>
      </c>
      <c r="AR906" s="87">
        <v>2</v>
      </c>
      <c r="AS906" s="87">
        <v>2</v>
      </c>
      <c r="AT906" s="87">
        <v>2</v>
      </c>
      <c r="AU906" s="87">
        <v>2</v>
      </c>
      <c r="AV906" s="87">
        <v>2</v>
      </c>
      <c r="AW906" s="87">
        <v>2</v>
      </c>
      <c r="AX906" s="87">
        <v>2</v>
      </c>
      <c r="AY906" s="87">
        <v>2</v>
      </c>
      <c r="AZ906" s="87">
        <v>2</v>
      </c>
      <c r="BA906" s="87">
        <v>2</v>
      </c>
      <c r="BB906" s="87">
        <v>2</v>
      </c>
    </row>
    <row r="907" spans="1:54">
      <c r="A907" s="86" t="s">
        <v>1024</v>
      </c>
      <c r="B907" s="87">
        <v>-57092737.628864802</v>
      </c>
      <c r="C907" s="87">
        <v>-102075008.803105</v>
      </c>
      <c r="D907" s="87">
        <v>-111493371.203879</v>
      </c>
      <c r="E907" s="87">
        <v>-79136745.938547894</v>
      </c>
      <c r="F907" s="87">
        <v>-89530911.098841205</v>
      </c>
      <c r="G907" s="87">
        <v>-110778881.224637</v>
      </c>
      <c r="H907" s="87">
        <v>-76208344.958022594</v>
      </c>
      <c r="I907" s="87">
        <v>-106748924.73952</v>
      </c>
      <c r="J907" s="87">
        <v>-164155127.805475</v>
      </c>
      <c r="K907" s="87">
        <v>-128597944.831194</v>
      </c>
      <c r="L907" s="87">
        <v>-144074560.11786199</v>
      </c>
      <c r="M907" s="87">
        <v>-145046508.839578</v>
      </c>
      <c r="N907" s="87">
        <v>-42988883.0236874</v>
      </c>
      <c r="O907" s="87">
        <v>-42988883.0236874</v>
      </c>
      <c r="P907" s="87">
        <v>-66070017.683713801</v>
      </c>
      <c r="Q907" s="87">
        <v>-56440582.996317498</v>
      </c>
      <c r="R907" s="87">
        <v>-14515737.001333401</v>
      </c>
      <c r="S907" s="87">
        <v>-11365119.227534</v>
      </c>
      <c r="T907" s="87">
        <v>-17960184.078914899</v>
      </c>
      <c r="U907" s="87">
        <v>-26670063.987072501</v>
      </c>
      <c r="V907" s="87">
        <v>-40864734.011545002</v>
      </c>
      <c r="W907" s="87">
        <v>-78448458.008636296</v>
      </c>
      <c r="X907" s="87">
        <v>-72113905.222950697</v>
      </c>
      <c r="Y907" s="87">
        <v>-73625149.006202906</v>
      </c>
      <c r="Z907" s="87">
        <v>-61695079.797656998</v>
      </c>
      <c r="AA907" s="87">
        <v>-10415692.9906146</v>
      </c>
      <c r="AB907" s="87">
        <v>-10415692.9906146</v>
      </c>
      <c r="AC907" s="87">
        <v>-32304317.620712001</v>
      </c>
      <c r="AD907" s="87">
        <v>-21033042.559799399</v>
      </c>
      <c r="AE907" s="87">
        <v>-10296365.549380001</v>
      </c>
      <c r="AF907" s="87">
        <v>-5884853.8037694003</v>
      </c>
      <c r="AG907" s="87">
        <v>-11372091.837217901</v>
      </c>
      <c r="AH907" s="87">
        <v>-23667303.4899875</v>
      </c>
      <c r="AI907" s="87">
        <v>-37072531.047561601</v>
      </c>
      <c r="AJ907" s="87">
        <v>-73723368.9633587</v>
      </c>
      <c r="AK907" s="87">
        <v>-69050489.492599502</v>
      </c>
      <c r="AL907" s="87">
        <v>-68790779.257828906</v>
      </c>
      <c r="AM907" s="87">
        <v>-54544668.408129498</v>
      </c>
      <c r="AN907" s="87">
        <v>-6648171.0077471798</v>
      </c>
      <c r="AO907" s="87">
        <v>-6648171.0077471798</v>
      </c>
      <c r="AP907" s="87">
        <v>-27033214.808036201</v>
      </c>
      <c r="AQ907" s="87">
        <v>-14882173.330333401</v>
      </c>
      <c r="AR907" s="87">
        <v>-6484223.8454489196</v>
      </c>
      <c r="AS907" s="87">
        <v>-730917.10645284504</v>
      </c>
      <c r="AT907" s="87">
        <v>-6002693.1182964398</v>
      </c>
      <c r="AU907" s="87">
        <v>-21650274.259647299</v>
      </c>
      <c r="AV907" s="87">
        <v>-34849070.166630603</v>
      </c>
      <c r="AW907" s="87">
        <v>-71405814.243714005</v>
      </c>
      <c r="AX907" s="87">
        <v>-68641908.7578329</v>
      </c>
      <c r="AY907" s="87">
        <v>-68194165.901232198</v>
      </c>
      <c r="AZ907" s="87">
        <v>-54672737.939380497</v>
      </c>
      <c r="BA907" s="87">
        <v>246216.106199637</v>
      </c>
      <c r="BB907" s="87">
        <v>246216.106199637</v>
      </c>
    </row>
    <row r="908" spans="1:54">
      <c r="A908" s="86" t="s">
        <v>1025</v>
      </c>
      <c r="B908" s="87">
        <v>-1</v>
      </c>
      <c r="C908" s="87">
        <v>-1</v>
      </c>
      <c r="D908" s="87">
        <v>-1</v>
      </c>
      <c r="E908" s="87">
        <v>-1</v>
      </c>
      <c r="F908" s="87">
        <v>-1</v>
      </c>
      <c r="G908" s="87">
        <v>-1</v>
      </c>
      <c r="H908" s="87">
        <v>-1</v>
      </c>
      <c r="I908" s="87">
        <v>-1</v>
      </c>
      <c r="J908" s="87">
        <v>-1</v>
      </c>
      <c r="K908" s="87">
        <v>-1</v>
      </c>
      <c r="L908" s="87">
        <v>-1</v>
      </c>
      <c r="M908" s="87">
        <v>-1</v>
      </c>
      <c r="N908" s="87">
        <v>-1</v>
      </c>
      <c r="O908" s="87">
        <v>-1</v>
      </c>
      <c r="P908" s="87">
        <v>-1</v>
      </c>
      <c r="Q908" s="87">
        <v>-1</v>
      </c>
      <c r="R908" s="87">
        <v>-1</v>
      </c>
      <c r="S908" s="87">
        <v>-1</v>
      </c>
      <c r="T908" s="87">
        <v>-1</v>
      </c>
      <c r="U908" s="87">
        <v>-1</v>
      </c>
      <c r="V908" s="87">
        <v>-1</v>
      </c>
      <c r="W908" s="87">
        <v>-1</v>
      </c>
      <c r="X908" s="87">
        <v>-1</v>
      </c>
      <c r="Y908" s="87">
        <v>-1</v>
      </c>
      <c r="Z908" s="87">
        <v>-1</v>
      </c>
      <c r="AA908" s="87">
        <v>-1</v>
      </c>
      <c r="AB908" s="87">
        <v>-1</v>
      </c>
      <c r="AC908" s="87">
        <v>-1</v>
      </c>
      <c r="AD908" s="87">
        <v>-1</v>
      </c>
      <c r="AE908" s="87">
        <v>-1</v>
      </c>
      <c r="AF908" s="87">
        <v>-1</v>
      </c>
      <c r="AG908" s="87">
        <v>-1</v>
      </c>
      <c r="AH908" s="87">
        <v>-1</v>
      </c>
      <c r="AI908" s="87">
        <v>-1</v>
      </c>
      <c r="AJ908" s="87">
        <v>-1</v>
      </c>
      <c r="AK908" s="87">
        <v>-1</v>
      </c>
      <c r="AL908" s="87">
        <v>-1</v>
      </c>
      <c r="AM908" s="87">
        <v>-1</v>
      </c>
      <c r="AN908" s="87">
        <v>-1</v>
      </c>
      <c r="AO908" s="87">
        <v>-1</v>
      </c>
      <c r="AP908" s="87">
        <v>-1</v>
      </c>
      <c r="AQ908" s="87">
        <v>-1</v>
      </c>
      <c r="AR908" s="87">
        <v>-1</v>
      </c>
      <c r="AS908" s="87">
        <v>-1</v>
      </c>
      <c r="AT908" s="87">
        <v>-1</v>
      </c>
      <c r="AU908" s="87">
        <v>-1</v>
      </c>
      <c r="AV908" s="87">
        <v>-1</v>
      </c>
      <c r="AW908" s="87">
        <v>-1</v>
      </c>
      <c r="AX908" s="87">
        <v>-1</v>
      </c>
      <c r="AY908" s="87">
        <v>-1</v>
      </c>
      <c r="AZ908" s="87">
        <v>-1</v>
      </c>
      <c r="BA908" s="87">
        <v>-1</v>
      </c>
      <c r="BB908" s="87">
        <v>-1</v>
      </c>
    </row>
    <row r="909" spans="1:54">
      <c r="A909" s="86" t="s">
        <v>1026</v>
      </c>
      <c r="B909" s="87">
        <v>-5348296.2</v>
      </c>
      <c r="C909" s="87">
        <v>-5348296.2</v>
      </c>
      <c r="D909" s="87">
        <v>-5348296.2</v>
      </c>
      <c r="E909" s="87">
        <v>-5348296.2</v>
      </c>
      <c r="F909" s="87">
        <v>-5348296.2</v>
      </c>
      <c r="G909" s="87">
        <v>-5348296.2</v>
      </c>
      <c r="H909" s="87">
        <v>-5348296.2</v>
      </c>
      <c r="I909" s="87">
        <v>-5348296.2</v>
      </c>
      <c r="J909" s="87">
        <v>-5348296.2</v>
      </c>
      <c r="K909" s="87">
        <v>-5348296.2</v>
      </c>
      <c r="L909" s="87">
        <v>-5348296.2</v>
      </c>
      <c r="M909" s="87">
        <v>-5348296.2</v>
      </c>
      <c r="N909" s="87">
        <v>-5348296.2</v>
      </c>
      <c r="O909" s="87">
        <v>-5348296.2</v>
      </c>
      <c r="P909" s="87">
        <v>-5348296.2</v>
      </c>
      <c r="Q909" s="87">
        <v>-5348296.2</v>
      </c>
      <c r="R909" s="87">
        <v>-5348296.2</v>
      </c>
      <c r="S909" s="87">
        <v>-5348296.2</v>
      </c>
      <c r="T909" s="87">
        <v>-5348296.2</v>
      </c>
      <c r="U909" s="87">
        <v>-5348296.2</v>
      </c>
      <c r="V909" s="87">
        <v>-5348296.2</v>
      </c>
      <c r="W909" s="87">
        <v>-5348296.2</v>
      </c>
      <c r="X909" s="87">
        <v>-5348296.2</v>
      </c>
      <c r="Y909" s="87">
        <v>-5348296.2</v>
      </c>
      <c r="Z909" s="87">
        <v>-5348296.2</v>
      </c>
      <c r="AA909" s="87">
        <v>-5348296.2</v>
      </c>
      <c r="AB909" s="87">
        <v>-5348296.2</v>
      </c>
      <c r="AC909" s="87">
        <v>-5348296.2</v>
      </c>
      <c r="AD909" s="87">
        <v>-5348296.2</v>
      </c>
      <c r="AE909" s="87">
        <v>-5348296.2</v>
      </c>
      <c r="AF909" s="87">
        <v>-5348296.2</v>
      </c>
      <c r="AG909" s="87">
        <v>-5348296.2</v>
      </c>
      <c r="AH909" s="87">
        <v>-5348296.2</v>
      </c>
      <c r="AI909" s="87">
        <v>-5348296.2</v>
      </c>
      <c r="AJ909" s="87">
        <v>-5348296.2</v>
      </c>
      <c r="AK909" s="87">
        <v>-5348296.2</v>
      </c>
      <c r="AL909" s="87">
        <v>-5348296.2</v>
      </c>
      <c r="AM909" s="87">
        <v>-5348296.2</v>
      </c>
      <c r="AN909" s="87">
        <v>-5348296.2</v>
      </c>
      <c r="AO909" s="87">
        <v>-5348296.2</v>
      </c>
      <c r="AP909" s="87">
        <v>-5348296.2</v>
      </c>
      <c r="AQ909" s="87">
        <v>-5348296.2</v>
      </c>
      <c r="AR909" s="87">
        <v>-5348296.2</v>
      </c>
      <c r="AS909" s="87">
        <v>-5348296.2</v>
      </c>
      <c r="AT909" s="87">
        <v>-5348296.2</v>
      </c>
      <c r="AU909" s="87">
        <v>-5348296.2</v>
      </c>
      <c r="AV909" s="87">
        <v>-5348296.2</v>
      </c>
      <c r="AW909" s="87">
        <v>-5348296.2</v>
      </c>
      <c r="AX909" s="87">
        <v>-5348296.2</v>
      </c>
      <c r="AY909" s="87">
        <v>-5348296.2</v>
      </c>
      <c r="AZ909" s="87">
        <v>-5348296.2</v>
      </c>
      <c r="BA909" s="87">
        <v>-5348296.2</v>
      </c>
      <c r="BB909" s="87">
        <v>-5348296.2</v>
      </c>
    </row>
    <row r="910" spans="1:54">
      <c r="A910" s="267" t="s">
        <v>1027</v>
      </c>
      <c r="B910" s="109">
        <v>-66031260.038864799</v>
      </c>
      <c r="C910" s="109">
        <v>-138168711.83413801</v>
      </c>
      <c r="D910" s="109">
        <v>-165151941.35889101</v>
      </c>
      <c r="E910" s="109">
        <v>-151409196.439264</v>
      </c>
      <c r="F910" s="109">
        <v>-161079831.58614901</v>
      </c>
      <c r="G910" s="109">
        <v>-203310979.72973201</v>
      </c>
      <c r="H910" s="109">
        <v>-174189269.73990801</v>
      </c>
      <c r="I910" s="109">
        <v>-228082613.75543499</v>
      </c>
      <c r="J910" s="109">
        <v>-316301232.02868903</v>
      </c>
      <c r="K910" s="109">
        <v>-285194245.10098797</v>
      </c>
      <c r="L910" s="109">
        <v>-319887408.55357999</v>
      </c>
      <c r="M910" s="109">
        <v>-149130430.24821001</v>
      </c>
      <c r="N910" s="109">
        <v>-51796646.433687299</v>
      </c>
      <c r="O910" s="109">
        <v>-51796646.433687299</v>
      </c>
      <c r="P910" s="109">
        <v>-98191370.777999505</v>
      </c>
      <c r="Q910" s="109">
        <v>-102836699.296893</v>
      </c>
      <c r="R910" s="109">
        <v>-74965752.772315294</v>
      </c>
      <c r="S910" s="109">
        <v>-82704275.611959606</v>
      </c>
      <c r="T910" s="109">
        <v>-108070689.583627</v>
      </c>
      <c r="U910" s="109">
        <v>-131795291.264048</v>
      </c>
      <c r="V910" s="109">
        <v>-166867524.99444601</v>
      </c>
      <c r="W910" s="109">
        <v>-231811039.79997799</v>
      </c>
      <c r="X910" s="109">
        <v>-239690222.192617</v>
      </c>
      <c r="Y910" s="109">
        <v>-258563844.78248999</v>
      </c>
      <c r="Z910" s="109">
        <v>-55705131.732848197</v>
      </c>
      <c r="AA910" s="109">
        <v>-19196617.400614601</v>
      </c>
      <c r="AB910" s="109">
        <v>-19196617.400614601</v>
      </c>
      <c r="AC910" s="109">
        <v>-66136450.748404101</v>
      </c>
      <c r="AD910" s="109">
        <v>-70726187.967765898</v>
      </c>
      <c r="AE910" s="109">
        <v>-75700836.806798205</v>
      </c>
      <c r="AF910" s="109">
        <v>-84769252.716241896</v>
      </c>
      <c r="AG910" s="109">
        <v>-110762089.677432</v>
      </c>
      <c r="AH910" s="109">
        <v>-140836541.72606</v>
      </c>
      <c r="AI910" s="109">
        <v>-176941822.350086</v>
      </c>
      <c r="AJ910" s="109">
        <v>-242735185.33889601</v>
      </c>
      <c r="AK910" s="109">
        <v>-254844602.83062899</v>
      </c>
      <c r="AL910" s="109">
        <v>-273497736.90151799</v>
      </c>
      <c r="AM910" s="109">
        <v>-46016754.234431297</v>
      </c>
      <c r="AN910" s="109">
        <v>-15429095.417747101</v>
      </c>
      <c r="AO910" s="109">
        <v>-15429095.417747101</v>
      </c>
      <c r="AP910" s="109">
        <v>-61807489.337018803</v>
      </c>
      <c r="AQ910" s="109">
        <v>-66632490.393065497</v>
      </c>
      <c r="AR910" s="109">
        <v>-74908735.058555096</v>
      </c>
      <c r="AS910" s="109">
        <v>-85479202.219344094</v>
      </c>
      <c r="AT910" s="109">
        <v>-112555717.977963</v>
      </c>
      <c r="AU910" s="109">
        <v>-149070836.54285201</v>
      </c>
      <c r="AV910" s="109">
        <v>-186271329.08364901</v>
      </c>
      <c r="AW910" s="109">
        <v>-253303375.989333</v>
      </c>
      <c r="AX910" s="109">
        <v>-270507542.16821599</v>
      </c>
      <c r="AY910" s="109">
        <v>-290279386.43675101</v>
      </c>
      <c r="AZ910" s="109">
        <v>-49230063.887042798</v>
      </c>
      <c r="BA910" s="109">
        <v>-8534708.3038002793</v>
      </c>
      <c r="BB910" s="109">
        <v>-8534708.3038002793</v>
      </c>
    </row>
    <row r="911" spans="1:54">
      <c r="A911" s="86" t="s">
        <v>1028</v>
      </c>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c r="AK911" s="87"/>
      <c r="AL911" s="87"/>
      <c r="AM911" s="87"/>
      <c r="AN911" s="87"/>
      <c r="AO911" s="87"/>
      <c r="AP911" s="87"/>
      <c r="AQ911" s="87"/>
      <c r="AR911" s="87"/>
      <c r="AS911" s="87"/>
      <c r="AT911" s="87"/>
      <c r="AU911" s="87"/>
      <c r="AV911" s="87"/>
      <c r="AW911" s="87"/>
      <c r="AX911" s="87"/>
      <c r="AY911" s="87"/>
      <c r="AZ911" s="87"/>
      <c r="BA911" s="87"/>
      <c r="BB911" s="87"/>
    </row>
    <row r="912" spans="1:54">
      <c r="A912" s="89" t="s">
        <v>1029</v>
      </c>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c r="AH912" s="87"/>
      <c r="AI912" s="87"/>
      <c r="AJ912" s="87"/>
      <c r="AK912" s="87"/>
      <c r="AL912" s="87"/>
      <c r="AM912" s="87"/>
      <c r="AN912" s="87"/>
      <c r="AO912" s="87"/>
      <c r="AP912" s="87"/>
      <c r="AQ912" s="87"/>
      <c r="AR912" s="87"/>
      <c r="AS912" s="87"/>
      <c r="AT912" s="87"/>
      <c r="AU912" s="87"/>
      <c r="AV912" s="87"/>
      <c r="AW912" s="87"/>
      <c r="AX912" s="87"/>
      <c r="AY912" s="87"/>
      <c r="AZ912" s="87"/>
      <c r="BA912" s="87"/>
      <c r="BB912" s="87"/>
    </row>
    <row r="913" spans="1:54">
      <c r="A913" s="86" t="s">
        <v>1030</v>
      </c>
      <c r="B913" s="87">
        <v>-510124.51</v>
      </c>
      <c r="C913" s="87">
        <v>-510124.51</v>
      </c>
      <c r="D913" s="87">
        <v>-510124.51</v>
      </c>
      <c r="E913" s="87">
        <v>-510124.51</v>
      </c>
      <c r="F913" s="87">
        <v>-510124.51</v>
      </c>
      <c r="G913" s="87">
        <v>-510124.51</v>
      </c>
      <c r="H913" s="87">
        <v>-510124.51</v>
      </c>
      <c r="I913" s="87">
        <v>-510124.51</v>
      </c>
      <c r="J913" s="87">
        <v>-510124.51</v>
      </c>
      <c r="K913" s="87">
        <v>-510124.51</v>
      </c>
      <c r="L913" s="87">
        <v>-510124.51</v>
      </c>
      <c r="M913" s="87">
        <v>-510124.51</v>
      </c>
      <c r="N913" s="87">
        <v>-510124.51</v>
      </c>
      <c r="O913" s="87">
        <v>-510124.51</v>
      </c>
      <c r="P913" s="87">
        <v>-510124.51</v>
      </c>
      <c r="Q913" s="87">
        <v>-510124.51</v>
      </c>
      <c r="R913" s="87">
        <v>-510124.51</v>
      </c>
      <c r="S913" s="87">
        <v>-510124.51</v>
      </c>
      <c r="T913" s="87">
        <v>-510124.51</v>
      </c>
      <c r="U913" s="87">
        <v>-510124.51</v>
      </c>
      <c r="V913" s="87">
        <v>-510124.51</v>
      </c>
      <c r="W913" s="87">
        <v>-510124.51</v>
      </c>
      <c r="X913" s="87">
        <v>-510124.51</v>
      </c>
      <c r="Y913" s="87">
        <v>-510124.51</v>
      </c>
      <c r="Z913" s="87">
        <v>-510124.51</v>
      </c>
      <c r="AA913" s="87">
        <v>-510124.51</v>
      </c>
      <c r="AB913" s="87">
        <v>-510124.51</v>
      </c>
      <c r="AC913" s="87">
        <v>-510124.51</v>
      </c>
      <c r="AD913" s="87">
        <v>-510124.51</v>
      </c>
      <c r="AE913" s="87">
        <v>-510124.51</v>
      </c>
      <c r="AF913" s="87">
        <v>-510124.51</v>
      </c>
      <c r="AG913" s="87">
        <v>-510124.51</v>
      </c>
      <c r="AH913" s="87">
        <v>-510124.51</v>
      </c>
      <c r="AI913" s="87">
        <v>-510124.51</v>
      </c>
      <c r="AJ913" s="87">
        <v>-510124.51</v>
      </c>
      <c r="AK913" s="87">
        <v>-510124.51</v>
      </c>
      <c r="AL913" s="87">
        <v>-510124.51</v>
      </c>
      <c r="AM913" s="87">
        <v>-510124.51</v>
      </c>
      <c r="AN913" s="87">
        <v>-510124.51</v>
      </c>
      <c r="AO913" s="87">
        <v>-510124.51</v>
      </c>
      <c r="AP913" s="87">
        <v>-510124.51</v>
      </c>
      <c r="AQ913" s="87">
        <v>-510124.51</v>
      </c>
      <c r="AR913" s="87">
        <v>-510124.51</v>
      </c>
      <c r="AS913" s="87">
        <v>-510124.51</v>
      </c>
      <c r="AT913" s="87">
        <v>-510124.51</v>
      </c>
      <c r="AU913" s="87">
        <v>-510124.51</v>
      </c>
      <c r="AV913" s="87">
        <v>-510124.51</v>
      </c>
      <c r="AW913" s="87">
        <v>-510124.51</v>
      </c>
      <c r="AX913" s="87">
        <v>-510124.51</v>
      </c>
      <c r="AY913" s="87">
        <v>-510124.51</v>
      </c>
      <c r="AZ913" s="87">
        <v>-510124.51</v>
      </c>
      <c r="BA913" s="87">
        <v>-510124.51</v>
      </c>
      <c r="BB913" s="87">
        <v>-510124.51</v>
      </c>
    </row>
    <row r="914" spans="1:54">
      <c r="A914" s="86" t="s">
        <v>1031</v>
      </c>
      <c r="B914" s="87">
        <v>0</v>
      </c>
      <c r="C914" s="87">
        <v>0</v>
      </c>
      <c r="D914" s="87">
        <v>0</v>
      </c>
      <c r="E914" s="87">
        <v>0</v>
      </c>
      <c r="F914" s="87">
        <v>0</v>
      </c>
      <c r="G914" s="87">
        <v>0</v>
      </c>
      <c r="H914" s="87">
        <v>0</v>
      </c>
      <c r="I914" s="87">
        <v>0</v>
      </c>
      <c r="J914" s="87">
        <v>0</v>
      </c>
      <c r="K914" s="87">
        <v>0</v>
      </c>
      <c r="L914" s="87">
        <v>0</v>
      </c>
      <c r="M914" s="87">
        <v>0</v>
      </c>
      <c r="N914" s="87">
        <v>0</v>
      </c>
      <c r="O914" s="87">
        <v>0</v>
      </c>
      <c r="P914" s="87">
        <v>0</v>
      </c>
      <c r="Q914" s="87">
        <v>0</v>
      </c>
      <c r="R914" s="87">
        <v>0</v>
      </c>
      <c r="S914" s="87">
        <v>0</v>
      </c>
      <c r="T914" s="87">
        <v>0</v>
      </c>
      <c r="U914" s="87">
        <v>0</v>
      </c>
      <c r="V914" s="87">
        <v>0</v>
      </c>
      <c r="W914" s="87">
        <v>0</v>
      </c>
      <c r="X914" s="87">
        <v>0</v>
      </c>
      <c r="Y914" s="87">
        <v>0</v>
      </c>
      <c r="Z914" s="87">
        <v>0</v>
      </c>
      <c r="AA914" s="87">
        <v>0</v>
      </c>
      <c r="AB914" s="87">
        <v>0</v>
      </c>
      <c r="AC914" s="87">
        <v>0</v>
      </c>
      <c r="AD914" s="87">
        <v>0</v>
      </c>
      <c r="AE914" s="87">
        <v>0</v>
      </c>
      <c r="AF914" s="87">
        <v>0</v>
      </c>
      <c r="AG914" s="87">
        <v>0</v>
      </c>
      <c r="AH914" s="87">
        <v>0</v>
      </c>
      <c r="AI914" s="87">
        <v>0</v>
      </c>
      <c r="AJ914" s="87">
        <v>0</v>
      </c>
      <c r="AK914" s="87">
        <v>0</v>
      </c>
      <c r="AL914" s="87">
        <v>0</v>
      </c>
      <c r="AM914" s="87">
        <v>0</v>
      </c>
      <c r="AN914" s="87">
        <v>0</v>
      </c>
      <c r="AO914" s="87">
        <v>0</v>
      </c>
      <c r="AP914" s="87">
        <v>0</v>
      </c>
      <c r="AQ914" s="87">
        <v>0</v>
      </c>
      <c r="AR914" s="87">
        <v>0</v>
      </c>
      <c r="AS914" s="87">
        <v>0</v>
      </c>
      <c r="AT914" s="87">
        <v>0</v>
      </c>
      <c r="AU914" s="87">
        <v>0</v>
      </c>
      <c r="AV914" s="87">
        <v>0</v>
      </c>
      <c r="AW914" s="87">
        <v>0</v>
      </c>
      <c r="AX914" s="87">
        <v>0</v>
      </c>
      <c r="AY914" s="87">
        <v>0</v>
      </c>
      <c r="AZ914" s="87">
        <v>0</v>
      </c>
      <c r="BA914" s="87">
        <v>0</v>
      </c>
      <c r="BB914" s="87">
        <v>0</v>
      </c>
    </row>
    <row r="915" spans="1:54">
      <c r="A915" s="86" t="s">
        <v>1032</v>
      </c>
      <c r="B915" s="87">
        <v>-87393.85</v>
      </c>
      <c r="C915" s="87">
        <v>-87393.85</v>
      </c>
      <c r="D915" s="87">
        <v>-87393.85</v>
      </c>
      <c r="E915" s="87">
        <v>-87393.85</v>
      </c>
      <c r="F915" s="87">
        <v>-87393.85</v>
      </c>
      <c r="G915" s="87">
        <v>-87393.85</v>
      </c>
      <c r="H915" s="87">
        <v>-87393.85</v>
      </c>
      <c r="I915" s="87">
        <v>-87393.85</v>
      </c>
      <c r="J915" s="87">
        <v>-87393.85</v>
      </c>
      <c r="K915" s="87">
        <v>-87393.85</v>
      </c>
      <c r="L915" s="87">
        <v>-87393.85</v>
      </c>
      <c r="M915" s="87">
        <v>-87393.85</v>
      </c>
      <c r="N915" s="87">
        <v>-87393.85</v>
      </c>
      <c r="O915" s="87">
        <v>-87393.85</v>
      </c>
      <c r="P915" s="87">
        <v>-87393.85</v>
      </c>
      <c r="Q915" s="87">
        <v>-87393.85</v>
      </c>
      <c r="R915" s="87">
        <v>-87393.85</v>
      </c>
      <c r="S915" s="87">
        <v>-87393.85</v>
      </c>
      <c r="T915" s="87">
        <v>-87393.85</v>
      </c>
      <c r="U915" s="87">
        <v>-87393.85</v>
      </c>
      <c r="V915" s="87">
        <v>-87393.85</v>
      </c>
      <c r="W915" s="87">
        <v>-87393.85</v>
      </c>
      <c r="X915" s="87">
        <v>-87393.85</v>
      </c>
      <c r="Y915" s="87">
        <v>-87393.85</v>
      </c>
      <c r="Z915" s="87">
        <v>-87393.85</v>
      </c>
      <c r="AA915" s="87">
        <v>-87393.85</v>
      </c>
      <c r="AB915" s="87">
        <v>-87393.85</v>
      </c>
      <c r="AC915" s="87">
        <v>-87393.85</v>
      </c>
      <c r="AD915" s="87">
        <v>-87393.85</v>
      </c>
      <c r="AE915" s="87">
        <v>-87393.85</v>
      </c>
      <c r="AF915" s="87">
        <v>-87393.85</v>
      </c>
      <c r="AG915" s="87">
        <v>-87393.85</v>
      </c>
      <c r="AH915" s="87">
        <v>-87393.85</v>
      </c>
      <c r="AI915" s="87">
        <v>-87393.85</v>
      </c>
      <c r="AJ915" s="87">
        <v>-87393.85</v>
      </c>
      <c r="AK915" s="87">
        <v>-87393.85</v>
      </c>
      <c r="AL915" s="87">
        <v>-87393.85</v>
      </c>
      <c r="AM915" s="87">
        <v>-87393.85</v>
      </c>
      <c r="AN915" s="87">
        <v>-87393.85</v>
      </c>
      <c r="AO915" s="87">
        <v>-87393.85</v>
      </c>
      <c r="AP915" s="87">
        <v>-87393.85</v>
      </c>
      <c r="AQ915" s="87">
        <v>-87393.85</v>
      </c>
      <c r="AR915" s="87">
        <v>-87393.85</v>
      </c>
      <c r="AS915" s="87">
        <v>-87393.85</v>
      </c>
      <c r="AT915" s="87">
        <v>-87393.85</v>
      </c>
      <c r="AU915" s="87">
        <v>-87393.85</v>
      </c>
      <c r="AV915" s="87">
        <v>-87393.85</v>
      </c>
      <c r="AW915" s="87">
        <v>-87393.85</v>
      </c>
      <c r="AX915" s="87">
        <v>-87393.85</v>
      </c>
      <c r="AY915" s="87">
        <v>-87393.85</v>
      </c>
      <c r="AZ915" s="87">
        <v>-87393.85</v>
      </c>
      <c r="BA915" s="87">
        <v>-87393.85</v>
      </c>
      <c r="BB915" s="87">
        <v>-87393.85</v>
      </c>
    </row>
    <row r="916" spans="1:54">
      <c r="A916" s="86" t="s">
        <v>1033</v>
      </c>
      <c r="B916" s="87">
        <v>-1165700.01</v>
      </c>
      <c r="C916" s="87">
        <v>-1165700.01</v>
      </c>
      <c r="D916" s="87">
        <v>-1165700.01</v>
      </c>
      <c r="E916" s="87">
        <v>-1165700.01</v>
      </c>
      <c r="F916" s="87">
        <v>-1165700.01</v>
      </c>
      <c r="G916" s="87">
        <v>-1165700.01</v>
      </c>
      <c r="H916" s="87">
        <v>-1165700.01</v>
      </c>
      <c r="I916" s="87">
        <v>-1165700.01</v>
      </c>
      <c r="J916" s="87">
        <v>-1165700.01</v>
      </c>
      <c r="K916" s="87">
        <v>-1165700.01</v>
      </c>
      <c r="L916" s="87">
        <v>-1165700.01</v>
      </c>
      <c r="M916" s="87">
        <v>-1165700.01</v>
      </c>
      <c r="N916" s="87">
        <v>-1165700.01</v>
      </c>
      <c r="O916" s="87">
        <v>-1165700.01</v>
      </c>
      <c r="P916" s="87">
        <v>-1165700.01</v>
      </c>
      <c r="Q916" s="87">
        <v>-1165700.01</v>
      </c>
      <c r="R916" s="87">
        <v>-1165700.01</v>
      </c>
      <c r="S916" s="87">
        <v>-1165700.01</v>
      </c>
      <c r="T916" s="87">
        <v>-1165700.01</v>
      </c>
      <c r="U916" s="87">
        <v>-1165700.01</v>
      </c>
      <c r="V916" s="87">
        <v>-1165700.01</v>
      </c>
      <c r="W916" s="87">
        <v>-1165700.01</v>
      </c>
      <c r="X916" s="87">
        <v>-1165700.01</v>
      </c>
      <c r="Y916" s="87">
        <v>-1165700.01</v>
      </c>
      <c r="Z916" s="87">
        <v>-1165700.01</v>
      </c>
      <c r="AA916" s="87">
        <v>-1165700.01</v>
      </c>
      <c r="AB916" s="87">
        <v>-1165700.01</v>
      </c>
      <c r="AC916" s="87">
        <v>-1165700.01</v>
      </c>
      <c r="AD916" s="87">
        <v>-1165700.01</v>
      </c>
      <c r="AE916" s="87">
        <v>-1165700.01</v>
      </c>
      <c r="AF916" s="87">
        <v>-1165700.01</v>
      </c>
      <c r="AG916" s="87">
        <v>-1165700.01</v>
      </c>
      <c r="AH916" s="87">
        <v>-1165700.01</v>
      </c>
      <c r="AI916" s="87">
        <v>-1165700.01</v>
      </c>
      <c r="AJ916" s="87">
        <v>-1165700.01</v>
      </c>
      <c r="AK916" s="87">
        <v>-1165700.01</v>
      </c>
      <c r="AL916" s="87">
        <v>-1165700.01</v>
      </c>
      <c r="AM916" s="87">
        <v>-1165700.01</v>
      </c>
      <c r="AN916" s="87">
        <v>-1165700.01</v>
      </c>
      <c r="AO916" s="87">
        <v>-1165700.01</v>
      </c>
      <c r="AP916" s="87">
        <v>-1165700.01</v>
      </c>
      <c r="AQ916" s="87">
        <v>-1165700.01</v>
      </c>
      <c r="AR916" s="87">
        <v>-1165700.01</v>
      </c>
      <c r="AS916" s="87">
        <v>-1165700.01</v>
      </c>
      <c r="AT916" s="87">
        <v>-1165700.01</v>
      </c>
      <c r="AU916" s="87">
        <v>-1165700.01</v>
      </c>
      <c r="AV916" s="87">
        <v>-1165700.01</v>
      </c>
      <c r="AW916" s="87">
        <v>-1165700.01</v>
      </c>
      <c r="AX916" s="87">
        <v>-1165700.01</v>
      </c>
      <c r="AY916" s="87">
        <v>-1165700.01</v>
      </c>
      <c r="AZ916" s="87">
        <v>-1165700.01</v>
      </c>
      <c r="BA916" s="87">
        <v>-1165700.01</v>
      </c>
      <c r="BB916" s="87">
        <v>-1165700.01</v>
      </c>
    </row>
    <row r="917" spans="1:54">
      <c r="A917" s="86" t="s">
        <v>1034</v>
      </c>
      <c r="B917" s="87">
        <v>0</v>
      </c>
      <c r="C917" s="87">
        <v>0</v>
      </c>
      <c r="D917" s="87">
        <v>0</v>
      </c>
      <c r="E917" s="87">
        <v>0</v>
      </c>
      <c r="F917" s="87">
        <v>0</v>
      </c>
      <c r="G917" s="87">
        <v>0</v>
      </c>
      <c r="H917" s="87">
        <v>0</v>
      </c>
      <c r="I917" s="87">
        <v>0</v>
      </c>
      <c r="J917" s="87">
        <v>0</v>
      </c>
      <c r="K917" s="87">
        <v>0</v>
      </c>
      <c r="L917" s="87">
        <v>0</v>
      </c>
      <c r="M917" s="87">
        <v>0</v>
      </c>
      <c r="N917" s="87">
        <v>0</v>
      </c>
      <c r="O917" s="87">
        <v>0</v>
      </c>
      <c r="P917" s="87">
        <v>0</v>
      </c>
      <c r="Q917" s="87">
        <v>0</v>
      </c>
      <c r="R917" s="87">
        <v>0</v>
      </c>
      <c r="S917" s="87">
        <v>0</v>
      </c>
      <c r="T917" s="87">
        <v>0</v>
      </c>
      <c r="U917" s="87">
        <v>0</v>
      </c>
      <c r="V917" s="87">
        <v>0</v>
      </c>
      <c r="W917" s="87">
        <v>0</v>
      </c>
      <c r="X917" s="87">
        <v>0</v>
      </c>
      <c r="Y917" s="87">
        <v>0</v>
      </c>
      <c r="Z917" s="87">
        <v>0</v>
      </c>
      <c r="AA917" s="87">
        <v>0</v>
      </c>
      <c r="AB917" s="87">
        <v>0</v>
      </c>
      <c r="AC917" s="87">
        <v>0</v>
      </c>
      <c r="AD917" s="87">
        <v>0</v>
      </c>
      <c r="AE917" s="87">
        <v>0</v>
      </c>
      <c r="AF917" s="87">
        <v>0</v>
      </c>
      <c r="AG917" s="87">
        <v>0</v>
      </c>
      <c r="AH917" s="87">
        <v>0</v>
      </c>
      <c r="AI917" s="87">
        <v>0</v>
      </c>
      <c r="AJ917" s="87">
        <v>0</v>
      </c>
      <c r="AK917" s="87">
        <v>0</v>
      </c>
      <c r="AL917" s="87">
        <v>0</v>
      </c>
      <c r="AM917" s="87">
        <v>0</v>
      </c>
      <c r="AN917" s="87">
        <v>0</v>
      </c>
      <c r="AO917" s="87">
        <v>0</v>
      </c>
      <c r="AP917" s="87">
        <v>0</v>
      </c>
      <c r="AQ917" s="87">
        <v>0</v>
      </c>
      <c r="AR917" s="87">
        <v>0</v>
      </c>
      <c r="AS917" s="87">
        <v>0</v>
      </c>
      <c r="AT917" s="87">
        <v>0</v>
      </c>
      <c r="AU917" s="87">
        <v>0</v>
      </c>
      <c r="AV917" s="87">
        <v>0</v>
      </c>
      <c r="AW917" s="87">
        <v>0</v>
      </c>
      <c r="AX917" s="87">
        <v>0</v>
      </c>
      <c r="AY917" s="87">
        <v>0</v>
      </c>
      <c r="AZ917" s="87">
        <v>0</v>
      </c>
      <c r="BA917" s="87">
        <v>0</v>
      </c>
      <c r="BB917" s="87">
        <v>0</v>
      </c>
    </row>
    <row r="918" spans="1:54">
      <c r="A918" s="86" t="s">
        <v>1035</v>
      </c>
      <c r="B918" s="87">
        <v>0</v>
      </c>
      <c r="C918" s="87">
        <v>0</v>
      </c>
      <c r="D918" s="87">
        <v>0</v>
      </c>
      <c r="E918" s="87">
        <v>0</v>
      </c>
      <c r="F918" s="87">
        <v>0</v>
      </c>
      <c r="G918" s="87">
        <v>0</v>
      </c>
      <c r="H918" s="87">
        <v>0</v>
      </c>
      <c r="I918" s="87">
        <v>0</v>
      </c>
      <c r="J918" s="87">
        <v>0</v>
      </c>
      <c r="K918" s="87">
        <v>0</v>
      </c>
      <c r="L918" s="87">
        <v>0</v>
      </c>
      <c r="M918" s="87">
        <v>0</v>
      </c>
      <c r="N918" s="87">
        <v>0</v>
      </c>
      <c r="O918" s="87">
        <v>0</v>
      </c>
      <c r="P918" s="87">
        <v>0</v>
      </c>
      <c r="Q918" s="87">
        <v>0</v>
      </c>
      <c r="R918" s="87">
        <v>0</v>
      </c>
      <c r="S918" s="87">
        <v>0</v>
      </c>
      <c r="T918" s="87">
        <v>0</v>
      </c>
      <c r="U918" s="87">
        <v>0</v>
      </c>
      <c r="V918" s="87">
        <v>0</v>
      </c>
      <c r="W918" s="87">
        <v>0</v>
      </c>
      <c r="X918" s="87">
        <v>0</v>
      </c>
      <c r="Y918" s="87">
        <v>0</v>
      </c>
      <c r="Z918" s="87">
        <v>0</v>
      </c>
      <c r="AA918" s="87">
        <v>0</v>
      </c>
      <c r="AB918" s="87">
        <v>0</v>
      </c>
      <c r="AC918" s="87">
        <v>0</v>
      </c>
      <c r="AD918" s="87">
        <v>0</v>
      </c>
      <c r="AE918" s="87">
        <v>0</v>
      </c>
      <c r="AF918" s="87">
        <v>0</v>
      </c>
      <c r="AG918" s="87">
        <v>0</v>
      </c>
      <c r="AH918" s="87">
        <v>0</v>
      </c>
      <c r="AI918" s="87">
        <v>0</v>
      </c>
      <c r="AJ918" s="87">
        <v>0</v>
      </c>
      <c r="AK918" s="87">
        <v>0</v>
      </c>
      <c r="AL918" s="87">
        <v>0</v>
      </c>
      <c r="AM918" s="87">
        <v>0</v>
      </c>
      <c r="AN918" s="87">
        <v>0</v>
      </c>
      <c r="AO918" s="87">
        <v>0</v>
      </c>
      <c r="AP918" s="87">
        <v>0</v>
      </c>
      <c r="AQ918" s="87">
        <v>0</v>
      </c>
      <c r="AR918" s="87">
        <v>0</v>
      </c>
      <c r="AS918" s="87">
        <v>0</v>
      </c>
      <c r="AT918" s="87">
        <v>0</v>
      </c>
      <c r="AU918" s="87">
        <v>0</v>
      </c>
      <c r="AV918" s="87">
        <v>0</v>
      </c>
      <c r="AW918" s="87">
        <v>0</v>
      </c>
      <c r="AX918" s="87">
        <v>0</v>
      </c>
      <c r="AY918" s="87">
        <v>0</v>
      </c>
      <c r="AZ918" s="87">
        <v>0</v>
      </c>
      <c r="BA918" s="87">
        <v>0</v>
      </c>
      <c r="BB918" s="87">
        <v>0</v>
      </c>
    </row>
    <row r="919" spans="1:54">
      <c r="A919" s="86" t="s">
        <v>1036</v>
      </c>
      <c r="B919" s="87">
        <v>-3257805.49</v>
      </c>
      <c r="C919" s="87">
        <v>-3257805.49</v>
      </c>
      <c r="D919" s="87">
        <v>-3257805.49</v>
      </c>
      <c r="E919" s="87">
        <v>-3257805.49</v>
      </c>
      <c r="F919" s="87">
        <v>-3257805.49</v>
      </c>
      <c r="G919" s="87">
        <v>-3257805.49</v>
      </c>
      <c r="H919" s="87">
        <v>-3257805.49</v>
      </c>
      <c r="I919" s="87">
        <v>-3257805.49</v>
      </c>
      <c r="J919" s="87">
        <v>-3257805.49</v>
      </c>
      <c r="K919" s="87">
        <v>-3257805.49</v>
      </c>
      <c r="L919" s="87">
        <v>-3257805.49</v>
      </c>
      <c r="M919" s="87">
        <v>-3257805.49</v>
      </c>
      <c r="N919" s="87">
        <v>-3257805.49</v>
      </c>
      <c r="O919" s="87">
        <v>-3257805.49</v>
      </c>
      <c r="P919" s="87">
        <v>-3257805.49</v>
      </c>
      <c r="Q919" s="87">
        <v>-3257805.49</v>
      </c>
      <c r="R919" s="87">
        <v>-3257805.49</v>
      </c>
      <c r="S919" s="87">
        <v>-3257805.49</v>
      </c>
      <c r="T919" s="87">
        <v>-3257805.49</v>
      </c>
      <c r="U919" s="87">
        <v>-3257805.49</v>
      </c>
      <c r="V919" s="87">
        <v>-3257805.49</v>
      </c>
      <c r="W919" s="87">
        <v>-3257805.49</v>
      </c>
      <c r="X919" s="87">
        <v>-3257805.49</v>
      </c>
      <c r="Y919" s="87">
        <v>-3257805.49</v>
      </c>
      <c r="Z919" s="87">
        <v>-3257805.49</v>
      </c>
      <c r="AA919" s="87">
        <v>-3257805.49</v>
      </c>
      <c r="AB919" s="87">
        <v>-3257805.49</v>
      </c>
      <c r="AC919" s="87">
        <v>-3257805.49</v>
      </c>
      <c r="AD919" s="87">
        <v>-3257805.49</v>
      </c>
      <c r="AE919" s="87">
        <v>-3257805.49</v>
      </c>
      <c r="AF919" s="87">
        <v>-3257805.49</v>
      </c>
      <c r="AG919" s="87">
        <v>-3257805.49</v>
      </c>
      <c r="AH919" s="87">
        <v>-3257805.49</v>
      </c>
      <c r="AI919" s="87">
        <v>-3257805.49</v>
      </c>
      <c r="AJ919" s="87">
        <v>-3257805.49</v>
      </c>
      <c r="AK919" s="87">
        <v>-3257805.49</v>
      </c>
      <c r="AL919" s="87">
        <v>-3257805.49</v>
      </c>
      <c r="AM919" s="87">
        <v>-3257805.49</v>
      </c>
      <c r="AN919" s="87">
        <v>-3257805.49</v>
      </c>
      <c r="AO919" s="87">
        <v>-3257805.49</v>
      </c>
      <c r="AP919" s="87">
        <v>-3257805.49</v>
      </c>
      <c r="AQ919" s="87">
        <v>-3257805.49</v>
      </c>
      <c r="AR919" s="87">
        <v>-3257805.49</v>
      </c>
      <c r="AS919" s="87">
        <v>-3257805.49</v>
      </c>
      <c r="AT919" s="87">
        <v>-3257805.49</v>
      </c>
      <c r="AU919" s="87">
        <v>-3257805.49</v>
      </c>
      <c r="AV919" s="87">
        <v>-3257805.49</v>
      </c>
      <c r="AW919" s="87">
        <v>-3257805.49</v>
      </c>
      <c r="AX919" s="87">
        <v>-3257805.49</v>
      </c>
      <c r="AY919" s="87">
        <v>-3257805.49</v>
      </c>
      <c r="AZ919" s="87">
        <v>-3257805.49</v>
      </c>
      <c r="BA919" s="87">
        <v>-3257805.49</v>
      </c>
      <c r="BB919" s="87">
        <v>-3257805.49</v>
      </c>
    </row>
    <row r="920" spans="1:54">
      <c r="A920" s="86" t="s">
        <v>1037</v>
      </c>
      <c r="B920" s="87">
        <v>0</v>
      </c>
      <c r="C920" s="87">
        <v>0</v>
      </c>
      <c r="D920" s="87">
        <v>0</v>
      </c>
      <c r="E920" s="87">
        <v>0</v>
      </c>
      <c r="F920" s="87">
        <v>0</v>
      </c>
      <c r="G920" s="87">
        <v>0</v>
      </c>
      <c r="H920" s="87">
        <v>0</v>
      </c>
      <c r="I920" s="87">
        <v>0</v>
      </c>
      <c r="J920" s="87">
        <v>0</v>
      </c>
      <c r="K920" s="87">
        <v>0</v>
      </c>
      <c r="L920" s="87">
        <v>0</v>
      </c>
      <c r="M920" s="87">
        <v>0</v>
      </c>
      <c r="N920" s="87">
        <v>0</v>
      </c>
      <c r="O920" s="87">
        <v>0</v>
      </c>
      <c r="P920" s="87">
        <v>0</v>
      </c>
      <c r="Q920" s="87">
        <v>0</v>
      </c>
      <c r="R920" s="87">
        <v>0</v>
      </c>
      <c r="S920" s="87">
        <v>0</v>
      </c>
      <c r="T920" s="87">
        <v>0</v>
      </c>
      <c r="U920" s="87">
        <v>0</v>
      </c>
      <c r="V920" s="87">
        <v>0</v>
      </c>
      <c r="W920" s="87">
        <v>0</v>
      </c>
      <c r="X920" s="87">
        <v>0</v>
      </c>
      <c r="Y920" s="87">
        <v>0</v>
      </c>
      <c r="Z920" s="87">
        <v>0</v>
      </c>
      <c r="AA920" s="87">
        <v>0</v>
      </c>
      <c r="AB920" s="87">
        <v>0</v>
      </c>
      <c r="AC920" s="87">
        <v>0</v>
      </c>
      <c r="AD920" s="87">
        <v>0</v>
      </c>
      <c r="AE920" s="87">
        <v>0</v>
      </c>
      <c r="AF920" s="87">
        <v>0</v>
      </c>
      <c r="AG920" s="87">
        <v>0</v>
      </c>
      <c r="AH920" s="87">
        <v>0</v>
      </c>
      <c r="AI920" s="87">
        <v>0</v>
      </c>
      <c r="AJ920" s="87">
        <v>0</v>
      </c>
      <c r="AK920" s="87">
        <v>0</v>
      </c>
      <c r="AL920" s="87">
        <v>0</v>
      </c>
      <c r="AM920" s="87">
        <v>0</v>
      </c>
      <c r="AN920" s="87">
        <v>0</v>
      </c>
      <c r="AO920" s="87">
        <v>0</v>
      </c>
      <c r="AP920" s="87">
        <v>0</v>
      </c>
      <c r="AQ920" s="87">
        <v>0</v>
      </c>
      <c r="AR920" s="87">
        <v>0</v>
      </c>
      <c r="AS920" s="87">
        <v>0</v>
      </c>
      <c r="AT920" s="87">
        <v>0</v>
      </c>
      <c r="AU920" s="87">
        <v>0</v>
      </c>
      <c r="AV920" s="87">
        <v>0</v>
      </c>
      <c r="AW920" s="87">
        <v>0</v>
      </c>
      <c r="AX920" s="87">
        <v>0</v>
      </c>
      <c r="AY920" s="87">
        <v>0</v>
      </c>
      <c r="AZ920" s="87">
        <v>0</v>
      </c>
      <c r="BA920" s="87">
        <v>0</v>
      </c>
      <c r="BB920" s="87">
        <v>0</v>
      </c>
    </row>
    <row r="921" spans="1:54">
      <c r="A921" s="86" t="s">
        <v>1038</v>
      </c>
      <c r="B921" s="87">
        <v>0</v>
      </c>
      <c r="C921" s="87">
        <v>0</v>
      </c>
      <c r="D921" s="87">
        <v>0</v>
      </c>
      <c r="E921" s="87">
        <v>0</v>
      </c>
      <c r="F921" s="87">
        <v>0</v>
      </c>
      <c r="G921" s="87">
        <v>0</v>
      </c>
      <c r="H921" s="87">
        <v>0</v>
      </c>
      <c r="I921" s="87">
        <v>0</v>
      </c>
      <c r="J921" s="87">
        <v>0</v>
      </c>
      <c r="K921" s="87">
        <v>0</v>
      </c>
      <c r="L921" s="87">
        <v>0</v>
      </c>
      <c r="M921" s="87">
        <v>0</v>
      </c>
      <c r="N921" s="87">
        <v>0</v>
      </c>
      <c r="O921" s="87">
        <v>0</v>
      </c>
      <c r="P921" s="87">
        <v>0</v>
      </c>
      <c r="Q921" s="87">
        <v>0</v>
      </c>
      <c r="R921" s="87">
        <v>0</v>
      </c>
      <c r="S921" s="87">
        <v>0</v>
      </c>
      <c r="T921" s="87">
        <v>0</v>
      </c>
      <c r="U921" s="87">
        <v>0</v>
      </c>
      <c r="V921" s="87">
        <v>0</v>
      </c>
      <c r="W921" s="87">
        <v>0</v>
      </c>
      <c r="X921" s="87">
        <v>0</v>
      </c>
      <c r="Y921" s="87">
        <v>0</v>
      </c>
      <c r="Z921" s="87">
        <v>0</v>
      </c>
      <c r="AA921" s="87">
        <v>0</v>
      </c>
      <c r="AB921" s="87">
        <v>0</v>
      </c>
      <c r="AC921" s="87">
        <v>0</v>
      </c>
      <c r="AD921" s="87">
        <v>0</v>
      </c>
      <c r="AE921" s="87">
        <v>0</v>
      </c>
      <c r="AF921" s="87">
        <v>0</v>
      </c>
      <c r="AG921" s="87">
        <v>0</v>
      </c>
      <c r="AH921" s="87">
        <v>0</v>
      </c>
      <c r="AI921" s="87">
        <v>0</v>
      </c>
      <c r="AJ921" s="87">
        <v>0</v>
      </c>
      <c r="AK921" s="87">
        <v>0</v>
      </c>
      <c r="AL921" s="87">
        <v>0</v>
      </c>
      <c r="AM921" s="87">
        <v>0</v>
      </c>
      <c r="AN921" s="87">
        <v>0</v>
      </c>
      <c r="AO921" s="87">
        <v>0</v>
      </c>
      <c r="AP921" s="87">
        <v>0</v>
      </c>
      <c r="AQ921" s="87">
        <v>0</v>
      </c>
      <c r="AR921" s="87">
        <v>0</v>
      </c>
      <c r="AS921" s="87">
        <v>0</v>
      </c>
      <c r="AT921" s="87">
        <v>0</v>
      </c>
      <c r="AU921" s="87">
        <v>0</v>
      </c>
      <c r="AV921" s="87">
        <v>0</v>
      </c>
      <c r="AW921" s="87">
        <v>0</v>
      </c>
      <c r="AX921" s="87">
        <v>0</v>
      </c>
      <c r="AY921" s="87">
        <v>0</v>
      </c>
      <c r="AZ921" s="87">
        <v>0</v>
      </c>
      <c r="BA921" s="87">
        <v>0</v>
      </c>
      <c r="BB921" s="87">
        <v>0</v>
      </c>
    </row>
    <row r="922" spans="1:54">
      <c r="A922" s="86" t="s">
        <v>1039</v>
      </c>
      <c r="B922" s="87">
        <v>-75892098.323333293</v>
      </c>
      <c r="C922" s="87">
        <v>-72095987.212222204</v>
      </c>
      <c r="D922" s="87">
        <v>-93843903.878888905</v>
      </c>
      <c r="E922" s="87">
        <v>-98141820.545555606</v>
      </c>
      <c r="F922" s="87">
        <v>-102029181.656666</v>
      </c>
      <c r="G922" s="87">
        <v>-106264598.323333</v>
      </c>
      <c r="H922" s="87">
        <v>-72650014.989999995</v>
      </c>
      <c r="I922" s="87">
        <v>-69260431.656666696</v>
      </c>
      <c r="J922" s="87">
        <v>-91008348.323333398</v>
      </c>
      <c r="K922" s="87">
        <v>-95306264.989999995</v>
      </c>
      <c r="L922" s="87">
        <v>-102029181.656666</v>
      </c>
      <c r="M922" s="87">
        <v>-106264598.323333</v>
      </c>
      <c r="N922" s="87">
        <v>-72650014.990000099</v>
      </c>
      <c r="O922" s="87">
        <v>-72650014.990000099</v>
      </c>
      <c r="P922" s="87">
        <v>-69182306.656666696</v>
      </c>
      <c r="Q922" s="87">
        <v>-90930223.323333398</v>
      </c>
      <c r="R922" s="87">
        <v>-95228139.990000099</v>
      </c>
      <c r="S922" s="87">
        <v>-101951056.656666</v>
      </c>
      <c r="T922" s="87">
        <v>-106186473.323333</v>
      </c>
      <c r="U922" s="87">
        <v>-72571889.990000099</v>
      </c>
      <c r="V922" s="87">
        <v>-69182306.6566668</v>
      </c>
      <c r="W922" s="87">
        <v>-90930223.323333398</v>
      </c>
      <c r="X922" s="87">
        <v>-95228139.990000099</v>
      </c>
      <c r="Y922" s="87">
        <v>-101951056.656666</v>
      </c>
      <c r="Z922" s="87">
        <v>-106186473.323333</v>
      </c>
      <c r="AA922" s="87">
        <v>-72571889.990000099</v>
      </c>
      <c r="AB922" s="87">
        <v>-72571889.990000099</v>
      </c>
      <c r="AC922" s="87">
        <v>-69171889.990000099</v>
      </c>
      <c r="AD922" s="87">
        <v>-90919806.6566668</v>
      </c>
      <c r="AE922" s="87">
        <v>-95217723.323333502</v>
      </c>
      <c r="AF922" s="87">
        <v>-101940639.98999999</v>
      </c>
      <c r="AG922" s="87">
        <v>-106176056.656666</v>
      </c>
      <c r="AH922" s="87">
        <v>-72561473.323333502</v>
      </c>
      <c r="AI922" s="87">
        <v>-69171889.990000099</v>
      </c>
      <c r="AJ922" s="87">
        <v>-90919806.6566668</v>
      </c>
      <c r="AK922" s="87">
        <v>-95217723.323333502</v>
      </c>
      <c r="AL922" s="87">
        <v>-101940639.98999999</v>
      </c>
      <c r="AM922" s="87">
        <v>-106176056.656666</v>
      </c>
      <c r="AN922" s="87">
        <v>-72561473.323333502</v>
      </c>
      <c r="AO922" s="87">
        <v>-72561473.323333502</v>
      </c>
      <c r="AP922" s="87">
        <v>-68310431.6566668</v>
      </c>
      <c r="AQ922" s="87">
        <v>-88325014.990000203</v>
      </c>
      <c r="AR922" s="87">
        <v>-90889598.323333502</v>
      </c>
      <c r="AS922" s="87">
        <v>-95879181.656666905</v>
      </c>
      <c r="AT922" s="87">
        <v>-98381264.990000203</v>
      </c>
      <c r="AU922" s="87">
        <v>-63033348.323333502</v>
      </c>
      <c r="AV922" s="87">
        <v>-68310431.656666905</v>
      </c>
      <c r="AW922" s="87">
        <v>-88325014.990000203</v>
      </c>
      <c r="AX922" s="87">
        <v>-90889598.323333502</v>
      </c>
      <c r="AY922" s="87">
        <v>-95879181.6566668</v>
      </c>
      <c r="AZ922" s="87">
        <v>-98381264.990000203</v>
      </c>
      <c r="BA922" s="87">
        <v>-63033348.323333502</v>
      </c>
      <c r="BB922" s="87">
        <v>-63033348.323333502</v>
      </c>
    </row>
    <row r="923" spans="1:54">
      <c r="A923" s="267" t="s">
        <v>1040</v>
      </c>
      <c r="B923" s="109">
        <v>-80913122.183333293</v>
      </c>
      <c r="C923" s="109">
        <v>-77117011.072222203</v>
      </c>
      <c r="D923" s="109">
        <v>-98864927.738888904</v>
      </c>
      <c r="E923" s="109">
        <v>-103162844.40555499</v>
      </c>
      <c r="F923" s="109">
        <v>-107050205.516666</v>
      </c>
      <c r="G923" s="109">
        <v>-111285622.18333299</v>
      </c>
      <c r="H923" s="109">
        <v>-77671038.849999994</v>
      </c>
      <c r="I923" s="109">
        <v>-74281455.516666695</v>
      </c>
      <c r="J923" s="109">
        <v>-96029372.183333397</v>
      </c>
      <c r="K923" s="109">
        <v>-100327288.84999999</v>
      </c>
      <c r="L923" s="109">
        <v>-107050205.516666</v>
      </c>
      <c r="M923" s="109">
        <v>-111285622.18333299</v>
      </c>
      <c r="N923" s="109">
        <v>-77671038.850000098</v>
      </c>
      <c r="O923" s="109">
        <v>-77671038.850000098</v>
      </c>
      <c r="P923" s="109">
        <v>-74203330.516666695</v>
      </c>
      <c r="Q923" s="109">
        <v>-95951247.183333397</v>
      </c>
      <c r="R923" s="109">
        <v>-100249163.84999999</v>
      </c>
      <c r="S923" s="109">
        <v>-106972080.516666</v>
      </c>
      <c r="T923" s="109">
        <v>-111207497.18333299</v>
      </c>
      <c r="U923" s="109">
        <v>-77592913.850000098</v>
      </c>
      <c r="V923" s="109">
        <v>-74203330.5166668</v>
      </c>
      <c r="W923" s="109">
        <v>-95951247.183333397</v>
      </c>
      <c r="X923" s="109">
        <v>-100249163.84999999</v>
      </c>
      <c r="Y923" s="109">
        <v>-106972080.516666</v>
      </c>
      <c r="Z923" s="109">
        <v>-111207497.18333299</v>
      </c>
      <c r="AA923" s="109">
        <v>-77592913.850000098</v>
      </c>
      <c r="AB923" s="109">
        <v>-77592913.850000098</v>
      </c>
      <c r="AC923" s="109">
        <v>-74192913.850000098</v>
      </c>
      <c r="AD923" s="109">
        <v>-95940830.5166668</v>
      </c>
      <c r="AE923" s="109">
        <v>-100238747.18333299</v>
      </c>
      <c r="AF923" s="109">
        <v>-106961663.84999999</v>
      </c>
      <c r="AG923" s="109">
        <v>-111197080.516666</v>
      </c>
      <c r="AH923" s="109">
        <v>-77582497.183333501</v>
      </c>
      <c r="AI923" s="109">
        <v>-74192913.850000098</v>
      </c>
      <c r="AJ923" s="109">
        <v>-95940830.5166668</v>
      </c>
      <c r="AK923" s="109">
        <v>-100238747.18333299</v>
      </c>
      <c r="AL923" s="109">
        <v>-106961663.84999999</v>
      </c>
      <c r="AM923" s="109">
        <v>-111197080.516666</v>
      </c>
      <c r="AN923" s="109">
        <v>-77582497.183333501</v>
      </c>
      <c r="AO923" s="109">
        <v>-77582497.183333501</v>
      </c>
      <c r="AP923" s="109">
        <v>-73331455.5166668</v>
      </c>
      <c r="AQ923" s="109">
        <v>-93346038.850000203</v>
      </c>
      <c r="AR923" s="109">
        <v>-95910622.183333501</v>
      </c>
      <c r="AS923" s="109">
        <v>-100900205.516666</v>
      </c>
      <c r="AT923" s="109">
        <v>-103402288.84999999</v>
      </c>
      <c r="AU923" s="109">
        <v>-68054372.183333501</v>
      </c>
      <c r="AV923" s="109">
        <v>-73331455.516666904</v>
      </c>
      <c r="AW923" s="109">
        <v>-93346038.850000203</v>
      </c>
      <c r="AX923" s="109">
        <v>-95910622.183333501</v>
      </c>
      <c r="AY923" s="109">
        <v>-100900205.516666</v>
      </c>
      <c r="AZ923" s="109">
        <v>-103402288.84999999</v>
      </c>
      <c r="BA923" s="109">
        <v>-68054372.183333501</v>
      </c>
      <c r="BB923" s="109">
        <v>-68054372.183333501</v>
      </c>
    </row>
    <row r="924" spans="1:54">
      <c r="A924" s="86" t="s">
        <v>1041</v>
      </c>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c r="AG924" s="87"/>
      <c r="AH924" s="87"/>
      <c r="AI924" s="87"/>
      <c r="AJ924" s="87"/>
      <c r="AK924" s="87"/>
      <c r="AL924" s="87"/>
      <c r="AM924" s="87"/>
      <c r="AN924" s="87"/>
      <c r="AO924" s="87"/>
      <c r="AP924" s="87"/>
      <c r="AQ924" s="87"/>
      <c r="AR924" s="87"/>
      <c r="AS924" s="87"/>
      <c r="AT924" s="87"/>
      <c r="AU924" s="87"/>
      <c r="AV924" s="87"/>
      <c r="AW924" s="87"/>
      <c r="AX924" s="87"/>
      <c r="AY924" s="87"/>
      <c r="AZ924" s="87"/>
      <c r="BA924" s="87"/>
      <c r="BB924" s="87"/>
    </row>
    <row r="925" spans="1:54">
      <c r="A925" s="89" t="s">
        <v>1042</v>
      </c>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c r="AK925" s="87"/>
      <c r="AL925" s="87"/>
      <c r="AM925" s="87"/>
      <c r="AN925" s="87"/>
      <c r="AO925" s="87"/>
      <c r="AP925" s="87"/>
      <c r="AQ925" s="87"/>
      <c r="AR925" s="87"/>
      <c r="AS925" s="87"/>
      <c r="AT925" s="87"/>
      <c r="AU925" s="87"/>
      <c r="AV925" s="87"/>
      <c r="AW925" s="87"/>
      <c r="AX925" s="87"/>
      <c r="AY925" s="87"/>
      <c r="AZ925" s="87"/>
      <c r="BA925" s="87"/>
      <c r="BB925" s="87"/>
    </row>
    <row r="926" spans="1:54">
      <c r="A926" s="86" t="s">
        <v>1043</v>
      </c>
      <c r="B926" s="87">
        <v>0</v>
      </c>
      <c r="C926" s="87">
        <v>0</v>
      </c>
      <c r="D926" s="87">
        <v>0</v>
      </c>
      <c r="E926" s="87">
        <v>0</v>
      </c>
      <c r="F926" s="87">
        <v>0</v>
      </c>
      <c r="G926" s="87">
        <v>0</v>
      </c>
      <c r="H926" s="87">
        <v>0</v>
      </c>
      <c r="I926" s="87">
        <v>0</v>
      </c>
      <c r="J926" s="87">
        <v>0</v>
      </c>
      <c r="K926" s="87">
        <v>0</v>
      </c>
      <c r="L926" s="87">
        <v>0</v>
      </c>
      <c r="M926" s="87">
        <v>0</v>
      </c>
      <c r="N926" s="87">
        <v>0</v>
      </c>
      <c r="O926" s="87">
        <v>0</v>
      </c>
      <c r="P926" s="87">
        <v>0</v>
      </c>
      <c r="Q926" s="87">
        <v>0</v>
      </c>
      <c r="R926" s="87">
        <v>0</v>
      </c>
      <c r="S926" s="87">
        <v>0</v>
      </c>
      <c r="T926" s="87">
        <v>0</v>
      </c>
      <c r="U926" s="87">
        <v>0</v>
      </c>
      <c r="V926" s="87">
        <v>0</v>
      </c>
      <c r="W926" s="87">
        <v>0</v>
      </c>
      <c r="X926" s="87">
        <v>0</v>
      </c>
      <c r="Y926" s="87">
        <v>0</v>
      </c>
      <c r="Z926" s="87">
        <v>0</v>
      </c>
      <c r="AA926" s="87">
        <v>0</v>
      </c>
      <c r="AB926" s="87">
        <v>0</v>
      </c>
      <c r="AC926" s="87">
        <v>0</v>
      </c>
      <c r="AD926" s="87">
        <v>0</v>
      </c>
      <c r="AE926" s="87">
        <v>0</v>
      </c>
      <c r="AF926" s="87">
        <v>0</v>
      </c>
      <c r="AG926" s="87">
        <v>0</v>
      </c>
      <c r="AH926" s="87">
        <v>0</v>
      </c>
      <c r="AI926" s="87">
        <v>0</v>
      </c>
      <c r="AJ926" s="87">
        <v>0</v>
      </c>
      <c r="AK926" s="87">
        <v>0</v>
      </c>
      <c r="AL926" s="87">
        <v>0</v>
      </c>
      <c r="AM926" s="87">
        <v>0</v>
      </c>
      <c r="AN926" s="87">
        <v>0</v>
      </c>
      <c r="AO926" s="87">
        <v>0</v>
      </c>
      <c r="AP926" s="87">
        <v>0</v>
      </c>
      <c r="AQ926" s="87">
        <v>0</v>
      </c>
      <c r="AR926" s="87">
        <v>0</v>
      </c>
      <c r="AS926" s="87">
        <v>0</v>
      </c>
      <c r="AT926" s="87">
        <v>0</v>
      </c>
      <c r="AU926" s="87">
        <v>0</v>
      </c>
      <c r="AV926" s="87">
        <v>0</v>
      </c>
      <c r="AW926" s="87">
        <v>0</v>
      </c>
      <c r="AX926" s="87">
        <v>0</v>
      </c>
      <c r="AY926" s="87">
        <v>0</v>
      </c>
      <c r="AZ926" s="87">
        <v>0</v>
      </c>
      <c r="BA926" s="87">
        <v>0</v>
      </c>
      <c r="BB926" s="87">
        <v>0</v>
      </c>
    </row>
    <row r="927" spans="1:54">
      <c r="A927" s="267" t="s">
        <v>1044</v>
      </c>
      <c r="B927" s="109">
        <v>0</v>
      </c>
      <c r="C927" s="109">
        <v>0</v>
      </c>
      <c r="D927" s="109">
        <v>0</v>
      </c>
      <c r="E927" s="109">
        <v>0</v>
      </c>
      <c r="F927" s="109">
        <v>0</v>
      </c>
      <c r="G927" s="109">
        <v>0</v>
      </c>
      <c r="H927" s="109">
        <v>0</v>
      </c>
      <c r="I927" s="109">
        <v>0</v>
      </c>
      <c r="J927" s="109">
        <v>0</v>
      </c>
      <c r="K927" s="109">
        <v>0</v>
      </c>
      <c r="L927" s="109">
        <v>0</v>
      </c>
      <c r="M927" s="109">
        <v>0</v>
      </c>
      <c r="N927" s="109">
        <v>0</v>
      </c>
      <c r="O927" s="109">
        <v>0</v>
      </c>
      <c r="P927" s="109">
        <v>0</v>
      </c>
      <c r="Q927" s="109">
        <v>0</v>
      </c>
      <c r="R927" s="109">
        <v>0</v>
      </c>
      <c r="S927" s="109">
        <v>0</v>
      </c>
      <c r="T927" s="109">
        <v>0</v>
      </c>
      <c r="U927" s="109">
        <v>0</v>
      </c>
      <c r="V927" s="109">
        <v>0</v>
      </c>
      <c r="W927" s="109">
        <v>0</v>
      </c>
      <c r="X927" s="109">
        <v>0</v>
      </c>
      <c r="Y927" s="109">
        <v>0</v>
      </c>
      <c r="Z927" s="109">
        <v>0</v>
      </c>
      <c r="AA927" s="109">
        <v>0</v>
      </c>
      <c r="AB927" s="109">
        <v>0</v>
      </c>
      <c r="AC927" s="109">
        <v>0</v>
      </c>
      <c r="AD927" s="109">
        <v>0</v>
      </c>
      <c r="AE927" s="109">
        <v>0</v>
      </c>
      <c r="AF927" s="109">
        <v>0</v>
      </c>
      <c r="AG927" s="109">
        <v>0</v>
      </c>
      <c r="AH927" s="109">
        <v>0</v>
      </c>
      <c r="AI927" s="109">
        <v>0</v>
      </c>
      <c r="AJ927" s="109">
        <v>0</v>
      </c>
      <c r="AK927" s="109">
        <v>0</v>
      </c>
      <c r="AL927" s="109">
        <v>0</v>
      </c>
      <c r="AM927" s="109">
        <v>0</v>
      </c>
      <c r="AN927" s="109">
        <v>0</v>
      </c>
      <c r="AO927" s="109">
        <v>0</v>
      </c>
      <c r="AP927" s="109">
        <v>0</v>
      </c>
      <c r="AQ927" s="109">
        <v>0</v>
      </c>
      <c r="AR927" s="109">
        <v>0</v>
      </c>
      <c r="AS927" s="109">
        <v>0</v>
      </c>
      <c r="AT927" s="109">
        <v>0</v>
      </c>
      <c r="AU927" s="109">
        <v>0</v>
      </c>
      <c r="AV927" s="109">
        <v>0</v>
      </c>
      <c r="AW927" s="109">
        <v>0</v>
      </c>
      <c r="AX927" s="109">
        <v>0</v>
      </c>
      <c r="AY927" s="109">
        <v>0</v>
      </c>
      <c r="AZ927" s="109">
        <v>0</v>
      </c>
      <c r="BA927" s="109">
        <v>0</v>
      </c>
      <c r="BB927" s="109">
        <v>0</v>
      </c>
    </row>
    <row r="928" spans="1:54">
      <c r="A928" s="86" t="s">
        <v>1045</v>
      </c>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c r="AH928" s="87"/>
      <c r="AI928" s="87"/>
      <c r="AJ928" s="87"/>
      <c r="AK928" s="87"/>
      <c r="AL928" s="87"/>
      <c r="AM928" s="87"/>
      <c r="AN928" s="87"/>
      <c r="AO928" s="87"/>
      <c r="AP928" s="87"/>
      <c r="AQ928" s="87"/>
      <c r="AR928" s="87"/>
      <c r="AS928" s="87"/>
      <c r="AT928" s="87"/>
      <c r="AU928" s="87"/>
      <c r="AV928" s="87"/>
      <c r="AW928" s="87"/>
      <c r="AX928" s="87"/>
      <c r="AY928" s="87"/>
      <c r="AZ928" s="87"/>
      <c r="BA928" s="87"/>
      <c r="BB928" s="87"/>
    </row>
    <row r="929" spans="1:54">
      <c r="A929" s="89" t="s">
        <v>1046</v>
      </c>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c r="AK929" s="87"/>
      <c r="AL929" s="87"/>
      <c r="AM929" s="87"/>
      <c r="AN929" s="87"/>
      <c r="AO929" s="87"/>
      <c r="AP929" s="87"/>
      <c r="AQ929" s="87"/>
      <c r="AR929" s="87"/>
      <c r="AS929" s="87"/>
      <c r="AT929" s="87"/>
      <c r="AU929" s="87"/>
      <c r="AV929" s="87"/>
      <c r="AW929" s="87"/>
      <c r="AX929" s="87"/>
      <c r="AY929" s="87"/>
      <c r="AZ929" s="87"/>
      <c r="BA929" s="87"/>
      <c r="BB929" s="87"/>
    </row>
    <row r="930" spans="1:54">
      <c r="A930" s="86" t="s">
        <v>1047</v>
      </c>
      <c r="B930" s="87">
        <v>-6633.02</v>
      </c>
      <c r="C930" s="87">
        <v>-6633.02</v>
      </c>
      <c r="D930" s="87">
        <v>-6633.02</v>
      </c>
      <c r="E930" s="87">
        <v>-6633.02</v>
      </c>
      <c r="F930" s="87">
        <v>-6633.02</v>
      </c>
      <c r="G930" s="87">
        <v>-6633.02</v>
      </c>
      <c r="H930" s="87">
        <v>-6633.02</v>
      </c>
      <c r="I930" s="87">
        <v>-6633.02</v>
      </c>
      <c r="J930" s="87">
        <v>-6633.02</v>
      </c>
      <c r="K930" s="87">
        <v>-6633.02</v>
      </c>
      <c r="L930" s="87">
        <v>-6633.02</v>
      </c>
      <c r="M930" s="87">
        <v>-6633.02</v>
      </c>
      <c r="N930" s="87">
        <v>-6633.02</v>
      </c>
      <c r="O930" s="87">
        <v>-6633.02</v>
      </c>
      <c r="P930" s="87">
        <v>-6633.02</v>
      </c>
      <c r="Q930" s="87">
        <v>-6633.02</v>
      </c>
      <c r="R930" s="87">
        <v>-6633.02</v>
      </c>
      <c r="S930" s="87">
        <v>-6633.02</v>
      </c>
      <c r="T930" s="87">
        <v>-6633.02</v>
      </c>
      <c r="U930" s="87">
        <v>-6633.02</v>
      </c>
      <c r="V930" s="87">
        <v>-6633.02</v>
      </c>
      <c r="W930" s="87">
        <v>-6633.02</v>
      </c>
      <c r="X930" s="87">
        <v>-6633.02</v>
      </c>
      <c r="Y930" s="87">
        <v>-6633.02</v>
      </c>
      <c r="Z930" s="87">
        <v>-6633.02</v>
      </c>
      <c r="AA930" s="87">
        <v>-6633.02</v>
      </c>
      <c r="AB930" s="87">
        <v>-6633.02</v>
      </c>
      <c r="AC930" s="87">
        <v>-6633.02</v>
      </c>
      <c r="AD930" s="87">
        <v>-6633.02</v>
      </c>
      <c r="AE930" s="87">
        <v>-6633.02</v>
      </c>
      <c r="AF930" s="87">
        <v>-6633.02</v>
      </c>
      <c r="AG930" s="87">
        <v>-6633.02</v>
      </c>
      <c r="AH930" s="87">
        <v>-6633.02</v>
      </c>
      <c r="AI930" s="87">
        <v>-6633.02</v>
      </c>
      <c r="AJ930" s="87">
        <v>-6633.02</v>
      </c>
      <c r="AK930" s="87">
        <v>-6633.02</v>
      </c>
      <c r="AL930" s="87">
        <v>-6633.02</v>
      </c>
      <c r="AM930" s="87">
        <v>-6633.02</v>
      </c>
      <c r="AN930" s="87">
        <v>-6633.02</v>
      </c>
      <c r="AO930" s="87">
        <v>-6633.02</v>
      </c>
      <c r="AP930" s="87">
        <v>-6633.02</v>
      </c>
      <c r="AQ930" s="87">
        <v>-6633.02</v>
      </c>
      <c r="AR930" s="87">
        <v>-6633.02</v>
      </c>
      <c r="AS930" s="87">
        <v>-6633.02</v>
      </c>
      <c r="AT930" s="87">
        <v>-6633.02</v>
      </c>
      <c r="AU930" s="87">
        <v>-6633.02</v>
      </c>
      <c r="AV930" s="87">
        <v>-6633.02</v>
      </c>
      <c r="AW930" s="87">
        <v>-6633.02</v>
      </c>
      <c r="AX930" s="87">
        <v>-6633.02</v>
      </c>
      <c r="AY930" s="87">
        <v>-6633.02</v>
      </c>
      <c r="AZ930" s="87">
        <v>-6633.02</v>
      </c>
      <c r="BA930" s="87">
        <v>-6633.02</v>
      </c>
      <c r="BB930" s="87">
        <v>-6633.02</v>
      </c>
    </row>
    <row r="931" spans="1:54">
      <c r="A931" s="86" t="s">
        <v>1048</v>
      </c>
      <c r="B931" s="87">
        <v>0</v>
      </c>
      <c r="C931" s="87">
        <v>0</v>
      </c>
      <c r="D931" s="87">
        <v>0</v>
      </c>
      <c r="E931" s="87">
        <v>0</v>
      </c>
      <c r="F931" s="87">
        <v>0</v>
      </c>
      <c r="G931" s="87">
        <v>0</v>
      </c>
      <c r="H931" s="87">
        <v>0</v>
      </c>
      <c r="I931" s="87">
        <v>0</v>
      </c>
      <c r="J931" s="87">
        <v>0</v>
      </c>
      <c r="K931" s="87">
        <v>0</v>
      </c>
      <c r="L931" s="87">
        <v>0</v>
      </c>
      <c r="M931" s="87">
        <v>0</v>
      </c>
      <c r="N931" s="87">
        <v>0</v>
      </c>
      <c r="O931" s="87">
        <v>0</v>
      </c>
      <c r="P931" s="87">
        <v>0</v>
      </c>
      <c r="Q931" s="87">
        <v>0</v>
      </c>
      <c r="R931" s="87">
        <v>0</v>
      </c>
      <c r="S931" s="87">
        <v>0</v>
      </c>
      <c r="T931" s="87">
        <v>0</v>
      </c>
      <c r="U931" s="87">
        <v>0</v>
      </c>
      <c r="V931" s="87">
        <v>0</v>
      </c>
      <c r="W931" s="87">
        <v>0</v>
      </c>
      <c r="X931" s="87">
        <v>0</v>
      </c>
      <c r="Y931" s="87">
        <v>0</v>
      </c>
      <c r="Z931" s="87">
        <v>0</v>
      </c>
      <c r="AA931" s="87">
        <v>0</v>
      </c>
      <c r="AB931" s="87">
        <v>0</v>
      </c>
      <c r="AC931" s="87">
        <v>0</v>
      </c>
      <c r="AD931" s="87">
        <v>0</v>
      </c>
      <c r="AE931" s="87">
        <v>0</v>
      </c>
      <c r="AF931" s="87">
        <v>0</v>
      </c>
      <c r="AG931" s="87">
        <v>0</v>
      </c>
      <c r="AH931" s="87">
        <v>0</v>
      </c>
      <c r="AI931" s="87">
        <v>0</v>
      </c>
      <c r="AJ931" s="87">
        <v>0</v>
      </c>
      <c r="AK931" s="87">
        <v>0</v>
      </c>
      <c r="AL931" s="87">
        <v>0</v>
      </c>
      <c r="AM931" s="87">
        <v>0</v>
      </c>
      <c r="AN931" s="87">
        <v>0</v>
      </c>
      <c r="AO931" s="87">
        <v>0</v>
      </c>
      <c r="AP931" s="87">
        <v>0</v>
      </c>
      <c r="AQ931" s="87">
        <v>0</v>
      </c>
      <c r="AR931" s="87">
        <v>0</v>
      </c>
      <c r="AS931" s="87">
        <v>0</v>
      </c>
      <c r="AT931" s="87">
        <v>0</v>
      </c>
      <c r="AU931" s="87">
        <v>0</v>
      </c>
      <c r="AV931" s="87">
        <v>0</v>
      </c>
      <c r="AW931" s="87">
        <v>0</v>
      </c>
      <c r="AX931" s="87">
        <v>0</v>
      </c>
      <c r="AY931" s="87">
        <v>0</v>
      </c>
      <c r="AZ931" s="87">
        <v>0</v>
      </c>
      <c r="BA931" s="87">
        <v>0</v>
      </c>
      <c r="BB931" s="87">
        <v>0</v>
      </c>
    </row>
    <row r="932" spans="1:54">
      <c r="A932" s="86" t="s">
        <v>1049</v>
      </c>
      <c r="B932" s="87">
        <v>-4651.62</v>
      </c>
      <c r="C932" s="87">
        <v>-4651.62</v>
      </c>
      <c r="D932" s="87">
        <v>-4651.62</v>
      </c>
      <c r="E932" s="87">
        <v>-4651.62</v>
      </c>
      <c r="F932" s="87">
        <v>-4651.62</v>
      </c>
      <c r="G932" s="87">
        <v>-4651.62</v>
      </c>
      <c r="H932" s="87">
        <v>-4651.62</v>
      </c>
      <c r="I932" s="87">
        <v>-4651.62</v>
      </c>
      <c r="J932" s="87">
        <v>-4651.62</v>
      </c>
      <c r="K932" s="87">
        <v>-4651.62</v>
      </c>
      <c r="L932" s="87">
        <v>-4651.62</v>
      </c>
      <c r="M932" s="87">
        <v>-4651.62</v>
      </c>
      <c r="N932" s="87">
        <v>-4651.62</v>
      </c>
      <c r="O932" s="87">
        <v>-4651.62</v>
      </c>
      <c r="P932" s="87">
        <v>-4651.62</v>
      </c>
      <c r="Q932" s="87">
        <v>-4651.62</v>
      </c>
      <c r="R932" s="87">
        <v>-4651.62</v>
      </c>
      <c r="S932" s="87">
        <v>-4651.62</v>
      </c>
      <c r="T932" s="87">
        <v>-4651.62</v>
      </c>
      <c r="U932" s="87">
        <v>-4651.62</v>
      </c>
      <c r="V932" s="87">
        <v>-4651.62</v>
      </c>
      <c r="W932" s="87">
        <v>-4651.62</v>
      </c>
      <c r="X932" s="87">
        <v>-4651.62</v>
      </c>
      <c r="Y932" s="87">
        <v>-4651.62</v>
      </c>
      <c r="Z932" s="87">
        <v>-4651.62</v>
      </c>
      <c r="AA932" s="87">
        <v>-4651.62</v>
      </c>
      <c r="AB932" s="87">
        <v>-4651.62</v>
      </c>
      <c r="AC932" s="87">
        <v>-4651.62</v>
      </c>
      <c r="AD932" s="87">
        <v>-4651.62</v>
      </c>
      <c r="AE932" s="87">
        <v>-4651.62</v>
      </c>
      <c r="AF932" s="87">
        <v>-4651.62</v>
      </c>
      <c r="AG932" s="87">
        <v>-4651.62</v>
      </c>
      <c r="AH932" s="87">
        <v>-4651.62</v>
      </c>
      <c r="AI932" s="87">
        <v>-4651.62</v>
      </c>
      <c r="AJ932" s="87">
        <v>-4651.62</v>
      </c>
      <c r="AK932" s="87">
        <v>-4651.62</v>
      </c>
      <c r="AL932" s="87">
        <v>-4651.62</v>
      </c>
      <c r="AM932" s="87">
        <v>-4651.62</v>
      </c>
      <c r="AN932" s="87">
        <v>-4651.62</v>
      </c>
      <c r="AO932" s="87">
        <v>-4651.62</v>
      </c>
      <c r="AP932" s="87">
        <v>-4651.62</v>
      </c>
      <c r="AQ932" s="87">
        <v>-4651.62</v>
      </c>
      <c r="AR932" s="87">
        <v>-4651.62</v>
      </c>
      <c r="AS932" s="87">
        <v>-4651.62</v>
      </c>
      <c r="AT932" s="87">
        <v>-4651.62</v>
      </c>
      <c r="AU932" s="87">
        <v>-4651.62</v>
      </c>
      <c r="AV932" s="87">
        <v>-4651.62</v>
      </c>
      <c r="AW932" s="87">
        <v>-4651.62</v>
      </c>
      <c r="AX932" s="87">
        <v>-4651.62</v>
      </c>
      <c r="AY932" s="87">
        <v>-4651.62</v>
      </c>
      <c r="AZ932" s="87">
        <v>-4651.62</v>
      </c>
      <c r="BA932" s="87">
        <v>-4651.62</v>
      </c>
      <c r="BB932" s="87">
        <v>-4651.62</v>
      </c>
    </row>
    <row r="933" spans="1:54">
      <c r="A933" s="86" t="s">
        <v>1050</v>
      </c>
      <c r="B933" s="87">
        <v>-496.56</v>
      </c>
      <c r="C933" s="87">
        <v>-496.56</v>
      </c>
      <c r="D933" s="87">
        <v>-496.56</v>
      </c>
      <c r="E933" s="87">
        <v>-496.56</v>
      </c>
      <c r="F933" s="87">
        <v>-496.56</v>
      </c>
      <c r="G933" s="87">
        <v>-496.56</v>
      </c>
      <c r="H933" s="87">
        <v>-496.56</v>
      </c>
      <c r="I933" s="87">
        <v>-496.56</v>
      </c>
      <c r="J933" s="87">
        <v>-496.56</v>
      </c>
      <c r="K933" s="87">
        <v>-496.56</v>
      </c>
      <c r="L933" s="87">
        <v>-496.56</v>
      </c>
      <c r="M933" s="87">
        <v>-496.56</v>
      </c>
      <c r="N933" s="87">
        <v>-496.56</v>
      </c>
      <c r="O933" s="87">
        <v>-496.56</v>
      </c>
      <c r="P933" s="87">
        <v>-496.56</v>
      </c>
      <c r="Q933" s="87">
        <v>-496.56</v>
      </c>
      <c r="R933" s="87">
        <v>-496.56</v>
      </c>
      <c r="S933" s="87">
        <v>-496.56</v>
      </c>
      <c r="T933" s="87">
        <v>-496.56</v>
      </c>
      <c r="U933" s="87">
        <v>-496.56</v>
      </c>
      <c r="V933" s="87">
        <v>-496.56</v>
      </c>
      <c r="W933" s="87">
        <v>-496.56</v>
      </c>
      <c r="X933" s="87">
        <v>-496.56</v>
      </c>
      <c r="Y933" s="87">
        <v>-496.56</v>
      </c>
      <c r="Z933" s="87">
        <v>-496.56</v>
      </c>
      <c r="AA933" s="87">
        <v>-496.56</v>
      </c>
      <c r="AB933" s="87">
        <v>-496.56</v>
      </c>
      <c r="AC933" s="87">
        <v>-496.56</v>
      </c>
      <c r="AD933" s="87">
        <v>-496.56</v>
      </c>
      <c r="AE933" s="87">
        <v>-496.56</v>
      </c>
      <c r="AF933" s="87">
        <v>-496.56</v>
      </c>
      <c r="AG933" s="87">
        <v>-496.56</v>
      </c>
      <c r="AH933" s="87">
        <v>-496.56</v>
      </c>
      <c r="AI933" s="87">
        <v>-496.56</v>
      </c>
      <c r="AJ933" s="87">
        <v>-496.56</v>
      </c>
      <c r="AK933" s="87">
        <v>-496.56</v>
      </c>
      <c r="AL933" s="87">
        <v>-496.56</v>
      </c>
      <c r="AM933" s="87">
        <v>-496.56</v>
      </c>
      <c r="AN933" s="87">
        <v>-496.56</v>
      </c>
      <c r="AO933" s="87">
        <v>-496.56</v>
      </c>
      <c r="AP933" s="87">
        <v>-496.56</v>
      </c>
      <c r="AQ933" s="87">
        <v>-496.56</v>
      </c>
      <c r="AR933" s="87">
        <v>-496.56</v>
      </c>
      <c r="AS933" s="87">
        <v>-496.56</v>
      </c>
      <c r="AT933" s="87">
        <v>-496.56</v>
      </c>
      <c r="AU933" s="87">
        <v>-496.56</v>
      </c>
      <c r="AV933" s="87">
        <v>-496.56</v>
      </c>
      <c r="AW933" s="87">
        <v>-496.56</v>
      </c>
      <c r="AX933" s="87">
        <v>-496.56</v>
      </c>
      <c r="AY933" s="87">
        <v>-496.56</v>
      </c>
      <c r="AZ933" s="87">
        <v>-496.56</v>
      </c>
      <c r="BA933" s="87">
        <v>-496.56</v>
      </c>
      <c r="BB933" s="87">
        <v>-496.56</v>
      </c>
    </row>
    <row r="934" spans="1:54">
      <c r="A934" s="86" t="s">
        <v>1051</v>
      </c>
      <c r="B934" s="87">
        <v>-7891106.25</v>
      </c>
      <c r="C934" s="87">
        <v>-7891106.25</v>
      </c>
      <c r="D934" s="87">
        <v>-7891106.25</v>
      </c>
      <c r="E934" s="87">
        <v>-7891106.25</v>
      </c>
      <c r="F934" s="87">
        <v>-7891106.25</v>
      </c>
      <c r="G934" s="87">
        <v>-7891106.25</v>
      </c>
      <c r="H934" s="87">
        <v>-7891106.25</v>
      </c>
      <c r="I934" s="87">
        <v>-7891106.25</v>
      </c>
      <c r="J934" s="87">
        <v>-7891106.25</v>
      </c>
      <c r="K934" s="87">
        <v>-7891106.25</v>
      </c>
      <c r="L934" s="87">
        <v>-7891106.25</v>
      </c>
      <c r="M934" s="87">
        <v>-7891106.25</v>
      </c>
      <c r="N934" s="87">
        <v>-7891106.25</v>
      </c>
      <c r="O934" s="87">
        <v>-7891106.25</v>
      </c>
      <c r="P934" s="87">
        <v>-7891106.25</v>
      </c>
      <c r="Q934" s="87">
        <v>-7891106.25</v>
      </c>
      <c r="R934" s="87">
        <v>-7891106.25</v>
      </c>
      <c r="S934" s="87">
        <v>-7891106.25</v>
      </c>
      <c r="T934" s="87">
        <v>-7891106.25</v>
      </c>
      <c r="U934" s="87">
        <v>-7891106.25</v>
      </c>
      <c r="V934" s="87">
        <v>-7891106.25</v>
      </c>
      <c r="W934" s="87">
        <v>-7891106.25</v>
      </c>
      <c r="X934" s="87">
        <v>-7891106.25</v>
      </c>
      <c r="Y934" s="87">
        <v>-7891106.25</v>
      </c>
      <c r="Z934" s="87">
        <v>-7891106.25</v>
      </c>
      <c r="AA934" s="87">
        <v>-7891106.25</v>
      </c>
      <c r="AB934" s="87">
        <v>-7891106.25</v>
      </c>
      <c r="AC934" s="87">
        <v>-7891106.25</v>
      </c>
      <c r="AD934" s="87">
        <v>-7891106.25</v>
      </c>
      <c r="AE934" s="87">
        <v>-7891106.25</v>
      </c>
      <c r="AF934" s="87">
        <v>-7891106.25</v>
      </c>
      <c r="AG934" s="87">
        <v>-7891106.25</v>
      </c>
      <c r="AH934" s="87">
        <v>-7891106.25</v>
      </c>
      <c r="AI934" s="87">
        <v>-7891106.25</v>
      </c>
      <c r="AJ934" s="87">
        <v>-7891106.25</v>
      </c>
      <c r="AK934" s="87">
        <v>-7891106.25</v>
      </c>
      <c r="AL934" s="87">
        <v>-7891106.25</v>
      </c>
      <c r="AM934" s="87">
        <v>-7891106.25</v>
      </c>
      <c r="AN934" s="87">
        <v>-7891106.25</v>
      </c>
      <c r="AO934" s="87">
        <v>-7891106.25</v>
      </c>
      <c r="AP934" s="87">
        <v>-7891106.25</v>
      </c>
      <c r="AQ934" s="87">
        <v>-7891106.25</v>
      </c>
      <c r="AR934" s="87">
        <v>-7891106.25</v>
      </c>
      <c r="AS934" s="87">
        <v>-7891106.25</v>
      </c>
      <c r="AT934" s="87">
        <v>-7891106.25</v>
      </c>
      <c r="AU934" s="87">
        <v>-7891106.25</v>
      </c>
      <c r="AV934" s="87">
        <v>-7891106.25</v>
      </c>
      <c r="AW934" s="87">
        <v>-7891106.25</v>
      </c>
      <c r="AX934" s="87">
        <v>-7891106.25</v>
      </c>
      <c r="AY934" s="87">
        <v>-7891106.25</v>
      </c>
      <c r="AZ934" s="87">
        <v>-7891106.25</v>
      </c>
      <c r="BA934" s="87">
        <v>-7891106.25</v>
      </c>
      <c r="BB934" s="87">
        <v>-7891106.25</v>
      </c>
    </row>
    <row r="935" spans="1:54">
      <c r="A935" s="86" t="s">
        <v>1052</v>
      </c>
      <c r="B935" s="87">
        <v>2609185.17</v>
      </c>
      <c r="C935" s="87">
        <v>2609185.17</v>
      </c>
      <c r="D935" s="87">
        <v>2609185.17</v>
      </c>
      <c r="E935" s="87">
        <v>2609185.17</v>
      </c>
      <c r="F935" s="87">
        <v>2609185.17</v>
      </c>
      <c r="G935" s="87">
        <v>2609185.17</v>
      </c>
      <c r="H935" s="87">
        <v>2609185.17</v>
      </c>
      <c r="I935" s="87">
        <v>2609185.17</v>
      </c>
      <c r="J935" s="87">
        <v>2609185.17</v>
      </c>
      <c r="K935" s="87">
        <v>2609185.17</v>
      </c>
      <c r="L935" s="87">
        <v>2609185.17</v>
      </c>
      <c r="M935" s="87">
        <v>2609185.17</v>
      </c>
      <c r="N935" s="87">
        <v>2609185.17</v>
      </c>
      <c r="O935" s="87">
        <v>2609185.17</v>
      </c>
      <c r="P935" s="87">
        <v>2609185.17</v>
      </c>
      <c r="Q935" s="87">
        <v>2609185.17</v>
      </c>
      <c r="R935" s="87">
        <v>2609185.17</v>
      </c>
      <c r="S935" s="87">
        <v>2609185.17</v>
      </c>
      <c r="T935" s="87">
        <v>2609185.17</v>
      </c>
      <c r="U935" s="87">
        <v>2609185.17</v>
      </c>
      <c r="V935" s="87">
        <v>2609185.17</v>
      </c>
      <c r="W935" s="87">
        <v>2609185.17</v>
      </c>
      <c r="X935" s="87">
        <v>2609185.17</v>
      </c>
      <c r="Y935" s="87">
        <v>2609185.17</v>
      </c>
      <c r="Z935" s="87">
        <v>2609185.17</v>
      </c>
      <c r="AA935" s="87">
        <v>2609185.17</v>
      </c>
      <c r="AB935" s="87">
        <v>2609185.17</v>
      </c>
      <c r="AC935" s="87">
        <v>2609185.17</v>
      </c>
      <c r="AD935" s="87">
        <v>2609185.17</v>
      </c>
      <c r="AE935" s="87">
        <v>2609185.17</v>
      </c>
      <c r="AF935" s="87">
        <v>2609185.17</v>
      </c>
      <c r="AG935" s="87">
        <v>2609185.17</v>
      </c>
      <c r="AH935" s="87">
        <v>2609185.17</v>
      </c>
      <c r="AI935" s="87">
        <v>2609185.17</v>
      </c>
      <c r="AJ935" s="87">
        <v>2609185.17</v>
      </c>
      <c r="AK935" s="87">
        <v>2609185.17</v>
      </c>
      <c r="AL935" s="87">
        <v>2609185.17</v>
      </c>
      <c r="AM935" s="87">
        <v>2609185.17</v>
      </c>
      <c r="AN935" s="87">
        <v>2609185.17</v>
      </c>
      <c r="AO935" s="87">
        <v>2609185.17</v>
      </c>
      <c r="AP935" s="87">
        <v>2609185.17</v>
      </c>
      <c r="AQ935" s="87">
        <v>2609185.17</v>
      </c>
      <c r="AR935" s="87">
        <v>2609185.17</v>
      </c>
      <c r="AS935" s="87">
        <v>2609185.17</v>
      </c>
      <c r="AT935" s="87">
        <v>2609185.17</v>
      </c>
      <c r="AU935" s="87">
        <v>2609185.17</v>
      </c>
      <c r="AV935" s="87">
        <v>2609185.17</v>
      </c>
      <c r="AW935" s="87">
        <v>2609185.17</v>
      </c>
      <c r="AX935" s="87">
        <v>2609185.17</v>
      </c>
      <c r="AY935" s="87">
        <v>2609185.17</v>
      </c>
      <c r="AZ935" s="87">
        <v>2609185.17</v>
      </c>
      <c r="BA935" s="87">
        <v>2609185.17</v>
      </c>
      <c r="BB935" s="87">
        <v>2609185.17</v>
      </c>
    </row>
    <row r="936" spans="1:54">
      <c r="A936" s="86" t="s">
        <v>1053</v>
      </c>
      <c r="B936" s="87">
        <v>-344.41</v>
      </c>
      <c r="C936" s="87">
        <v>-344.41</v>
      </c>
      <c r="D936" s="87">
        <v>-344.41</v>
      </c>
      <c r="E936" s="87">
        <v>-344.41</v>
      </c>
      <c r="F936" s="87">
        <v>-344.41</v>
      </c>
      <c r="G936" s="87">
        <v>-344.41</v>
      </c>
      <c r="H936" s="87">
        <v>-344.41</v>
      </c>
      <c r="I936" s="87">
        <v>-344.41</v>
      </c>
      <c r="J936" s="87">
        <v>-344.41</v>
      </c>
      <c r="K936" s="87">
        <v>-344.41</v>
      </c>
      <c r="L936" s="87">
        <v>-344.41</v>
      </c>
      <c r="M936" s="87">
        <v>-344.41</v>
      </c>
      <c r="N936" s="87">
        <v>-344.41</v>
      </c>
      <c r="O936" s="87">
        <v>-344.41</v>
      </c>
      <c r="P936" s="87">
        <v>-344.41</v>
      </c>
      <c r="Q936" s="87">
        <v>-344.41</v>
      </c>
      <c r="R936" s="87">
        <v>-344.41</v>
      </c>
      <c r="S936" s="87">
        <v>-344.41</v>
      </c>
      <c r="T936" s="87">
        <v>-344.41</v>
      </c>
      <c r="U936" s="87">
        <v>-344.41</v>
      </c>
      <c r="V936" s="87">
        <v>-344.41</v>
      </c>
      <c r="W936" s="87">
        <v>-344.41</v>
      </c>
      <c r="X936" s="87">
        <v>-344.41</v>
      </c>
      <c r="Y936" s="87">
        <v>-344.41</v>
      </c>
      <c r="Z936" s="87">
        <v>-344.41</v>
      </c>
      <c r="AA936" s="87">
        <v>-344.41</v>
      </c>
      <c r="AB936" s="87">
        <v>-344.41</v>
      </c>
      <c r="AC936" s="87">
        <v>-344.41</v>
      </c>
      <c r="AD936" s="87">
        <v>-344.41</v>
      </c>
      <c r="AE936" s="87">
        <v>-344.41</v>
      </c>
      <c r="AF936" s="87">
        <v>-344.41</v>
      </c>
      <c r="AG936" s="87">
        <v>-344.41</v>
      </c>
      <c r="AH936" s="87">
        <v>-344.41</v>
      </c>
      <c r="AI936" s="87">
        <v>-344.41</v>
      </c>
      <c r="AJ936" s="87">
        <v>-344.41</v>
      </c>
      <c r="AK936" s="87">
        <v>-344.41</v>
      </c>
      <c r="AL936" s="87">
        <v>-344.41</v>
      </c>
      <c r="AM936" s="87">
        <v>-344.41</v>
      </c>
      <c r="AN936" s="87">
        <v>-344.41</v>
      </c>
      <c r="AO936" s="87">
        <v>-344.41</v>
      </c>
      <c r="AP936" s="87">
        <v>-344.41</v>
      </c>
      <c r="AQ936" s="87">
        <v>-344.41</v>
      </c>
      <c r="AR936" s="87">
        <v>-344.41</v>
      </c>
      <c r="AS936" s="87">
        <v>-344.41</v>
      </c>
      <c r="AT936" s="87">
        <v>-344.41</v>
      </c>
      <c r="AU936" s="87">
        <v>-344.41</v>
      </c>
      <c r="AV936" s="87">
        <v>-344.41</v>
      </c>
      <c r="AW936" s="87">
        <v>-344.41</v>
      </c>
      <c r="AX936" s="87">
        <v>-344.41</v>
      </c>
      <c r="AY936" s="87">
        <v>-344.41</v>
      </c>
      <c r="AZ936" s="87">
        <v>-344.41</v>
      </c>
      <c r="BA936" s="87">
        <v>-344.41</v>
      </c>
      <c r="BB936" s="87">
        <v>-344.41</v>
      </c>
    </row>
    <row r="937" spans="1:54">
      <c r="A937" s="86" t="s">
        <v>1054</v>
      </c>
      <c r="B937" s="87">
        <v>-1470.55</v>
      </c>
      <c r="C937" s="87">
        <v>-1470.55</v>
      </c>
      <c r="D937" s="87">
        <v>-1470.55</v>
      </c>
      <c r="E937" s="87">
        <v>-1470.55</v>
      </c>
      <c r="F937" s="87">
        <v>-1470.55</v>
      </c>
      <c r="G937" s="87">
        <v>-1470.55</v>
      </c>
      <c r="H937" s="87">
        <v>-1470.55</v>
      </c>
      <c r="I937" s="87">
        <v>-1470.55</v>
      </c>
      <c r="J937" s="87">
        <v>-1470.55</v>
      </c>
      <c r="K937" s="87">
        <v>-1470.55</v>
      </c>
      <c r="L937" s="87">
        <v>-1470.55</v>
      </c>
      <c r="M937" s="87">
        <v>-1470.55</v>
      </c>
      <c r="N937" s="87">
        <v>-1470.55</v>
      </c>
      <c r="O937" s="87">
        <v>-1470.55</v>
      </c>
      <c r="P937" s="87">
        <v>-1470.55</v>
      </c>
      <c r="Q937" s="87">
        <v>-1470.55</v>
      </c>
      <c r="R937" s="87">
        <v>-1470.55</v>
      </c>
      <c r="S937" s="87">
        <v>-1470.55</v>
      </c>
      <c r="T937" s="87">
        <v>-1470.55</v>
      </c>
      <c r="U937" s="87">
        <v>-1470.55</v>
      </c>
      <c r="V937" s="87">
        <v>-1470.55</v>
      </c>
      <c r="W937" s="87">
        <v>-1470.55</v>
      </c>
      <c r="X937" s="87">
        <v>-1470.55</v>
      </c>
      <c r="Y937" s="87">
        <v>-1470.55</v>
      </c>
      <c r="Z937" s="87">
        <v>-1470.55</v>
      </c>
      <c r="AA937" s="87">
        <v>-1470.55</v>
      </c>
      <c r="AB937" s="87">
        <v>-1470.55</v>
      </c>
      <c r="AC937" s="87">
        <v>-1470.55</v>
      </c>
      <c r="AD937" s="87">
        <v>-1470.55</v>
      </c>
      <c r="AE937" s="87">
        <v>-1470.55</v>
      </c>
      <c r="AF937" s="87">
        <v>-1470.55</v>
      </c>
      <c r="AG937" s="87">
        <v>-1470.55</v>
      </c>
      <c r="AH937" s="87">
        <v>-1470.55</v>
      </c>
      <c r="AI937" s="87">
        <v>-1470.55</v>
      </c>
      <c r="AJ937" s="87">
        <v>-1470.55</v>
      </c>
      <c r="AK937" s="87">
        <v>-1470.55</v>
      </c>
      <c r="AL937" s="87">
        <v>-1470.55</v>
      </c>
      <c r="AM937" s="87">
        <v>-1470.55</v>
      </c>
      <c r="AN937" s="87">
        <v>-1470.55</v>
      </c>
      <c r="AO937" s="87">
        <v>-1470.55</v>
      </c>
      <c r="AP937" s="87">
        <v>-1470.55</v>
      </c>
      <c r="AQ937" s="87">
        <v>-1470.55</v>
      </c>
      <c r="AR937" s="87">
        <v>-1470.55</v>
      </c>
      <c r="AS937" s="87">
        <v>-1470.55</v>
      </c>
      <c r="AT937" s="87">
        <v>-1470.55</v>
      </c>
      <c r="AU937" s="87">
        <v>-1470.55</v>
      </c>
      <c r="AV937" s="87">
        <v>-1470.55</v>
      </c>
      <c r="AW937" s="87">
        <v>-1470.55</v>
      </c>
      <c r="AX937" s="87">
        <v>-1470.55</v>
      </c>
      <c r="AY937" s="87">
        <v>-1470.55</v>
      </c>
      <c r="AZ937" s="87">
        <v>-1470.55</v>
      </c>
      <c r="BA937" s="87">
        <v>-1470.55</v>
      </c>
      <c r="BB937" s="87">
        <v>-1470.55</v>
      </c>
    </row>
    <row r="938" spans="1:54">
      <c r="A938" s="86" t="s">
        <v>1055</v>
      </c>
      <c r="B938" s="87">
        <v>7927862.8399999999</v>
      </c>
      <c r="C938" s="87">
        <v>7927862.8399999999</v>
      </c>
      <c r="D938" s="87">
        <v>7927862.8399999999</v>
      </c>
      <c r="E938" s="87">
        <v>7927862.8399999999</v>
      </c>
      <c r="F938" s="87">
        <v>7927862.8399999999</v>
      </c>
      <c r="G938" s="87">
        <v>7927862.8399999999</v>
      </c>
      <c r="H938" s="87">
        <v>7927862.8399999999</v>
      </c>
      <c r="I938" s="87">
        <v>7927862.8399999999</v>
      </c>
      <c r="J938" s="87">
        <v>7927862.8399999999</v>
      </c>
      <c r="K938" s="87">
        <v>7927862.8399999999</v>
      </c>
      <c r="L938" s="87">
        <v>7927862.8399999999</v>
      </c>
      <c r="M938" s="87">
        <v>7927862.8399999999</v>
      </c>
      <c r="N938" s="87">
        <v>7927862.8399999999</v>
      </c>
      <c r="O938" s="87">
        <v>7927862.8399999999</v>
      </c>
      <c r="P938" s="87">
        <v>7927862.8399999999</v>
      </c>
      <c r="Q938" s="87">
        <v>7927862.8399999999</v>
      </c>
      <c r="R938" s="87">
        <v>7927862.8399999999</v>
      </c>
      <c r="S938" s="87">
        <v>7927862.8399999999</v>
      </c>
      <c r="T938" s="87">
        <v>7927862.8399999999</v>
      </c>
      <c r="U938" s="87">
        <v>7927862.8399999999</v>
      </c>
      <c r="V938" s="87">
        <v>7927862.8399999999</v>
      </c>
      <c r="W938" s="87">
        <v>7927862.8399999999</v>
      </c>
      <c r="X938" s="87">
        <v>7927862.8399999999</v>
      </c>
      <c r="Y938" s="87">
        <v>7927862.8399999999</v>
      </c>
      <c r="Z938" s="87">
        <v>7927862.8399999999</v>
      </c>
      <c r="AA938" s="87">
        <v>7927862.8399999999</v>
      </c>
      <c r="AB938" s="87">
        <v>7927862.8399999999</v>
      </c>
      <c r="AC938" s="87">
        <v>7927862.8399999999</v>
      </c>
      <c r="AD938" s="87">
        <v>7927862.8399999999</v>
      </c>
      <c r="AE938" s="87">
        <v>7927862.8399999999</v>
      </c>
      <c r="AF938" s="87">
        <v>7927862.8399999999</v>
      </c>
      <c r="AG938" s="87">
        <v>7927862.8399999999</v>
      </c>
      <c r="AH938" s="87">
        <v>7927862.8399999999</v>
      </c>
      <c r="AI938" s="87">
        <v>7927862.8399999999</v>
      </c>
      <c r="AJ938" s="87">
        <v>7927862.8399999999</v>
      </c>
      <c r="AK938" s="87">
        <v>7927862.8399999999</v>
      </c>
      <c r="AL938" s="87">
        <v>7927862.8399999999</v>
      </c>
      <c r="AM938" s="87">
        <v>7927862.8399999999</v>
      </c>
      <c r="AN938" s="87">
        <v>7927862.8399999999</v>
      </c>
      <c r="AO938" s="87">
        <v>7927862.8399999999</v>
      </c>
      <c r="AP938" s="87">
        <v>7927862.8399999999</v>
      </c>
      <c r="AQ938" s="87">
        <v>7927862.8399999999</v>
      </c>
      <c r="AR938" s="87">
        <v>7927862.8399999999</v>
      </c>
      <c r="AS938" s="87">
        <v>7927862.8399999999</v>
      </c>
      <c r="AT938" s="87">
        <v>7927862.8399999999</v>
      </c>
      <c r="AU938" s="87">
        <v>7927862.8399999999</v>
      </c>
      <c r="AV938" s="87">
        <v>7927862.8399999999</v>
      </c>
      <c r="AW938" s="87">
        <v>7927862.8399999999</v>
      </c>
      <c r="AX938" s="87">
        <v>7927862.8399999999</v>
      </c>
      <c r="AY938" s="87">
        <v>7927862.8399999999</v>
      </c>
      <c r="AZ938" s="87">
        <v>7927862.8399999999</v>
      </c>
      <c r="BA938" s="87">
        <v>7927862.8399999999</v>
      </c>
      <c r="BB938" s="87">
        <v>7927862.8399999999</v>
      </c>
    </row>
    <row r="939" spans="1:54">
      <c r="A939" s="86" t="s">
        <v>1056</v>
      </c>
      <c r="B939" s="87">
        <v>-25268384.350000001</v>
      </c>
      <c r="C939" s="87">
        <v>-25268384.350000001</v>
      </c>
      <c r="D939" s="87">
        <v>-25268384.350000001</v>
      </c>
      <c r="E939" s="87">
        <v>-25268384.350000001</v>
      </c>
      <c r="F939" s="87">
        <v>-25268384.350000001</v>
      </c>
      <c r="G939" s="87">
        <v>-25268384.350000001</v>
      </c>
      <c r="H939" s="87">
        <v>-25268384.350000001</v>
      </c>
      <c r="I939" s="87">
        <v>-25268384.350000001</v>
      </c>
      <c r="J939" s="87">
        <v>-25268384.350000001</v>
      </c>
      <c r="K939" s="87">
        <v>-25268384.350000001</v>
      </c>
      <c r="L939" s="87">
        <v>-25268384.350000001</v>
      </c>
      <c r="M939" s="87">
        <v>-25268384.350000001</v>
      </c>
      <c r="N939" s="87">
        <v>-25268384.350000001</v>
      </c>
      <c r="O939" s="87">
        <v>-25268384.350000001</v>
      </c>
      <c r="P939" s="87">
        <v>-25268384.350000001</v>
      </c>
      <c r="Q939" s="87">
        <v>-25268384.350000001</v>
      </c>
      <c r="R939" s="87">
        <v>-25268384.350000001</v>
      </c>
      <c r="S939" s="87">
        <v>-25268384.350000001</v>
      </c>
      <c r="T939" s="87">
        <v>-25268384.350000001</v>
      </c>
      <c r="U939" s="87">
        <v>-25268384.350000001</v>
      </c>
      <c r="V939" s="87">
        <v>-25268384.350000001</v>
      </c>
      <c r="W939" s="87">
        <v>-25268384.350000001</v>
      </c>
      <c r="X939" s="87">
        <v>-25268384.350000001</v>
      </c>
      <c r="Y939" s="87">
        <v>-25268384.350000001</v>
      </c>
      <c r="Z939" s="87">
        <v>-25268384.350000001</v>
      </c>
      <c r="AA939" s="87">
        <v>-25268384.350000001</v>
      </c>
      <c r="AB939" s="87">
        <v>-25268384.350000001</v>
      </c>
      <c r="AC939" s="87">
        <v>-25268384.350000001</v>
      </c>
      <c r="AD939" s="87">
        <v>-25268384.350000001</v>
      </c>
      <c r="AE939" s="87">
        <v>-25268384.350000001</v>
      </c>
      <c r="AF939" s="87">
        <v>-25268384.350000001</v>
      </c>
      <c r="AG939" s="87">
        <v>-25268384.350000001</v>
      </c>
      <c r="AH939" s="87">
        <v>-25268384.350000001</v>
      </c>
      <c r="AI939" s="87">
        <v>-25268384.350000001</v>
      </c>
      <c r="AJ939" s="87">
        <v>-25268384.350000001</v>
      </c>
      <c r="AK939" s="87">
        <v>-25268384.350000001</v>
      </c>
      <c r="AL939" s="87">
        <v>-25268384.350000001</v>
      </c>
      <c r="AM939" s="87">
        <v>-25268384.350000001</v>
      </c>
      <c r="AN939" s="87">
        <v>-25268384.350000001</v>
      </c>
      <c r="AO939" s="87">
        <v>-25268384.350000001</v>
      </c>
      <c r="AP939" s="87">
        <v>-25268384.350000001</v>
      </c>
      <c r="AQ939" s="87">
        <v>-25268384.350000001</v>
      </c>
      <c r="AR939" s="87">
        <v>-25268384.350000001</v>
      </c>
      <c r="AS939" s="87">
        <v>-25268384.350000001</v>
      </c>
      <c r="AT939" s="87">
        <v>-25268384.350000001</v>
      </c>
      <c r="AU939" s="87">
        <v>-25268384.350000001</v>
      </c>
      <c r="AV939" s="87">
        <v>-25268384.350000001</v>
      </c>
      <c r="AW939" s="87">
        <v>-25268384.350000001</v>
      </c>
      <c r="AX939" s="87">
        <v>-25268384.350000001</v>
      </c>
      <c r="AY939" s="87">
        <v>-25268384.350000001</v>
      </c>
      <c r="AZ939" s="87">
        <v>-25268384.350000001</v>
      </c>
      <c r="BA939" s="87">
        <v>-25268384.350000001</v>
      </c>
      <c r="BB939" s="87">
        <v>-25268384.350000001</v>
      </c>
    </row>
    <row r="940" spans="1:54">
      <c r="A940" s="86" t="s">
        <v>1057</v>
      </c>
      <c r="B940" s="87">
        <v>-2666353.4500000002</v>
      </c>
      <c r="C940" s="87">
        <v>-2666353.4500000002</v>
      </c>
      <c r="D940" s="87">
        <v>-2666353.4500000002</v>
      </c>
      <c r="E940" s="87">
        <v>-2666353.4500000002</v>
      </c>
      <c r="F940" s="87">
        <v>-2666353.4500000002</v>
      </c>
      <c r="G940" s="87">
        <v>-2666353.4500000002</v>
      </c>
      <c r="H940" s="87">
        <v>-2666353.4500000002</v>
      </c>
      <c r="I940" s="87">
        <v>-2666353.4500000002</v>
      </c>
      <c r="J940" s="87">
        <v>-2666353.4500000002</v>
      </c>
      <c r="K940" s="87">
        <v>-2666353.4500000002</v>
      </c>
      <c r="L940" s="87">
        <v>-2666353.4500000002</v>
      </c>
      <c r="M940" s="87">
        <v>-2666353.4500000002</v>
      </c>
      <c r="N940" s="87">
        <v>-2666353.4500000002</v>
      </c>
      <c r="O940" s="87">
        <v>-2666353.4500000002</v>
      </c>
      <c r="P940" s="87">
        <v>-2666353.4500000002</v>
      </c>
      <c r="Q940" s="87">
        <v>-2666353.4500000002</v>
      </c>
      <c r="R940" s="87">
        <v>-2666353.4500000002</v>
      </c>
      <c r="S940" s="87">
        <v>-2666353.4500000002</v>
      </c>
      <c r="T940" s="87">
        <v>-2666353.4500000002</v>
      </c>
      <c r="U940" s="87">
        <v>-2666353.4500000002</v>
      </c>
      <c r="V940" s="87">
        <v>-2666353.4500000002</v>
      </c>
      <c r="W940" s="87">
        <v>-2666353.4500000002</v>
      </c>
      <c r="X940" s="87">
        <v>-2666353.4500000002</v>
      </c>
      <c r="Y940" s="87">
        <v>-2666353.4500000002</v>
      </c>
      <c r="Z940" s="87">
        <v>-2666353.4500000002</v>
      </c>
      <c r="AA940" s="87">
        <v>-2666353.4500000002</v>
      </c>
      <c r="AB940" s="87">
        <v>-2666353.4500000002</v>
      </c>
      <c r="AC940" s="87">
        <v>-2666353.4500000002</v>
      </c>
      <c r="AD940" s="87">
        <v>-2666353.4500000002</v>
      </c>
      <c r="AE940" s="87">
        <v>-2666353.4500000002</v>
      </c>
      <c r="AF940" s="87">
        <v>-2666353.4500000002</v>
      </c>
      <c r="AG940" s="87">
        <v>-2666353.4500000002</v>
      </c>
      <c r="AH940" s="87">
        <v>-2666353.4500000002</v>
      </c>
      <c r="AI940" s="87">
        <v>-2666353.4500000002</v>
      </c>
      <c r="AJ940" s="87">
        <v>-2666353.4500000002</v>
      </c>
      <c r="AK940" s="87">
        <v>-2666353.4500000002</v>
      </c>
      <c r="AL940" s="87">
        <v>-2666353.4500000002</v>
      </c>
      <c r="AM940" s="87">
        <v>-2666353.4500000002</v>
      </c>
      <c r="AN940" s="87">
        <v>-2666353.4500000002</v>
      </c>
      <c r="AO940" s="87">
        <v>-2666353.4500000002</v>
      </c>
      <c r="AP940" s="87">
        <v>-2666353.4500000002</v>
      </c>
      <c r="AQ940" s="87">
        <v>-2666353.4500000002</v>
      </c>
      <c r="AR940" s="87">
        <v>-2666353.4500000002</v>
      </c>
      <c r="AS940" s="87">
        <v>-2666353.4500000002</v>
      </c>
      <c r="AT940" s="87">
        <v>-2666353.4500000002</v>
      </c>
      <c r="AU940" s="87">
        <v>-2666353.4500000002</v>
      </c>
      <c r="AV940" s="87">
        <v>-2666353.4500000002</v>
      </c>
      <c r="AW940" s="87">
        <v>-2666353.4500000002</v>
      </c>
      <c r="AX940" s="87">
        <v>-2666353.4500000002</v>
      </c>
      <c r="AY940" s="87">
        <v>-2666353.4500000002</v>
      </c>
      <c r="AZ940" s="87">
        <v>-2666353.4500000002</v>
      </c>
      <c r="BA940" s="87">
        <v>-2666353.4500000002</v>
      </c>
      <c r="BB940" s="87">
        <v>-2666353.4500000002</v>
      </c>
    </row>
    <row r="941" spans="1:54">
      <c r="A941" s="267" t="s">
        <v>1058</v>
      </c>
      <c r="B941" s="109">
        <v>-25302392.199999999</v>
      </c>
      <c r="C941" s="109">
        <v>-25302392.199999999</v>
      </c>
      <c r="D941" s="109">
        <v>-25302392.199999999</v>
      </c>
      <c r="E941" s="109">
        <v>-25302392.199999999</v>
      </c>
      <c r="F941" s="109">
        <v>-25302392.199999999</v>
      </c>
      <c r="G941" s="109">
        <v>-25302392.199999999</v>
      </c>
      <c r="H941" s="109">
        <v>-25302392.199999999</v>
      </c>
      <c r="I941" s="109">
        <v>-25302392.199999999</v>
      </c>
      <c r="J941" s="109">
        <v>-25302392.199999999</v>
      </c>
      <c r="K941" s="109">
        <v>-25302392.199999999</v>
      </c>
      <c r="L941" s="109">
        <v>-25302392.199999999</v>
      </c>
      <c r="M941" s="109">
        <v>-25302392.199999999</v>
      </c>
      <c r="N941" s="109">
        <v>-25302392.199999999</v>
      </c>
      <c r="O941" s="109">
        <v>-25302392.199999999</v>
      </c>
      <c r="P941" s="109">
        <v>-25302392.199999999</v>
      </c>
      <c r="Q941" s="109">
        <v>-25302392.199999999</v>
      </c>
      <c r="R941" s="109">
        <v>-25302392.199999999</v>
      </c>
      <c r="S941" s="109">
        <v>-25302392.199999999</v>
      </c>
      <c r="T941" s="109">
        <v>-25302392.199999999</v>
      </c>
      <c r="U941" s="109">
        <v>-25302392.199999999</v>
      </c>
      <c r="V941" s="109">
        <v>-25302392.199999999</v>
      </c>
      <c r="W941" s="109">
        <v>-25302392.199999999</v>
      </c>
      <c r="X941" s="109">
        <v>-25302392.199999999</v>
      </c>
      <c r="Y941" s="109">
        <v>-25302392.199999999</v>
      </c>
      <c r="Z941" s="109">
        <v>-25302392.199999999</v>
      </c>
      <c r="AA941" s="109">
        <v>-25302392.199999999</v>
      </c>
      <c r="AB941" s="109">
        <v>-25302392.199999999</v>
      </c>
      <c r="AC941" s="109">
        <v>-25302392.199999999</v>
      </c>
      <c r="AD941" s="109">
        <v>-25302392.199999999</v>
      </c>
      <c r="AE941" s="109">
        <v>-25302392.199999999</v>
      </c>
      <c r="AF941" s="109">
        <v>-25302392.199999999</v>
      </c>
      <c r="AG941" s="109">
        <v>-25302392.199999999</v>
      </c>
      <c r="AH941" s="109">
        <v>-25302392.199999999</v>
      </c>
      <c r="AI941" s="109">
        <v>-25302392.199999999</v>
      </c>
      <c r="AJ941" s="109">
        <v>-25302392.199999999</v>
      </c>
      <c r="AK941" s="109">
        <v>-25302392.199999999</v>
      </c>
      <c r="AL941" s="109">
        <v>-25302392.199999999</v>
      </c>
      <c r="AM941" s="109">
        <v>-25302392.199999999</v>
      </c>
      <c r="AN941" s="109">
        <v>-25302392.199999999</v>
      </c>
      <c r="AO941" s="109">
        <v>-25302392.199999999</v>
      </c>
      <c r="AP941" s="109">
        <v>-25302392.199999999</v>
      </c>
      <c r="AQ941" s="109">
        <v>-25302392.199999999</v>
      </c>
      <c r="AR941" s="109">
        <v>-25302392.199999999</v>
      </c>
      <c r="AS941" s="109">
        <v>-25302392.199999999</v>
      </c>
      <c r="AT941" s="109">
        <v>-25302392.199999999</v>
      </c>
      <c r="AU941" s="109">
        <v>-25302392.199999999</v>
      </c>
      <c r="AV941" s="109">
        <v>-25302392.199999999</v>
      </c>
      <c r="AW941" s="109">
        <v>-25302392.199999999</v>
      </c>
      <c r="AX941" s="109">
        <v>-25302392.199999999</v>
      </c>
      <c r="AY941" s="109">
        <v>-25302392.199999999</v>
      </c>
      <c r="AZ941" s="109">
        <v>-25302392.199999999</v>
      </c>
      <c r="BA941" s="109">
        <v>-25302392.199999999</v>
      </c>
      <c r="BB941" s="109">
        <v>-25302392.199999999</v>
      </c>
    </row>
    <row r="942" spans="1:54">
      <c r="A942" s="86" t="s">
        <v>1059</v>
      </c>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c r="AG942" s="87"/>
      <c r="AH942" s="87"/>
      <c r="AI942" s="87"/>
      <c r="AJ942" s="87"/>
      <c r="AK942" s="87"/>
      <c r="AL942" s="87"/>
      <c r="AM942" s="87"/>
      <c r="AN942" s="87"/>
      <c r="AO942" s="87"/>
      <c r="AP942" s="87"/>
      <c r="AQ942" s="87"/>
      <c r="AR942" s="87"/>
      <c r="AS942" s="87"/>
      <c r="AT942" s="87"/>
      <c r="AU942" s="87"/>
      <c r="AV942" s="87"/>
      <c r="AW942" s="87"/>
      <c r="AX942" s="87"/>
      <c r="AY942" s="87"/>
      <c r="AZ942" s="87"/>
      <c r="BA942" s="87"/>
      <c r="BB942" s="87"/>
    </row>
    <row r="943" spans="1:54">
      <c r="A943" s="89" t="s">
        <v>1060</v>
      </c>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c r="AK943" s="87"/>
      <c r="AL943" s="87"/>
      <c r="AM943" s="87"/>
      <c r="AN943" s="87"/>
      <c r="AO943" s="87"/>
      <c r="AP943" s="87"/>
      <c r="AQ943" s="87"/>
      <c r="AR943" s="87"/>
      <c r="AS943" s="87"/>
      <c r="AT943" s="87"/>
      <c r="AU943" s="87"/>
      <c r="AV943" s="87"/>
      <c r="AW943" s="87"/>
      <c r="AX943" s="87"/>
      <c r="AY943" s="87"/>
      <c r="AZ943" s="87"/>
      <c r="BA943" s="87"/>
      <c r="BB943" s="87"/>
    </row>
    <row r="944" spans="1:54">
      <c r="A944" s="86" t="s">
        <v>1061</v>
      </c>
      <c r="B944" s="87">
        <v>0</v>
      </c>
      <c r="C944" s="87">
        <v>0</v>
      </c>
      <c r="D944" s="87">
        <v>0</v>
      </c>
      <c r="E944" s="87">
        <v>0</v>
      </c>
      <c r="F944" s="87">
        <v>0</v>
      </c>
      <c r="G944" s="87">
        <v>0</v>
      </c>
      <c r="H944" s="87">
        <v>0</v>
      </c>
      <c r="I944" s="87">
        <v>0</v>
      </c>
      <c r="J944" s="87">
        <v>0</v>
      </c>
      <c r="K944" s="87">
        <v>0</v>
      </c>
      <c r="L944" s="87">
        <v>0</v>
      </c>
      <c r="M944" s="87">
        <v>0</v>
      </c>
      <c r="N944" s="87">
        <v>0</v>
      </c>
      <c r="O944" s="87">
        <v>0</v>
      </c>
      <c r="P944" s="87">
        <v>0</v>
      </c>
      <c r="Q944" s="87">
        <v>0</v>
      </c>
      <c r="R944" s="87">
        <v>0</v>
      </c>
      <c r="S944" s="87">
        <v>0</v>
      </c>
      <c r="T944" s="87">
        <v>0</v>
      </c>
      <c r="U944" s="87">
        <v>0</v>
      </c>
      <c r="V944" s="87">
        <v>0</v>
      </c>
      <c r="W944" s="87">
        <v>0</v>
      </c>
      <c r="X944" s="87">
        <v>0</v>
      </c>
      <c r="Y944" s="87">
        <v>0</v>
      </c>
      <c r="Z944" s="87">
        <v>0</v>
      </c>
      <c r="AA944" s="87">
        <v>0</v>
      </c>
      <c r="AB944" s="87">
        <v>0</v>
      </c>
      <c r="AC944" s="87">
        <v>0</v>
      </c>
      <c r="AD944" s="87">
        <v>0</v>
      </c>
      <c r="AE944" s="87">
        <v>0</v>
      </c>
      <c r="AF944" s="87">
        <v>0</v>
      </c>
      <c r="AG944" s="87">
        <v>0</v>
      </c>
      <c r="AH944" s="87">
        <v>0</v>
      </c>
      <c r="AI944" s="87">
        <v>0</v>
      </c>
      <c r="AJ944" s="87">
        <v>0</v>
      </c>
      <c r="AK944" s="87">
        <v>0</v>
      </c>
      <c r="AL944" s="87">
        <v>0</v>
      </c>
      <c r="AM944" s="87">
        <v>0</v>
      </c>
      <c r="AN944" s="87">
        <v>0</v>
      </c>
      <c r="AO944" s="87">
        <v>0</v>
      </c>
      <c r="AP944" s="87">
        <v>0</v>
      </c>
      <c r="AQ944" s="87">
        <v>0</v>
      </c>
      <c r="AR944" s="87">
        <v>0</v>
      </c>
      <c r="AS944" s="87">
        <v>0</v>
      </c>
      <c r="AT944" s="87">
        <v>0</v>
      </c>
      <c r="AU944" s="87">
        <v>0</v>
      </c>
      <c r="AV944" s="87">
        <v>0</v>
      </c>
      <c r="AW944" s="87">
        <v>0</v>
      </c>
      <c r="AX944" s="87">
        <v>0</v>
      </c>
      <c r="AY944" s="87">
        <v>0</v>
      </c>
      <c r="AZ944" s="87">
        <v>0</v>
      </c>
      <c r="BA944" s="87">
        <v>0</v>
      </c>
      <c r="BB944" s="87">
        <v>0</v>
      </c>
    </row>
    <row r="945" spans="1:54">
      <c r="A945" s="86" t="s">
        <v>1062</v>
      </c>
      <c r="B945" s="87">
        <v>0</v>
      </c>
      <c r="C945" s="87">
        <v>0</v>
      </c>
      <c r="D945" s="87">
        <v>0</v>
      </c>
      <c r="E945" s="87">
        <v>0</v>
      </c>
      <c r="F945" s="87">
        <v>0</v>
      </c>
      <c r="G945" s="87">
        <v>0</v>
      </c>
      <c r="H945" s="87">
        <v>0</v>
      </c>
      <c r="I945" s="87">
        <v>0</v>
      </c>
      <c r="J945" s="87">
        <v>0</v>
      </c>
      <c r="K945" s="87">
        <v>0</v>
      </c>
      <c r="L945" s="87">
        <v>0</v>
      </c>
      <c r="M945" s="87">
        <v>0</v>
      </c>
      <c r="N945" s="87">
        <v>0</v>
      </c>
      <c r="O945" s="87">
        <v>0</v>
      </c>
      <c r="P945" s="87">
        <v>0</v>
      </c>
      <c r="Q945" s="87">
        <v>0</v>
      </c>
      <c r="R945" s="87">
        <v>0</v>
      </c>
      <c r="S945" s="87">
        <v>0</v>
      </c>
      <c r="T945" s="87">
        <v>0</v>
      </c>
      <c r="U945" s="87">
        <v>0</v>
      </c>
      <c r="V945" s="87">
        <v>0</v>
      </c>
      <c r="W945" s="87">
        <v>0</v>
      </c>
      <c r="X945" s="87">
        <v>0</v>
      </c>
      <c r="Y945" s="87">
        <v>0</v>
      </c>
      <c r="Z945" s="87">
        <v>0</v>
      </c>
      <c r="AA945" s="87">
        <v>0</v>
      </c>
      <c r="AB945" s="87">
        <v>0</v>
      </c>
      <c r="AC945" s="87">
        <v>0</v>
      </c>
      <c r="AD945" s="87">
        <v>0</v>
      </c>
      <c r="AE945" s="87">
        <v>0</v>
      </c>
      <c r="AF945" s="87">
        <v>0</v>
      </c>
      <c r="AG945" s="87">
        <v>0</v>
      </c>
      <c r="AH945" s="87">
        <v>0</v>
      </c>
      <c r="AI945" s="87">
        <v>0</v>
      </c>
      <c r="AJ945" s="87">
        <v>0</v>
      </c>
      <c r="AK945" s="87">
        <v>0</v>
      </c>
      <c r="AL945" s="87">
        <v>0</v>
      </c>
      <c r="AM945" s="87">
        <v>0</v>
      </c>
      <c r="AN945" s="87">
        <v>0</v>
      </c>
      <c r="AO945" s="87">
        <v>0</v>
      </c>
      <c r="AP945" s="87">
        <v>0</v>
      </c>
      <c r="AQ945" s="87">
        <v>0</v>
      </c>
      <c r="AR945" s="87">
        <v>0</v>
      </c>
      <c r="AS945" s="87">
        <v>0</v>
      </c>
      <c r="AT945" s="87">
        <v>0</v>
      </c>
      <c r="AU945" s="87">
        <v>0</v>
      </c>
      <c r="AV945" s="87">
        <v>0</v>
      </c>
      <c r="AW945" s="87">
        <v>0</v>
      </c>
      <c r="AX945" s="87">
        <v>0</v>
      </c>
      <c r="AY945" s="87">
        <v>0</v>
      </c>
      <c r="AZ945" s="87">
        <v>0</v>
      </c>
      <c r="BA945" s="87">
        <v>0</v>
      </c>
      <c r="BB945" s="87">
        <v>0</v>
      </c>
    </row>
    <row r="946" spans="1:54">
      <c r="A946" s="86" t="s">
        <v>1063</v>
      </c>
      <c r="B946" s="87">
        <v>-4942718</v>
      </c>
      <c r="C946" s="87">
        <v>-4942718</v>
      </c>
      <c r="D946" s="87">
        <v>-4942718</v>
      </c>
      <c r="E946" s="87">
        <v>-4942718</v>
      </c>
      <c r="F946" s="87">
        <v>-4942718</v>
      </c>
      <c r="G946" s="87">
        <v>-4942718</v>
      </c>
      <c r="H946" s="87">
        <v>-4942718</v>
      </c>
      <c r="I946" s="87">
        <v>-4942718</v>
      </c>
      <c r="J946" s="87">
        <v>-4942718</v>
      </c>
      <c r="K946" s="87">
        <v>-4942718</v>
      </c>
      <c r="L946" s="87">
        <v>-4942718</v>
      </c>
      <c r="M946" s="87">
        <v>-4942718</v>
      </c>
      <c r="N946" s="87">
        <v>-4942718</v>
      </c>
      <c r="O946" s="87">
        <v>-4942718</v>
      </c>
      <c r="P946" s="87">
        <v>-4942718</v>
      </c>
      <c r="Q946" s="87">
        <v>-4942718</v>
      </c>
      <c r="R946" s="87">
        <v>-4942718</v>
      </c>
      <c r="S946" s="87">
        <v>-4942718</v>
      </c>
      <c r="T946" s="87">
        <v>-4942718</v>
      </c>
      <c r="U946" s="87">
        <v>-4942718</v>
      </c>
      <c r="V946" s="87">
        <v>-4942718</v>
      </c>
      <c r="W946" s="87">
        <v>-4942718</v>
      </c>
      <c r="X946" s="87">
        <v>-4942718</v>
      </c>
      <c r="Y946" s="87">
        <v>-4942718</v>
      </c>
      <c r="Z946" s="87">
        <v>-4942718</v>
      </c>
      <c r="AA946" s="87">
        <v>-4942718</v>
      </c>
      <c r="AB946" s="87">
        <v>-4942718</v>
      </c>
      <c r="AC946" s="87">
        <v>-4942718</v>
      </c>
      <c r="AD946" s="87">
        <v>-4942718</v>
      </c>
      <c r="AE946" s="87">
        <v>-4942718</v>
      </c>
      <c r="AF946" s="87">
        <v>-4942718</v>
      </c>
      <c r="AG946" s="87">
        <v>-4942718</v>
      </c>
      <c r="AH946" s="87">
        <v>-4942718</v>
      </c>
      <c r="AI946" s="87">
        <v>-4942718</v>
      </c>
      <c r="AJ946" s="87">
        <v>-4942718</v>
      </c>
      <c r="AK946" s="87">
        <v>-4942718</v>
      </c>
      <c r="AL946" s="87">
        <v>-4942718</v>
      </c>
      <c r="AM946" s="87">
        <v>-4942718</v>
      </c>
      <c r="AN946" s="87">
        <v>-4942718</v>
      </c>
      <c r="AO946" s="87">
        <v>-4942718</v>
      </c>
      <c r="AP946" s="87">
        <v>-4942718</v>
      </c>
      <c r="AQ946" s="87">
        <v>-4942718</v>
      </c>
      <c r="AR946" s="87">
        <v>-4942718</v>
      </c>
      <c r="AS946" s="87">
        <v>-4942718</v>
      </c>
      <c r="AT946" s="87">
        <v>-4942718</v>
      </c>
      <c r="AU946" s="87">
        <v>-4942718</v>
      </c>
      <c r="AV946" s="87">
        <v>-4942718</v>
      </c>
      <c r="AW946" s="87">
        <v>-4942718</v>
      </c>
      <c r="AX946" s="87">
        <v>-4942718</v>
      </c>
      <c r="AY946" s="87">
        <v>-4942718</v>
      </c>
      <c r="AZ946" s="87">
        <v>-4942718</v>
      </c>
      <c r="BA946" s="87">
        <v>-4942718</v>
      </c>
      <c r="BB946" s="87">
        <v>-4942718</v>
      </c>
    </row>
    <row r="947" spans="1:54">
      <c r="A947" s="86" t="s">
        <v>1064</v>
      </c>
      <c r="B947" s="87">
        <v>0</v>
      </c>
      <c r="C947" s="87">
        <v>0</v>
      </c>
      <c r="D947" s="87">
        <v>0</v>
      </c>
      <c r="E947" s="87">
        <v>0</v>
      </c>
      <c r="F947" s="87">
        <v>0</v>
      </c>
      <c r="G947" s="87">
        <v>0</v>
      </c>
      <c r="H947" s="87">
        <v>0</v>
      </c>
      <c r="I947" s="87">
        <v>0</v>
      </c>
      <c r="J947" s="87">
        <v>0</v>
      </c>
      <c r="K947" s="87">
        <v>0</v>
      </c>
      <c r="L947" s="87">
        <v>0</v>
      </c>
      <c r="M947" s="87">
        <v>0</v>
      </c>
      <c r="N947" s="87">
        <v>0</v>
      </c>
      <c r="O947" s="87">
        <v>0</v>
      </c>
      <c r="P947" s="87">
        <v>0</v>
      </c>
      <c r="Q947" s="87">
        <v>0</v>
      </c>
      <c r="R947" s="87">
        <v>0</v>
      </c>
      <c r="S947" s="87">
        <v>0</v>
      </c>
      <c r="T947" s="87">
        <v>0</v>
      </c>
      <c r="U947" s="87">
        <v>0</v>
      </c>
      <c r="V947" s="87">
        <v>0</v>
      </c>
      <c r="W947" s="87">
        <v>0</v>
      </c>
      <c r="X947" s="87">
        <v>0</v>
      </c>
      <c r="Y947" s="87">
        <v>0</v>
      </c>
      <c r="Z947" s="87">
        <v>0</v>
      </c>
      <c r="AA947" s="87">
        <v>0</v>
      </c>
      <c r="AB947" s="87">
        <v>0</v>
      </c>
      <c r="AC947" s="87">
        <v>0</v>
      </c>
      <c r="AD947" s="87">
        <v>0</v>
      </c>
      <c r="AE947" s="87">
        <v>0</v>
      </c>
      <c r="AF947" s="87">
        <v>0</v>
      </c>
      <c r="AG947" s="87">
        <v>0</v>
      </c>
      <c r="AH947" s="87">
        <v>0</v>
      </c>
      <c r="AI947" s="87">
        <v>0</v>
      </c>
      <c r="AJ947" s="87">
        <v>0</v>
      </c>
      <c r="AK947" s="87">
        <v>0</v>
      </c>
      <c r="AL947" s="87">
        <v>0</v>
      </c>
      <c r="AM947" s="87">
        <v>0</v>
      </c>
      <c r="AN947" s="87">
        <v>0</v>
      </c>
      <c r="AO947" s="87">
        <v>0</v>
      </c>
      <c r="AP947" s="87">
        <v>0</v>
      </c>
      <c r="AQ947" s="87">
        <v>0</v>
      </c>
      <c r="AR947" s="87">
        <v>0</v>
      </c>
      <c r="AS947" s="87">
        <v>0</v>
      </c>
      <c r="AT947" s="87">
        <v>0</v>
      </c>
      <c r="AU947" s="87">
        <v>0</v>
      </c>
      <c r="AV947" s="87">
        <v>0</v>
      </c>
      <c r="AW947" s="87">
        <v>0</v>
      </c>
      <c r="AX947" s="87">
        <v>0</v>
      </c>
      <c r="AY947" s="87">
        <v>0</v>
      </c>
      <c r="AZ947" s="87">
        <v>0</v>
      </c>
      <c r="BA947" s="87">
        <v>0</v>
      </c>
      <c r="BB947" s="87">
        <v>0</v>
      </c>
    </row>
    <row r="948" spans="1:54">
      <c r="A948" s="86" t="s">
        <v>1065</v>
      </c>
      <c r="B948" s="87">
        <v>-5873031.9800000004</v>
      </c>
      <c r="C948" s="87">
        <v>-5873031.9800000004</v>
      </c>
      <c r="D948" s="87">
        <v>-5873031.9800000004</v>
      </c>
      <c r="E948" s="87">
        <v>-5873031.9800000004</v>
      </c>
      <c r="F948" s="87">
        <v>-5873031.9800000004</v>
      </c>
      <c r="G948" s="87">
        <v>-5873031.9800000004</v>
      </c>
      <c r="H948" s="87">
        <v>-5873031.9800000004</v>
      </c>
      <c r="I948" s="87">
        <v>-5873031.9800000004</v>
      </c>
      <c r="J948" s="87">
        <v>-5873031.9800000004</v>
      </c>
      <c r="K948" s="87">
        <v>-5873031.9800000004</v>
      </c>
      <c r="L948" s="87">
        <v>-5873031.9800000004</v>
      </c>
      <c r="M948" s="87">
        <v>-5873031.9800000004</v>
      </c>
      <c r="N948" s="87">
        <v>-5873031.9800000004</v>
      </c>
      <c r="O948" s="87">
        <v>-5873031.9800000004</v>
      </c>
      <c r="P948" s="87">
        <v>-5873031.9800000004</v>
      </c>
      <c r="Q948" s="87">
        <v>-5873031.9800000004</v>
      </c>
      <c r="R948" s="87">
        <v>-5873031.9800000004</v>
      </c>
      <c r="S948" s="87">
        <v>-5873031.9800000004</v>
      </c>
      <c r="T948" s="87">
        <v>-5873031.9800000004</v>
      </c>
      <c r="U948" s="87">
        <v>-5873031.9800000004</v>
      </c>
      <c r="V948" s="87">
        <v>-5873031.9800000004</v>
      </c>
      <c r="W948" s="87">
        <v>-5873031.9800000004</v>
      </c>
      <c r="X948" s="87">
        <v>-5873031.9800000004</v>
      </c>
      <c r="Y948" s="87">
        <v>-5873031.9800000004</v>
      </c>
      <c r="Z948" s="87">
        <v>-5873031.9800000004</v>
      </c>
      <c r="AA948" s="87">
        <v>-5873031.9800000004</v>
      </c>
      <c r="AB948" s="87">
        <v>-5873031.9800000004</v>
      </c>
      <c r="AC948" s="87">
        <v>-5873031.9800000004</v>
      </c>
      <c r="AD948" s="87">
        <v>-5873031.9800000004</v>
      </c>
      <c r="AE948" s="87">
        <v>-5873031.9800000004</v>
      </c>
      <c r="AF948" s="87">
        <v>-5873031.9800000004</v>
      </c>
      <c r="AG948" s="87">
        <v>-5873031.9800000004</v>
      </c>
      <c r="AH948" s="87">
        <v>-5873031.9800000004</v>
      </c>
      <c r="AI948" s="87">
        <v>-5873031.9800000004</v>
      </c>
      <c r="AJ948" s="87">
        <v>-5873031.9800000004</v>
      </c>
      <c r="AK948" s="87">
        <v>-5873031.9800000004</v>
      </c>
      <c r="AL948" s="87">
        <v>-5873031.9800000004</v>
      </c>
      <c r="AM948" s="87">
        <v>-5873031.9800000004</v>
      </c>
      <c r="AN948" s="87">
        <v>-5873031.9800000004</v>
      </c>
      <c r="AO948" s="87">
        <v>-5873031.9800000004</v>
      </c>
      <c r="AP948" s="87">
        <v>-5873031.9800000004</v>
      </c>
      <c r="AQ948" s="87">
        <v>-5873031.9800000004</v>
      </c>
      <c r="AR948" s="87">
        <v>-5873031.9800000004</v>
      </c>
      <c r="AS948" s="87">
        <v>-5873031.9800000004</v>
      </c>
      <c r="AT948" s="87">
        <v>-5873031.9800000004</v>
      </c>
      <c r="AU948" s="87">
        <v>-5873031.9800000004</v>
      </c>
      <c r="AV948" s="87">
        <v>-5873031.9800000004</v>
      </c>
      <c r="AW948" s="87">
        <v>-5873031.9800000004</v>
      </c>
      <c r="AX948" s="87">
        <v>-5873031.9800000004</v>
      </c>
      <c r="AY948" s="87">
        <v>-5873031.9800000004</v>
      </c>
      <c r="AZ948" s="87">
        <v>-5873031.9800000004</v>
      </c>
      <c r="BA948" s="87">
        <v>-5873031.9800000004</v>
      </c>
      <c r="BB948" s="87">
        <v>-5873031.9800000004</v>
      </c>
    </row>
    <row r="949" spans="1:54">
      <c r="A949" s="86" t="s">
        <v>1066</v>
      </c>
      <c r="B949" s="87">
        <v>0</v>
      </c>
      <c r="C949" s="87">
        <v>0</v>
      </c>
      <c r="D949" s="87">
        <v>0</v>
      </c>
      <c r="E949" s="87">
        <v>0</v>
      </c>
      <c r="F949" s="87">
        <v>0</v>
      </c>
      <c r="G949" s="87">
        <v>0</v>
      </c>
      <c r="H949" s="87">
        <v>0</v>
      </c>
      <c r="I949" s="87">
        <v>0</v>
      </c>
      <c r="J949" s="87">
        <v>0</v>
      </c>
      <c r="K949" s="87">
        <v>0</v>
      </c>
      <c r="L949" s="87">
        <v>0</v>
      </c>
      <c r="M949" s="87">
        <v>0</v>
      </c>
      <c r="N949" s="87">
        <v>0</v>
      </c>
      <c r="O949" s="87">
        <v>0</v>
      </c>
      <c r="P949" s="87">
        <v>0</v>
      </c>
      <c r="Q949" s="87">
        <v>0</v>
      </c>
      <c r="R949" s="87">
        <v>0</v>
      </c>
      <c r="S949" s="87">
        <v>0</v>
      </c>
      <c r="T949" s="87">
        <v>0</v>
      </c>
      <c r="U949" s="87">
        <v>0</v>
      </c>
      <c r="V949" s="87">
        <v>0</v>
      </c>
      <c r="W949" s="87">
        <v>0</v>
      </c>
      <c r="X949" s="87">
        <v>0</v>
      </c>
      <c r="Y949" s="87">
        <v>0</v>
      </c>
      <c r="Z949" s="87">
        <v>0</v>
      </c>
      <c r="AA949" s="87">
        <v>0</v>
      </c>
      <c r="AB949" s="87">
        <v>0</v>
      </c>
      <c r="AC949" s="87">
        <v>0</v>
      </c>
      <c r="AD949" s="87">
        <v>0</v>
      </c>
      <c r="AE949" s="87">
        <v>0</v>
      </c>
      <c r="AF949" s="87">
        <v>0</v>
      </c>
      <c r="AG949" s="87">
        <v>0</v>
      </c>
      <c r="AH949" s="87">
        <v>0</v>
      </c>
      <c r="AI949" s="87">
        <v>0</v>
      </c>
      <c r="AJ949" s="87">
        <v>0</v>
      </c>
      <c r="AK949" s="87">
        <v>0</v>
      </c>
      <c r="AL949" s="87">
        <v>0</v>
      </c>
      <c r="AM949" s="87">
        <v>0</v>
      </c>
      <c r="AN949" s="87">
        <v>0</v>
      </c>
      <c r="AO949" s="87">
        <v>0</v>
      </c>
      <c r="AP949" s="87">
        <v>0</v>
      </c>
      <c r="AQ949" s="87">
        <v>0</v>
      </c>
      <c r="AR949" s="87">
        <v>0</v>
      </c>
      <c r="AS949" s="87">
        <v>0</v>
      </c>
      <c r="AT949" s="87">
        <v>0</v>
      </c>
      <c r="AU949" s="87">
        <v>0</v>
      </c>
      <c r="AV949" s="87">
        <v>0</v>
      </c>
      <c r="AW949" s="87">
        <v>0</v>
      </c>
      <c r="AX949" s="87">
        <v>0</v>
      </c>
      <c r="AY949" s="87">
        <v>0</v>
      </c>
      <c r="AZ949" s="87">
        <v>0</v>
      </c>
      <c r="BA949" s="87">
        <v>0</v>
      </c>
      <c r="BB949" s="87">
        <v>0</v>
      </c>
    </row>
    <row r="950" spans="1:54">
      <c r="A950" s="86" t="s">
        <v>1067</v>
      </c>
      <c r="B950" s="87">
        <v>-1006335.52</v>
      </c>
      <c r="C950" s="87">
        <v>-1006335.52</v>
      </c>
      <c r="D950" s="87">
        <v>-1006335.52</v>
      </c>
      <c r="E950" s="87">
        <v>-1006335.52</v>
      </c>
      <c r="F950" s="87">
        <v>-1006335.52</v>
      </c>
      <c r="G950" s="87">
        <v>-1006335.52</v>
      </c>
      <c r="H950" s="87">
        <v>-1006335.52</v>
      </c>
      <c r="I950" s="87">
        <v>-1006335.52</v>
      </c>
      <c r="J950" s="87">
        <v>-1006335.52</v>
      </c>
      <c r="K950" s="87">
        <v>-1006335.52</v>
      </c>
      <c r="L950" s="87">
        <v>-1006335.52</v>
      </c>
      <c r="M950" s="87">
        <v>-1006335.52</v>
      </c>
      <c r="N950" s="87">
        <v>-1006335.52</v>
      </c>
      <c r="O950" s="87">
        <v>-1006335.52</v>
      </c>
      <c r="P950" s="87">
        <v>-1006335.52</v>
      </c>
      <c r="Q950" s="87">
        <v>-1006335.52</v>
      </c>
      <c r="R950" s="87">
        <v>-1006335.52</v>
      </c>
      <c r="S950" s="87">
        <v>-1006335.52</v>
      </c>
      <c r="T950" s="87">
        <v>-1006335.52</v>
      </c>
      <c r="U950" s="87">
        <v>-1006335.52</v>
      </c>
      <c r="V950" s="87">
        <v>-1006335.52</v>
      </c>
      <c r="W950" s="87">
        <v>-1006335.52</v>
      </c>
      <c r="X950" s="87">
        <v>-1006335.52</v>
      </c>
      <c r="Y950" s="87">
        <v>-1006335.52</v>
      </c>
      <c r="Z950" s="87">
        <v>-1006335.52</v>
      </c>
      <c r="AA950" s="87">
        <v>-1006335.52</v>
      </c>
      <c r="AB950" s="87">
        <v>-1006335.52</v>
      </c>
      <c r="AC950" s="87">
        <v>-1006335.52</v>
      </c>
      <c r="AD950" s="87">
        <v>-1006335.52</v>
      </c>
      <c r="AE950" s="87">
        <v>-1006335.52</v>
      </c>
      <c r="AF950" s="87">
        <v>-1006335.52</v>
      </c>
      <c r="AG950" s="87">
        <v>-1006335.52</v>
      </c>
      <c r="AH950" s="87">
        <v>-1006335.52</v>
      </c>
      <c r="AI950" s="87">
        <v>-1006335.52</v>
      </c>
      <c r="AJ950" s="87">
        <v>-1006335.52</v>
      </c>
      <c r="AK950" s="87">
        <v>-1006335.52</v>
      </c>
      <c r="AL950" s="87">
        <v>-1006335.52</v>
      </c>
      <c r="AM950" s="87">
        <v>-1006335.52</v>
      </c>
      <c r="AN950" s="87">
        <v>-1006335.52</v>
      </c>
      <c r="AO950" s="87">
        <v>-1006335.52</v>
      </c>
      <c r="AP950" s="87">
        <v>-1006335.52</v>
      </c>
      <c r="AQ950" s="87">
        <v>-1006335.52</v>
      </c>
      <c r="AR950" s="87">
        <v>-1006335.52</v>
      </c>
      <c r="AS950" s="87">
        <v>-1006335.52</v>
      </c>
      <c r="AT950" s="87">
        <v>-1006335.52</v>
      </c>
      <c r="AU950" s="87">
        <v>-1006335.52</v>
      </c>
      <c r="AV950" s="87">
        <v>-1006335.52</v>
      </c>
      <c r="AW950" s="87">
        <v>-1006335.52</v>
      </c>
      <c r="AX950" s="87">
        <v>-1006335.52</v>
      </c>
      <c r="AY950" s="87">
        <v>-1006335.52</v>
      </c>
      <c r="AZ950" s="87">
        <v>-1006335.52</v>
      </c>
      <c r="BA950" s="87">
        <v>-1006335.52</v>
      </c>
      <c r="BB950" s="87">
        <v>-1006335.52</v>
      </c>
    </row>
    <row r="951" spans="1:54">
      <c r="A951" s="86" t="s">
        <v>1068</v>
      </c>
      <c r="B951" s="87">
        <v>-35793.5</v>
      </c>
      <c r="C951" s="87">
        <v>-35793.5</v>
      </c>
      <c r="D951" s="87">
        <v>-35793.5</v>
      </c>
      <c r="E951" s="87">
        <v>-35793.5</v>
      </c>
      <c r="F951" s="87">
        <v>-35793.5</v>
      </c>
      <c r="G951" s="87">
        <v>-35793.5</v>
      </c>
      <c r="H951" s="87">
        <v>-35793.5</v>
      </c>
      <c r="I951" s="87">
        <v>-35793.5</v>
      </c>
      <c r="J951" s="87">
        <v>-35793.5</v>
      </c>
      <c r="K951" s="87">
        <v>-35793.5</v>
      </c>
      <c r="L951" s="87">
        <v>-35793.5</v>
      </c>
      <c r="M951" s="87">
        <v>-35793.5</v>
      </c>
      <c r="N951" s="87">
        <v>-35793.5</v>
      </c>
      <c r="O951" s="87">
        <v>-35793.5</v>
      </c>
      <c r="P951" s="87">
        <v>-35793.5</v>
      </c>
      <c r="Q951" s="87">
        <v>-35793.5</v>
      </c>
      <c r="R951" s="87">
        <v>-35793.5</v>
      </c>
      <c r="S951" s="87">
        <v>-35793.5</v>
      </c>
      <c r="T951" s="87">
        <v>-35793.5</v>
      </c>
      <c r="U951" s="87">
        <v>-35793.5</v>
      </c>
      <c r="V951" s="87">
        <v>-35793.5</v>
      </c>
      <c r="W951" s="87">
        <v>-35793.5</v>
      </c>
      <c r="X951" s="87">
        <v>-35793.5</v>
      </c>
      <c r="Y951" s="87">
        <v>-35793.5</v>
      </c>
      <c r="Z951" s="87">
        <v>-35793.5</v>
      </c>
      <c r="AA951" s="87">
        <v>-35793.5</v>
      </c>
      <c r="AB951" s="87">
        <v>-35793.5</v>
      </c>
      <c r="AC951" s="87">
        <v>-35793.5</v>
      </c>
      <c r="AD951" s="87">
        <v>-35793.5</v>
      </c>
      <c r="AE951" s="87">
        <v>-35793.5</v>
      </c>
      <c r="AF951" s="87">
        <v>-35793.5</v>
      </c>
      <c r="AG951" s="87">
        <v>-35793.5</v>
      </c>
      <c r="AH951" s="87">
        <v>-35793.5</v>
      </c>
      <c r="AI951" s="87">
        <v>-35793.5</v>
      </c>
      <c r="AJ951" s="87">
        <v>-35793.5</v>
      </c>
      <c r="AK951" s="87">
        <v>-35793.5</v>
      </c>
      <c r="AL951" s="87">
        <v>-35793.5</v>
      </c>
      <c r="AM951" s="87">
        <v>-35793.5</v>
      </c>
      <c r="AN951" s="87">
        <v>-35793.5</v>
      </c>
      <c r="AO951" s="87">
        <v>-35793.5</v>
      </c>
      <c r="AP951" s="87">
        <v>-35793.5</v>
      </c>
      <c r="AQ951" s="87">
        <v>-35793.5</v>
      </c>
      <c r="AR951" s="87">
        <v>-35793.5</v>
      </c>
      <c r="AS951" s="87">
        <v>-35793.5</v>
      </c>
      <c r="AT951" s="87">
        <v>-35793.5</v>
      </c>
      <c r="AU951" s="87">
        <v>-35793.5</v>
      </c>
      <c r="AV951" s="87">
        <v>-35793.5</v>
      </c>
      <c r="AW951" s="87">
        <v>-35793.5</v>
      </c>
      <c r="AX951" s="87">
        <v>-35793.5</v>
      </c>
      <c r="AY951" s="87">
        <v>-35793.5</v>
      </c>
      <c r="AZ951" s="87">
        <v>-35793.5</v>
      </c>
      <c r="BA951" s="87">
        <v>-35793.5</v>
      </c>
      <c r="BB951" s="87">
        <v>-35793.5</v>
      </c>
    </row>
    <row r="952" spans="1:54">
      <c r="A952" s="86" t="s">
        <v>1069</v>
      </c>
      <c r="B952" s="87">
        <v>0</v>
      </c>
      <c r="C952" s="87">
        <v>0</v>
      </c>
      <c r="D952" s="87">
        <v>0</v>
      </c>
      <c r="E952" s="87">
        <v>0</v>
      </c>
      <c r="F952" s="87">
        <v>0</v>
      </c>
      <c r="G952" s="87">
        <v>0</v>
      </c>
      <c r="H952" s="87">
        <v>0</v>
      </c>
      <c r="I952" s="87">
        <v>0</v>
      </c>
      <c r="J952" s="87">
        <v>0</v>
      </c>
      <c r="K952" s="87">
        <v>0</v>
      </c>
      <c r="L952" s="87">
        <v>0</v>
      </c>
      <c r="M952" s="87">
        <v>0</v>
      </c>
      <c r="N952" s="87">
        <v>0</v>
      </c>
      <c r="O952" s="87">
        <v>0</v>
      </c>
      <c r="P952" s="87">
        <v>0</v>
      </c>
      <c r="Q952" s="87">
        <v>0</v>
      </c>
      <c r="R952" s="87">
        <v>0</v>
      </c>
      <c r="S952" s="87">
        <v>0</v>
      </c>
      <c r="T952" s="87">
        <v>0</v>
      </c>
      <c r="U952" s="87">
        <v>0</v>
      </c>
      <c r="V952" s="87">
        <v>0</v>
      </c>
      <c r="W952" s="87">
        <v>0</v>
      </c>
      <c r="X952" s="87">
        <v>0</v>
      </c>
      <c r="Y952" s="87">
        <v>0</v>
      </c>
      <c r="Z952" s="87">
        <v>0</v>
      </c>
      <c r="AA952" s="87">
        <v>0</v>
      </c>
      <c r="AB952" s="87">
        <v>0</v>
      </c>
      <c r="AC952" s="87">
        <v>0</v>
      </c>
      <c r="AD952" s="87">
        <v>0</v>
      </c>
      <c r="AE952" s="87">
        <v>0</v>
      </c>
      <c r="AF952" s="87">
        <v>0</v>
      </c>
      <c r="AG952" s="87">
        <v>0</v>
      </c>
      <c r="AH952" s="87">
        <v>0</v>
      </c>
      <c r="AI952" s="87">
        <v>0</v>
      </c>
      <c r="AJ952" s="87">
        <v>0</v>
      </c>
      <c r="AK952" s="87">
        <v>0</v>
      </c>
      <c r="AL952" s="87">
        <v>0</v>
      </c>
      <c r="AM952" s="87">
        <v>0</v>
      </c>
      <c r="AN952" s="87">
        <v>0</v>
      </c>
      <c r="AO952" s="87">
        <v>0</v>
      </c>
      <c r="AP952" s="87">
        <v>0</v>
      </c>
      <c r="AQ952" s="87">
        <v>0</v>
      </c>
      <c r="AR952" s="87">
        <v>0</v>
      </c>
      <c r="AS952" s="87">
        <v>0</v>
      </c>
      <c r="AT952" s="87">
        <v>0</v>
      </c>
      <c r="AU952" s="87">
        <v>0</v>
      </c>
      <c r="AV952" s="87">
        <v>0</v>
      </c>
      <c r="AW952" s="87">
        <v>0</v>
      </c>
      <c r="AX952" s="87">
        <v>0</v>
      </c>
      <c r="AY952" s="87">
        <v>0</v>
      </c>
      <c r="AZ952" s="87">
        <v>0</v>
      </c>
      <c r="BA952" s="87">
        <v>0</v>
      </c>
      <c r="BB952" s="87">
        <v>0</v>
      </c>
    </row>
    <row r="953" spans="1:54">
      <c r="A953" s="86" t="s">
        <v>1070</v>
      </c>
      <c r="B953" s="87">
        <v>5517739.4399999902</v>
      </c>
      <c r="C953" s="87">
        <v>3525591.4399999902</v>
      </c>
      <c r="D953" s="87">
        <v>1451296.44</v>
      </c>
      <c r="E953" s="87">
        <v>23903789.440000001</v>
      </c>
      <c r="F953" s="87">
        <v>21781657.440000001</v>
      </c>
      <c r="G953" s="87">
        <v>19518656.440000001</v>
      </c>
      <c r="H953" s="87">
        <v>17306119.440000001</v>
      </c>
      <c r="I953" s="87">
        <v>15220655.439999999</v>
      </c>
      <c r="J953" s="87">
        <v>13117857.439999999</v>
      </c>
      <c r="K953" s="87">
        <v>11044072.439999901</v>
      </c>
      <c r="L953" s="87">
        <v>8931687.4399999995</v>
      </c>
      <c r="M953" s="87">
        <v>6725426.4400000004</v>
      </c>
      <c r="N953" s="87">
        <v>4655047.4400000004</v>
      </c>
      <c r="O953" s="87">
        <v>4655047.4400000004</v>
      </c>
      <c r="P953" s="87">
        <v>2536879.44</v>
      </c>
      <c r="Q953" s="87">
        <v>418711.44</v>
      </c>
      <c r="R953" s="87">
        <v>23718559.439999901</v>
      </c>
      <c r="S953" s="87">
        <v>21600391.439999901</v>
      </c>
      <c r="T953" s="87">
        <v>19482223.439999901</v>
      </c>
      <c r="U953" s="87">
        <v>17364055.439999901</v>
      </c>
      <c r="V953" s="87">
        <v>15245887.439999901</v>
      </c>
      <c r="W953" s="87">
        <v>13127719.439999901</v>
      </c>
      <c r="X953" s="87">
        <v>11009551.439999901</v>
      </c>
      <c r="Y953" s="87">
        <v>8891383.4399999902</v>
      </c>
      <c r="Z953" s="87">
        <v>6773215.4399999902</v>
      </c>
      <c r="AA953" s="87">
        <v>4655047.4399999799</v>
      </c>
      <c r="AB953" s="87">
        <v>4655047.4399999799</v>
      </c>
      <c r="AC953" s="87">
        <v>2536879.4399999799</v>
      </c>
      <c r="AD953" s="87">
        <v>418711.43999998597</v>
      </c>
      <c r="AE953" s="87">
        <v>23718559.439999901</v>
      </c>
      <c r="AF953" s="87">
        <v>21600391.439999901</v>
      </c>
      <c r="AG953" s="87">
        <v>19482223.440000001</v>
      </c>
      <c r="AH953" s="87">
        <v>17364055.440000001</v>
      </c>
      <c r="AI953" s="87">
        <v>15245887.439999999</v>
      </c>
      <c r="AJ953" s="87">
        <v>13127719.439999999</v>
      </c>
      <c r="AK953" s="87">
        <v>11009551.439999999</v>
      </c>
      <c r="AL953" s="87">
        <v>8891383.4399999995</v>
      </c>
      <c r="AM953" s="87">
        <v>6773215.4399999902</v>
      </c>
      <c r="AN953" s="87">
        <v>4655047.4399999902</v>
      </c>
      <c r="AO953" s="87">
        <v>4655047.4399999902</v>
      </c>
      <c r="AP953" s="87">
        <v>2536879.4399999902</v>
      </c>
      <c r="AQ953" s="87">
        <v>418711.43999999302</v>
      </c>
      <c r="AR953" s="87">
        <v>23718559.440000001</v>
      </c>
      <c r="AS953" s="87">
        <v>21600391.440000001</v>
      </c>
      <c r="AT953" s="87">
        <v>19482223.440000001</v>
      </c>
      <c r="AU953" s="87">
        <v>17364055.440000001</v>
      </c>
      <c r="AV953" s="87">
        <v>15245887.439999999</v>
      </c>
      <c r="AW953" s="87">
        <v>13127719.439999999</v>
      </c>
      <c r="AX953" s="87">
        <v>11009551.439999999</v>
      </c>
      <c r="AY953" s="87">
        <v>8891383.4399999995</v>
      </c>
      <c r="AZ953" s="87">
        <v>6773215.4400000004</v>
      </c>
      <c r="BA953" s="87">
        <v>4655047.4400000004</v>
      </c>
      <c r="BB953" s="87">
        <v>4655047.4400000004</v>
      </c>
    </row>
    <row r="954" spans="1:54">
      <c r="A954" s="86" t="s">
        <v>1071</v>
      </c>
      <c r="B954" s="87">
        <v>717306.12719998998</v>
      </c>
      <c r="C954" s="87">
        <v>458326.887199989</v>
      </c>
      <c r="D954" s="87">
        <v>188668.53719999199</v>
      </c>
      <c r="E954" s="87">
        <v>3107492.6271999902</v>
      </c>
      <c r="F954" s="87">
        <v>2831615.4671999901</v>
      </c>
      <c r="G954" s="87">
        <v>2537425.3371999902</v>
      </c>
      <c r="H954" s="87">
        <v>2249795.5271999901</v>
      </c>
      <c r="I954" s="87">
        <v>1978685.2071999901</v>
      </c>
      <c r="J954" s="87">
        <v>1705321.4671999901</v>
      </c>
      <c r="K954" s="87">
        <v>1435729.41719999</v>
      </c>
      <c r="L954" s="87">
        <v>1161119.36719999</v>
      </c>
      <c r="M954" s="87">
        <v>874305.43719999702</v>
      </c>
      <c r="N954" s="87">
        <v>605156.16719999502</v>
      </c>
      <c r="O954" s="87">
        <v>605156.16719999502</v>
      </c>
      <c r="P954" s="87">
        <v>329794.32719999697</v>
      </c>
      <c r="Q954" s="87">
        <v>54432.487199999698</v>
      </c>
      <c r="R954" s="87">
        <v>3083412.7271999898</v>
      </c>
      <c r="S954" s="87">
        <v>2808050.88719999</v>
      </c>
      <c r="T954" s="87">
        <v>2532689.0471999999</v>
      </c>
      <c r="U954" s="87">
        <v>2257327.2072000001</v>
      </c>
      <c r="V954" s="87">
        <v>1981965.3672</v>
      </c>
      <c r="W954" s="87">
        <v>1706603.5271999999</v>
      </c>
      <c r="X954" s="87">
        <v>1431241.6872000101</v>
      </c>
      <c r="Y954" s="87">
        <v>1155879.84720001</v>
      </c>
      <c r="Z954" s="87">
        <v>880518.00720001396</v>
      </c>
      <c r="AA954" s="87">
        <v>605156.16720001702</v>
      </c>
      <c r="AB954" s="87">
        <v>605156.16720001702</v>
      </c>
      <c r="AC954" s="87">
        <v>329794.32720001898</v>
      </c>
      <c r="AD954" s="87">
        <v>54432.487200021496</v>
      </c>
      <c r="AE954" s="87">
        <v>3083412.7272000201</v>
      </c>
      <c r="AF954" s="87">
        <v>2808050.8872000198</v>
      </c>
      <c r="AG954" s="87">
        <v>2532689.0472000302</v>
      </c>
      <c r="AH954" s="87">
        <v>2257327.2072000299</v>
      </c>
      <c r="AI954" s="87">
        <v>1981965.36720003</v>
      </c>
      <c r="AJ954" s="87">
        <v>1706603.5272000299</v>
      </c>
      <c r="AK954" s="87">
        <v>1431241.6872000301</v>
      </c>
      <c r="AL954" s="87">
        <v>1155879.84720004</v>
      </c>
      <c r="AM954" s="87">
        <v>880518.00720004295</v>
      </c>
      <c r="AN954" s="87">
        <v>605156.16720004601</v>
      </c>
      <c r="AO954" s="87">
        <v>605156.16720004601</v>
      </c>
      <c r="AP954" s="87">
        <v>329794.32720004802</v>
      </c>
      <c r="AQ954" s="87">
        <v>54432.4872000506</v>
      </c>
      <c r="AR954" s="87">
        <v>3083412.7272000499</v>
      </c>
      <c r="AS954" s="87">
        <v>2808050.8872000501</v>
      </c>
      <c r="AT954" s="87">
        <v>2532689.04720006</v>
      </c>
      <c r="AU954" s="87">
        <v>2257327.2072000601</v>
      </c>
      <c r="AV954" s="87">
        <v>1981965.36720006</v>
      </c>
      <c r="AW954" s="87">
        <v>1706603.52720006</v>
      </c>
      <c r="AX954" s="87">
        <v>1431241.6872000601</v>
      </c>
      <c r="AY954" s="87">
        <v>1155879.84720007</v>
      </c>
      <c r="AZ954" s="87">
        <v>880518.00720007299</v>
      </c>
      <c r="BA954" s="87">
        <v>605156.167200075</v>
      </c>
      <c r="BB954" s="87">
        <v>605156.167200075</v>
      </c>
    </row>
    <row r="955" spans="1:54">
      <c r="A955" s="86" t="s">
        <v>1072</v>
      </c>
      <c r="B955" s="87">
        <v>-1238615.51</v>
      </c>
      <c r="C955" s="87">
        <v>-229374.33</v>
      </c>
      <c r="D955" s="87">
        <v>-229374.33</v>
      </c>
      <c r="E955" s="87">
        <v>-229374.33</v>
      </c>
      <c r="F955" s="87">
        <v>-229374.33</v>
      </c>
      <c r="G955" s="87">
        <v>-229374.33</v>
      </c>
      <c r="H955" s="87">
        <v>-229374.33</v>
      </c>
      <c r="I955" s="87">
        <v>-229374.33</v>
      </c>
      <c r="J955" s="87">
        <v>-229374.33</v>
      </c>
      <c r="K955" s="87">
        <v>-229374.33</v>
      </c>
      <c r="L955" s="87">
        <v>-229374.33</v>
      </c>
      <c r="M955" s="87">
        <v>-229374.33</v>
      </c>
      <c r="N955" s="87">
        <v>-229374.33</v>
      </c>
      <c r="O955" s="87">
        <v>-229374.33</v>
      </c>
      <c r="P955" s="87">
        <v>-229374.33</v>
      </c>
      <c r="Q955" s="87">
        <v>-229374.33</v>
      </c>
      <c r="R955" s="87">
        <v>-229374.33</v>
      </c>
      <c r="S955" s="87">
        <v>-229374.33</v>
      </c>
      <c r="T955" s="87">
        <v>-229374.33</v>
      </c>
      <c r="U955" s="87">
        <v>-229374.33</v>
      </c>
      <c r="V955" s="87">
        <v>-229374.33</v>
      </c>
      <c r="W955" s="87">
        <v>-229374.33</v>
      </c>
      <c r="X955" s="87">
        <v>-229374.33</v>
      </c>
      <c r="Y955" s="87">
        <v>-229374.33</v>
      </c>
      <c r="Z955" s="87">
        <v>-229374.33</v>
      </c>
      <c r="AA955" s="87">
        <v>-229374.33</v>
      </c>
      <c r="AB955" s="87">
        <v>-229374.33</v>
      </c>
      <c r="AC955" s="87">
        <v>-229374.33</v>
      </c>
      <c r="AD955" s="87">
        <v>-229374.33</v>
      </c>
      <c r="AE955" s="87">
        <v>-229374.33</v>
      </c>
      <c r="AF955" s="87">
        <v>-229374.33</v>
      </c>
      <c r="AG955" s="87">
        <v>-229374.33</v>
      </c>
      <c r="AH955" s="87">
        <v>-229374.33</v>
      </c>
      <c r="AI955" s="87">
        <v>-229374.33</v>
      </c>
      <c r="AJ955" s="87">
        <v>-229374.33</v>
      </c>
      <c r="AK955" s="87">
        <v>-229374.33</v>
      </c>
      <c r="AL955" s="87">
        <v>-229374.33</v>
      </c>
      <c r="AM955" s="87">
        <v>-229374.33</v>
      </c>
      <c r="AN955" s="87">
        <v>-229374.33</v>
      </c>
      <c r="AO955" s="87">
        <v>-229374.33</v>
      </c>
      <c r="AP955" s="87">
        <v>-229374.33</v>
      </c>
      <c r="AQ955" s="87">
        <v>-229374.33</v>
      </c>
      <c r="AR955" s="87">
        <v>-229374.33</v>
      </c>
      <c r="AS955" s="87">
        <v>-229374.33</v>
      </c>
      <c r="AT955" s="87">
        <v>-229374.33</v>
      </c>
      <c r="AU955" s="87">
        <v>-229374.33</v>
      </c>
      <c r="AV955" s="87">
        <v>-229374.33</v>
      </c>
      <c r="AW955" s="87">
        <v>-229374.33</v>
      </c>
      <c r="AX955" s="87">
        <v>-229374.33</v>
      </c>
      <c r="AY955" s="87">
        <v>-229374.33</v>
      </c>
      <c r="AZ955" s="87">
        <v>-229374.33</v>
      </c>
      <c r="BA955" s="87">
        <v>-229374.33</v>
      </c>
      <c r="BB955" s="87">
        <v>-229374.33</v>
      </c>
    </row>
    <row r="956" spans="1:54">
      <c r="A956" s="86" t="s">
        <v>1073</v>
      </c>
      <c r="B956" s="87">
        <v>-526304.07999999996</v>
      </c>
      <c r="C956" s="87">
        <v>-526304.07999999996</v>
      </c>
      <c r="D956" s="87">
        <v>-526304.07999999996</v>
      </c>
      <c r="E956" s="87">
        <v>-526304.07999999996</v>
      </c>
      <c r="F956" s="87">
        <v>-526304.07999999996</v>
      </c>
      <c r="G956" s="87">
        <v>-526304.07999999996</v>
      </c>
      <c r="H956" s="87">
        <v>-526304.07999999996</v>
      </c>
      <c r="I956" s="87">
        <v>-526304.07999999996</v>
      </c>
      <c r="J956" s="87">
        <v>-526304.07999999996</v>
      </c>
      <c r="K956" s="87">
        <v>-526304.07999999996</v>
      </c>
      <c r="L956" s="87">
        <v>-526304.07999999996</v>
      </c>
      <c r="M956" s="87">
        <v>-526304.07999999996</v>
      </c>
      <c r="N956" s="87">
        <v>-526304.07999999996</v>
      </c>
      <c r="O956" s="87">
        <v>-526304.07999999996</v>
      </c>
      <c r="P956" s="87">
        <v>-526304.07999999996</v>
      </c>
      <c r="Q956" s="87">
        <v>-526304.07999999996</v>
      </c>
      <c r="R956" s="87">
        <v>-526304.07999999996</v>
      </c>
      <c r="S956" s="87">
        <v>-526304.07999999996</v>
      </c>
      <c r="T956" s="87">
        <v>-526304.07999999996</v>
      </c>
      <c r="U956" s="87">
        <v>-526304.07999999996</v>
      </c>
      <c r="V956" s="87">
        <v>-526304.07999999996</v>
      </c>
      <c r="W956" s="87">
        <v>-526304.07999999996</v>
      </c>
      <c r="X956" s="87">
        <v>-526304.07999999996</v>
      </c>
      <c r="Y956" s="87">
        <v>-526304.07999999996</v>
      </c>
      <c r="Z956" s="87">
        <v>-526304.07999999996</v>
      </c>
      <c r="AA956" s="87">
        <v>-526304.07999999996</v>
      </c>
      <c r="AB956" s="87">
        <v>-526304.07999999996</v>
      </c>
      <c r="AC956" s="87">
        <v>-526304.07999999996</v>
      </c>
      <c r="AD956" s="87">
        <v>-526304.07999999996</v>
      </c>
      <c r="AE956" s="87">
        <v>-526304.07999999996</v>
      </c>
      <c r="AF956" s="87">
        <v>-526304.07999999996</v>
      </c>
      <c r="AG956" s="87">
        <v>-526304.07999999996</v>
      </c>
      <c r="AH956" s="87">
        <v>-526304.07999999996</v>
      </c>
      <c r="AI956" s="87">
        <v>-526304.07999999996</v>
      </c>
      <c r="AJ956" s="87">
        <v>-526304.07999999996</v>
      </c>
      <c r="AK956" s="87">
        <v>-526304.07999999996</v>
      </c>
      <c r="AL956" s="87">
        <v>-526304.07999999996</v>
      </c>
      <c r="AM956" s="87">
        <v>-526304.07999999996</v>
      </c>
      <c r="AN956" s="87">
        <v>-526304.07999999996</v>
      </c>
      <c r="AO956" s="87">
        <v>-526304.07999999996</v>
      </c>
      <c r="AP956" s="87">
        <v>-526304.07999999996</v>
      </c>
      <c r="AQ956" s="87">
        <v>-526304.07999999996</v>
      </c>
      <c r="AR956" s="87">
        <v>-526304.07999999996</v>
      </c>
      <c r="AS956" s="87">
        <v>-526304.07999999996</v>
      </c>
      <c r="AT956" s="87">
        <v>-526304.07999999996</v>
      </c>
      <c r="AU956" s="87">
        <v>-526304.07999999996</v>
      </c>
      <c r="AV956" s="87">
        <v>-526304.07999999996</v>
      </c>
      <c r="AW956" s="87">
        <v>-526304.07999999996</v>
      </c>
      <c r="AX956" s="87">
        <v>-526304.07999999996</v>
      </c>
      <c r="AY956" s="87">
        <v>-526304.07999999996</v>
      </c>
      <c r="AZ956" s="87">
        <v>-526304.07999999996</v>
      </c>
      <c r="BA956" s="87">
        <v>-526304.07999999996</v>
      </c>
      <c r="BB956" s="87">
        <v>-526304.07999999996</v>
      </c>
    </row>
    <row r="957" spans="1:54">
      <c r="A957" s="86" t="s">
        <v>1074</v>
      </c>
      <c r="B957" s="87">
        <v>0</v>
      </c>
      <c r="C957" s="87">
        <v>0</v>
      </c>
      <c r="D957" s="87">
        <v>0</v>
      </c>
      <c r="E957" s="87">
        <v>0</v>
      </c>
      <c r="F957" s="87">
        <v>0</v>
      </c>
      <c r="G957" s="87">
        <v>0</v>
      </c>
      <c r="H957" s="87">
        <v>0</v>
      </c>
      <c r="I957" s="87">
        <v>0</v>
      </c>
      <c r="J957" s="87">
        <v>0</v>
      </c>
      <c r="K957" s="87">
        <v>0</v>
      </c>
      <c r="L957" s="87">
        <v>0</v>
      </c>
      <c r="M957" s="87">
        <v>0</v>
      </c>
      <c r="N957" s="87">
        <v>0</v>
      </c>
      <c r="O957" s="87">
        <v>0</v>
      </c>
      <c r="P957" s="87">
        <v>0</v>
      </c>
      <c r="Q957" s="87">
        <v>0</v>
      </c>
      <c r="R957" s="87">
        <v>0</v>
      </c>
      <c r="S957" s="87">
        <v>0</v>
      </c>
      <c r="T957" s="87">
        <v>0</v>
      </c>
      <c r="U957" s="87">
        <v>0</v>
      </c>
      <c r="V957" s="87">
        <v>0</v>
      </c>
      <c r="W957" s="87">
        <v>0</v>
      </c>
      <c r="X957" s="87">
        <v>0</v>
      </c>
      <c r="Y957" s="87">
        <v>0</v>
      </c>
      <c r="Z957" s="87">
        <v>0</v>
      </c>
      <c r="AA957" s="87">
        <v>0</v>
      </c>
      <c r="AB957" s="87">
        <v>0</v>
      </c>
      <c r="AC957" s="87">
        <v>0</v>
      </c>
      <c r="AD957" s="87">
        <v>0</v>
      </c>
      <c r="AE957" s="87">
        <v>0</v>
      </c>
      <c r="AF957" s="87">
        <v>0</v>
      </c>
      <c r="AG957" s="87">
        <v>0</v>
      </c>
      <c r="AH957" s="87">
        <v>0</v>
      </c>
      <c r="AI957" s="87">
        <v>0</v>
      </c>
      <c r="AJ957" s="87">
        <v>0</v>
      </c>
      <c r="AK957" s="87">
        <v>0</v>
      </c>
      <c r="AL957" s="87">
        <v>0</v>
      </c>
      <c r="AM957" s="87">
        <v>0</v>
      </c>
      <c r="AN957" s="87">
        <v>0</v>
      </c>
      <c r="AO957" s="87">
        <v>0</v>
      </c>
      <c r="AP957" s="87">
        <v>0</v>
      </c>
      <c r="AQ957" s="87">
        <v>0</v>
      </c>
      <c r="AR957" s="87">
        <v>0</v>
      </c>
      <c r="AS957" s="87">
        <v>0</v>
      </c>
      <c r="AT957" s="87">
        <v>0</v>
      </c>
      <c r="AU957" s="87">
        <v>0</v>
      </c>
      <c r="AV957" s="87">
        <v>0</v>
      </c>
      <c r="AW957" s="87">
        <v>0</v>
      </c>
      <c r="AX957" s="87">
        <v>0</v>
      </c>
      <c r="AY957" s="87">
        <v>0</v>
      </c>
      <c r="AZ957" s="87">
        <v>0</v>
      </c>
      <c r="BA957" s="87">
        <v>0</v>
      </c>
      <c r="BB957" s="87">
        <v>0</v>
      </c>
    </row>
    <row r="958" spans="1:54">
      <c r="A958" s="86" t="s">
        <v>1075</v>
      </c>
      <c r="B958" s="87">
        <v>0</v>
      </c>
      <c r="C958" s="87">
        <v>0</v>
      </c>
      <c r="D958" s="87">
        <v>0</v>
      </c>
      <c r="E958" s="87">
        <v>0</v>
      </c>
      <c r="F958" s="87">
        <v>0</v>
      </c>
      <c r="G958" s="87">
        <v>0</v>
      </c>
      <c r="H958" s="87">
        <v>0</v>
      </c>
      <c r="I958" s="87">
        <v>0</v>
      </c>
      <c r="J958" s="87">
        <v>0</v>
      </c>
      <c r="K958" s="87">
        <v>0</v>
      </c>
      <c r="L958" s="87">
        <v>0</v>
      </c>
      <c r="M958" s="87">
        <v>0</v>
      </c>
      <c r="N958" s="87">
        <v>0</v>
      </c>
      <c r="O958" s="87">
        <v>0</v>
      </c>
      <c r="P958" s="87">
        <v>0</v>
      </c>
      <c r="Q958" s="87">
        <v>0</v>
      </c>
      <c r="R958" s="87">
        <v>0</v>
      </c>
      <c r="S958" s="87">
        <v>0</v>
      </c>
      <c r="T958" s="87">
        <v>0</v>
      </c>
      <c r="U958" s="87">
        <v>0</v>
      </c>
      <c r="V958" s="87">
        <v>0</v>
      </c>
      <c r="W958" s="87">
        <v>0</v>
      </c>
      <c r="X958" s="87">
        <v>0</v>
      </c>
      <c r="Y958" s="87">
        <v>0</v>
      </c>
      <c r="Z958" s="87">
        <v>0</v>
      </c>
      <c r="AA958" s="87">
        <v>0</v>
      </c>
      <c r="AB958" s="87">
        <v>0</v>
      </c>
      <c r="AC958" s="87">
        <v>0</v>
      </c>
      <c r="AD958" s="87">
        <v>0</v>
      </c>
      <c r="AE958" s="87">
        <v>0</v>
      </c>
      <c r="AF958" s="87">
        <v>0</v>
      </c>
      <c r="AG958" s="87">
        <v>0</v>
      </c>
      <c r="AH958" s="87">
        <v>0</v>
      </c>
      <c r="AI958" s="87">
        <v>0</v>
      </c>
      <c r="AJ958" s="87">
        <v>0</v>
      </c>
      <c r="AK958" s="87">
        <v>0</v>
      </c>
      <c r="AL958" s="87">
        <v>0</v>
      </c>
      <c r="AM958" s="87">
        <v>0</v>
      </c>
      <c r="AN958" s="87">
        <v>0</v>
      </c>
      <c r="AO958" s="87">
        <v>0</v>
      </c>
      <c r="AP958" s="87">
        <v>0</v>
      </c>
      <c r="AQ958" s="87">
        <v>0</v>
      </c>
      <c r="AR958" s="87">
        <v>0</v>
      </c>
      <c r="AS958" s="87">
        <v>0</v>
      </c>
      <c r="AT958" s="87">
        <v>0</v>
      </c>
      <c r="AU958" s="87">
        <v>0</v>
      </c>
      <c r="AV958" s="87">
        <v>0</v>
      </c>
      <c r="AW958" s="87">
        <v>0</v>
      </c>
      <c r="AX958" s="87">
        <v>0</v>
      </c>
      <c r="AY958" s="87">
        <v>0</v>
      </c>
      <c r="AZ958" s="87">
        <v>0</v>
      </c>
      <c r="BA958" s="87">
        <v>0</v>
      </c>
      <c r="BB958" s="87">
        <v>0</v>
      </c>
    </row>
    <row r="959" spans="1:54">
      <c r="A959" s="86" t="s">
        <v>1076</v>
      </c>
      <c r="B959" s="87">
        <v>-8774891.0800000001</v>
      </c>
      <c r="C959" s="87">
        <v>-8774891.0800000001</v>
      </c>
      <c r="D959" s="87">
        <v>-8774891.0800000001</v>
      </c>
      <c r="E959" s="87">
        <v>-8774891.0800000001</v>
      </c>
      <c r="F959" s="87">
        <v>-8774891.0800000001</v>
      </c>
      <c r="G959" s="87">
        <v>-8774891.0800000001</v>
      </c>
      <c r="H959" s="87">
        <v>-8774891.0800000001</v>
      </c>
      <c r="I959" s="87">
        <v>-8774891.0800000001</v>
      </c>
      <c r="J959" s="87">
        <v>-8774891.0800000001</v>
      </c>
      <c r="K959" s="87">
        <v>-8774891.0800000001</v>
      </c>
      <c r="L959" s="87">
        <v>-8774891.0800000001</v>
      </c>
      <c r="M959" s="87">
        <v>-8774891.0800000001</v>
      </c>
      <c r="N959" s="87">
        <v>-8774891.0800000001</v>
      </c>
      <c r="O959" s="87">
        <v>-8774891.0800000001</v>
      </c>
      <c r="P959" s="87">
        <v>-8774891.0800000001</v>
      </c>
      <c r="Q959" s="87">
        <v>-8774891.0800000001</v>
      </c>
      <c r="R959" s="87">
        <v>-8774891.0800000001</v>
      </c>
      <c r="S959" s="87">
        <v>-8774891.0800000001</v>
      </c>
      <c r="T959" s="87">
        <v>-8774891.0800000001</v>
      </c>
      <c r="U959" s="87">
        <v>-8774891.0800000001</v>
      </c>
      <c r="V959" s="87">
        <v>-8774891.0800000001</v>
      </c>
      <c r="W959" s="87">
        <v>-8774891.0800000001</v>
      </c>
      <c r="X959" s="87">
        <v>-8774891.0800000001</v>
      </c>
      <c r="Y959" s="87">
        <v>-8774891.0800000001</v>
      </c>
      <c r="Z959" s="87">
        <v>-8774891.0800000001</v>
      </c>
      <c r="AA959" s="87">
        <v>-8774891.0800000001</v>
      </c>
      <c r="AB959" s="87">
        <v>-8774891.0800000001</v>
      </c>
      <c r="AC959" s="87">
        <v>-8774891.0800000001</v>
      </c>
      <c r="AD959" s="87">
        <v>-8774891.0800000001</v>
      </c>
      <c r="AE959" s="87">
        <v>-8774891.0800000001</v>
      </c>
      <c r="AF959" s="87">
        <v>-8774891.0800000001</v>
      </c>
      <c r="AG959" s="87">
        <v>-8774891.0800000001</v>
      </c>
      <c r="AH959" s="87">
        <v>-8774891.0800000001</v>
      </c>
      <c r="AI959" s="87">
        <v>-8774891.0800000001</v>
      </c>
      <c r="AJ959" s="87">
        <v>-8774891.0800000001</v>
      </c>
      <c r="AK959" s="87">
        <v>-8774891.0800000001</v>
      </c>
      <c r="AL959" s="87">
        <v>-8774891.0800000001</v>
      </c>
      <c r="AM959" s="87">
        <v>-8774891.0800000001</v>
      </c>
      <c r="AN959" s="87">
        <v>-8774891.0800000001</v>
      </c>
      <c r="AO959" s="87">
        <v>-8774891.0800000001</v>
      </c>
      <c r="AP959" s="87">
        <v>-8774891.0800000001</v>
      </c>
      <c r="AQ959" s="87">
        <v>-8774891.0800000001</v>
      </c>
      <c r="AR959" s="87">
        <v>-8774891.0800000001</v>
      </c>
      <c r="AS959" s="87">
        <v>-8774891.0800000001</v>
      </c>
      <c r="AT959" s="87">
        <v>-8774891.0800000001</v>
      </c>
      <c r="AU959" s="87">
        <v>-8774891.0800000001</v>
      </c>
      <c r="AV959" s="87">
        <v>-8774891.0800000001</v>
      </c>
      <c r="AW959" s="87">
        <v>-8774891.0800000001</v>
      </c>
      <c r="AX959" s="87">
        <v>-8774891.0800000001</v>
      </c>
      <c r="AY959" s="87">
        <v>-8774891.0800000001</v>
      </c>
      <c r="AZ959" s="87">
        <v>-8774891.0800000001</v>
      </c>
      <c r="BA959" s="87">
        <v>-8774891.0800000001</v>
      </c>
      <c r="BB959" s="87">
        <v>-8774891.0800000001</v>
      </c>
    </row>
    <row r="960" spans="1:54">
      <c r="A960" s="86" t="s">
        <v>1077</v>
      </c>
      <c r="B960" s="87">
        <v>-533860</v>
      </c>
      <c r="C960" s="87">
        <v>-533860</v>
      </c>
      <c r="D960" s="87">
        <v>-533860</v>
      </c>
      <c r="E960" s="87">
        <v>-533860</v>
      </c>
      <c r="F960" s="87">
        <v>-533860</v>
      </c>
      <c r="G960" s="87">
        <v>-533860</v>
      </c>
      <c r="H960" s="87">
        <v>-533860</v>
      </c>
      <c r="I960" s="87">
        <v>-533860</v>
      </c>
      <c r="J960" s="87">
        <v>-533860</v>
      </c>
      <c r="K960" s="87">
        <v>-533860</v>
      </c>
      <c r="L960" s="87">
        <v>-533860</v>
      </c>
      <c r="M960" s="87">
        <v>-533860</v>
      </c>
      <c r="N960" s="87">
        <v>-533860</v>
      </c>
      <c r="O960" s="87">
        <v>-533860</v>
      </c>
      <c r="P960" s="87">
        <v>-533860</v>
      </c>
      <c r="Q960" s="87">
        <v>-533860</v>
      </c>
      <c r="R960" s="87">
        <v>-533860</v>
      </c>
      <c r="S960" s="87">
        <v>-533860</v>
      </c>
      <c r="T960" s="87">
        <v>-533860</v>
      </c>
      <c r="U960" s="87">
        <v>-533860</v>
      </c>
      <c r="V960" s="87">
        <v>-533860</v>
      </c>
      <c r="W960" s="87">
        <v>-533860</v>
      </c>
      <c r="X960" s="87">
        <v>-533860</v>
      </c>
      <c r="Y960" s="87">
        <v>-533860</v>
      </c>
      <c r="Z960" s="87">
        <v>-533860</v>
      </c>
      <c r="AA960" s="87">
        <v>-533860</v>
      </c>
      <c r="AB960" s="87">
        <v>-533860</v>
      </c>
      <c r="AC960" s="87">
        <v>-533860</v>
      </c>
      <c r="AD960" s="87">
        <v>-533860</v>
      </c>
      <c r="AE960" s="87">
        <v>-533860</v>
      </c>
      <c r="AF960" s="87">
        <v>-533860</v>
      </c>
      <c r="AG960" s="87">
        <v>-533860</v>
      </c>
      <c r="AH960" s="87">
        <v>-533860</v>
      </c>
      <c r="AI960" s="87">
        <v>-533860</v>
      </c>
      <c r="AJ960" s="87">
        <v>-533860</v>
      </c>
      <c r="AK960" s="87">
        <v>-533860</v>
      </c>
      <c r="AL960" s="87">
        <v>-533860</v>
      </c>
      <c r="AM960" s="87">
        <v>-533860</v>
      </c>
      <c r="AN960" s="87">
        <v>-533860</v>
      </c>
      <c r="AO960" s="87">
        <v>-533860</v>
      </c>
      <c r="AP960" s="87">
        <v>-533860</v>
      </c>
      <c r="AQ960" s="87">
        <v>-533860</v>
      </c>
      <c r="AR960" s="87">
        <v>-533860</v>
      </c>
      <c r="AS960" s="87">
        <v>-533860</v>
      </c>
      <c r="AT960" s="87">
        <v>-533860</v>
      </c>
      <c r="AU960" s="87">
        <v>-533860</v>
      </c>
      <c r="AV960" s="87">
        <v>-533860</v>
      </c>
      <c r="AW960" s="87">
        <v>-533860</v>
      </c>
      <c r="AX960" s="87">
        <v>-533860</v>
      </c>
      <c r="AY960" s="87">
        <v>-533860</v>
      </c>
      <c r="AZ960" s="87">
        <v>-533860</v>
      </c>
      <c r="BA960" s="87">
        <v>-533860</v>
      </c>
      <c r="BB960" s="87">
        <v>-533860</v>
      </c>
    </row>
    <row r="961" spans="1:54">
      <c r="A961" s="86" t="s">
        <v>1078</v>
      </c>
      <c r="B961" s="87">
        <v>0</v>
      </c>
      <c r="C961" s="87">
        <v>0</v>
      </c>
      <c r="D961" s="87">
        <v>0</v>
      </c>
      <c r="E961" s="87">
        <v>0</v>
      </c>
      <c r="F961" s="87">
        <v>0</v>
      </c>
      <c r="G961" s="87">
        <v>0</v>
      </c>
      <c r="H961" s="87">
        <v>0</v>
      </c>
      <c r="I961" s="87">
        <v>0</v>
      </c>
      <c r="J961" s="87">
        <v>0</v>
      </c>
      <c r="K961" s="87">
        <v>0</v>
      </c>
      <c r="L961" s="87">
        <v>0</v>
      </c>
      <c r="M961" s="87">
        <v>0</v>
      </c>
      <c r="N961" s="87">
        <v>0</v>
      </c>
      <c r="O961" s="87">
        <v>0</v>
      </c>
      <c r="P961" s="87">
        <v>0</v>
      </c>
      <c r="Q961" s="87">
        <v>0</v>
      </c>
      <c r="R961" s="87">
        <v>0</v>
      </c>
      <c r="S961" s="87">
        <v>0</v>
      </c>
      <c r="T961" s="87">
        <v>0</v>
      </c>
      <c r="U961" s="87">
        <v>0</v>
      </c>
      <c r="V961" s="87">
        <v>0</v>
      </c>
      <c r="W961" s="87">
        <v>0</v>
      </c>
      <c r="X961" s="87">
        <v>0</v>
      </c>
      <c r="Y961" s="87">
        <v>0</v>
      </c>
      <c r="Z961" s="87">
        <v>0</v>
      </c>
      <c r="AA961" s="87">
        <v>0</v>
      </c>
      <c r="AB961" s="87">
        <v>0</v>
      </c>
      <c r="AC961" s="87">
        <v>0</v>
      </c>
      <c r="AD961" s="87">
        <v>0</v>
      </c>
      <c r="AE961" s="87">
        <v>0</v>
      </c>
      <c r="AF961" s="87">
        <v>0</v>
      </c>
      <c r="AG961" s="87">
        <v>0</v>
      </c>
      <c r="AH961" s="87">
        <v>0</v>
      </c>
      <c r="AI961" s="87">
        <v>0</v>
      </c>
      <c r="AJ961" s="87">
        <v>0</v>
      </c>
      <c r="AK961" s="87">
        <v>0</v>
      </c>
      <c r="AL961" s="87">
        <v>0</v>
      </c>
      <c r="AM961" s="87">
        <v>0</v>
      </c>
      <c r="AN961" s="87">
        <v>0</v>
      </c>
      <c r="AO961" s="87">
        <v>0</v>
      </c>
      <c r="AP961" s="87">
        <v>0</v>
      </c>
      <c r="AQ961" s="87">
        <v>0</v>
      </c>
      <c r="AR961" s="87">
        <v>0</v>
      </c>
      <c r="AS961" s="87">
        <v>0</v>
      </c>
      <c r="AT961" s="87">
        <v>0</v>
      </c>
      <c r="AU961" s="87">
        <v>0</v>
      </c>
      <c r="AV961" s="87">
        <v>0</v>
      </c>
      <c r="AW961" s="87">
        <v>0</v>
      </c>
      <c r="AX961" s="87">
        <v>0</v>
      </c>
      <c r="AY961" s="87">
        <v>0</v>
      </c>
      <c r="AZ961" s="87">
        <v>0</v>
      </c>
      <c r="BA961" s="87">
        <v>0</v>
      </c>
      <c r="BB961" s="87">
        <v>0</v>
      </c>
    </row>
    <row r="962" spans="1:54">
      <c r="A962" s="86" t="s">
        <v>1079</v>
      </c>
      <c r="B962" s="87">
        <v>0</v>
      </c>
      <c r="C962" s="87">
        <v>0</v>
      </c>
      <c r="D962" s="87">
        <v>0</v>
      </c>
      <c r="E962" s="87">
        <v>0</v>
      </c>
      <c r="F962" s="87">
        <v>0</v>
      </c>
      <c r="G962" s="87">
        <v>0</v>
      </c>
      <c r="H962" s="87">
        <v>0</v>
      </c>
      <c r="I962" s="87">
        <v>0</v>
      </c>
      <c r="J962" s="87">
        <v>0</v>
      </c>
      <c r="K962" s="87">
        <v>0</v>
      </c>
      <c r="L962" s="87">
        <v>0</v>
      </c>
      <c r="M962" s="87">
        <v>0</v>
      </c>
      <c r="N962" s="87">
        <v>0</v>
      </c>
      <c r="O962" s="87">
        <v>0</v>
      </c>
      <c r="P962" s="87">
        <v>0</v>
      </c>
      <c r="Q962" s="87">
        <v>0</v>
      </c>
      <c r="R962" s="87">
        <v>0</v>
      </c>
      <c r="S962" s="87">
        <v>0</v>
      </c>
      <c r="T962" s="87">
        <v>0</v>
      </c>
      <c r="U962" s="87">
        <v>0</v>
      </c>
      <c r="V962" s="87">
        <v>0</v>
      </c>
      <c r="W962" s="87">
        <v>0</v>
      </c>
      <c r="X962" s="87">
        <v>0</v>
      </c>
      <c r="Y962" s="87">
        <v>0</v>
      </c>
      <c r="Z962" s="87">
        <v>0</v>
      </c>
      <c r="AA962" s="87">
        <v>0</v>
      </c>
      <c r="AB962" s="87">
        <v>0</v>
      </c>
      <c r="AC962" s="87">
        <v>0</v>
      </c>
      <c r="AD962" s="87">
        <v>0</v>
      </c>
      <c r="AE962" s="87">
        <v>0</v>
      </c>
      <c r="AF962" s="87">
        <v>0</v>
      </c>
      <c r="AG962" s="87">
        <v>0</v>
      </c>
      <c r="AH962" s="87">
        <v>0</v>
      </c>
      <c r="AI962" s="87">
        <v>0</v>
      </c>
      <c r="AJ962" s="87">
        <v>0</v>
      </c>
      <c r="AK962" s="87">
        <v>0</v>
      </c>
      <c r="AL962" s="87">
        <v>0</v>
      </c>
      <c r="AM962" s="87">
        <v>0</v>
      </c>
      <c r="AN962" s="87">
        <v>0</v>
      </c>
      <c r="AO962" s="87">
        <v>0</v>
      </c>
      <c r="AP962" s="87">
        <v>0</v>
      </c>
      <c r="AQ962" s="87">
        <v>0</v>
      </c>
      <c r="AR962" s="87">
        <v>0</v>
      </c>
      <c r="AS962" s="87">
        <v>0</v>
      </c>
      <c r="AT962" s="87">
        <v>0</v>
      </c>
      <c r="AU962" s="87">
        <v>0</v>
      </c>
      <c r="AV962" s="87">
        <v>0</v>
      </c>
      <c r="AW962" s="87">
        <v>0</v>
      </c>
      <c r="AX962" s="87">
        <v>0</v>
      </c>
      <c r="AY962" s="87">
        <v>0</v>
      </c>
      <c r="AZ962" s="87">
        <v>0</v>
      </c>
      <c r="BA962" s="87">
        <v>0</v>
      </c>
      <c r="BB962" s="87">
        <v>0</v>
      </c>
    </row>
    <row r="963" spans="1:54">
      <c r="A963" s="86" t="s">
        <v>1080</v>
      </c>
      <c r="B963" s="87">
        <v>0</v>
      </c>
      <c r="C963" s="87">
        <v>0</v>
      </c>
      <c r="D963" s="87">
        <v>0</v>
      </c>
      <c r="E963" s="87">
        <v>0</v>
      </c>
      <c r="F963" s="87">
        <v>0</v>
      </c>
      <c r="G963" s="87">
        <v>0</v>
      </c>
      <c r="H963" s="87">
        <v>0</v>
      </c>
      <c r="I963" s="87">
        <v>0</v>
      </c>
      <c r="J963" s="87">
        <v>0</v>
      </c>
      <c r="K963" s="87">
        <v>0</v>
      </c>
      <c r="L963" s="87">
        <v>0</v>
      </c>
      <c r="M963" s="87">
        <v>0</v>
      </c>
      <c r="N963" s="87">
        <v>0</v>
      </c>
      <c r="O963" s="87">
        <v>0</v>
      </c>
      <c r="P963" s="87">
        <v>0</v>
      </c>
      <c r="Q963" s="87">
        <v>0</v>
      </c>
      <c r="R963" s="87">
        <v>0</v>
      </c>
      <c r="S963" s="87">
        <v>0</v>
      </c>
      <c r="T963" s="87">
        <v>0</v>
      </c>
      <c r="U963" s="87">
        <v>0</v>
      </c>
      <c r="V963" s="87">
        <v>0</v>
      </c>
      <c r="W963" s="87">
        <v>0</v>
      </c>
      <c r="X963" s="87">
        <v>0</v>
      </c>
      <c r="Y963" s="87">
        <v>0</v>
      </c>
      <c r="Z963" s="87">
        <v>0</v>
      </c>
      <c r="AA963" s="87">
        <v>0</v>
      </c>
      <c r="AB963" s="87">
        <v>0</v>
      </c>
      <c r="AC963" s="87">
        <v>0</v>
      </c>
      <c r="AD963" s="87">
        <v>0</v>
      </c>
      <c r="AE963" s="87">
        <v>0</v>
      </c>
      <c r="AF963" s="87">
        <v>0</v>
      </c>
      <c r="AG963" s="87">
        <v>0</v>
      </c>
      <c r="AH963" s="87">
        <v>0</v>
      </c>
      <c r="AI963" s="87">
        <v>0</v>
      </c>
      <c r="AJ963" s="87">
        <v>0</v>
      </c>
      <c r="AK963" s="87">
        <v>0</v>
      </c>
      <c r="AL963" s="87">
        <v>0</v>
      </c>
      <c r="AM963" s="87">
        <v>0</v>
      </c>
      <c r="AN963" s="87">
        <v>0</v>
      </c>
      <c r="AO963" s="87">
        <v>0</v>
      </c>
      <c r="AP963" s="87">
        <v>0</v>
      </c>
      <c r="AQ963" s="87">
        <v>0</v>
      </c>
      <c r="AR963" s="87">
        <v>0</v>
      </c>
      <c r="AS963" s="87">
        <v>0</v>
      </c>
      <c r="AT963" s="87">
        <v>0</v>
      </c>
      <c r="AU963" s="87">
        <v>0</v>
      </c>
      <c r="AV963" s="87">
        <v>0</v>
      </c>
      <c r="AW963" s="87">
        <v>0</v>
      </c>
      <c r="AX963" s="87">
        <v>0</v>
      </c>
      <c r="AY963" s="87">
        <v>0</v>
      </c>
      <c r="AZ963" s="87">
        <v>0</v>
      </c>
      <c r="BA963" s="87">
        <v>0</v>
      </c>
      <c r="BB963" s="87">
        <v>0</v>
      </c>
    </row>
    <row r="964" spans="1:54">
      <c r="A964" s="86" t="s">
        <v>1081</v>
      </c>
      <c r="B964" s="87">
        <v>0</v>
      </c>
      <c r="C964" s="87">
        <v>0</v>
      </c>
      <c r="D964" s="87">
        <v>0</v>
      </c>
      <c r="E964" s="87">
        <v>0</v>
      </c>
      <c r="F964" s="87">
        <v>0</v>
      </c>
      <c r="G964" s="87">
        <v>0</v>
      </c>
      <c r="H964" s="87">
        <v>0</v>
      </c>
      <c r="I964" s="87">
        <v>0</v>
      </c>
      <c r="J964" s="87">
        <v>0</v>
      </c>
      <c r="K964" s="87">
        <v>0</v>
      </c>
      <c r="L964" s="87">
        <v>0</v>
      </c>
      <c r="M964" s="87">
        <v>0</v>
      </c>
      <c r="N964" s="87">
        <v>0</v>
      </c>
      <c r="O964" s="87">
        <v>0</v>
      </c>
      <c r="P964" s="87">
        <v>0</v>
      </c>
      <c r="Q964" s="87">
        <v>0</v>
      </c>
      <c r="R964" s="87">
        <v>0</v>
      </c>
      <c r="S964" s="87">
        <v>0</v>
      </c>
      <c r="T964" s="87">
        <v>0</v>
      </c>
      <c r="U964" s="87">
        <v>0</v>
      </c>
      <c r="V964" s="87">
        <v>0</v>
      </c>
      <c r="W964" s="87">
        <v>0</v>
      </c>
      <c r="X964" s="87">
        <v>0</v>
      </c>
      <c r="Y964" s="87">
        <v>0</v>
      </c>
      <c r="Z964" s="87">
        <v>0</v>
      </c>
      <c r="AA964" s="87">
        <v>0</v>
      </c>
      <c r="AB964" s="87">
        <v>0</v>
      </c>
      <c r="AC964" s="87">
        <v>0</v>
      </c>
      <c r="AD964" s="87">
        <v>0</v>
      </c>
      <c r="AE964" s="87">
        <v>0</v>
      </c>
      <c r="AF964" s="87">
        <v>0</v>
      </c>
      <c r="AG964" s="87">
        <v>0</v>
      </c>
      <c r="AH964" s="87">
        <v>0</v>
      </c>
      <c r="AI964" s="87">
        <v>0</v>
      </c>
      <c r="AJ964" s="87">
        <v>0</v>
      </c>
      <c r="AK964" s="87">
        <v>0</v>
      </c>
      <c r="AL964" s="87">
        <v>0</v>
      </c>
      <c r="AM964" s="87">
        <v>0</v>
      </c>
      <c r="AN964" s="87">
        <v>0</v>
      </c>
      <c r="AO964" s="87">
        <v>0</v>
      </c>
      <c r="AP964" s="87">
        <v>0</v>
      </c>
      <c r="AQ964" s="87">
        <v>0</v>
      </c>
      <c r="AR964" s="87">
        <v>0</v>
      </c>
      <c r="AS964" s="87">
        <v>0</v>
      </c>
      <c r="AT964" s="87">
        <v>0</v>
      </c>
      <c r="AU964" s="87">
        <v>0</v>
      </c>
      <c r="AV964" s="87">
        <v>0</v>
      </c>
      <c r="AW964" s="87">
        <v>0</v>
      </c>
      <c r="AX964" s="87">
        <v>0</v>
      </c>
      <c r="AY964" s="87">
        <v>0</v>
      </c>
      <c r="AZ964" s="87">
        <v>0</v>
      </c>
      <c r="BA964" s="87">
        <v>0</v>
      </c>
      <c r="BB964" s="87">
        <v>0</v>
      </c>
    </row>
    <row r="965" spans="1:54">
      <c r="A965" s="86" t="s">
        <v>1082</v>
      </c>
      <c r="B965" s="87">
        <v>-632953.39</v>
      </c>
      <c r="C965" s="87">
        <v>-632953.39</v>
      </c>
      <c r="D965" s="87">
        <v>-632953.39</v>
      </c>
      <c r="E965" s="87">
        <v>-632953.39</v>
      </c>
      <c r="F965" s="87">
        <v>-632953.39</v>
      </c>
      <c r="G965" s="87">
        <v>-632953.39</v>
      </c>
      <c r="H965" s="87">
        <v>-632953.39</v>
      </c>
      <c r="I965" s="87">
        <v>-632953.39</v>
      </c>
      <c r="J965" s="87">
        <v>-632953.39</v>
      </c>
      <c r="K965" s="87">
        <v>-632953.39</v>
      </c>
      <c r="L965" s="87">
        <v>-632953.39</v>
      </c>
      <c r="M965" s="87">
        <v>-632953.39</v>
      </c>
      <c r="N965" s="87">
        <v>-632953.39</v>
      </c>
      <c r="O965" s="87">
        <v>-632953.39</v>
      </c>
      <c r="P965" s="87">
        <v>-632953.39</v>
      </c>
      <c r="Q965" s="87">
        <v>-632953.39</v>
      </c>
      <c r="R965" s="87">
        <v>-632953.39</v>
      </c>
      <c r="S965" s="87">
        <v>-632953.39</v>
      </c>
      <c r="T965" s="87">
        <v>-632953.39</v>
      </c>
      <c r="U965" s="87">
        <v>-632953.39</v>
      </c>
      <c r="V965" s="87">
        <v>-632953.39</v>
      </c>
      <c r="W965" s="87">
        <v>-632953.39</v>
      </c>
      <c r="X965" s="87">
        <v>-632953.39</v>
      </c>
      <c r="Y965" s="87">
        <v>-632953.39</v>
      </c>
      <c r="Z965" s="87">
        <v>-632953.39</v>
      </c>
      <c r="AA965" s="87">
        <v>-632953.39</v>
      </c>
      <c r="AB965" s="87">
        <v>-632953.39</v>
      </c>
      <c r="AC965" s="87">
        <v>-632953.39</v>
      </c>
      <c r="AD965" s="87">
        <v>-632953.39</v>
      </c>
      <c r="AE965" s="87">
        <v>-632953.39</v>
      </c>
      <c r="AF965" s="87">
        <v>-632953.39</v>
      </c>
      <c r="AG965" s="87">
        <v>-632953.39</v>
      </c>
      <c r="AH965" s="87">
        <v>-632953.39</v>
      </c>
      <c r="AI965" s="87">
        <v>-632953.39</v>
      </c>
      <c r="AJ965" s="87">
        <v>-632953.39</v>
      </c>
      <c r="AK965" s="87">
        <v>-632953.39</v>
      </c>
      <c r="AL965" s="87">
        <v>-632953.39</v>
      </c>
      <c r="AM965" s="87">
        <v>-632953.39</v>
      </c>
      <c r="AN965" s="87">
        <v>-632953.39</v>
      </c>
      <c r="AO965" s="87">
        <v>-632953.39</v>
      </c>
      <c r="AP965" s="87">
        <v>-632953.39</v>
      </c>
      <c r="AQ965" s="87">
        <v>-632953.39</v>
      </c>
      <c r="AR965" s="87">
        <v>-632953.39</v>
      </c>
      <c r="AS965" s="87">
        <v>-632953.39</v>
      </c>
      <c r="AT965" s="87">
        <v>-632953.39</v>
      </c>
      <c r="AU965" s="87">
        <v>-632953.39</v>
      </c>
      <c r="AV965" s="87">
        <v>-632953.39</v>
      </c>
      <c r="AW965" s="87">
        <v>-632953.39</v>
      </c>
      <c r="AX965" s="87">
        <v>-632953.39</v>
      </c>
      <c r="AY965" s="87">
        <v>-632953.39</v>
      </c>
      <c r="AZ965" s="87">
        <v>-632953.39</v>
      </c>
      <c r="BA965" s="87">
        <v>-632953.39</v>
      </c>
      <c r="BB965" s="87">
        <v>-632953.39</v>
      </c>
    </row>
    <row r="966" spans="1:54">
      <c r="A966" s="86" t="s">
        <v>1083</v>
      </c>
      <c r="B966" s="87">
        <v>0</v>
      </c>
      <c r="C966" s="87">
        <v>0</v>
      </c>
      <c r="D966" s="87">
        <v>0</v>
      </c>
      <c r="E966" s="87">
        <v>0</v>
      </c>
      <c r="F966" s="87">
        <v>0</v>
      </c>
      <c r="G966" s="87">
        <v>0</v>
      </c>
      <c r="H966" s="87">
        <v>0</v>
      </c>
      <c r="I966" s="87">
        <v>0</v>
      </c>
      <c r="J966" s="87">
        <v>0</v>
      </c>
      <c r="K966" s="87">
        <v>0</v>
      </c>
      <c r="L966" s="87">
        <v>0</v>
      </c>
      <c r="M966" s="87">
        <v>0</v>
      </c>
      <c r="N966" s="87">
        <v>0</v>
      </c>
      <c r="O966" s="87">
        <v>0</v>
      </c>
      <c r="P966" s="87">
        <v>0</v>
      </c>
      <c r="Q966" s="87">
        <v>0</v>
      </c>
      <c r="R966" s="87">
        <v>0</v>
      </c>
      <c r="S966" s="87">
        <v>0</v>
      </c>
      <c r="T966" s="87">
        <v>0</v>
      </c>
      <c r="U966" s="87">
        <v>0</v>
      </c>
      <c r="V966" s="87">
        <v>0</v>
      </c>
      <c r="W966" s="87">
        <v>0</v>
      </c>
      <c r="X966" s="87">
        <v>0</v>
      </c>
      <c r="Y966" s="87">
        <v>0</v>
      </c>
      <c r="Z966" s="87">
        <v>0</v>
      </c>
      <c r="AA966" s="87">
        <v>0</v>
      </c>
      <c r="AB966" s="87">
        <v>0</v>
      </c>
      <c r="AC966" s="87">
        <v>0</v>
      </c>
      <c r="AD966" s="87">
        <v>0</v>
      </c>
      <c r="AE966" s="87">
        <v>0</v>
      </c>
      <c r="AF966" s="87">
        <v>0</v>
      </c>
      <c r="AG966" s="87">
        <v>0</v>
      </c>
      <c r="AH966" s="87">
        <v>0</v>
      </c>
      <c r="AI966" s="87">
        <v>0</v>
      </c>
      <c r="AJ966" s="87">
        <v>0</v>
      </c>
      <c r="AK966" s="87">
        <v>0</v>
      </c>
      <c r="AL966" s="87">
        <v>0</v>
      </c>
      <c r="AM966" s="87">
        <v>0</v>
      </c>
      <c r="AN966" s="87">
        <v>0</v>
      </c>
      <c r="AO966" s="87">
        <v>0</v>
      </c>
      <c r="AP966" s="87">
        <v>0</v>
      </c>
      <c r="AQ966" s="87">
        <v>0</v>
      </c>
      <c r="AR966" s="87">
        <v>0</v>
      </c>
      <c r="AS966" s="87">
        <v>0</v>
      </c>
      <c r="AT966" s="87">
        <v>0</v>
      </c>
      <c r="AU966" s="87">
        <v>0</v>
      </c>
      <c r="AV966" s="87">
        <v>0</v>
      </c>
      <c r="AW966" s="87">
        <v>0</v>
      </c>
      <c r="AX966" s="87">
        <v>0</v>
      </c>
      <c r="AY966" s="87">
        <v>0</v>
      </c>
      <c r="AZ966" s="87">
        <v>0</v>
      </c>
      <c r="BA966" s="87">
        <v>0</v>
      </c>
      <c r="BB966" s="87">
        <v>0</v>
      </c>
    </row>
    <row r="967" spans="1:54">
      <c r="A967" s="86" t="s">
        <v>1084</v>
      </c>
      <c r="B967" s="87">
        <v>-256973.65</v>
      </c>
      <c r="C967" s="87">
        <v>-256973.65</v>
      </c>
      <c r="D967" s="87">
        <v>-256973.65</v>
      </c>
      <c r="E967" s="87">
        <v>-256973.65</v>
      </c>
      <c r="F967" s="87">
        <v>-256973.65</v>
      </c>
      <c r="G967" s="87">
        <v>-256973.65</v>
      </c>
      <c r="H967" s="87">
        <v>-256973.65</v>
      </c>
      <c r="I967" s="87">
        <v>-256973.65</v>
      </c>
      <c r="J967" s="87">
        <v>-256973.65</v>
      </c>
      <c r="K967" s="87">
        <v>-256973.65</v>
      </c>
      <c r="L967" s="87">
        <v>-256973.65</v>
      </c>
      <c r="M967" s="87">
        <v>-256973.65</v>
      </c>
      <c r="N967" s="87">
        <v>-256973.65</v>
      </c>
      <c r="O967" s="87">
        <v>-256973.65</v>
      </c>
      <c r="P967" s="87">
        <v>-256973.65</v>
      </c>
      <c r="Q967" s="87">
        <v>-256973.65</v>
      </c>
      <c r="R967" s="87">
        <v>-256973.65</v>
      </c>
      <c r="S967" s="87">
        <v>-256973.65</v>
      </c>
      <c r="T967" s="87">
        <v>-256973.65</v>
      </c>
      <c r="U967" s="87">
        <v>-256973.65</v>
      </c>
      <c r="V967" s="87">
        <v>-256973.65</v>
      </c>
      <c r="W967" s="87">
        <v>-256973.65</v>
      </c>
      <c r="X967" s="87">
        <v>-256973.65</v>
      </c>
      <c r="Y967" s="87">
        <v>-256973.65</v>
      </c>
      <c r="Z967" s="87">
        <v>-256973.65</v>
      </c>
      <c r="AA967" s="87">
        <v>-256973.65</v>
      </c>
      <c r="AB967" s="87">
        <v>-256973.65</v>
      </c>
      <c r="AC967" s="87">
        <v>-256973.65</v>
      </c>
      <c r="AD967" s="87">
        <v>-256973.65</v>
      </c>
      <c r="AE967" s="87">
        <v>-256973.65</v>
      </c>
      <c r="AF967" s="87">
        <v>-256973.65</v>
      </c>
      <c r="AG967" s="87">
        <v>-256973.65</v>
      </c>
      <c r="AH967" s="87">
        <v>-256973.65</v>
      </c>
      <c r="AI967" s="87">
        <v>-256973.65</v>
      </c>
      <c r="AJ967" s="87">
        <v>-256973.65</v>
      </c>
      <c r="AK967" s="87">
        <v>-256973.65</v>
      </c>
      <c r="AL967" s="87">
        <v>-256973.65</v>
      </c>
      <c r="AM967" s="87">
        <v>-256973.65</v>
      </c>
      <c r="AN967" s="87">
        <v>-256973.65</v>
      </c>
      <c r="AO967" s="87">
        <v>-256973.65</v>
      </c>
      <c r="AP967" s="87">
        <v>-256973.65</v>
      </c>
      <c r="AQ967" s="87">
        <v>-256973.65</v>
      </c>
      <c r="AR967" s="87">
        <v>-256973.65</v>
      </c>
      <c r="AS967" s="87">
        <v>-256973.65</v>
      </c>
      <c r="AT967" s="87">
        <v>-256973.65</v>
      </c>
      <c r="AU967" s="87">
        <v>-256973.65</v>
      </c>
      <c r="AV967" s="87">
        <v>-256973.65</v>
      </c>
      <c r="AW967" s="87">
        <v>-256973.65</v>
      </c>
      <c r="AX967" s="87">
        <v>-256973.65</v>
      </c>
      <c r="AY967" s="87">
        <v>-256973.65</v>
      </c>
      <c r="AZ967" s="87">
        <v>-256973.65</v>
      </c>
      <c r="BA967" s="87">
        <v>-256973.65</v>
      </c>
      <c r="BB967" s="87">
        <v>-256973.65</v>
      </c>
    </row>
    <row r="968" spans="1:54">
      <c r="A968" s="86" t="s">
        <v>1085</v>
      </c>
      <c r="B968" s="87">
        <v>0</v>
      </c>
      <c r="C968" s="87">
        <v>0</v>
      </c>
      <c r="D968" s="87">
        <v>0</v>
      </c>
      <c r="E968" s="87">
        <v>0</v>
      </c>
      <c r="F968" s="87">
        <v>0</v>
      </c>
      <c r="G968" s="87">
        <v>0</v>
      </c>
      <c r="H968" s="87">
        <v>0</v>
      </c>
      <c r="I968" s="87">
        <v>0</v>
      </c>
      <c r="J968" s="87">
        <v>0</v>
      </c>
      <c r="K968" s="87">
        <v>0</v>
      </c>
      <c r="L968" s="87">
        <v>0</v>
      </c>
      <c r="M968" s="87">
        <v>0</v>
      </c>
      <c r="N968" s="87">
        <v>0</v>
      </c>
      <c r="O968" s="87">
        <v>0</v>
      </c>
      <c r="P968" s="87">
        <v>0</v>
      </c>
      <c r="Q968" s="87">
        <v>0</v>
      </c>
      <c r="R968" s="87">
        <v>0</v>
      </c>
      <c r="S968" s="87">
        <v>0</v>
      </c>
      <c r="T968" s="87">
        <v>0</v>
      </c>
      <c r="U968" s="87">
        <v>0</v>
      </c>
      <c r="V968" s="87">
        <v>0</v>
      </c>
      <c r="W968" s="87">
        <v>0</v>
      </c>
      <c r="X968" s="87">
        <v>0</v>
      </c>
      <c r="Y968" s="87">
        <v>0</v>
      </c>
      <c r="Z968" s="87">
        <v>0</v>
      </c>
      <c r="AA968" s="87">
        <v>0</v>
      </c>
      <c r="AB968" s="87">
        <v>0</v>
      </c>
      <c r="AC968" s="87">
        <v>0</v>
      </c>
      <c r="AD968" s="87">
        <v>0</v>
      </c>
      <c r="AE968" s="87">
        <v>0</v>
      </c>
      <c r="AF968" s="87">
        <v>0</v>
      </c>
      <c r="AG968" s="87">
        <v>0</v>
      </c>
      <c r="AH968" s="87">
        <v>0</v>
      </c>
      <c r="AI968" s="87">
        <v>0</v>
      </c>
      <c r="AJ968" s="87">
        <v>0</v>
      </c>
      <c r="AK968" s="87">
        <v>0</v>
      </c>
      <c r="AL968" s="87">
        <v>0</v>
      </c>
      <c r="AM968" s="87">
        <v>0</v>
      </c>
      <c r="AN968" s="87">
        <v>0</v>
      </c>
      <c r="AO968" s="87">
        <v>0</v>
      </c>
      <c r="AP968" s="87">
        <v>0</v>
      </c>
      <c r="AQ968" s="87">
        <v>0</v>
      </c>
      <c r="AR968" s="87">
        <v>0</v>
      </c>
      <c r="AS968" s="87">
        <v>0</v>
      </c>
      <c r="AT968" s="87">
        <v>0</v>
      </c>
      <c r="AU968" s="87">
        <v>0</v>
      </c>
      <c r="AV968" s="87">
        <v>0</v>
      </c>
      <c r="AW968" s="87">
        <v>0</v>
      </c>
      <c r="AX968" s="87">
        <v>0</v>
      </c>
      <c r="AY968" s="87">
        <v>0</v>
      </c>
      <c r="AZ968" s="87">
        <v>0</v>
      </c>
      <c r="BA968" s="87">
        <v>0</v>
      </c>
      <c r="BB968" s="87">
        <v>0</v>
      </c>
    </row>
    <row r="969" spans="1:54">
      <c r="A969" s="86" t="s">
        <v>1086</v>
      </c>
      <c r="B969" s="87">
        <v>385.94</v>
      </c>
      <c r="C969" s="87">
        <v>385.94</v>
      </c>
      <c r="D969" s="87">
        <v>385.94</v>
      </c>
      <c r="E969" s="87">
        <v>385.94</v>
      </c>
      <c r="F969" s="87">
        <v>385.94</v>
      </c>
      <c r="G969" s="87">
        <v>385.94</v>
      </c>
      <c r="H969" s="87">
        <v>385.94</v>
      </c>
      <c r="I969" s="87">
        <v>385.94</v>
      </c>
      <c r="J969" s="87">
        <v>385.94</v>
      </c>
      <c r="K969" s="87">
        <v>385.94</v>
      </c>
      <c r="L969" s="87">
        <v>385.94</v>
      </c>
      <c r="M969" s="87">
        <v>385.94</v>
      </c>
      <c r="N969" s="87">
        <v>385.94</v>
      </c>
      <c r="O969" s="87">
        <v>385.94</v>
      </c>
      <c r="P969" s="87">
        <v>385.94</v>
      </c>
      <c r="Q969" s="87">
        <v>385.94</v>
      </c>
      <c r="R969" s="87">
        <v>385.94</v>
      </c>
      <c r="S969" s="87">
        <v>385.94</v>
      </c>
      <c r="T969" s="87">
        <v>385.94</v>
      </c>
      <c r="U969" s="87">
        <v>385.94</v>
      </c>
      <c r="V969" s="87">
        <v>385.94</v>
      </c>
      <c r="W969" s="87">
        <v>385.94</v>
      </c>
      <c r="X969" s="87">
        <v>385.94</v>
      </c>
      <c r="Y969" s="87">
        <v>385.94</v>
      </c>
      <c r="Z969" s="87">
        <v>385.94</v>
      </c>
      <c r="AA969" s="87">
        <v>385.94</v>
      </c>
      <c r="AB969" s="87">
        <v>385.94</v>
      </c>
      <c r="AC969" s="87">
        <v>385.94</v>
      </c>
      <c r="AD969" s="87">
        <v>385.94</v>
      </c>
      <c r="AE969" s="87">
        <v>385.94</v>
      </c>
      <c r="AF969" s="87">
        <v>385.94</v>
      </c>
      <c r="AG969" s="87">
        <v>385.94</v>
      </c>
      <c r="AH969" s="87">
        <v>385.94</v>
      </c>
      <c r="AI969" s="87">
        <v>385.94</v>
      </c>
      <c r="AJ969" s="87">
        <v>385.94</v>
      </c>
      <c r="AK969" s="87">
        <v>385.94</v>
      </c>
      <c r="AL969" s="87">
        <v>385.94</v>
      </c>
      <c r="AM969" s="87">
        <v>385.94</v>
      </c>
      <c r="AN969" s="87">
        <v>385.94</v>
      </c>
      <c r="AO969" s="87">
        <v>385.94</v>
      </c>
      <c r="AP969" s="87">
        <v>385.94</v>
      </c>
      <c r="AQ969" s="87">
        <v>385.94</v>
      </c>
      <c r="AR969" s="87">
        <v>385.94</v>
      </c>
      <c r="AS969" s="87">
        <v>385.94</v>
      </c>
      <c r="AT969" s="87">
        <v>385.94</v>
      </c>
      <c r="AU969" s="87">
        <v>385.94</v>
      </c>
      <c r="AV969" s="87">
        <v>385.94</v>
      </c>
      <c r="AW969" s="87">
        <v>385.94</v>
      </c>
      <c r="AX969" s="87">
        <v>385.94</v>
      </c>
      <c r="AY969" s="87">
        <v>385.94</v>
      </c>
      <c r="AZ969" s="87">
        <v>385.94</v>
      </c>
      <c r="BA969" s="87">
        <v>385.94</v>
      </c>
      <c r="BB969" s="87">
        <v>385.94</v>
      </c>
    </row>
    <row r="970" spans="1:54">
      <c r="A970" s="86" t="s">
        <v>1087</v>
      </c>
      <c r="B970" s="87">
        <v>0</v>
      </c>
      <c r="C970" s="87">
        <v>0</v>
      </c>
      <c r="D970" s="87">
        <v>0</v>
      </c>
      <c r="E970" s="87">
        <v>0</v>
      </c>
      <c r="F970" s="87">
        <v>0</v>
      </c>
      <c r="G970" s="87">
        <v>0</v>
      </c>
      <c r="H970" s="87">
        <v>0</v>
      </c>
      <c r="I970" s="87">
        <v>0</v>
      </c>
      <c r="J970" s="87">
        <v>0</v>
      </c>
      <c r="K970" s="87">
        <v>0</v>
      </c>
      <c r="L970" s="87">
        <v>0</v>
      </c>
      <c r="M970" s="87">
        <v>0</v>
      </c>
      <c r="N970" s="87">
        <v>0</v>
      </c>
      <c r="O970" s="87">
        <v>0</v>
      </c>
      <c r="P970" s="87">
        <v>0</v>
      </c>
      <c r="Q970" s="87">
        <v>0</v>
      </c>
      <c r="R970" s="87">
        <v>0</v>
      </c>
      <c r="S970" s="87">
        <v>0</v>
      </c>
      <c r="T970" s="87">
        <v>0</v>
      </c>
      <c r="U970" s="87">
        <v>0</v>
      </c>
      <c r="V970" s="87">
        <v>0</v>
      </c>
      <c r="W970" s="87">
        <v>0</v>
      </c>
      <c r="X970" s="87">
        <v>0</v>
      </c>
      <c r="Y970" s="87">
        <v>0</v>
      </c>
      <c r="Z970" s="87">
        <v>0</v>
      </c>
      <c r="AA970" s="87">
        <v>0</v>
      </c>
      <c r="AB970" s="87">
        <v>0</v>
      </c>
      <c r="AC970" s="87">
        <v>0</v>
      </c>
      <c r="AD970" s="87">
        <v>0</v>
      </c>
      <c r="AE970" s="87">
        <v>0</v>
      </c>
      <c r="AF970" s="87">
        <v>0</v>
      </c>
      <c r="AG970" s="87">
        <v>0</v>
      </c>
      <c r="AH970" s="87">
        <v>0</v>
      </c>
      <c r="AI970" s="87">
        <v>0</v>
      </c>
      <c r="AJ970" s="87">
        <v>0</v>
      </c>
      <c r="AK970" s="87">
        <v>0</v>
      </c>
      <c r="AL970" s="87">
        <v>0</v>
      </c>
      <c r="AM970" s="87">
        <v>0</v>
      </c>
      <c r="AN970" s="87">
        <v>0</v>
      </c>
      <c r="AO970" s="87">
        <v>0</v>
      </c>
      <c r="AP970" s="87">
        <v>0</v>
      </c>
      <c r="AQ970" s="87">
        <v>0</v>
      </c>
      <c r="AR970" s="87">
        <v>0</v>
      </c>
      <c r="AS970" s="87">
        <v>0</v>
      </c>
      <c r="AT970" s="87">
        <v>0</v>
      </c>
      <c r="AU970" s="87">
        <v>0</v>
      </c>
      <c r="AV970" s="87">
        <v>0</v>
      </c>
      <c r="AW970" s="87">
        <v>0</v>
      </c>
      <c r="AX970" s="87">
        <v>0</v>
      </c>
      <c r="AY970" s="87">
        <v>0</v>
      </c>
      <c r="AZ970" s="87">
        <v>0</v>
      </c>
      <c r="BA970" s="87">
        <v>0</v>
      </c>
      <c r="BB970" s="87">
        <v>0</v>
      </c>
    </row>
    <row r="971" spans="1:54">
      <c r="A971" s="86" t="s">
        <v>1088</v>
      </c>
      <c r="B971" s="87">
        <v>-30073063.440000001</v>
      </c>
      <c r="C971" s="87">
        <v>-30073063.440000001</v>
      </c>
      <c r="D971" s="87">
        <v>-30073063.440000001</v>
      </c>
      <c r="E971" s="87">
        <v>-30073063.440000001</v>
      </c>
      <c r="F971" s="87">
        <v>-30073063.440000001</v>
      </c>
      <c r="G971" s="87">
        <v>-30073063.440000001</v>
      </c>
      <c r="H971" s="87">
        <v>-30073063.440000001</v>
      </c>
      <c r="I971" s="87">
        <v>-30073063.440000001</v>
      </c>
      <c r="J971" s="87">
        <v>-30073063.440000001</v>
      </c>
      <c r="K971" s="87">
        <v>-30073063.440000001</v>
      </c>
      <c r="L971" s="87">
        <v>-30073063.440000001</v>
      </c>
      <c r="M971" s="87">
        <v>-30073063.440000001</v>
      </c>
      <c r="N971" s="87">
        <v>-30073063.440000001</v>
      </c>
      <c r="O971" s="87">
        <v>-30073063.440000001</v>
      </c>
      <c r="P971" s="87">
        <v>-30073063.440000001</v>
      </c>
      <c r="Q971" s="87">
        <v>-30073063.440000001</v>
      </c>
      <c r="R971" s="87">
        <v>-30073063.440000001</v>
      </c>
      <c r="S971" s="87">
        <v>-30073063.440000001</v>
      </c>
      <c r="T971" s="87">
        <v>-30073063.440000001</v>
      </c>
      <c r="U971" s="87">
        <v>-30073063.440000001</v>
      </c>
      <c r="V971" s="87">
        <v>-30073063.440000001</v>
      </c>
      <c r="W971" s="87">
        <v>-30073063.440000001</v>
      </c>
      <c r="X971" s="87">
        <v>-30073063.440000001</v>
      </c>
      <c r="Y971" s="87">
        <v>-30073063.440000001</v>
      </c>
      <c r="Z971" s="87">
        <v>-30073063.440000001</v>
      </c>
      <c r="AA971" s="87">
        <v>-30073063.440000001</v>
      </c>
      <c r="AB971" s="87">
        <v>-30073063.440000001</v>
      </c>
      <c r="AC971" s="87">
        <v>-30073063.440000001</v>
      </c>
      <c r="AD971" s="87">
        <v>-30073063.440000001</v>
      </c>
      <c r="AE971" s="87">
        <v>-30073063.440000001</v>
      </c>
      <c r="AF971" s="87">
        <v>-30073063.440000001</v>
      </c>
      <c r="AG971" s="87">
        <v>-30073063.440000001</v>
      </c>
      <c r="AH971" s="87">
        <v>-30073063.440000001</v>
      </c>
      <c r="AI971" s="87">
        <v>-30073063.440000001</v>
      </c>
      <c r="AJ971" s="87">
        <v>-30073063.440000001</v>
      </c>
      <c r="AK971" s="87">
        <v>-30073063.440000001</v>
      </c>
      <c r="AL971" s="87">
        <v>-30073063.440000001</v>
      </c>
      <c r="AM971" s="87">
        <v>-30073063.440000001</v>
      </c>
      <c r="AN971" s="87">
        <v>-30073063.440000001</v>
      </c>
      <c r="AO971" s="87">
        <v>-30073063.440000001</v>
      </c>
      <c r="AP971" s="87">
        <v>-30073063.440000001</v>
      </c>
      <c r="AQ971" s="87">
        <v>-30073063.440000001</v>
      </c>
      <c r="AR971" s="87">
        <v>-30073063.440000001</v>
      </c>
      <c r="AS971" s="87">
        <v>-30073063.440000001</v>
      </c>
      <c r="AT971" s="87">
        <v>-30073063.440000001</v>
      </c>
      <c r="AU971" s="87">
        <v>-30073063.440000001</v>
      </c>
      <c r="AV971" s="87">
        <v>-30073063.440000001</v>
      </c>
      <c r="AW971" s="87">
        <v>-30073063.440000001</v>
      </c>
      <c r="AX971" s="87">
        <v>-30073063.440000001</v>
      </c>
      <c r="AY971" s="87">
        <v>-30073063.440000001</v>
      </c>
      <c r="AZ971" s="87">
        <v>-30073063.440000001</v>
      </c>
      <c r="BA971" s="87">
        <v>-30073063.440000001</v>
      </c>
      <c r="BB971" s="87">
        <v>-30073063.440000001</v>
      </c>
    </row>
    <row r="972" spans="1:54">
      <c r="A972" s="86" t="s">
        <v>1089</v>
      </c>
      <c r="B972" s="87">
        <v>0</v>
      </c>
      <c r="C972" s="87">
        <v>0</v>
      </c>
      <c r="D972" s="87">
        <v>0</v>
      </c>
      <c r="E972" s="87">
        <v>0</v>
      </c>
      <c r="F972" s="87">
        <v>0</v>
      </c>
      <c r="G972" s="87">
        <v>0</v>
      </c>
      <c r="H972" s="87">
        <v>0</v>
      </c>
      <c r="I972" s="87">
        <v>0</v>
      </c>
      <c r="J972" s="87">
        <v>0</v>
      </c>
      <c r="K972" s="87">
        <v>0</v>
      </c>
      <c r="L972" s="87">
        <v>0</v>
      </c>
      <c r="M972" s="87">
        <v>0</v>
      </c>
      <c r="N972" s="87">
        <v>0</v>
      </c>
      <c r="O972" s="87">
        <v>0</v>
      </c>
      <c r="P972" s="87">
        <v>0</v>
      </c>
      <c r="Q972" s="87">
        <v>0</v>
      </c>
      <c r="R972" s="87">
        <v>0</v>
      </c>
      <c r="S972" s="87">
        <v>0</v>
      </c>
      <c r="T972" s="87">
        <v>0</v>
      </c>
      <c r="U972" s="87">
        <v>0</v>
      </c>
      <c r="V972" s="87">
        <v>0</v>
      </c>
      <c r="W972" s="87">
        <v>0</v>
      </c>
      <c r="X972" s="87">
        <v>0</v>
      </c>
      <c r="Y972" s="87">
        <v>0</v>
      </c>
      <c r="Z972" s="87">
        <v>0</v>
      </c>
      <c r="AA972" s="87">
        <v>0</v>
      </c>
      <c r="AB972" s="87">
        <v>0</v>
      </c>
      <c r="AC972" s="87">
        <v>0</v>
      </c>
      <c r="AD972" s="87">
        <v>0</v>
      </c>
      <c r="AE972" s="87">
        <v>0</v>
      </c>
      <c r="AF972" s="87">
        <v>0</v>
      </c>
      <c r="AG972" s="87">
        <v>0</v>
      </c>
      <c r="AH972" s="87">
        <v>0</v>
      </c>
      <c r="AI972" s="87">
        <v>0</v>
      </c>
      <c r="AJ972" s="87">
        <v>0</v>
      </c>
      <c r="AK972" s="87">
        <v>0</v>
      </c>
      <c r="AL972" s="87">
        <v>0</v>
      </c>
      <c r="AM972" s="87">
        <v>0</v>
      </c>
      <c r="AN972" s="87">
        <v>0</v>
      </c>
      <c r="AO972" s="87">
        <v>0</v>
      </c>
      <c r="AP972" s="87">
        <v>0</v>
      </c>
      <c r="AQ972" s="87">
        <v>0</v>
      </c>
      <c r="AR972" s="87">
        <v>0</v>
      </c>
      <c r="AS972" s="87">
        <v>0</v>
      </c>
      <c r="AT972" s="87">
        <v>0</v>
      </c>
      <c r="AU972" s="87">
        <v>0</v>
      </c>
      <c r="AV972" s="87">
        <v>0</v>
      </c>
      <c r="AW972" s="87">
        <v>0</v>
      </c>
      <c r="AX972" s="87">
        <v>0</v>
      </c>
      <c r="AY972" s="87">
        <v>0</v>
      </c>
      <c r="AZ972" s="87">
        <v>0</v>
      </c>
      <c r="BA972" s="87">
        <v>0</v>
      </c>
      <c r="BB972" s="87">
        <v>0</v>
      </c>
    </row>
    <row r="973" spans="1:54">
      <c r="A973" s="86" t="s">
        <v>1090</v>
      </c>
      <c r="B973" s="87">
        <v>0</v>
      </c>
      <c r="C973" s="87">
        <v>0</v>
      </c>
      <c r="D973" s="87">
        <v>0</v>
      </c>
      <c r="E973" s="87">
        <v>0</v>
      </c>
      <c r="F973" s="87">
        <v>0</v>
      </c>
      <c r="G973" s="87">
        <v>0</v>
      </c>
      <c r="H973" s="87">
        <v>0</v>
      </c>
      <c r="I973" s="87">
        <v>0</v>
      </c>
      <c r="J973" s="87">
        <v>0</v>
      </c>
      <c r="K973" s="87">
        <v>0</v>
      </c>
      <c r="L973" s="87">
        <v>0</v>
      </c>
      <c r="M973" s="87">
        <v>0</v>
      </c>
      <c r="N973" s="87">
        <v>0</v>
      </c>
      <c r="O973" s="87">
        <v>0</v>
      </c>
      <c r="P973" s="87">
        <v>0</v>
      </c>
      <c r="Q973" s="87">
        <v>0</v>
      </c>
      <c r="R973" s="87">
        <v>0</v>
      </c>
      <c r="S973" s="87">
        <v>0</v>
      </c>
      <c r="T973" s="87">
        <v>0</v>
      </c>
      <c r="U973" s="87">
        <v>0</v>
      </c>
      <c r="V973" s="87">
        <v>0</v>
      </c>
      <c r="W973" s="87">
        <v>0</v>
      </c>
      <c r="X973" s="87">
        <v>0</v>
      </c>
      <c r="Y973" s="87">
        <v>0</v>
      </c>
      <c r="Z973" s="87">
        <v>0</v>
      </c>
      <c r="AA973" s="87">
        <v>0</v>
      </c>
      <c r="AB973" s="87">
        <v>0</v>
      </c>
      <c r="AC973" s="87">
        <v>0</v>
      </c>
      <c r="AD973" s="87">
        <v>0</v>
      </c>
      <c r="AE973" s="87">
        <v>0</v>
      </c>
      <c r="AF973" s="87">
        <v>0</v>
      </c>
      <c r="AG973" s="87">
        <v>0</v>
      </c>
      <c r="AH973" s="87">
        <v>0</v>
      </c>
      <c r="AI973" s="87">
        <v>0</v>
      </c>
      <c r="AJ973" s="87">
        <v>0</v>
      </c>
      <c r="AK973" s="87">
        <v>0</v>
      </c>
      <c r="AL973" s="87">
        <v>0</v>
      </c>
      <c r="AM973" s="87">
        <v>0</v>
      </c>
      <c r="AN973" s="87">
        <v>0</v>
      </c>
      <c r="AO973" s="87">
        <v>0</v>
      </c>
      <c r="AP973" s="87">
        <v>0</v>
      </c>
      <c r="AQ973" s="87">
        <v>0</v>
      </c>
      <c r="AR973" s="87">
        <v>0</v>
      </c>
      <c r="AS973" s="87">
        <v>0</v>
      </c>
      <c r="AT973" s="87">
        <v>0</v>
      </c>
      <c r="AU973" s="87">
        <v>0</v>
      </c>
      <c r="AV973" s="87">
        <v>0</v>
      </c>
      <c r="AW973" s="87">
        <v>0</v>
      </c>
      <c r="AX973" s="87">
        <v>0</v>
      </c>
      <c r="AY973" s="87">
        <v>0</v>
      </c>
      <c r="AZ973" s="87">
        <v>0</v>
      </c>
      <c r="BA973" s="87">
        <v>0</v>
      </c>
      <c r="BB973" s="87">
        <v>0</v>
      </c>
    </row>
    <row r="974" spans="1:54">
      <c r="A974" s="86" t="s">
        <v>1091</v>
      </c>
      <c r="B974" s="87">
        <v>-35370601.189999998</v>
      </c>
      <c r="C974" s="87">
        <v>-35370601.189999998</v>
      </c>
      <c r="D974" s="87">
        <v>-35370601.189999998</v>
      </c>
      <c r="E974" s="87">
        <v>-35370601.189999998</v>
      </c>
      <c r="F974" s="87">
        <v>-35370601.189999998</v>
      </c>
      <c r="G974" s="87">
        <v>-35370601.189999998</v>
      </c>
      <c r="H974" s="87">
        <v>-35370601.189999998</v>
      </c>
      <c r="I974" s="87">
        <v>-35370601.189999998</v>
      </c>
      <c r="J974" s="87">
        <v>-35370601.189999998</v>
      </c>
      <c r="K974" s="87">
        <v>-35370601.189999998</v>
      </c>
      <c r="L974" s="87">
        <v>-35370601.189999998</v>
      </c>
      <c r="M974" s="87">
        <v>-35370601.189999998</v>
      </c>
      <c r="N974" s="87">
        <v>-35370601.189999998</v>
      </c>
      <c r="O974" s="87">
        <v>-35370601.189999998</v>
      </c>
      <c r="P974" s="87">
        <v>-35370601.189999998</v>
      </c>
      <c r="Q974" s="87">
        <v>-35370601.189999998</v>
      </c>
      <c r="R974" s="87">
        <v>-35370601.189999998</v>
      </c>
      <c r="S974" s="87">
        <v>-35370601.189999998</v>
      </c>
      <c r="T974" s="87">
        <v>-35370601.189999998</v>
      </c>
      <c r="U974" s="87">
        <v>-35370601.189999998</v>
      </c>
      <c r="V974" s="87">
        <v>-35370601.189999998</v>
      </c>
      <c r="W974" s="87">
        <v>-35370601.189999998</v>
      </c>
      <c r="X974" s="87">
        <v>-35370601.189999998</v>
      </c>
      <c r="Y974" s="87">
        <v>-35370601.189999998</v>
      </c>
      <c r="Z974" s="87">
        <v>-35370601.189999998</v>
      </c>
      <c r="AA974" s="87">
        <v>-35370601.189999998</v>
      </c>
      <c r="AB974" s="87">
        <v>-35370601.189999998</v>
      </c>
      <c r="AC974" s="87">
        <v>-35370601.189999998</v>
      </c>
      <c r="AD974" s="87">
        <v>-35370601.189999998</v>
      </c>
      <c r="AE974" s="87">
        <v>-35370601.189999998</v>
      </c>
      <c r="AF974" s="87">
        <v>-35370601.189999998</v>
      </c>
      <c r="AG974" s="87">
        <v>-35370601.189999998</v>
      </c>
      <c r="AH974" s="87">
        <v>-35370601.189999998</v>
      </c>
      <c r="AI974" s="87">
        <v>-35370601.189999998</v>
      </c>
      <c r="AJ974" s="87">
        <v>-35370601.189999998</v>
      </c>
      <c r="AK974" s="87">
        <v>-35370601.189999998</v>
      </c>
      <c r="AL974" s="87">
        <v>-35370601.189999998</v>
      </c>
      <c r="AM974" s="87">
        <v>-35370601.189999998</v>
      </c>
      <c r="AN974" s="87">
        <v>-35370601.189999998</v>
      </c>
      <c r="AO974" s="87">
        <v>-35370601.189999998</v>
      </c>
      <c r="AP974" s="87">
        <v>-35370601.189999998</v>
      </c>
      <c r="AQ974" s="87">
        <v>-35370601.189999998</v>
      </c>
      <c r="AR974" s="87">
        <v>-35370601.189999998</v>
      </c>
      <c r="AS974" s="87">
        <v>-35370601.189999998</v>
      </c>
      <c r="AT974" s="87">
        <v>-35370601.189999998</v>
      </c>
      <c r="AU974" s="87">
        <v>-35370601.189999998</v>
      </c>
      <c r="AV974" s="87">
        <v>-35370601.189999998</v>
      </c>
      <c r="AW974" s="87">
        <v>-35370601.189999998</v>
      </c>
      <c r="AX974" s="87">
        <v>-35370601.189999998</v>
      </c>
      <c r="AY974" s="87">
        <v>-35370601.189999998</v>
      </c>
      <c r="AZ974" s="87">
        <v>-35370601.189999998</v>
      </c>
      <c r="BA974" s="87">
        <v>-35370601.189999998</v>
      </c>
      <c r="BB974" s="87">
        <v>-35370601.189999998</v>
      </c>
    </row>
    <row r="975" spans="1:54">
      <c r="A975" s="86" t="s">
        <v>1092</v>
      </c>
      <c r="B975" s="87">
        <v>-5707415.6500000004</v>
      </c>
      <c r="C975" s="87">
        <v>-5707415.6500000004</v>
      </c>
      <c r="D975" s="87">
        <v>-5707415.6500000004</v>
      </c>
      <c r="E975" s="87">
        <v>-5707415.6500000004</v>
      </c>
      <c r="F975" s="87">
        <v>-5707415.6500000004</v>
      </c>
      <c r="G975" s="87">
        <v>-5707415.6500000004</v>
      </c>
      <c r="H975" s="87">
        <v>-5707415.6500000004</v>
      </c>
      <c r="I975" s="87">
        <v>-5707415.6500000004</v>
      </c>
      <c r="J975" s="87">
        <v>-5707415.6500000004</v>
      </c>
      <c r="K975" s="87">
        <v>-5707415.6500000004</v>
      </c>
      <c r="L975" s="87">
        <v>-5707415.6500000004</v>
      </c>
      <c r="M975" s="87">
        <v>-5707415.6500000004</v>
      </c>
      <c r="N975" s="87">
        <v>-5707415.6500000004</v>
      </c>
      <c r="O975" s="87">
        <v>-5707415.6500000004</v>
      </c>
      <c r="P975" s="87">
        <v>-5707415.6500000004</v>
      </c>
      <c r="Q975" s="87">
        <v>-5707415.6500000004</v>
      </c>
      <c r="R975" s="87">
        <v>-5707415.6500000004</v>
      </c>
      <c r="S975" s="87">
        <v>-5707415.6500000004</v>
      </c>
      <c r="T975" s="87">
        <v>-5707415.6500000004</v>
      </c>
      <c r="U975" s="87">
        <v>-5707415.6500000004</v>
      </c>
      <c r="V975" s="87">
        <v>-5707415.6500000004</v>
      </c>
      <c r="W975" s="87">
        <v>-5707415.6500000004</v>
      </c>
      <c r="X975" s="87">
        <v>-5707415.6500000004</v>
      </c>
      <c r="Y975" s="87">
        <v>-5707415.6500000004</v>
      </c>
      <c r="Z975" s="87">
        <v>-5707415.6500000004</v>
      </c>
      <c r="AA975" s="87">
        <v>-5707415.6500000004</v>
      </c>
      <c r="AB975" s="87">
        <v>-5707415.6500000004</v>
      </c>
      <c r="AC975" s="87">
        <v>-5707415.6500000004</v>
      </c>
      <c r="AD975" s="87">
        <v>-5707415.6500000004</v>
      </c>
      <c r="AE975" s="87">
        <v>-5707415.6500000004</v>
      </c>
      <c r="AF975" s="87">
        <v>-5707415.6500000004</v>
      </c>
      <c r="AG975" s="87">
        <v>-5707415.6500000004</v>
      </c>
      <c r="AH975" s="87">
        <v>-5707415.6500000004</v>
      </c>
      <c r="AI975" s="87">
        <v>-5707415.6500000004</v>
      </c>
      <c r="AJ975" s="87">
        <v>-5707415.6500000004</v>
      </c>
      <c r="AK975" s="87">
        <v>-5707415.6500000004</v>
      </c>
      <c r="AL975" s="87">
        <v>-5707415.6500000004</v>
      </c>
      <c r="AM975" s="87">
        <v>-5707415.6500000004</v>
      </c>
      <c r="AN975" s="87">
        <v>-5707415.6500000004</v>
      </c>
      <c r="AO975" s="87">
        <v>-5707415.6500000004</v>
      </c>
      <c r="AP975" s="87">
        <v>-5707415.6500000004</v>
      </c>
      <c r="AQ975" s="87">
        <v>-5707415.6500000004</v>
      </c>
      <c r="AR975" s="87">
        <v>-5707415.6500000004</v>
      </c>
      <c r="AS975" s="87">
        <v>-5707415.6500000004</v>
      </c>
      <c r="AT975" s="87">
        <v>-5707415.6500000004</v>
      </c>
      <c r="AU975" s="87">
        <v>-5707415.6500000004</v>
      </c>
      <c r="AV975" s="87">
        <v>-5707415.6500000004</v>
      </c>
      <c r="AW975" s="87">
        <v>-5707415.6500000004</v>
      </c>
      <c r="AX975" s="87">
        <v>-5707415.6500000004</v>
      </c>
      <c r="AY975" s="87">
        <v>-5707415.6500000004</v>
      </c>
      <c r="AZ975" s="87">
        <v>-5707415.6500000004</v>
      </c>
      <c r="BA975" s="87">
        <v>-5707415.6500000004</v>
      </c>
      <c r="BB975" s="87">
        <v>-5707415.6500000004</v>
      </c>
    </row>
    <row r="976" spans="1:54">
      <c r="A976" s="86" t="s">
        <v>1093</v>
      </c>
      <c r="B976" s="87">
        <v>0</v>
      </c>
      <c r="C976" s="87">
        <v>0</v>
      </c>
      <c r="D976" s="87">
        <v>0</v>
      </c>
      <c r="E976" s="87">
        <v>0</v>
      </c>
      <c r="F976" s="87">
        <v>0</v>
      </c>
      <c r="G976" s="87">
        <v>0</v>
      </c>
      <c r="H976" s="87">
        <v>0</v>
      </c>
      <c r="I976" s="87">
        <v>0</v>
      </c>
      <c r="J976" s="87">
        <v>0</v>
      </c>
      <c r="K976" s="87">
        <v>0</v>
      </c>
      <c r="L976" s="87">
        <v>0</v>
      </c>
      <c r="M976" s="87">
        <v>0</v>
      </c>
      <c r="N976" s="87">
        <v>0</v>
      </c>
      <c r="O976" s="87">
        <v>0</v>
      </c>
      <c r="P976" s="87">
        <v>0</v>
      </c>
      <c r="Q976" s="87">
        <v>0</v>
      </c>
      <c r="R976" s="87">
        <v>0</v>
      </c>
      <c r="S976" s="87">
        <v>0</v>
      </c>
      <c r="T976" s="87">
        <v>0</v>
      </c>
      <c r="U976" s="87">
        <v>0</v>
      </c>
      <c r="V976" s="87">
        <v>0</v>
      </c>
      <c r="W976" s="87">
        <v>0</v>
      </c>
      <c r="X976" s="87">
        <v>0</v>
      </c>
      <c r="Y976" s="87">
        <v>0</v>
      </c>
      <c r="Z976" s="87">
        <v>0</v>
      </c>
      <c r="AA976" s="87">
        <v>0</v>
      </c>
      <c r="AB976" s="87">
        <v>0</v>
      </c>
      <c r="AC976" s="87">
        <v>0</v>
      </c>
      <c r="AD976" s="87">
        <v>0</v>
      </c>
      <c r="AE976" s="87">
        <v>0</v>
      </c>
      <c r="AF976" s="87">
        <v>0</v>
      </c>
      <c r="AG976" s="87">
        <v>0</v>
      </c>
      <c r="AH976" s="87">
        <v>0</v>
      </c>
      <c r="AI976" s="87">
        <v>0</v>
      </c>
      <c r="AJ976" s="87">
        <v>0</v>
      </c>
      <c r="AK976" s="87">
        <v>0</v>
      </c>
      <c r="AL976" s="87">
        <v>0</v>
      </c>
      <c r="AM976" s="87">
        <v>0</v>
      </c>
      <c r="AN976" s="87">
        <v>0</v>
      </c>
      <c r="AO976" s="87">
        <v>0</v>
      </c>
      <c r="AP976" s="87">
        <v>0</v>
      </c>
      <c r="AQ976" s="87">
        <v>0</v>
      </c>
      <c r="AR976" s="87">
        <v>0</v>
      </c>
      <c r="AS976" s="87">
        <v>0</v>
      </c>
      <c r="AT976" s="87">
        <v>0</v>
      </c>
      <c r="AU976" s="87">
        <v>0</v>
      </c>
      <c r="AV976" s="87">
        <v>0</v>
      </c>
      <c r="AW976" s="87">
        <v>0</v>
      </c>
      <c r="AX976" s="87">
        <v>0</v>
      </c>
      <c r="AY976" s="87">
        <v>0</v>
      </c>
      <c r="AZ976" s="87">
        <v>0</v>
      </c>
      <c r="BA976" s="87">
        <v>0</v>
      </c>
      <c r="BB976" s="87">
        <v>0</v>
      </c>
    </row>
    <row r="977" spans="1:54">
      <c r="A977" s="86" t="s">
        <v>1094</v>
      </c>
      <c r="B977" s="87">
        <v>0</v>
      </c>
      <c r="C977" s="87">
        <v>0</v>
      </c>
      <c r="D977" s="87">
        <v>0</v>
      </c>
      <c r="E977" s="87">
        <v>0</v>
      </c>
      <c r="F977" s="87">
        <v>0</v>
      </c>
      <c r="G977" s="87">
        <v>0</v>
      </c>
      <c r="H977" s="87">
        <v>0</v>
      </c>
      <c r="I977" s="87">
        <v>0</v>
      </c>
      <c r="J977" s="87">
        <v>0</v>
      </c>
      <c r="K977" s="87">
        <v>0</v>
      </c>
      <c r="L977" s="87">
        <v>0</v>
      </c>
      <c r="M977" s="87">
        <v>0</v>
      </c>
      <c r="N977" s="87">
        <v>0</v>
      </c>
      <c r="O977" s="87">
        <v>0</v>
      </c>
      <c r="P977" s="87">
        <v>0</v>
      </c>
      <c r="Q977" s="87">
        <v>0</v>
      </c>
      <c r="R977" s="87">
        <v>0</v>
      </c>
      <c r="S977" s="87">
        <v>0</v>
      </c>
      <c r="T977" s="87">
        <v>0</v>
      </c>
      <c r="U977" s="87">
        <v>0</v>
      </c>
      <c r="V977" s="87">
        <v>0</v>
      </c>
      <c r="W977" s="87">
        <v>0</v>
      </c>
      <c r="X977" s="87">
        <v>0</v>
      </c>
      <c r="Y977" s="87">
        <v>0</v>
      </c>
      <c r="Z977" s="87">
        <v>0</v>
      </c>
      <c r="AA977" s="87">
        <v>0</v>
      </c>
      <c r="AB977" s="87">
        <v>0</v>
      </c>
      <c r="AC977" s="87">
        <v>0</v>
      </c>
      <c r="AD977" s="87">
        <v>0</v>
      </c>
      <c r="AE977" s="87">
        <v>0</v>
      </c>
      <c r="AF977" s="87">
        <v>0</v>
      </c>
      <c r="AG977" s="87">
        <v>0</v>
      </c>
      <c r="AH977" s="87">
        <v>0</v>
      </c>
      <c r="AI977" s="87">
        <v>0</v>
      </c>
      <c r="AJ977" s="87">
        <v>0</v>
      </c>
      <c r="AK977" s="87">
        <v>0</v>
      </c>
      <c r="AL977" s="87">
        <v>0</v>
      </c>
      <c r="AM977" s="87">
        <v>0</v>
      </c>
      <c r="AN977" s="87">
        <v>0</v>
      </c>
      <c r="AO977" s="87">
        <v>0</v>
      </c>
      <c r="AP977" s="87">
        <v>0</v>
      </c>
      <c r="AQ977" s="87">
        <v>0</v>
      </c>
      <c r="AR977" s="87">
        <v>0</v>
      </c>
      <c r="AS977" s="87">
        <v>0</v>
      </c>
      <c r="AT977" s="87">
        <v>0</v>
      </c>
      <c r="AU977" s="87">
        <v>0</v>
      </c>
      <c r="AV977" s="87">
        <v>0</v>
      </c>
      <c r="AW977" s="87">
        <v>0</v>
      </c>
      <c r="AX977" s="87">
        <v>0</v>
      </c>
      <c r="AY977" s="87">
        <v>0</v>
      </c>
      <c r="AZ977" s="87">
        <v>0</v>
      </c>
      <c r="BA977" s="87">
        <v>0</v>
      </c>
      <c r="BB977" s="87">
        <v>0</v>
      </c>
    </row>
    <row r="978" spans="1:54">
      <c r="A978" s="86" t="s">
        <v>1095</v>
      </c>
      <c r="B978" s="87">
        <v>0</v>
      </c>
      <c r="C978" s="87">
        <v>0</v>
      </c>
      <c r="D978" s="87">
        <v>0</v>
      </c>
      <c r="E978" s="87">
        <v>0</v>
      </c>
      <c r="F978" s="87">
        <v>0</v>
      </c>
      <c r="G978" s="87">
        <v>0</v>
      </c>
      <c r="H978" s="87">
        <v>0</v>
      </c>
      <c r="I978" s="87">
        <v>0</v>
      </c>
      <c r="J978" s="87">
        <v>0</v>
      </c>
      <c r="K978" s="87">
        <v>0</v>
      </c>
      <c r="L978" s="87">
        <v>0</v>
      </c>
      <c r="M978" s="87">
        <v>0</v>
      </c>
      <c r="N978" s="87">
        <v>0</v>
      </c>
      <c r="O978" s="87">
        <v>0</v>
      </c>
      <c r="P978" s="87">
        <v>0</v>
      </c>
      <c r="Q978" s="87">
        <v>0</v>
      </c>
      <c r="R978" s="87">
        <v>0</v>
      </c>
      <c r="S978" s="87">
        <v>0</v>
      </c>
      <c r="T978" s="87">
        <v>0</v>
      </c>
      <c r="U978" s="87">
        <v>0</v>
      </c>
      <c r="V978" s="87">
        <v>0</v>
      </c>
      <c r="W978" s="87">
        <v>0</v>
      </c>
      <c r="X978" s="87">
        <v>0</v>
      </c>
      <c r="Y978" s="87">
        <v>0</v>
      </c>
      <c r="Z978" s="87">
        <v>0</v>
      </c>
      <c r="AA978" s="87">
        <v>0</v>
      </c>
      <c r="AB978" s="87">
        <v>0</v>
      </c>
      <c r="AC978" s="87">
        <v>0</v>
      </c>
      <c r="AD978" s="87">
        <v>0</v>
      </c>
      <c r="AE978" s="87">
        <v>0</v>
      </c>
      <c r="AF978" s="87">
        <v>0</v>
      </c>
      <c r="AG978" s="87">
        <v>0</v>
      </c>
      <c r="AH978" s="87">
        <v>0</v>
      </c>
      <c r="AI978" s="87">
        <v>0</v>
      </c>
      <c r="AJ978" s="87">
        <v>0</v>
      </c>
      <c r="AK978" s="87">
        <v>0</v>
      </c>
      <c r="AL978" s="87">
        <v>0</v>
      </c>
      <c r="AM978" s="87">
        <v>0</v>
      </c>
      <c r="AN978" s="87">
        <v>0</v>
      </c>
      <c r="AO978" s="87">
        <v>0</v>
      </c>
      <c r="AP978" s="87">
        <v>0</v>
      </c>
      <c r="AQ978" s="87">
        <v>0</v>
      </c>
      <c r="AR978" s="87">
        <v>0</v>
      </c>
      <c r="AS978" s="87">
        <v>0</v>
      </c>
      <c r="AT978" s="87">
        <v>0</v>
      </c>
      <c r="AU978" s="87">
        <v>0</v>
      </c>
      <c r="AV978" s="87">
        <v>0</v>
      </c>
      <c r="AW978" s="87">
        <v>0</v>
      </c>
      <c r="AX978" s="87">
        <v>0</v>
      </c>
      <c r="AY978" s="87">
        <v>0</v>
      </c>
      <c r="AZ978" s="87">
        <v>0</v>
      </c>
      <c r="BA978" s="87">
        <v>0</v>
      </c>
      <c r="BB978" s="87">
        <v>0</v>
      </c>
    </row>
    <row r="979" spans="1:54">
      <c r="A979" s="86" t="s">
        <v>1096</v>
      </c>
      <c r="B979" s="87">
        <v>583622.30000000005</v>
      </c>
      <c r="C979" s="87">
        <v>583622.30000000005</v>
      </c>
      <c r="D979" s="87">
        <v>583622.30000000005</v>
      </c>
      <c r="E979" s="87">
        <v>583622.30000000005</v>
      </c>
      <c r="F979" s="87">
        <v>583622.30000000005</v>
      </c>
      <c r="G979" s="87">
        <v>583622.30000000005</v>
      </c>
      <c r="H979" s="87">
        <v>583622.30000000005</v>
      </c>
      <c r="I979" s="87">
        <v>583622.30000000005</v>
      </c>
      <c r="J979" s="87">
        <v>583622.30000000005</v>
      </c>
      <c r="K979" s="87">
        <v>583622.30000000005</v>
      </c>
      <c r="L979" s="87">
        <v>583622.30000000005</v>
      </c>
      <c r="M979" s="87">
        <v>583622.30000000005</v>
      </c>
      <c r="N979" s="87">
        <v>583622.30000000005</v>
      </c>
      <c r="O979" s="87">
        <v>583622.30000000005</v>
      </c>
      <c r="P979" s="87">
        <v>583622.30000000005</v>
      </c>
      <c r="Q979" s="87">
        <v>583622.30000000005</v>
      </c>
      <c r="R979" s="87">
        <v>583622.30000000005</v>
      </c>
      <c r="S979" s="87">
        <v>583622.30000000005</v>
      </c>
      <c r="T979" s="87">
        <v>583622.30000000005</v>
      </c>
      <c r="U979" s="87">
        <v>583622.30000000005</v>
      </c>
      <c r="V979" s="87">
        <v>583622.30000000005</v>
      </c>
      <c r="W979" s="87">
        <v>583622.30000000005</v>
      </c>
      <c r="X979" s="87">
        <v>583622.30000000005</v>
      </c>
      <c r="Y979" s="87">
        <v>583622.30000000005</v>
      </c>
      <c r="Z979" s="87">
        <v>583622.30000000005</v>
      </c>
      <c r="AA979" s="87">
        <v>583622.30000000005</v>
      </c>
      <c r="AB979" s="87">
        <v>583622.30000000005</v>
      </c>
      <c r="AC979" s="87">
        <v>583622.30000000005</v>
      </c>
      <c r="AD979" s="87">
        <v>583622.30000000005</v>
      </c>
      <c r="AE979" s="87">
        <v>583622.30000000005</v>
      </c>
      <c r="AF979" s="87">
        <v>583622.30000000005</v>
      </c>
      <c r="AG979" s="87">
        <v>583622.30000000005</v>
      </c>
      <c r="AH979" s="87">
        <v>583622.30000000005</v>
      </c>
      <c r="AI979" s="87">
        <v>583622.30000000005</v>
      </c>
      <c r="AJ979" s="87">
        <v>583622.30000000005</v>
      </c>
      <c r="AK979" s="87">
        <v>583622.30000000005</v>
      </c>
      <c r="AL979" s="87">
        <v>583622.30000000005</v>
      </c>
      <c r="AM979" s="87">
        <v>583622.30000000005</v>
      </c>
      <c r="AN979" s="87">
        <v>583622.30000000005</v>
      </c>
      <c r="AO979" s="87">
        <v>583622.30000000005</v>
      </c>
      <c r="AP979" s="87">
        <v>583622.30000000005</v>
      </c>
      <c r="AQ979" s="87">
        <v>583622.30000000005</v>
      </c>
      <c r="AR979" s="87">
        <v>583622.30000000005</v>
      </c>
      <c r="AS979" s="87">
        <v>583622.30000000005</v>
      </c>
      <c r="AT979" s="87">
        <v>583622.30000000005</v>
      </c>
      <c r="AU979" s="87">
        <v>583622.30000000005</v>
      </c>
      <c r="AV979" s="87">
        <v>583622.30000000005</v>
      </c>
      <c r="AW979" s="87">
        <v>583622.30000000005</v>
      </c>
      <c r="AX979" s="87">
        <v>583622.30000000005</v>
      </c>
      <c r="AY979" s="87">
        <v>583622.30000000005</v>
      </c>
      <c r="AZ979" s="87">
        <v>583622.30000000005</v>
      </c>
      <c r="BA979" s="87">
        <v>583622.30000000005</v>
      </c>
      <c r="BB979" s="87">
        <v>583622.30000000005</v>
      </c>
    </row>
    <row r="980" spans="1:54">
      <c r="A980" s="86" t="s">
        <v>1097</v>
      </c>
      <c r="B980" s="87">
        <v>0</v>
      </c>
      <c r="C980" s="87">
        <v>0</v>
      </c>
      <c r="D980" s="87">
        <v>0</v>
      </c>
      <c r="E980" s="87">
        <v>0</v>
      </c>
      <c r="F980" s="87">
        <v>0</v>
      </c>
      <c r="G980" s="87">
        <v>0</v>
      </c>
      <c r="H980" s="87">
        <v>0</v>
      </c>
      <c r="I980" s="87">
        <v>0</v>
      </c>
      <c r="J980" s="87">
        <v>0</v>
      </c>
      <c r="K980" s="87">
        <v>0</v>
      </c>
      <c r="L980" s="87">
        <v>0</v>
      </c>
      <c r="M980" s="87">
        <v>0</v>
      </c>
      <c r="N980" s="87">
        <v>0</v>
      </c>
      <c r="O980" s="87">
        <v>0</v>
      </c>
      <c r="P980" s="87">
        <v>0</v>
      </c>
      <c r="Q980" s="87">
        <v>0</v>
      </c>
      <c r="R980" s="87">
        <v>0</v>
      </c>
      <c r="S980" s="87">
        <v>0</v>
      </c>
      <c r="T980" s="87">
        <v>0</v>
      </c>
      <c r="U980" s="87">
        <v>0</v>
      </c>
      <c r="V980" s="87">
        <v>0</v>
      </c>
      <c r="W980" s="87">
        <v>0</v>
      </c>
      <c r="X980" s="87">
        <v>0</v>
      </c>
      <c r="Y980" s="87">
        <v>0</v>
      </c>
      <c r="Z980" s="87">
        <v>0</v>
      </c>
      <c r="AA980" s="87">
        <v>0</v>
      </c>
      <c r="AB980" s="87">
        <v>0</v>
      </c>
      <c r="AC980" s="87">
        <v>0</v>
      </c>
      <c r="AD980" s="87">
        <v>0</v>
      </c>
      <c r="AE980" s="87">
        <v>0</v>
      </c>
      <c r="AF980" s="87">
        <v>0</v>
      </c>
      <c r="AG980" s="87">
        <v>0</v>
      </c>
      <c r="AH980" s="87">
        <v>0</v>
      </c>
      <c r="AI980" s="87">
        <v>0</v>
      </c>
      <c r="AJ980" s="87">
        <v>0</v>
      </c>
      <c r="AK980" s="87">
        <v>0</v>
      </c>
      <c r="AL980" s="87">
        <v>0</v>
      </c>
      <c r="AM980" s="87">
        <v>0</v>
      </c>
      <c r="AN980" s="87">
        <v>0</v>
      </c>
      <c r="AO980" s="87">
        <v>0</v>
      </c>
      <c r="AP980" s="87">
        <v>0</v>
      </c>
      <c r="AQ980" s="87">
        <v>0</v>
      </c>
      <c r="AR980" s="87">
        <v>0</v>
      </c>
      <c r="AS980" s="87">
        <v>0</v>
      </c>
      <c r="AT980" s="87">
        <v>0</v>
      </c>
      <c r="AU980" s="87">
        <v>0</v>
      </c>
      <c r="AV980" s="87">
        <v>0</v>
      </c>
      <c r="AW980" s="87">
        <v>0</v>
      </c>
      <c r="AX980" s="87">
        <v>0</v>
      </c>
      <c r="AY980" s="87">
        <v>0</v>
      </c>
      <c r="AZ980" s="87">
        <v>0</v>
      </c>
      <c r="BA980" s="87">
        <v>0</v>
      </c>
      <c r="BB980" s="87">
        <v>0</v>
      </c>
    </row>
    <row r="981" spans="1:54">
      <c r="A981" s="86" t="s">
        <v>1098</v>
      </c>
      <c r="B981" s="87">
        <v>-490545</v>
      </c>
      <c r="C981" s="87">
        <v>-490545</v>
      </c>
      <c r="D981" s="87">
        <v>-490545</v>
      </c>
      <c r="E981" s="87">
        <v>-490545</v>
      </c>
      <c r="F981" s="87">
        <v>-490545</v>
      </c>
      <c r="G981" s="87">
        <v>-490545</v>
      </c>
      <c r="H981" s="87">
        <v>-490545</v>
      </c>
      <c r="I981" s="87">
        <v>-490545</v>
      </c>
      <c r="J981" s="87">
        <v>-490545</v>
      </c>
      <c r="K981" s="87">
        <v>-490545</v>
      </c>
      <c r="L981" s="87">
        <v>-490545</v>
      </c>
      <c r="M981" s="87">
        <v>-490545</v>
      </c>
      <c r="N981" s="87">
        <v>-490545</v>
      </c>
      <c r="O981" s="87">
        <v>-490545</v>
      </c>
      <c r="P981" s="87">
        <v>-490545</v>
      </c>
      <c r="Q981" s="87">
        <v>-490545</v>
      </c>
      <c r="R981" s="87">
        <v>-490545</v>
      </c>
      <c r="S981" s="87">
        <v>-490545</v>
      </c>
      <c r="T981" s="87">
        <v>-490545</v>
      </c>
      <c r="U981" s="87">
        <v>-490545</v>
      </c>
      <c r="V981" s="87">
        <v>-490545</v>
      </c>
      <c r="W981" s="87">
        <v>-490545</v>
      </c>
      <c r="X981" s="87">
        <v>-490545</v>
      </c>
      <c r="Y981" s="87">
        <v>-490545</v>
      </c>
      <c r="Z981" s="87">
        <v>-490545</v>
      </c>
      <c r="AA981" s="87">
        <v>-490545</v>
      </c>
      <c r="AB981" s="87">
        <v>-490545</v>
      </c>
      <c r="AC981" s="87">
        <v>-490545</v>
      </c>
      <c r="AD981" s="87">
        <v>-490545</v>
      </c>
      <c r="AE981" s="87">
        <v>-490545</v>
      </c>
      <c r="AF981" s="87">
        <v>-490545</v>
      </c>
      <c r="AG981" s="87">
        <v>-490545</v>
      </c>
      <c r="AH981" s="87">
        <v>-490545</v>
      </c>
      <c r="AI981" s="87">
        <v>-490545</v>
      </c>
      <c r="AJ981" s="87">
        <v>-490545</v>
      </c>
      <c r="AK981" s="87">
        <v>-490545</v>
      </c>
      <c r="AL981" s="87">
        <v>-490545</v>
      </c>
      <c r="AM981" s="87">
        <v>-490545</v>
      </c>
      <c r="AN981" s="87">
        <v>-490545</v>
      </c>
      <c r="AO981" s="87">
        <v>-490545</v>
      </c>
      <c r="AP981" s="87">
        <v>-490545</v>
      </c>
      <c r="AQ981" s="87">
        <v>-490545</v>
      </c>
      <c r="AR981" s="87">
        <v>-490545</v>
      </c>
      <c r="AS981" s="87">
        <v>-490545</v>
      </c>
      <c r="AT981" s="87">
        <v>-490545</v>
      </c>
      <c r="AU981" s="87">
        <v>-490545</v>
      </c>
      <c r="AV981" s="87">
        <v>-490545</v>
      </c>
      <c r="AW981" s="87">
        <v>-490545</v>
      </c>
      <c r="AX981" s="87">
        <v>-490545</v>
      </c>
      <c r="AY981" s="87">
        <v>-490545</v>
      </c>
      <c r="AZ981" s="87">
        <v>-490545</v>
      </c>
      <c r="BA981" s="87">
        <v>-490545</v>
      </c>
      <c r="BB981" s="87">
        <v>-490545</v>
      </c>
    </row>
    <row r="982" spans="1:54">
      <c r="A982" s="86" t="s">
        <v>1099</v>
      </c>
      <c r="B982" s="87">
        <v>-1835644</v>
      </c>
      <c r="C982" s="87">
        <v>-1835644</v>
      </c>
      <c r="D982" s="87">
        <v>-1835644</v>
      </c>
      <c r="E982" s="87">
        <v>-1835644</v>
      </c>
      <c r="F982" s="87">
        <v>-1835644</v>
      </c>
      <c r="G982" s="87">
        <v>-1835644</v>
      </c>
      <c r="H982" s="87">
        <v>-1835644</v>
      </c>
      <c r="I982" s="87">
        <v>-1835644</v>
      </c>
      <c r="J982" s="87">
        <v>-1835644</v>
      </c>
      <c r="K982" s="87">
        <v>-1835644</v>
      </c>
      <c r="L982" s="87">
        <v>-1835644</v>
      </c>
      <c r="M982" s="87">
        <v>-1835644</v>
      </c>
      <c r="N982" s="87">
        <v>-1835644</v>
      </c>
      <c r="O982" s="87">
        <v>-1835644</v>
      </c>
      <c r="P982" s="87">
        <v>-1835644</v>
      </c>
      <c r="Q982" s="87">
        <v>-1835644</v>
      </c>
      <c r="R982" s="87">
        <v>-1835644</v>
      </c>
      <c r="S982" s="87">
        <v>-1835644</v>
      </c>
      <c r="T982" s="87">
        <v>-1835644</v>
      </c>
      <c r="U982" s="87">
        <v>-1835644</v>
      </c>
      <c r="V982" s="87">
        <v>-1835644</v>
      </c>
      <c r="W982" s="87">
        <v>-1835644</v>
      </c>
      <c r="X982" s="87">
        <v>-1835644</v>
      </c>
      <c r="Y982" s="87">
        <v>-1835644</v>
      </c>
      <c r="Z982" s="87">
        <v>-1835644</v>
      </c>
      <c r="AA982" s="87">
        <v>-1835644</v>
      </c>
      <c r="AB982" s="87">
        <v>-1835644</v>
      </c>
      <c r="AC982" s="87">
        <v>-1835644</v>
      </c>
      <c r="AD982" s="87">
        <v>-1835644</v>
      </c>
      <c r="AE982" s="87">
        <v>-1835644</v>
      </c>
      <c r="AF982" s="87">
        <v>-1835644</v>
      </c>
      <c r="AG982" s="87">
        <v>-1835644</v>
      </c>
      <c r="AH982" s="87">
        <v>-1835644</v>
      </c>
      <c r="AI982" s="87">
        <v>-1835644</v>
      </c>
      <c r="AJ982" s="87">
        <v>-1835644</v>
      </c>
      <c r="AK982" s="87">
        <v>-1835644</v>
      </c>
      <c r="AL982" s="87">
        <v>-1835644</v>
      </c>
      <c r="AM982" s="87">
        <v>-1835644</v>
      </c>
      <c r="AN982" s="87">
        <v>-1835644</v>
      </c>
      <c r="AO982" s="87">
        <v>-1835644</v>
      </c>
      <c r="AP982" s="87">
        <v>-1835644</v>
      </c>
      <c r="AQ982" s="87">
        <v>-1835644</v>
      </c>
      <c r="AR982" s="87">
        <v>-1835644</v>
      </c>
      <c r="AS982" s="87">
        <v>-1835644</v>
      </c>
      <c r="AT982" s="87">
        <v>-1835644</v>
      </c>
      <c r="AU982" s="87">
        <v>-1835644</v>
      </c>
      <c r="AV982" s="87">
        <v>-1835644</v>
      </c>
      <c r="AW982" s="87">
        <v>-1835644</v>
      </c>
      <c r="AX982" s="87">
        <v>-1835644</v>
      </c>
      <c r="AY982" s="87">
        <v>-1835644</v>
      </c>
      <c r="AZ982" s="87">
        <v>-1835644</v>
      </c>
      <c r="BA982" s="87">
        <v>-1835644</v>
      </c>
      <c r="BB982" s="87">
        <v>-1835644</v>
      </c>
    </row>
    <row r="983" spans="1:54">
      <c r="A983" s="86" t="s">
        <v>1100</v>
      </c>
      <c r="B983" s="87">
        <v>0</v>
      </c>
      <c r="C983" s="87">
        <v>0</v>
      </c>
      <c r="D983" s="87">
        <v>0</v>
      </c>
      <c r="E983" s="87">
        <v>0</v>
      </c>
      <c r="F983" s="87">
        <v>0</v>
      </c>
      <c r="G983" s="87">
        <v>0</v>
      </c>
      <c r="H983" s="87">
        <v>0</v>
      </c>
      <c r="I983" s="87">
        <v>0</v>
      </c>
      <c r="J983" s="87">
        <v>0</v>
      </c>
      <c r="K983" s="87">
        <v>0</v>
      </c>
      <c r="L983" s="87">
        <v>0</v>
      </c>
      <c r="M983" s="87">
        <v>0</v>
      </c>
      <c r="N983" s="87">
        <v>0</v>
      </c>
      <c r="O983" s="87">
        <v>0</v>
      </c>
      <c r="P983" s="87">
        <v>0</v>
      </c>
      <c r="Q983" s="87">
        <v>0</v>
      </c>
      <c r="R983" s="87">
        <v>0</v>
      </c>
      <c r="S983" s="87">
        <v>0</v>
      </c>
      <c r="T983" s="87">
        <v>0</v>
      </c>
      <c r="U983" s="87">
        <v>0</v>
      </c>
      <c r="V983" s="87">
        <v>0</v>
      </c>
      <c r="W983" s="87">
        <v>0</v>
      </c>
      <c r="X983" s="87">
        <v>0</v>
      </c>
      <c r="Y983" s="87">
        <v>0</v>
      </c>
      <c r="Z983" s="87">
        <v>0</v>
      </c>
      <c r="AA983" s="87">
        <v>0</v>
      </c>
      <c r="AB983" s="87">
        <v>0</v>
      </c>
      <c r="AC983" s="87">
        <v>0</v>
      </c>
      <c r="AD983" s="87">
        <v>0</v>
      </c>
      <c r="AE983" s="87">
        <v>0</v>
      </c>
      <c r="AF983" s="87">
        <v>0</v>
      </c>
      <c r="AG983" s="87">
        <v>0</v>
      </c>
      <c r="AH983" s="87">
        <v>0</v>
      </c>
      <c r="AI983" s="87">
        <v>0</v>
      </c>
      <c r="AJ983" s="87">
        <v>0</v>
      </c>
      <c r="AK983" s="87">
        <v>0</v>
      </c>
      <c r="AL983" s="87">
        <v>0</v>
      </c>
      <c r="AM983" s="87">
        <v>0</v>
      </c>
      <c r="AN983" s="87">
        <v>0</v>
      </c>
      <c r="AO983" s="87">
        <v>0</v>
      </c>
      <c r="AP983" s="87">
        <v>0</v>
      </c>
      <c r="AQ983" s="87">
        <v>0</v>
      </c>
      <c r="AR983" s="87">
        <v>0</v>
      </c>
      <c r="AS983" s="87">
        <v>0</v>
      </c>
      <c r="AT983" s="87">
        <v>0</v>
      </c>
      <c r="AU983" s="87">
        <v>0</v>
      </c>
      <c r="AV983" s="87">
        <v>0</v>
      </c>
      <c r="AW983" s="87">
        <v>0</v>
      </c>
      <c r="AX983" s="87">
        <v>0</v>
      </c>
      <c r="AY983" s="87">
        <v>0</v>
      </c>
      <c r="AZ983" s="87">
        <v>0</v>
      </c>
      <c r="BA983" s="87">
        <v>0</v>
      </c>
      <c r="BB983" s="87">
        <v>0</v>
      </c>
    </row>
    <row r="984" spans="1:54">
      <c r="A984" s="86" t="s">
        <v>1101</v>
      </c>
      <c r="B984" s="87">
        <v>-9.3223206931725095E-9</v>
      </c>
      <c r="C984" s="87">
        <v>-9.3223206931725095E-9</v>
      </c>
      <c r="D984" s="87">
        <v>-9.3223206931725095E-9</v>
      </c>
      <c r="E984" s="87">
        <v>-9.3223206931725095E-9</v>
      </c>
      <c r="F984" s="87">
        <v>-9.3223206931725095E-9</v>
      </c>
      <c r="G984" s="87">
        <v>-9.3223206931725095E-9</v>
      </c>
      <c r="H984" s="87">
        <v>-9.3223206931725095E-9</v>
      </c>
      <c r="I984" s="87">
        <v>-9.3223206931725095E-9</v>
      </c>
      <c r="J984" s="87">
        <v>-9.3223206931725095E-9</v>
      </c>
      <c r="K984" s="87">
        <v>-9.3223206931725095E-9</v>
      </c>
      <c r="L984" s="87">
        <v>-9.3223206931725095E-9</v>
      </c>
      <c r="M984" s="87">
        <v>-9.3223206931725095E-9</v>
      </c>
      <c r="N984" s="87">
        <v>-9.3223206931725095E-9</v>
      </c>
      <c r="O984" s="87">
        <v>-9.3223206931725095E-9</v>
      </c>
      <c r="P984" s="87">
        <v>-9.3223206931725095E-9</v>
      </c>
      <c r="Q984" s="87">
        <v>-9.3223206931725095E-9</v>
      </c>
      <c r="R984" s="87">
        <v>-9.3223206931725095E-9</v>
      </c>
      <c r="S984" s="87">
        <v>-9.3223206931725095E-9</v>
      </c>
      <c r="T984" s="87">
        <v>-9.3223206931725095E-9</v>
      </c>
      <c r="U984" s="87">
        <v>-9.3223206931725095E-9</v>
      </c>
      <c r="V984" s="87">
        <v>-9.3223206931725095E-9</v>
      </c>
      <c r="W984" s="87">
        <v>-9.3223206931725095E-9</v>
      </c>
      <c r="X984" s="87">
        <v>-9.3223206931725095E-9</v>
      </c>
      <c r="Y984" s="87">
        <v>-9.3223206931725095E-9</v>
      </c>
      <c r="Z984" s="87">
        <v>-9.3223206931725095E-9</v>
      </c>
      <c r="AA984" s="87">
        <v>-9.3223206931725095E-9</v>
      </c>
      <c r="AB984" s="87">
        <v>-9.3223206931725095E-9</v>
      </c>
      <c r="AC984" s="87">
        <v>-9.3223206931725095E-9</v>
      </c>
      <c r="AD984" s="87">
        <v>-9.3223206931725095E-9</v>
      </c>
      <c r="AE984" s="87">
        <v>-9.3223206931725095E-9</v>
      </c>
      <c r="AF984" s="87">
        <v>-9.3223206931725095E-9</v>
      </c>
      <c r="AG984" s="87">
        <v>-9.3223206931725095E-9</v>
      </c>
      <c r="AH984" s="87">
        <v>-9.3223206931725095E-9</v>
      </c>
      <c r="AI984" s="87">
        <v>-9.3223206931725095E-9</v>
      </c>
      <c r="AJ984" s="87">
        <v>-9.3223206931725095E-9</v>
      </c>
      <c r="AK984" s="87">
        <v>-9.3223206931725095E-9</v>
      </c>
      <c r="AL984" s="87">
        <v>-9.3223206931725095E-9</v>
      </c>
      <c r="AM984" s="87">
        <v>-9.3223206931725095E-9</v>
      </c>
      <c r="AN984" s="87">
        <v>-9.3223206931725095E-9</v>
      </c>
      <c r="AO984" s="87">
        <v>-9.3223206931725095E-9</v>
      </c>
      <c r="AP984" s="87">
        <v>-9.3223206931725095E-9</v>
      </c>
      <c r="AQ984" s="87">
        <v>-9.3223206931725095E-9</v>
      </c>
      <c r="AR984" s="87">
        <v>-9.3223206931725095E-9</v>
      </c>
      <c r="AS984" s="87">
        <v>-9.3223206931725095E-9</v>
      </c>
      <c r="AT984" s="87">
        <v>-9.3223206931725095E-9</v>
      </c>
      <c r="AU984" s="87">
        <v>-9.3223206931725095E-9</v>
      </c>
      <c r="AV984" s="87">
        <v>-9.3223206931725095E-9</v>
      </c>
      <c r="AW984" s="87">
        <v>-9.3223206931725095E-9</v>
      </c>
      <c r="AX984" s="87">
        <v>-9.3223206931725095E-9</v>
      </c>
      <c r="AY984" s="87">
        <v>-9.3223206931725095E-9</v>
      </c>
      <c r="AZ984" s="87">
        <v>-9.3223206931725095E-9</v>
      </c>
      <c r="BA984" s="87">
        <v>-9.3223206931725095E-9</v>
      </c>
      <c r="BB984" s="87">
        <v>-9.3223206931725095E-9</v>
      </c>
    </row>
    <row r="985" spans="1:54">
      <c r="A985" s="86" t="s">
        <v>1102</v>
      </c>
      <c r="B985" s="87">
        <v>-2876004</v>
      </c>
      <c r="C985" s="87">
        <v>-2876004</v>
      </c>
      <c r="D985" s="87">
        <v>-2876004</v>
      </c>
      <c r="E985" s="87">
        <v>-2876004</v>
      </c>
      <c r="F985" s="87">
        <v>-2876004</v>
      </c>
      <c r="G985" s="87">
        <v>-2876004</v>
      </c>
      <c r="H985" s="87">
        <v>-2876004</v>
      </c>
      <c r="I985" s="87">
        <v>-2876004</v>
      </c>
      <c r="J985" s="87">
        <v>-2876004</v>
      </c>
      <c r="K985" s="87">
        <v>-2876004</v>
      </c>
      <c r="L985" s="87">
        <v>-2876004</v>
      </c>
      <c r="M985" s="87">
        <v>-2876004</v>
      </c>
      <c r="N985" s="87">
        <v>-2876004</v>
      </c>
      <c r="O985" s="87">
        <v>-2876004</v>
      </c>
      <c r="P985" s="87">
        <v>-2876004</v>
      </c>
      <c r="Q985" s="87">
        <v>-2876004</v>
      </c>
      <c r="R985" s="87">
        <v>-2876004</v>
      </c>
      <c r="S985" s="87">
        <v>-2876004</v>
      </c>
      <c r="T985" s="87">
        <v>-2876004</v>
      </c>
      <c r="U985" s="87">
        <v>-2876004</v>
      </c>
      <c r="V985" s="87">
        <v>-2876004</v>
      </c>
      <c r="W985" s="87">
        <v>-2876004</v>
      </c>
      <c r="X985" s="87">
        <v>-2876004</v>
      </c>
      <c r="Y985" s="87">
        <v>-2876004</v>
      </c>
      <c r="Z985" s="87">
        <v>-2876004</v>
      </c>
      <c r="AA985" s="87">
        <v>-2876004</v>
      </c>
      <c r="AB985" s="87">
        <v>-2876004</v>
      </c>
      <c r="AC985" s="87">
        <v>-2876004</v>
      </c>
      <c r="AD985" s="87">
        <v>-2876004</v>
      </c>
      <c r="AE985" s="87">
        <v>-2876004</v>
      </c>
      <c r="AF985" s="87">
        <v>-2876004</v>
      </c>
      <c r="AG985" s="87">
        <v>-2876004</v>
      </c>
      <c r="AH985" s="87">
        <v>-2876004</v>
      </c>
      <c r="AI985" s="87">
        <v>-2876004</v>
      </c>
      <c r="AJ985" s="87">
        <v>-2876004</v>
      </c>
      <c r="AK985" s="87">
        <v>-2876004</v>
      </c>
      <c r="AL985" s="87">
        <v>-2876004</v>
      </c>
      <c r="AM985" s="87">
        <v>-2876004</v>
      </c>
      <c r="AN985" s="87">
        <v>-2876004</v>
      </c>
      <c r="AO985" s="87">
        <v>-2876004</v>
      </c>
      <c r="AP985" s="87">
        <v>-2876004</v>
      </c>
      <c r="AQ985" s="87">
        <v>-2876004</v>
      </c>
      <c r="AR985" s="87">
        <v>-2876004</v>
      </c>
      <c r="AS985" s="87">
        <v>-2876004</v>
      </c>
      <c r="AT985" s="87">
        <v>-2876004</v>
      </c>
      <c r="AU985" s="87">
        <v>-2876004</v>
      </c>
      <c r="AV985" s="87">
        <v>-2876004</v>
      </c>
      <c r="AW985" s="87">
        <v>-2876004</v>
      </c>
      <c r="AX985" s="87">
        <v>-2876004</v>
      </c>
      <c r="AY985" s="87">
        <v>-2876004</v>
      </c>
      <c r="AZ985" s="87">
        <v>-2876004</v>
      </c>
      <c r="BA985" s="87">
        <v>-2876004</v>
      </c>
      <c r="BB985" s="87">
        <v>-2876004</v>
      </c>
    </row>
    <row r="986" spans="1:54">
      <c r="A986" s="86" t="s">
        <v>1103</v>
      </c>
      <c r="B986" s="87">
        <v>-960771</v>
      </c>
      <c r="C986" s="87">
        <v>-960771</v>
      </c>
      <c r="D986" s="87">
        <v>-960771</v>
      </c>
      <c r="E986" s="87">
        <v>-960771</v>
      </c>
      <c r="F986" s="87">
        <v>-960771</v>
      </c>
      <c r="G986" s="87">
        <v>-960771</v>
      </c>
      <c r="H986" s="87">
        <v>-960771</v>
      </c>
      <c r="I986" s="87">
        <v>-960771</v>
      </c>
      <c r="J986" s="87">
        <v>-960771</v>
      </c>
      <c r="K986" s="87">
        <v>-960771</v>
      </c>
      <c r="L986" s="87">
        <v>-960771</v>
      </c>
      <c r="M986" s="87">
        <v>-960771</v>
      </c>
      <c r="N986" s="87">
        <v>-960771</v>
      </c>
      <c r="O986" s="87">
        <v>-960771</v>
      </c>
      <c r="P986" s="87">
        <v>-960771</v>
      </c>
      <c r="Q986" s="87">
        <v>-960771</v>
      </c>
      <c r="R986" s="87">
        <v>-960771</v>
      </c>
      <c r="S986" s="87">
        <v>-960771</v>
      </c>
      <c r="T986" s="87">
        <v>-960771</v>
      </c>
      <c r="U986" s="87">
        <v>-960771</v>
      </c>
      <c r="V986" s="87">
        <v>-960771</v>
      </c>
      <c r="W986" s="87">
        <v>-960771</v>
      </c>
      <c r="X986" s="87">
        <v>-960771</v>
      </c>
      <c r="Y986" s="87">
        <v>-960771</v>
      </c>
      <c r="Z986" s="87">
        <v>-960771</v>
      </c>
      <c r="AA986" s="87">
        <v>-960771</v>
      </c>
      <c r="AB986" s="87">
        <v>-960771</v>
      </c>
      <c r="AC986" s="87">
        <v>-960771</v>
      </c>
      <c r="AD986" s="87">
        <v>-960771</v>
      </c>
      <c r="AE986" s="87">
        <v>-960771</v>
      </c>
      <c r="AF986" s="87">
        <v>-960771</v>
      </c>
      <c r="AG986" s="87">
        <v>-960771</v>
      </c>
      <c r="AH986" s="87">
        <v>-960771</v>
      </c>
      <c r="AI986" s="87">
        <v>-960771</v>
      </c>
      <c r="AJ986" s="87">
        <v>-960771</v>
      </c>
      <c r="AK986" s="87">
        <v>-960771</v>
      </c>
      <c r="AL986" s="87">
        <v>-960771</v>
      </c>
      <c r="AM986" s="87">
        <v>-960771</v>
      </c>
      <c r="AN986" s="87">
        <v>-960771</v>
      </c>
      <c r="AO986" s="87">
        <v>-960771</v>
      </c>
      <c r="AP986" s="87">
        <v>-960771</v>
      </c>
      <c r="AQ986" s="87">
        <v>-960771</v>
      </c>
      <c r="AR986" s="87">
        <v>-960771</v>
      </c>
      <c r="AS986" s="87">
        <v>-960771</v>
      </c>
      <c r="AT986" s="87">
        <v>-960771</v>
      </c>
      <c r="AU986" s="87">
        <v>-960771</v>
      </c>
      <c r="AV986" s="87">
        <v>-960771</v>
      </c>
      <c r="AW986" s="87">
        <v>-960771</v>
      </c>
      <c r="AX986" s="87">
        <v>-960771</v>
      </c>
      <c r="AY986" s="87">
        <v>-960771</v>
      </c>
      <c r="AZ986" s="87">
        <v>-960771</v>
      </c>
      <c r="BA986" s="87">
        <v>-960771</v>
      </c>
      <c r="BB986" s="87">
        <v>-960771</v>
      </c>
    </row>
    <row r="987" spans="1:54">
      <c r="A987" s="267" t="s">
        <v>1104</v>
      </c>
      <c r="B987" s="109">
        <v>-94316467.182799995</v>
      </c>
      <c r="C987" s="109">
        <v>-95558353.242799997</v>
      </c>
      <c r="D987" s="109">
        <v>-97902306.592800006</v>
      </c>
      <c r="E987" s="109">
        <v>-72530989.502800003</v>
      </c>
      <c r="F987" s="109">
        <v>-74928998.662799999</v>
      </c>
      <c r="G987" s="109">
        <v>-77486189.792799994</v>
      </c>
      <c r="H987" s="109">
        <v>-79986356.602799997</v>
      </c>
      <c r="I987" s="109">
        <v>-82342930.922800004</v>
      </c>
      <c r="J987" s="109">
        <v>-84719092.662799999</v>
      </c>
      <c r="K987" s="109">
        <v>-87062469.712799996</v>
      </c>
      <c r="L987" s="109">
        <v>-89449464.762799993</v>
      </c>
      <c r="M987" s="109">
        <v>-91942539.6928</v>
      </c>
      <c r="N987" s="109">
        <v>-94282067.962799996</v>
      </c>
      <c r="O987" s="109">
        <v>-94282067.962799996</v>
      </c>
      <c r="P987" s="109">
        <v>-96675597.8028</v>
      </c>
      <c r="Q987" s="109">
        <v>-99069127.642800003</v>
      </c>
      <c r="R987" s="109">
        <v>-72740299.402799994</v>
      </c>
      <c r="S987" s="109">
        <v>-75133829.242799997</v>
      </c>
      <c r="T987" s="109">
        <v>-77527359.082800001</v>
      </c>
      <c r="U987" s="109">
        <v>-79920888.922800004</v>
      </c>
      <c r="V987" s="109">
        <v>-82314418.762799993</v>
      </c>
      <c r="W987" s="109">
        <v>-84707948.602799997</v>
      </c>
      <c r="X987" s="109">
        <v>-87101478.4428</v>
      </c>
      <c r="Y987" s="109">
        <v>-89495008.282800004</v>
      </c>
      <c r="Z987" s="109">
        <v>-91888538.122799993</v>
      </c>
      <c r="AA987" s="109">
        <v>-94282067.962799996</v>
      </c>
      <c r="AB987" s="109">
        <v>-94282067.962799996</v>
      </c>
      <c r="AC987" s="109">
        <v>-96675597.8028</v>
      </c>
      <c r="AD987" s="109">
        <v>-99069127.642800003</v>
      </c>
      <c r="AE987" s="109">
        <v>-72740299.402799904</v>
      </c>
      <c r="AF987" s="109">
        <v>-75133829.242799893</v>
      </c>
      <c r="AG987" s="109">
        <v>-77527359.082799897</v>
      </c>
      <c r="AH987" s="109">
        <v>-79920888.9227999</v>
      </c>
      <c r="AI987" s="109">
        <v>-82314418.762799904</v>
      </c>
      <c r="AJ987" s="109">
        <v>-84707948.602799907</v>
      </c>
      <c r="AK987" s="109">
        <v>-87101478.442799896</v>
      </c>
      <c r="AL987" s="109">
        <v>-89495008.2827999</v>
      </c>
      <c r="AM987" s="109">
        <v>-91888538.122799903</v>
      </c>
      <c r="AN987" s="109">
        <v>-94282067.962799907</v>
      </c>
      <c r="AO987" s="109">
        <v>-94282067.962799907</v>
      </c>
      <c r="AP987" s="109">
        <v>-96675597.802799895</v>
      </c>
      <c r="AQ987" s="109">
        <v>-99069127.642799899</v>
      </c>
      <c r="AR987" s="109">
        <v>-72740299.402799904</v>
      </c>
      <c r="AS987" s="109">
        <v>-75133829.242799893</v>
      </c>
      <c r="AT987" s="109">
        <v>-77527359.082799897</v>
      </c>
      <c r="AU987" s="109">
        <v>-79920888.9227999</v>
      </c>
      <c r="AV987" s="109">
        <v>-82314418.762799904</v>
      </c>
      <c r="AW987" s="109">
        <v>-84707948.602799907</v>
      </c>
      <c r="AX987" s="109">
        <v>-87101478.442799896</v>
      </c>
      <c r="AY987" s="109">
        <v>-89495008.2827999</v>
      </c>
      <c r="AZ987" s="109">
        <v>-91888538.122799903</v>
      </c>
      <c r="BA987" s="109">
        <v>-94282067.962799907</v>
      </c>
      <c r="BB987" s="109">
        <v>-94282067.962799907</v>
      </c>
    </row>
    <row r="988" spans="1:54">
      <c r="A988" s="86" t="s">
        <v>1105</v>
      </c>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c r="AA988" s="87"/>
      <c r="AB988" s="87"/>
      <c r="AC988" s="87"/>
      <c r="AD988" s="87"/>
      <c r="AE988" s="87"/>
      <c r="AF988" s="87"/>
      <c r="AG988" s="87"/>
      <c r="AH988" s="87"/>
      <c r="AI988" s="87"/>
      <c r="AJ988" s="87"/>
      <c r="AK988" s="87"/>
      <c r="AL988" s="87"/>
      <c r="AM988" s="87"/>
      <c r="AN988" s="87"/>
      <c r="AO988" s="87"/>
      <c r="AP988" s="87"/>
      <c r="AQ988" s="87"/>
      <c r="AR988" s="87"/>
      <c r="AS988" s="87"/>
      <c r="AT988" s="87"/>
      <c r="AU988" s="87"/>
      <c r="AV988" s="87"/>
      <c r="AW988" s="87"/>
      <c r="AX988" s="87"/>
      <c r="AY988" s="87"/>
      <c r="AZ988" s="87"/>
      <c r="BA988" s="87"/>
      <c r="BB988" s="87"/>
    </row>
    <row r="989" spans="1:54">
      <c r="A989" s="89" t="s">
        <v>1106</v>
      </c>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c r="AK989" s="87"/>
      <c r="AL989" s="87"/>
      <c r="AM989" s="87"/>
      <c r="AN989" s="87"/>
      <c r="AO989" s="87"/>
      <c r="AP989" s="87"/>
      <c r="AQ989" s="87"/>
      <c r="AR989" s="87"/>
      <c r="AS989" s="87"/>
      <c r="AT989" s="87"/>
      <c r="AU989" s="87"/>
      <c r="AV989" s="87"/>
      <c r="AW989" s="87"/>
      <c r="AX989" s="87"/>
      <c r="AY989" s="87"/>
      <c r="AZ989" s="87"/>
      <c r="BA989" s="87"/>
      <c r="BB989" s="87"/>
    </row>
    <row r="990" spans="1:54">
      <c r="A990" s="86" t="s">
        <v>1107</v>
      </c>
      <c r="B990" s="87">
        <v>-45527682.789999999</v>
      </c>
      <c r="C990" s="87">
        <v>-45527682.789999999</v>
      </c>
      <c r="D990" s="87">
        <v>-45527682.789999999</v>
      </c>
      <c r="E990" s="87">
        <v>-45527682.789999999</v>
      </c>
      <c r="F990" s="87">
        <v>-45527682.789999999</v>
      </c>
      <c r="G990" s="87">
        <v>-45527682.789999999</v>
      </c>
      <c r="H990" s="87">
        <v>-45527682.789999999</v>
      </c>
      <c r="I990" s="87">
        <v>-45527682.789999999</v>
      </c>
      <c r="J990" s="87">
        <v>-45527682.789999999</v>
      </c>
      <c r="K990" s="87">
        <v>-45527682.789999999</v>
      </c>
      <c r="L990" s="87">
        <v>-45527682.789999999</v>
      </c>
      <c r="M990" s="87">
        <v>-45527682.789999999</v>
      </c>
      <c r="N990" s="87">
        <v>-45527682.789999999</v>
      </c>
      <c r="O990" s="87">
        <v>-45527682.789999999</v>
      </c>
      <c r="P990" s="87">
        <v>-45527682.789999999</v>
      </c>
      <c r="Q990" s="87">
        <v>-45527682.789999999</v>
      </c>
      <c r="R990" s="87">
        <v>-45527682.789999999</v>
      </c>
      <c r="S990" s="87">
        <v>-45527682.789999999</v>
      </c>
      <c r="T990" s="87">
        <v>-45527682.789999999</v>
      </c>
      <c r="U990" s="87">
        <v>-45527682.789999999</v>
      </c>
      <c r="V990" s="87">
        <v>-45527682.789999999</v>
      </c>
      <c r="W990" s="87">
        <v>-45527682.789999999</v>
      </c>
      <c r="X990" s="87">
        <v>-45527682.789999999</v>
      </c>
      <c r="Y990" s="87">
        <v>-45527682.789999999</v>
      </c>
      <c r="Z990" s="87">
        <v>-45527682.789999999</v>
      </c>
      <c r="AA990" s="87">
        <v>-45527682.789999999</v>
      </c>
      <c r="AB990" s="87">
        <v>-45527682.789999999</v>
      </c>
      <c r="AC990" s="87">
        <v>-45527682.789999999</v>
      </c>
      <c r="AD990" s="87">
        <v>-45527682.789999999</v>
      </c>
      <c r="AE990" s="87">
        <v>-45527682.789999999</v>
      </c>
      <c r="AF990" s="87">
        <v>-45527682.789999999</v>
      </c>
      <c r="AG990" s="87">
        <v>-45527682.789999999</v>
      </c>
      <c r="AH990" s="87">
        <v>-45527682.789999999</v>
      </c>
      <c r="AI990" s="87">
        <v>-45527682.789999999</v>
      </c>
      <c r="AJ990" s="87">
        <v>-45527682.789999999</v>
      </c>
      <c r="AK990" s="87">
        <v>-45527682.789999999</v>
      </c>
      <c r="AL990" s="87">
        <v>-45527682.789999999</v>
      </c>
      <c r="AM990" s="87">
        <v>-45527682.789999999</v>
      </c>
      <c r="AN990" s="87">
        <v>-45527682.789999999</v>
      </c>
      <c r="AO990" s="87">
        <v>-45527682.789999999</v>
      </c>
      <c r="AP990" s="87">
        <v>-45527682.789999999</v>
      </c>
      <c r="AQ990" s="87">
        <v>-45527682.789999999</v>
      </c>
      <c r="AR990" s="87">
        <v>-45527682.789999999</v>
      </c>
      <c r="AS990" s="87">
        <v>-45527682.789999999</v>
      </c>
      <c r="AT990" s="87">
        <v>-45527682.789999999</v>
      </c>
      <c r="AU990" s="87">
        <v>-45527682.789999999</v>
      </c>
      <c r="AV990" s="87">
        <v>-45527682.789999999</v>
      </c>
      <c r="AW990" s="87">
        <v>-45527682.789999999</v>
      </c>
      <c r="AX990" s="87">
        <v>-45527682.789999999</v>
      </c>
      <c r="AY990" s="87">
        <v>-45527682.789999999</v>
      </c>
      <c r="AZ990" s="87">
        <v>-45527682.789999999</v>
      </c>
      <c r="BA990" s="87">
        <v>-45527682.789999999</v>
      </c>
      <c r="BB990" s="87">
        <v>-45527682.789999999</v>
      </c>
    </row>
    <row r="991" spans="1:54">
      <c r="A991" s="86" t="s">
        <v>1108</v>
      </c>
      <c r="B991" s="87">
        <v>-8347349.7272949303</v>
      </c>
      <c r="C991" s="87">
        <v>-7045888.1189735401</v>
      </c>
      <c r="D991" s="87">
        <v>-5734953.8868459798</v>
      </c>
      <c r="E991" s="87">
        <v>-4975629.9198227199</v>
      </c>
      <c r="F991" s="87">
        <v>-4252643.6296500703</v>
      </c>
      <c r="G991" s="87">
        <v>-4278549.4544128198</v>
      </c>
      <c r="H991" s="87">
        <v>-4304613.0884156898</v>
      </c>
      <c r="I991" s="87">
        <v>-4330835.4929770101</v>
      </c>
      <c r="J991" s="87">
        <v>-4357217.6352711096</v>
      </c>
      <c r="K991" s="87">
        <v>-4383760.4883639999</v>
      </c>
      <c r="L991" s="87">
        <v>-4410465.0312492698</v>
      </c>
      <c r="M991" s="87">
        <v>-4437332.2488841601</v>
      </c>
      <c r="N991" s="87">
        <v>-4464363.1322259698</v>
      </c>
      <c r="O991" s="87">
        <v>-4464363.1322259698</v>
      </c>
      <c r="P991" s="87">
        <v>-4491558.6782685202</v>
      </c>
      <c r="Q991" s="87">
        <v>-4518919.8900789702</v>
      </c>
      <c r="R991" s="87">
        <v>-4546447.7768348102</v>
      </c>
      <c r="S991" s="87">
        <v>-4574143.3538610898</v>
      </c>
      <c r="T991" s="87">
        <v>-4602007.6426678495</v>
      </c>
      <c r="U991" s="87">
        <v>-4630041.6709877905</v>
      </c>
      <c r="V991" s="87">
        <v>-4658246.4728142302</v>
      </c>
      <c r="W991" s="87">
        <v>-4686623.0884391703</v>
      </c>
      <c r="X991" s="87">
        <v>-4715172.5644917199</v>
      </c>
      <c r="Y991" s="87">
        <v>-4743895.9539766898</v>
      </c>
      <c r="Z991" s="87">
        <v>-4772794.3163133804</v>
      </c>
      <c r="AA991" s="87">
        <v>-4801868.7173747402</v>
      </c>
      <c r="AB991" s="87">
        <v>-4801868.7173747402</v>
      </c>
      <c r="AC991" s="87">
        <v>-4831120.2295266204</v>
      </c>
      <c r="AD991" s="87">
        <v>-4860549.93166734</v>
      </c>
      <c r="AE991" s="87">
        <v>-4890158.9092674796</v>
      </c>
      <c r="AF991" s="87">
        <v>-4496111.8303153804</v>
      </c>
      <c r="AG991" s="87">
        <v>-4099669.3768833298</v>
      </c>
      <c r="AH991" s="87">
        <v>-3700811.9335410199</v>
      </c>
      <c r="AI991" s="87">
        <v>-3299524.7890138901</v>
      </c>
      <c r="AJ991" s="87">
        <v>-2895793.1424114299</v>
      </c>
      <c r="AK991" s="87">
        <v>-2489602.1026813802</v>
      </c>
      <c r="AL991" s="87">
        <v>-2080936.6880604001</v>
      </c>
      <c r="AM991" s="87">
        <v>-1669781.8255215399</v>
      </c>
      <c r="AN991" s="87">
        <v>-1256122.3502183</v>
      </c>
      <c r="AO991" s="87">
        <v>-1256122.3502183</v>
      </c>
      <c r="AP991" s="87">
        <v>-839943.00492525601</v>
      </c>
      <c r="AQ991" s="87">
        <v>-421228.43947536498</v>
      </c>
      <c r="AR991" s="87">
        <v>36.789806210720101</v>
      </c>
      <c r="AS991" s="87">
        <v>31.796577208656</v>
      </c>
      <c r="AT991" s="87">
        <v>31.796577208656</v>
      </c>
      <c r="AU991" s="87">
        <v>31.796577208656</v>
      </c>
      <c r="AV991" s="87">
        <v>31.796577208656</v>
      </c>
      <c r="AW991" s="87">
        <v>31.796577208656</v>
      </c>
      <c r="AX991" s="87">
        <v>31.796577208656</v>
      </c>
      <c r="AY991" s="87">
        <v>31.796577208656</v>
      </c>
      <c r="AZ991" s="87">
        <v>31.796577208656</v>
      </c>
      <c r="BA991" s="87">
        <v>31.796577208656</v>
      </c>
      <c r="BB991" s="87">
        <v>31.796577208656</v>
      </c>
    </row>
    <row r="992" spans="1:54">
      <c r="A992" s="86" t="s">
        <v>1109</v>
      </c>
      <c r="B992" s="87">
        <v>0</v>
      </c>
      <c r="C992" s="87">
        <v>0</v>
      </c>
      <c r="D992" s="87">
        <v>0</v>
      </c>
      <c r="E992" s="87">
        <v>0</v>
      </c>
      <c r="F992" s="87">
        <v>0</v>
      </c>
      <c r="G992" s="87">
        <v>0</v>
      </c>
      <c r="H992" s="87">
        <v>0</v>
      </c>
      <c r="I992" s="87">
        <v>0</v>
      </c>
      <c r="J992" s="87">
        <v>0</v>
      </c>
      <c r="K992" s="87">
        <v>0</v>
      </c>
      <c r="L992" s="87">
        <v>0</v>
      </c>
      <c r="M992" s="87">
        <v>0</v>
      </c>
      <c r="N992" s="87">
        <v>0</v>
      </c>
      <c r="O992" s="87">
        <v>0</v>
      </c>
      <c r="P992" s="87">
        <v>0</v>
      </c>
      <c r="Q992" s="87">
        <v>0</v>
      </c>
      <c r="R992" s="87">
        <v>0</v>
      </c>
      <c r="S992" s="87">
        <v>0</v>
      </c>
      <c r="T992" s="87">
        <v>0</v>
      </c>
      <c r="U992" s="87">
        <v>0</v>
      </c>
      <c r="V992" s="87">
        <v>0</v>
      </c>
      <c r="W992" s="87">
        <v>0</v>
      </c>
      <c r="X992" s="87">
        <v>0</v>
      </c>
      <c r="Y992" s="87">
        <v>0</v>
      </c>
      <c r="Z992" s="87">
        <v>0</v>
      </c>
      <c r="AA992" s="87">
        <v>0</v>
      </c>
      <c r="AB992" s="87">
        <v>0</v>
      </c>
      <c r="AC992" s="87">
        <v>0</v>
      </c>
      <c r="AD992" s="87">
        <v>0</v>
      </c>
      <c r="AE992" s="87">
        <v>0</v>
      </c>
      <c r="AF992" s="87">
        <v>0</v>
      </c>
      <c r="AG992" s="87">
        <v>0</v>
      </c>
      <c r="AH992" s="87">
        <v>0</v>
      </c>
      <c r="AI992" s="87">
        <v>0</v>
      </c>
      <c r="AJ992" s="87">
        <v>0</v>
      </c>
      <c r="AK992" s="87">
        <v>0</v>
      </c>
      <c r="AL992" s="87">
        <v>0</v>
      </c>
      <c r="AM992" s="87">
        <v>0</v>
      </c>
      <c r="AN992" s="87">
        <v>0</v>
      </c>
      <c r="AO992" s="87">
        <v>0</v>
      </c>
      <c r="AP992" s="87">
        <v>0</v>
      </c>
      <c r="AQ992" s="87">
        <v>0</v>
      </c>
      <c r="AR992" s="87">
        <v>0</v>
      </c>
      <c r="AS992" s="87">
        <v>0</v>
      </c>
      <c r="AT992" s="87">
        <v>0</v>
      </c>
      <c r="AU992" s="87">
        <v>0</v>
      </c>
      <c r="AV992" s="87">
        <v>0</v>
      </c>
      <c r="AW992" s="87">
        <v>0</v>
      </c>
      <c r="AX992" s="87">
        <v>0</v>
      </c>
      <c r="AY992" s="87">
        <v>0</v>
      </c>
      <c r="AZ992" s="87">
        <v>0</v>
      </c>
      <c r="BA992" s="87">
        <v>0</v>
      </c>
      <c r="BB992" s="87">
        <v>0</v>
      </c>
    </row>
    <row r="993" spans="1:54">
      <c r="A993" s="86" t="s">
        <v>1110</v>
      </c>
      <c r="B993" s="87">
        <v>0</v>
      </c>
      <c r="C993" s="87">
        <v>0</v>
      </c>
      <c r="D993" s="87">
        <v>0</v>
      </c>
      <c r="E993" s="87">
        <v>0</v>
      </c>
      <c r="F993" s="87">
        <v>0</v>
      </c>
      <c r="G993" s="87">
        <v>0</v>
      </c>
      <c r="H993" s="87">
        <v>0</v>
      </c>
      <c r="I993" s="87">
        <v>0</v>
      </c>
      <c r="J993" s="87">
        <v>0</v>
      </c>
      <c r="K993" s="87">
        <v>0</v>
      </c>
      <c r="L993" s="87">
        <v>0</v>
      </c>
      <c r="M993" s="87">
        <v>0</v>
      </c>
      <c r="N993" s="87">
        <v>0</v>
      </c>
      <c r="O993" s="87">
        <v>0</v>
      </c>
      <c r="P993" s="87">
        <v>0</v>
      </c>
      <c r="Q993" s="87">
        <v>0</v>
      </c>
      <c r="R993" s="87">
        <v>0</v>
      </c>
      <c r="S993" s="87">
        <v>0</v>
      </c>
      <c r="T993" s="87">
        <v>0</v>
      </c>
      <c r="U993" s="87">
        <v>0</v>
      </c>
      <c r="V993" s="87">
        <v>0</v>
      </c>
      <c r="W993" s="87">
        <v>0</v>
      </c>
      <c r="X993" s="87">
        <v>0</v>
      </c>
      <c r="Y993" s="87">
        <v>0</v>
      </c>
      <c r="Z993" s="87">
        <v>0</v>
      </c>
      <c r="AA993" s="87">
        <v>0</v>
      </c>
      <c r="AB993" s="87">
        <v>0</v>
      </c>
      <c r="AC993" s="87">
        <v>0</v>
      </c>
      <c r="AD993" s="87">
        <v>0</v>
      </c>
      <c r="AE993" s="87">
        <v>0</v>
      </c>
      <c r="AF993" s="87">
        <v>0</v>
      </c>
      <c r="AG993" s="87">
        <v>0</v>
      </c>
      <c r="AH993" s="87">
        <v>0</v>
      </c>
      <c r="AI993" s="87">
        <v>0</v>
      </c>
      <c r="AJ993" s="87">
        <v>0</v>
      </c>
      <c r="AK993" s="87">
        <v>0</v>
      </c>
      <c r="AL993" s="87">
        <v>0</v>
      </c>
      <c r="AM993" s="87">
        <v>0</v>
      </c>
      <c r="AN993" s="87">
        <v>0</v>
      </c>
      <c r="AO993" s="87">
        <v>0</v>
      </c>
      <c r="AP993" s="87">
        <v>0</v>
      </c>
      <c r="AQ993" s="87">
        <v>0</v>
      </c>
      <c r="AR993" s="87">
        <v>0</v>
      </c>
      <c r="AS993" s="87">
        <v>0</v>
      </c>
      <c r="AT993" s="87">
        <v>0</v>
      </c>
      <c r="AU993" s="87">
        <v>0</v>
      </c>
      <c r="AV993" s="87">
        <v>0</v>
      </c>
      <c r="AW993" s="87">
        <v>0</v>
      </c>
      <c r="AX993" s="87">
        <v>0</v>
      </c>
      <c r="AY993" s="87">
        <v>0</v>
      </c>
      <c r="AZ993" s="87">
        <v>0</v>
      </c>
      <c r="BA993" s="87">
        <v>0</v>
      </c>
      <c r="BB993" s="87">
        <v>0</v>
      </c>
    </row>
    <row r="994" spans="1:54">
      <c r="A994" s="267" t="s">
        <v>1111</v>
      </c>
      <c r="B994" s="109">
        <v>-53875032.517294899</v>
      </c>
      <c r="C994" s="109">
        <v>-52573570.9089735</v>
      </c>
      <c r="D994" s="109">
        <v>-51262636.676845901</v>
      </c>
      <c r="E994" s="109">
        <v>-50503312.709822699</v>
      </c>
      <c r="F994" s="109">
        <v>-49780326.419650003</v>
      </c>
      <c r="G994" s="109">
        <v>-49806232.244412802</v>
      </c>
      <c r="H994" s="109">
        <v>-49832295.878415696</v>
      </c>
      <c r="I994" s="109">
        <v>-49858518.282977</v>
      </c>
      <c r="J994" s="109">
        <v>-49884900.425271101</v>
      </c>
      <c r="K994" s="109">
        <v>-49911443.278364003</v>
      </c>
      <c r="L994" s="109">
        <v>-49938147.821249202</v>
      </c>
      <c r="M994" s="109">
        <v>-49965015.038884103</v>
      </c>
      <c r="N994" s="109">
        <v>-49992045.9222259</v>
      </c>
      <c r="O994" s="109">
        <v>-49992045.9222259</v>
      </c>
      <c r="P994" s="109">
        <v>-50019241.468268499</v>
      </c>
      <c r="Q994" s="109">
        <v>-50046602.680078901</v>
      </c>
      <c r="R994" s="109">
        <v>-50074130.5668348</v>
      </c>
      <c r="S994" s="109">
        <v>-50101826.143861003</v>
      </c>
      <c r="T994" s="109">
        <v>-50129690.432667799</v>
      </c>
      <c r="U994" s="109">
        <v>-50157724.460987799</v>
      </c>
      <c r="V994" s="109">
        <v>-50185929.262814201</v>
      </c>
      <c r="W994" s="109">
        <v>-50214305.878439099</v>
      </c>
      <c r="X994" s="109">
        <v>-50242855.354491703</v>
      </c>
      <c r="Y994" s="109">
        <v>-50271578.7439766</v>
      </c>
      <c r="Z994" s="109">
        <v>-50300477.106313303</v>
      </c>
      <c r="AA994" s="109">
        <v>-50329551.507374696</v>
      </c>
      <c r="AB994" s="109">
        <v>-50329551.507374696</v>
      </c>
      <c r="AC994" s="109">
        <v>-50358803.019526601</v>
      </c>
      <c r="AD994" s="109">
        <v>-50388232.721667297</v>
      </c>
      <c r="AE994" s="109">
        <v>-50417841.699267402</v>
      </c>
      <c r="AF994" s="109">
        <v>-50023794.620315298</v>
      </c>
      <c r="AG994" s="109">
        <v>-49627352.166883297</v>
      </c>
      <c r="AH994" s="109">
        <v>-49228494.723540999</v>
      </c>
      <c r="AI994" s="109">
        <v>-48827207.579013802</v>
      </c>
      <c r="AJ994" s="109">
        <v>-48423475.932411402</v>
      </c>
      <c r="AK994" s="109">
        <v>-48017284.892681301</v>
      </c>
      <c r="AL994" s="109">
        <v>-47608619.478060402</v>
      </c>
      <c r="AM994" s="109">
        <v>-47197464.615521498</v>
      </c>
      <c r="AN994" s="109">
        <v>-46783805.140218198</v>
      </c>
      <c r="AO994" s="109">
        <v>-46783805.140218198</v>
      </c>
      <c r="AP994" s="109">
        <v>-46367625.794925198</v>
      </c>
      <c r="AQ994" s="109">
        <v>-45948911.229475297</v>
      </c>
      <c r="AR994" s="109">
        <v>-45527646.0001937</v>
      </c>
      <c r="AS994" s="109">
        <v>-45527650.993422702</v>
      </c>
      <c r="AT994" s="109">
        <v>-45527650.993422702</v>
      </c>
      <c r="AU994" s="109">
        <v>-45527650.993422702</v>
      </c>
      <c r="AV994" s="109">
        <v>-45527650.993422702</v>
      </c>
      <c r="AW994" s="109">
        <v>-45527650.993422702</v>
      </c>
      <c r="AX994" s="109">
        <v>-45527650.993422702</v>
      </c>
      <c r="AY994" s="109">
        <v>-45527650.993422702</v>
      </c>
      <c r="AZ994" s="109">
        <v>-45527650.993422702</v>
      </c>
      <c r="BA994" s="109">
        <v>-45527650.993422702</v>
      </c>
      <c r="BB994" s="109">
        <v>-45527650.993422702</v>
      </c>
    </row>
    <row r="995" spans="1:54">
      <c r="A995" s="86" t="s">
        <v>1112</v>
      </c>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c r="AK995" s="87"/>
      <c r="AL995" s="87"/>
      <c r="AM995" s="87"/>
      <c r="AN995" s="87"/>
      <c r="AO995" s="87"/>
      <c r="AP995" s="87"/>
      <c r="AQ995" s="87"/>
      <c r="AR995" s="87"/>
      <c r="AS995" s="87"/>
      <c r="AT995" s="87"/>
      <c r="AU995" s="87"/>
      <c r="AV995" s="87"/>
      <c r="AW995" s="87"/>
      <c r="AX995" s="87"/>
      <c r="AY995" s="87"/>
      <c r="AZ995" s="87"/>
      <c r="BA995" s="87"/>
      <c r="BB995" s="87"/>
    </row>
    <row r="996" spans="1:54">
      <c r="A996" s="89" t="s">
        <v>1113</v>
      </c>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c r="AA996" s="87"/>
      <c r="AB996" s="87"/>
      <c r="AC996" s="87"/>
      <c r="AD996" s="87"/>
      <c r="AE996" s="87"/>
      <c r="AF996" s="87"/>
      <c r="AG996" s="87"/>
      <c r="AH996" s="87"/>
      <c r="AI996" s="87"/>
      <c r="AJ996" s="87"/>
      <c r="AK996" s="87"/>
      <c r="AL996" s="87"/>
      <c r="AM996" s="87"/>
      <c r="AN996" s="87"/>
      <c r="AO996" s="87"/>
      <c r="AP996" s="87"/>
      <c r="AQ996" s="87"/>
      <c r="AR996" s="87"/>
      <c r="AS996" s="87"/>
      <c r="AT996" s="87"/>
      <c r="AU996" s="87"/>
      <c r="AV996" s="87"/>
      <c r="AW996" s="87"/>
      <c r="AX996" s="87"/>
      <c r="AY996" s="87"/>
      <c r="AZ996" s="87"/>
      <c r="BA996" s="87"/>
      <c r="BB996" s="87"/>
    </row>
    <row r="997" spans="1:54">
      <c r="A997" s="86" t="s">
        <v>1114</v>
      </c>
      <c r="B997" s="87">
        <v>0</v>
      </c>
      <c r="C997" s="87">
        <v>0</v>
      </c>
      <c r="D997" s="87">
        <v>0</v>
      </c>
      <c r="E997" s="87">
        <v>0</v>
      </c>
      <c r="F997" s="87">
        <v>0</v>
      </c>
      <c r="G997" s="87">
        <v>0</v>
      </c>
      <c r="H997" s="87">
        <v>0</v>
      </c>
      <c r="I997" s="87">
        <v>0</v>
      </c>
      <c r="J997" s="87">
        <v>0</v>
      </c>
      <c r="K997" s="87">
        <v>0</v>
      </c>
      <c r="L997" s="87">
        <v>0</v>
      </c>
      <c r="M997" s="87">
        <v>0</v>
      </c>
      <c r="N997" s="87">
        <v>0</v>
      </c>
      <c r="O997" s="87">
        <v>0</v>
      </c>
      <c r="P997" s="87">
        <v>0</v>
      </c>
      <c r="Q997" s="87">
        <v>0</v>
      </c>
      <c r="R997" s="87">
        <v>0</v>
      </c>
      <c r="S997" s="87">
        <v>0</v>
      </c>
      <c r="T997" s="87">
        <v>0</v>
      </c>
      <c r="U997" s="87">
        <v>0</v>
      </c>
      <c r="V997" s="87">
        <v>0</v>
      </c>
      <c r="W997" s="87">
        <v>0</v>
      </c>
      <c r="X997" s="87">
        <v>0</v>
      </c>
      <c r="Y997" s="87">
        <v>0</v>
      </c>
      <c r="Z997" s="87">
        <v>0</v>
      </c>
      <c r="AA997" s="87">
        <v>0</v>
      </c>
      <c r="AB997" s="87">
        <v>0</v>
      </c>
      <c r="AC997" s="87">
        <v>0</v>
      </c>
      <c r="AD997" s="87">
        <v>0</v>
      </c>
      <c r="AE997" s="87">
        <v>0</v>
      </c>
      <c r="AF997" s="87">
        <v>0</v>
      </c>
      <c r="AG997" s="87">
        <v>0</v>
      </c>
      <c r="AH997" s="87">
        <v>0</v>
      </c>
      <c r="AI997" s="87">
        <v>0</v>
      </c>
      <c r="AJ997" s="87">
        <v>0</v>
      </c>
      <c r="AK997" s="87">
        <v>0</v>
      </c>
      <c r="AL997" s="87">
        <v>0</v>
      </c>
      <c r="AM997" s="87">
        <v>0</v>
      </c>
      <c r="AN997" s="87">
        <v>0</v>
      </c>
      <c r="AO997" s="87">
        <v>0</v>
      </c>
      <c r="AP997" s="87">
        <v>0</v>
      </c>
      <c r="AQ997" s="87">
        <v>0</v>
      </c>
      <c r="AR997" s="87">
        <v>0</v>
      </c>
      <c r="AS997" s="87">
        <v>0</v>
      </c>
      <c r="AT997" s="87">
        <v>0</v>
      </c>
      <c r="AU997" s="87">
        <v>0</v>
      </c>
      <c r="AV997" s="87">
        <v>0</v>
      </c>
      <c r="AW997" s="87">
        <v>0</v>
      </c>
      <c r="AX997" s="87">
        <v>0</v>
      </c>
      <c r="AY997" s="87">
        <v>0</v>
      </c>
      <c r="AZ997" s="87">
        <v>0</v>
      </c>
      <c r="BA997" s="87">
        <v>0</v>
      </c>
      <c r="BB997" s="87">
        <v>0</v>
      </c>
    </row>
    <row r="998" spans="1:54">
      <c r="A998" s="86" t="s">
        <v>1115</v>
      </c>
      <c r="B998" s="87">
        <v>0</v>
      </c>
      <c r="C998" s="87">
        <v>0</v>
      </c>
      <c r="D998" s="87">
        <v>0</v>
      </c>
      <c r="E998" s="87">
        <v>0</v>
      </c>
      <c r="F998" s="87">
        <v>0</v>
      </c>
      <c r="G998" s="87">
        <v>0</v>
      </c>
      <c r="H998" s="87">
        <v>0</v>
      </c>
      <c r="I998" s="87">
        <v>0</v>
      </c>
      <c r="J998" s="87">
        <v>0</v>
      </c>
      <c r="K998" s="87">
        <v>0</v>
      </c>
      <c r="L998" s="87">
        <v>0</v>
      </c>
      <c r="M998" s="87">
        <v>0</v>
      </c>
      <c r="N998" s="87">
        <v>0</v>
      </c>
      <c r="O998" s="87">
        <v>0</v>
      </c>
      <c r="P998" s="87">
        <v>0</v>
      </c>
      <c r="Q998" s="87">
        <v>0</v>
      </c>
      <c r="R998" s="87">
        <v>0</v>
      </c>
      <c r="S998" s="87">
        <v>0</v>
      </c>
      <c r="T998" s="87">
        <v>0</v>
      </c>
      <c r="U998" s="87">
        <v>0</v>
      </c>
      <c r="V998" s="87">
        <v>0</v>
      </c>
      <c r="W998" s="87">
        <v>0</v>
      </c>
      <c r="X998" s="87">
        <v>0</v>
      </c>
      <c r="Y998" s="87">
        <v>0</v>
      </c>
      <c r="Z998" s="87">
        <v>0</v>
      </c>
      <c r="AA998" s="87">
        <v>0</v>
      </c>
      <c r="AB998" s="87">
        <v>0</v>
      </c>
      <c r="AC998" s="87">
        <v>0</v>
      </c>
      <c r="AD998" s="87">
        <v>0</v>
      </c>
      <c r="AE998" s="87">
        <v>0</v>
      </c>
      <c r="AF998" s="87">
        <v>0</v>
      </c>
      <c r="AG998" s="87">
        <v>0</v>
      </c>
      <c r="AH998" s="87">
        <v>0</v>
      </c>
      <c r="AI998" s="87">
        <v>0</v>
      </c>
      <c r="AJ998" s="87">
        <v>0</v>
      </c>
      <c r="AK998" s="87">
        <v>0</v>
      </c>
      <c r="AL998" s="87">
        <v>0</v>
      </c>
      <c r="AM998" s="87">
        <v>0</v>
      </c>
      <c r="AN998" s="87">
        <v>0</v>
      </c>
      <c r="AO998" s="87">
        <v>0</v>
      </c>
      <c r="AP998" s="87">
        <v>0</v>
      </c>
      <c r="AQ998" s="87">
        <v>0</v>
      </c>
      <c r="AR998" s="87">
        <v>0</v>
      </c>
      <c r="AS998" s="87">
        <v>0</v>
      </c>
      <c r="AT998" s="87">
        <v>0</v>
      </c>
      <c r="AU998" s="87">
        <v>0</v>
      </c>
      <c r="AV998" s="87">
        <v>0</v>
      </c>
      <c r="AW998" s="87">
        <v>0</v>
      </c>
      <c r="AX998" s="87">
        <v>0</v>
      </c>
      <c r="AY998" s="87">
        <v>0</v>
      </c>
      <c r="AZ998" s="87">
        <v>0</v>
      </c>
      <c r="BA998" s="87">
        <v>0</v>
      </c>
      <c r="BB998" s="87">
        <v>0</v>
      </c>
    </row>
    <row r="999" spans="1:54">
      <c r="A999" s="86" t="s">
        <v>1116</v>
      </c>
      <c r="B999" s="87">
        <v>0</v>
      </c>
      <c r="C999" s="87">
        <v>0</v>
      </c>
      <c r="D999" s="87">
        <v>0</v>
      </c>
      <c r="E999" s="87">
        <v>0</v>
      </c>
      <c r="F999" s="87">
        <v>0</v>
      </c>
      <c r="G999" s="87">
        <v>0</v>
      </c>
      <c r="H999" s="87">
        <v>0</v>
      </c>
      <c r="I999" s="87">
        <v>0</v>
      </c>
      <c r="J999" s="87">
        <v>0</v>
      </c>
      <c r="K999" s="87">
        <v>0</v>
      </c>
      <c r="L999" s="87">
        <v>0</v>
      </c>
      <c r="M999" s="87">
        <v>0</v>
      </c>
      <c r="N999" s="87">
        <v>0</v>
      </c>
      <c r="O999" s="87">
        <v>0</v>
      </c>
      <c r="P999" s="87">
        <v>0</v>
      </c>
      <c r="Q999" s="87">
        <v>0</v>
      </c>
      <c r="R999" s="87">
        <v>0</v>
      </c>
      <c r="S999" s="87">
        <v>0</v>
      </c>
      <c r="T999" s="87">
        <v>0</v>
      </c>
      <c r="U999" s="87">
        <v>0</v>
      </c>
      <c r="V999" s="87">
        <v>0</v>
      </c>
      <c r="W999" s="87">
        <v>0</v>
      </c>
      <c r="X999" s="87">
        <v>0</v>
      </c>
      <c r="Y999" s="87">
        <v>0</v>
      </c>
      <c r="Z999" s="87">
        <v>0</v>
      </c>
      <c r="AA999" s="87">
        <v>0</v>
      </c>
      <c r="AB999" s="87">
        <v>0</v>
      </c>
      <c r="AC999" s="87">
        <v>0</v>
      </c>
      <c r="AD999" s="87">
        <v>0</v>
      </c>
      <c r="AE999" s="87">
        <v>0</v>
      </c>
      <c r="AF999" s="87">
        <v>0</v>
      </c>
      <c r="AG999" s="87">
        <v>0</v>
      </c>
      <c r="AH999" s="87">
        <v>0</v>
      </c>
      <c r="AI999" s="87">
        <v>0</v>
      </c>
      <c r="AJ999" s="87">
        <v>0</v>
      </c>
      <c r="AK999" s="87">
        <v>0</v>
      </c>
      <c r="AL999" s="87">
        <v>0</v>
      </c>
      <c r="AM999" s="87">
        <v>0</v>
      </c>
      <c r="AN999" s="87">
        <v>0</v>
      </c>
      <c r="AO999" s="87">
        <v>0</v>
      </c>
      <c r="AP999" s="87">
        <v>0</v>
      </c>
      <c r="AQ999" s="87">
        <v>0</v>
      </c>
      <c r="AR999" s="87">
        <v>0</v>
      </c>
      <c r="AS999" s="87">
        <v>0</v>
      </c>
      <c r="AT999" s="87">
        <v>0</v>
      </c>
      <c r="AU999" s="87">
        <v>0</v>
      </c>
      <c r="AV999" s="87">
        <v>0</v>
      </c>
      <c r="AW999" s="87">
        <v>0</v>
      </c>
      <c r="AX999" s="87">
        <v>0</v>
      </c>
      <c r="AY999" s="87">
        <v>0</v>
      </c>
      <c r="AZ999" s="87">
        <v>0</v>
      </c>
      <c r="BA999" s="87">
        <v>0</v>
      </c>
      <c r="BB999" s="87">
        <v>0</v>
      </c>
    </row>
    <row r="1000" spans="1:54">
      <c r="A1000" s="86" t="s">
        <v>1117</v>
      </c>
      <c r="B1000" s="87">
        <v>0</v>
      </c>
      <c r="C1000" s="87">
        <v>0</v>
      </c>
      <c r="D1000" s="87">
        <v>0</v>
      </c>
      <c r="E1000" s="87">
        <v>0</v>
      </c>
      <c r="F1000" s="87">
        <v>0</v>
      </c>
      <c r="G1000" s="87">
        <v>0</v>
      </c>
      <c r="H1000" s="87">
        <v>0</v>
      </c>
      <c r="I1000" s="87">
        <v>0</v>
      </c>
      <c r="J1000" s="87">
        <v>0</v>
      </c>
      <c r="K1000" s="87">
        <v>0</v>
      </c>
      <c r="L1000" s="87">
        <v>0</v>
      </c>
      <c r="M1000" s="87">
        <v>0</v>
      </c>
      <c r="N1000" s="87">
        <v>0</v>
      </c>
      <c r="O1000" s="87">
        <v>0</v>
      </c>
      <c r="P1000" s="87">
        <v>0</v>
      </c>
      <c r="Q1000" s="87">
        <v>0</v>
      </c>
      <c r="R1000" s="87">
        <v>0</v>
      </c>
      <c r="S1000" s="87">
        <v>0</v>
      </c>
      <c r="T1000" s="87">
        <v>0</v>
      </c>
      <c r="U1000" s="87">
        <v>0</v>
      </c>
      <c r="V1000" s="87">
        <v>0</v>
      </c>
      <c r="W1000" s="87">
        <v>0</v>
      </c>
      <c r="X1000" s="87">
        <v>0</v>
      </c>
      <c r="Y1000" s="87">
        <v>0</v>
      </c>
      <c r="Z1000" s="87">
        <v>0</v>
      </c>
      <c r="AA1000" s="87">
        <v>0</v>
      </c>
      <c r="AB1000" s="87">
        <v>0</v>
      </c>
      <c r="AC1000" s="87">
        <v>0</v>
      </c>
      <c r="AD1000" s="87">
        <v>0</v>
      </c>
      <c r="AE1000" s="87">
        <v>0</v>
      </c>
      <c r="AF1000" s="87">
        <v>0</v>
      </c>
      <c r="AG1000" s="87">
        <v>0</v>
      </c>
      <c r="AH1000" s="87">
        <v>0</v>
      </c>
      <c r="AI1000" s="87">
        <v>0</v>
      </c>
      <c r="AJ1000" s="87">
        <v>0</v>
      </c>
      <c r="AK1000" s="87">
        <v>0</v>
      </c>
      <c r="AL1000" s="87">
        <v>0</v>
      </c>
      <c r="AM1000" s="87">
        <v>0</v>
      </c>
      <c r="AN1000" s="87">
        <v>0</v>
      </c>
      <c r="AO1000" s="87">
        <v>0</v>
      </c>
      <c r="AP1000" s="87">
        <v>0</v>
      </c>
      <c r="AQ1000" s="87">
        <v>0</v>
      </c>
      <c r="AR1000" s="87">
        <v>0</v>
      </c>
      <c r="AS1000" s="87">
        <v>0</v>
      </c>
      <c r="AT1000" s="87">
        <v>0</v>
      </c>
      <c r="AU1000" s="87">
        <v>0</v>
      </c>
      <c r="AV1000" s="87">
        <v>0</v>
      </c>
      <c r="AW1000" s="87">
        <v>0</v>
      </c>
      <c r="AX1000" s="87">
        <v>0</v>
      </c>
      <c r="AY1000" s="87">
        <v>0</v>
      </c>
      <c r="AZ1000" s="87">
        <v>0</v>
      </c>
      <c r="BA1000" s="87">
        <v>0</v>
      </c>
      <c r="BB1000" s="87">
        <v>0</v>
      </c>
    </row>
    <row r="1001" spans="1:54">
      <c r="A1001" s="86" t="s">
        <v>1118</v>
      </c>
      <c r="B1001" s="87">
        <v>0</v>
      </c>
      <c r="C1001" s="87">
        <v>0</v>
      </c>
      <c r="D1001" s="87">
        <v>0</v>
      </c>
      <c r="E1001" s="87">
        <v>0</v>
      </c>
      <c r="F1001" s="87">
        <v>0</v>
      </c>
      <c r="G1001" s="87">
        <v>0</v>
      </c>
      <c r="H1001" s="87">
        <v>0</v>
      </c>
      <c r="I1001" s="87">
        <v>0</v>
      </c>
      <c r="J1001" s="87">
        <v>0</v>
      </c>
      <c r="K1001" s="87">
        <v>0</v>
      </c>
      <c r="L1001" s="87">
        <v>0</v>
      </c>
      <c r="M1001" s="87">
        <v>0</v>
      </c>
      <c r="N1001" s="87">
        <v>0</v>
      </c>
      <c r="O1001" s="87">
        <v>0</v>
      </c>
      <c r="P1001" s="87">
        <v>0</v>
      </c>
      <c r="Q1001" s="87">
        <v>0</v>
      </c>
      <c r="R1001" s="87">
        <v>0</v>
      </c>
      <c r="S1001" s="87">
        <v>0</v>
      </c>
      <c r="T1001" s="87">
        <v>0</v>
      </c>
      <c r="U1001" s="87">
        <v>0</v>
      </c>
      <c r="V1001" s="87">
        <v>0</v>
      </c>
      <c r="W1001" s="87">
        <v>0</v>
      </c>
      <c r="X1001" s="87">
        <v>0</v>
      </c>
      <c r="Y1001" s="87">
        <v>0</v>
      </c>
      <c r="Z1001" s="87">
        <v>0</v>
      </c>
      <c r="AA1001" s="87">
        <v>0</v>
      </c>
      <c r="AB1001" s="87">
        <v>0</v>
      </c>
      <c r="AC1001" s="87">
        <v>0</v>
      </c>
      <c r="AD1001" s="87">
        <v>0</v>
      </c>
      <c r="AE1001" s="87">
        <v>0</v>
      </c>
      <c r="AF1001" s="87">
        <v>0</v>
      </c>
      <c r="AG1001" s="87">
        <v>0</v>
      </c>
      <c r="AH1001" s="87">
        <v>0</v>
      </c>
      <c r="AI1001" s="87">
        <v>0</v>
      </c>
      <c r="AJ1001" s="87">
        <v>0</v>
      </c>
      <c r="AK1001" s="87">
        <v>0</v>
      </c>
      <c r="AL1001" s="87">
        <v>0</v>
      </c>
      <c r="AM1001" s="87">
        <v>0</v>
      </c>
      <c r="AN1001" s="87">
        <v>0</v>
      </c>
      <c r="AO1001" s="87">
        <v>0</v>
      </c>
      <c r="AP1001" s="87">
        <v>0</v>
      </c>
      <c r="AQ1001" s="87">
        <v>0</v>
      </c>
      <c r="AR1001" s="87">
        <v>0</v>
      </c>
      <c r="AS1001" s="87">
        <v>0</v>
      </c>
      <c r="AT1001" s="87">
        <v>0</v>
      </c>
      <c r="AU1001" s="87">
        <v>0</v>
      </c>
      <c r="AV1001" s="87">
        <v>0</v>
      </c>
      <c r="AW1001" s="87">
        <v>0</v>
      </c>
      <c r="AX1001" s="87">
        <v>0</v>
      </c>
      <c r="AY1001" s="87">
        <v>0</v>
      </c>
      <c r="AZ1001" s="87">
        <v>0</v>
      </c>
      <c r="BA1001" s="87">
        <v>0</v>
      </c>
      <c r="BB1001" s="87">
        <v>0</v>
      </c>
    </row>
    <row r="1002" spans="1:54">
      <c r="A1002" s="86" t="s">
        <v>1119</v>
      </c>
      <c r="B1002" s="87"/>
      <c r="C1002" s="87"/>
      <c r="D1002" s="87"/>
      <c r="E1002" s="87"/>
      <c r="F1002" s="87"/>
      <c r="G1002" s="87"/>
      <c r="H1002" s="87"/>
      <c r="I1002" s="87"/>
      <c r="J1002" s="87"/>
      <c r="K1002" s="87"/>
      <c r="L1002" s="87"/>
      <c r="M1002" s="87"/>
      <c r="N1002" s="87"/>
      <c r="O1002" s="87"/>
      <c r="P1002" s="87"/>
      <c r="Q1002" s="87"/>
      <c r="R1002" s="87"/>
      <c r="S1002" s="87"/>
      <c r="T1002" s="87"/>
      <c r="U1002" s="87"/>
      <c r="V1002" s="87"/>
      <c r="W1002" s="87"/>
      <c r="X1002" s="87"/>
      <c r="Y1002" s="87"/>
      <c r="Z1002" s="87"/>
      <c r="AA1002" s="87"/>
      <c r="AB1002" s="87"/>
      <c r="AC1002" s="87"/>
      <c r="AD1002" s="87"/>
      <c r="AE1002" s="87"/>
      <c r="AF1002" s="87"/>
      <c r="AG1002" s="87"/>
      <c r="AH1002" s="87"/>
      <c r="AI1002" s="87"/>
      <c r="AJ1002" s="87"/>
      <c r="AK1002" s="87"/>
      <c r="AL1002" s="87"/>
      <c r="AM1002" s="87"/>
      <c r="AN1002" s="87"/>
      <c r="AO1002" s="87"/>
      <c r="AP1002" s="87"/>
      <c r="AQ1002" s="87"/>
      <c r="AR1002" s="87"/>
      <c r="AS1002" s="87"/>
      <c r="AT1002" s="87"/>
      <c r="AU1002" s="87"/>
      <c r="AV1002" s="87"/>
      <c r="AW1002" s="87"/>
      <c r="AX1002" s="87"/>
      <c r="AY1002" s="87"/>
      <c r="AZ1002" s="87"/>
      <c r="BA1002" s="87"/>
      <c r="BB1002" s="87"/>
    </row>
    <row r="1003" spans="1:54">
      <c r="A1003" s="86" t="s">
        <v>1120</v>
      </c>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87"/>
      <c r="AG1003" s="87"/>
      <c r="AH1003" s="87"/>
      <c r="AI1003" s="87"/>
      <c r="AJ1003" s="87"/>
      <c r="AK1003" s="87"/>
      <c r="AL1003" s="87"/>
      <c r="AM1003" s="87"/>
      <c r="AN1003" s="87"/>
      <c r="AO1003" s="87"/>
      <c r="AP1003" s="87"/>
      <c r="AQ1003" s="87"/>
      <c r="AR1003" s="87"/>
      <c r="AS1003" s="87"/>
      <c r="AT1003" s="87"/>
      <c r="AU1003" s="87"/>
      <c r="AV1003" s="87"/>
      <c r="AW1003" s="87"/>
      <c r="AX1003" s="87"/>
      <c r="AY1003" s="87"/>
      <c r="AZ1003" s="87"/>
      <c r="BA1003" s="87"/>
      <c r="BB1003" s="87"/>
    </row>
    <row r="1004" spans="1:54">
      <c r="A1004" s="89" t="s">
        <v>1121</v>
      </c>
      <c r="B1004" s="87"/>
      <c r="C1004" s="87"/>
      <c r="D1004" s="87"/>
      <c r="E1004" s="87"/>
      <c r="F1004" s="87"/>
      <c r="G1004" s="87"/>
      <c r="H1004" s="87"/>
      <c r="I1004" s="87"/>
      <c r="J1004" s="87"/>
      <c r="K1004" s="87"/>
      <c r="L1004" s="87"/>
      <c r="M1004" s="87"/>
      <c r="N1004" s="87"/>
      <c r="O1004" s="87"/>
      <c r="P1004" s="87"/>
      <c r="Q1004" s="87"/>
      <c r="R1004" s="87"/>
      <c r="S1004" s="87"/>
      <c r="T1004" s="87"/>
      <c r="U1004" s="87"/>
      <c r="V1004" s="87"/>
      <c r="W1004" s="87"/>
      <c r="X1004" s="87"/>
      <c r="Y1004" s="87"/>
      <c r="Z1004" s="87"/>
      <c r="AA1004" s="87"/>
      <c r="AB1004" s="87"/>
      <c r="AC1004" s="87"/>
      <c r="AD1004" s="87"/>
      <c r="AE1004" s="87"/>
      <c r="AF1004" s="87"/>
      <c r="AG1004" s="87"/>
      <c r="AH1004" s="87"/>
      <c r="AI1004" s="87"/>
      <c r="AJ1004" s="87"/>
      <c r="AK1004" s="87"/>
      <c r="AL1004" s="87"/>
      <c r="AM1004" s="87"/>
      <c r="AN1004" s="87"/>
      <c r="AO1004" s="87"/>
      <c r="AP1004" s="87"/>
      <c r="AQ1004" s="87"/>
      <c r="AR1004" s="87"/>
      <c r="AS1004" s="87"/>
      <c r="AT1004" s="87"/>
      <c r="AU1004" s="87"/>
      <c r="AV1004" s="87"/>
      <c r="AW1004" s="87"/>
      <c r="AX1004" s="87"/>
      <c r="AY1004" s="87"/>
      <c r="AZ1004" s="87"/>
      <c r="BA1004" s="87"/>
      <c r="BB1004" s="87"/>
    </row>
    <row r="1005" spans="1:54">
      <c r="A1005" s="86" t="s">
        <v>1122</v>
      </c>
      <c r="B1005" s="87">
        <v>-18570146.829999998</v>
      </c>
      <c r="C1005" s="87">
        <v>-18570146.829999998</v>
      </c>
      <c r="D1005" s="87">
        <v>-18570146.829999998</v>
      </c>
      <c r="E1005" s="87">
        <v>-18570146.829999998</v>
      </c>
      <c r="F1005" s="87">
        <v>-18570146.829999998</v>
      </c>
      <c r="G1005" s="87">
        <v>-18570146.829999998</v>
      </c>
      <c r="H1005" s="87">
        <v>-18570146.829999998</v>
      </c>
      <c r="I1005" s="87">
        <v>-18570146.829999998</v>
      </c>
      <c r="J1005" s="87">
        <v>-18570146.829999998</v>
      </c>
      <c r="K1005" s="87">
        <v>-18570146.829999998</v>
      </c>
      <c r="L1005" s="87">
        <v>-18570146.829999998</v>
      </c>
      <c r="M1005" s="87">
        <v>-18570146.829999998</v>
      </c>
      <c r="N1005" s="87">
        <v>-18570146.829999998</v>
      </c>
      <c r="O1005" s="87">
        <v>-18570146.829999998</v>
      </c>
      <c r="P1005" s="87">
        <v>-18570146.829999998</v>
      </c>
      <c r="Q1005" s="87">
        <v>-18570146.829999998</v>
      </c>
      <c r="R1005" s="87">
        <v>-18570146.829999998</v>
      </c>
      <c r="S1005" s="87">
        <v>-18570146.829999998</v>
      </c>
      <c r="T1005" s="87">
        <v>-18570146.829999998</v>
      </c>
      <c r="U1005" s="87">
        <v>-18570146.829999998</v>
      </c>
      <c r="V1005" s="87">
        <v>-18570146.829999998</v>
      </c>
      <c r="W1005" s="87">
        <v>-18570146.829999998</v>
      </c>
      <c r="X1005" s="87">
        <v>-18570146.829999998</v>
      </c>
      <c r="Y1005" s="87">
        <v>-18570146.829999998</v>
      </c>
      <c r="Z1005" s="87">
        <v>-18570146.829999998</v>
      </c>
      <c r="AA1005" s="87">
        <v>-18570146.829999998</v>
      </c>
      <c r="AB1005" s="87">
        <v>-18570146.829999998</v>
      </c>
      <c r="AC1005" s="87">
        <v>-18570146.829999998</v>
      </c>
      <c r="AD1005" s="87">
        <v>-18570146.829999998</v>
      </c>
      <c r="AE1005" s="87">
        <v>-18570146.829999998</v>
      </c>
      <c r="AF1005" s="87">
        <v>-18570146.829999998</v>
      </c>
      <c r="AG1005" s="87">
        <v>-18570146.829999998</v>
      </c>
      <c r="AH1005" s="87">
        <v>-18570146.829999998</v>
      </c>
      <c r="AI1005" s="87">
        <v>-18570146.829999998</v>
      </c>
      <c r="AJ1005" s="87">
        <v>-18570146.829999998</v>
      </c>
      <c r="AK1005" s="87">
        <v>-18570146.829999998</v>
      </c>
      <c r="AL1005" s="87">
        <v>-18570146.829999998</v>
      </c>
      <c r="AM1005" s="87">
        <v>-18570146.829999998</v>
      </c>
      <c r="AN1005" s="87">
        <v>-18570146.829999998</v>
      </c>
      <c r="AO1005" s="87">
        <v>-18570146.829999998</v>
      </c>
      <c r="AP1005" s="87">
        <v>-18570146.829999998</v>
      </c>
      <c r="AQ1005" s="87">
        <v>-18570146.829999998</v>
      </c>
      <c r="AR1005" s="87">
        <v>-18570146.829999998</v>
      </c>
      <c r="AS1005" s="87">
        <v>-18570146.829999998</v>
      </c>
      <c r="AT1005" s="87">
        <v>-18570146.829999998</v>
      </c>
      <c r="AU1005" s="87">
        <v>-18570146.829999998</v>
      </c>
      <c r="AV1005" s="87">
        <v>-18570146.829999998</v>
      </c>
      <c r="AW1005" s="87">
        <v>-18570146.829999998</v>
      </c>
      <c r="AX1005" s="87">
        <v>-18570146.829999998</v>
      </c>
      <c r="AY1005" s="87">
        <v>-18570146.829999998</v>
      </c>
      <c r="AZ1005" s="87">
        <v>-18570146.829999998</v>
      </c>
      <c r="BA1005" s="87">
        <v>-18570146.829999998</v>
      </c>
      <c r="BB1005" s="87">
        <v>-18570146.829999998</v>
      </c>
    </row>
    <row r="1006" spans="1:54">
      <c r="A1006" s="86" t="s">
        <v>1123</v>
      </c>
      <c r="B1006" s="87">
        <v>0</v>
      </c>
      <c r="C1006" s="87">
        <v>0</v>
      </c>
      <c r="D1006" s="87">
        <v>0</v>
      </c>
      <c r="E1006" s="87">
        <v>0</v>
      </c>
      <c r="F1006" s="87">
        <v>0</v>
      </c>
      <c r="G1006" s="87">
        <v>0</v>
      </c>
      <c r="H1006" s="87">
        <v>0</v>
      </c>
      <c r="I1006" s="87">
        <v>0</v>
      </c>
      <c r="J1006" s="87">
        <v>0</v>
      </c>
      <c r="K1006" s="87">
        <v>0</v>
      </c>
      <c r="L1006" s="87">
        <v>0</v>
      </c>
      <c r="M1006" s="87">
        <v>0</v>
      </c>
      <c r="N1006" s="87">
        <v>0</v>
      </c>
      <c r="O1006" s="87">
        <v>0</v>
      </c>
      <c r="P1006" s="87">
        <v>0</v>
      </c>
      <c r="Q1006" s="87">
        <v>0</v>
      </c>
      <c r="R1006" s="87">
        <v>0</v>
      </c>
      <c r="S1006" s="87">
        <v>0</v>
      </c>
      <c r="T1006" s="87">
        <v>0</v>
      </c>
      <c r="U1006" s="87">
        <v>0</v>
      </c>
      <c r="V1006" s="87">
        <v>0</v>
      </c>
      <c r="W1006" s="87">
        <v>0</v>
      </c>
      <c r="X1006" s="87">
        <v>0</v>
      </c>
      <c r="Y1006" s="87">
        <v>0</v>
      </c>
      <c r="Z1006" s="87">
        <v>0</v>
      </c>
      <c r="AA1006" s="87">
        <v>0</v>
      </c>
      <c r="AB1006" s="87">
        <v>0</v>
      </c>
      <c r="AC1006" s="87">
        <v>0</v>
      </c>
      <c r="AD1006" s="87">
        <v>0</v>
      </c>
      <c r="AE1006" s="87">
        <v>0</v>
      </c>
      <c r="AF1006" s="87">
        <v>0</v>
      </c>
      <c r="AG1006" s="87">
        <v>0</v>
      </c>
      <c r="AH1006" s="87">
        <v>0</v>
      </c>
      <c r="AI1006" s="87">
        <v>0</v>
      </c>
      <c r="AJ1006" s="87">
        <v>0</v>
      </c>
      <c r="AK1006" s="87">
        <v>0</v>
      </c>
      <c r="AL1006" s="87">
        <v>0</v>
      </c>
      <c r="AM1006" s="87">
        <v>0</v>
      </c>
      <c r="AN1006" s="87">
        <v>0</v>
      </c>
      <c r="AO1006" s="87">
        <v>0</v>
      </c>
      <c r="AP1006" s="87">
        <v>0</v>
      </c>
      <c r="AQ1006" s="87">
        <v>0</v>
      </c>
      <c r="AR1006" s="87">
        <v>0</v>
      </c>
      <c r="AS1006" s="87">
        <v>0</v>
      </c>
      <c r="AT1006" s="87">
        <v>0</v>
      </c>
      <c r="AU1006" s="87">
        <v>0</v>
      </c>
      <c r="AV1006" s="87">
        <v>0</v>
      </c>
      <c r="AW1006" s="87">
        <v>0</v>
      </c>
      <c r="AX1006" s="87">
        <v>0</v>
      </c>
      <c r="AY1006" s="87">
        <v>0</v>
      </c>
      <c r="AZ1006" s="87">
        <v>0</v>
      </c>
      <c r="BA1006" s="87">
        <v>0</v>
      </c>
      <c r="BB1006" s="87">
        <v>0</v>
      </c>
    </row>
    <row r="1007" spans="1:54">
      <c r="A1007" s="267" t="s">
        <v>1124</v>
      </c>
      <c r="B1007" s="109">
        <v>-18570146.829999998</v>
      </c>
      <c r="C1007" s="109">
        <v>-18570146.829999998</v>
      </c>
      <c r="D1007" s="109">
        <v>-18570146.829999998</v>
      </c>
      <c r="E1007" s="109">
        <v>-18570146.829999998</v>
      </c>
      <c r="F1007" s="109">
        <v>-18570146.829999998</v>
      </c>
      <c r="G1007" s="109">
        <v>-18570146.829999998</v>
      </c>
      <c r="H1007" s="109">
        <v>-18570146.829999998</v>
      </c>
      <c r="I1007" s="109">
        <v>-18570146.829999998</v>
      </c>
      <c r="J1007" s="109">
        <v>-18570146.829999998</v>
      </c>
      <c r="K1007" s="109">
        <v>-18570146.829999998</v>
      </c>
      <c r="L1007" s="109">
        <v>-18570146.829999998</v>
      </c>
      <c r="M1007" s="109">
        <v>-18570146.829999998</v>
      </c>
      <c r="N1007" s="109">
        <v>-18570146.829999998</v>
      </c>
      <c r="O1007" s="109">
        <v>-18570146.829999998</v>
      </c>
      <c r="P1007" s="109">
        <v>-18570146.829999998</v>
      </c>
      <c r="Q1007" s="109">
        <v>-18570146.829999998</v>
      </c>
      <c r="R1007" s="109">
        <v>-18570146.829999998</v>
      </c>
      <c r="S1007" s="109">
        <v>-18570146.829999998</v>
      </c>
      <c r="T1007" s="109">
        <v>-18570146.829999998</v>
      </c>
      <c r="U1007" s="109">
        <v>-18570146.829999998</v>
      </c>
      <c r="V1007" s="109">
        <v>-18570146.829999998</v>
      </c>
      <c r="W1007" s="109">
        <v>-18570146.829999998</v>
      </c>
      <c r="X1007" s="109">
        <v>-18570146.829999998</v>
      </c>
      <c r="Y1007" s="109">
        <v>-18570146.829999998</v>
      </c>
      <c r="Z1007" s="109">
        <v>-18570146.829999998</v>
      </c>
      <c r="AA1007" s="109">
        <v>-18570146.829999998</v>
      </c>
      <c r="AB1007" s="109">
        <v>-18570146.829999998</v>
      </c>
      <c r="AC1007" s="109">
        <v>-18570146.829999998</v>
      </c>
      <c r="AD1007" s="109">
        <v>-18570146.829999998</v>
      </c>
      <c r="AE1007" s="109">
        <v>-18570146.829999998</v>
      </c>
      <c r="AF1007" s="109">
        <v>-18570146.829999998</v>
      </c>
      <c r="AG1007" s="109">
        <v>-18570146.829999998</v>
      </c>
      <c r="AH1007" s="109">
        <v>-18570146.829999998</v>
      </c>
      <c r="AI1007" s="109">
        <v>-18570146.829999998</v>
      </c>
      <c r="AJ1007" s="109">
        <v>-18570146.829999998</v>
      </c>
      <c r="AK1007" s="109">
        <v>-18570146.829999998</v>
      </c>
      <c r="AL1007" s="109">
        <v>-18570146.829999998</v>
      </c>
      <c r="AM1007" s="109">
        <v>-18570146.829999998</v>
      </c>
      <c r="AN1007" s="109">
        <v>-18570146.829999998</v>
      </c>
      <c r="AO1007" s="109">
        <v>-18570146.829999998</v>
      </c>
      <c r="AP1007" s="109">
        <v>-18570146.829999998</v>
      </c>
      <c r="AQ1007" s="109">
        <v>-18570146.829999998</v>
      </c>
      <c r="AR1007" s="109">
        <v>-18570146.829999998</v>
      </c>
      <c r="AS1007" s="109">
        <v>-18570146.829999998</v>
      </c>
      <c r="AT1007" s="109">
        <v>-18570146.829999998</v>
      </c>
      <c r="AU1007" s="109">
        <v>-18570146.829999998</v>
      </c>
      <c r="AV1007" s="109">
        <v>-18570146.829999998</v>
      </c>
      <c r="AW1007" s="109">
        <v>-18570146.829999998</v>
      </c>
      <c r="AX1007" s="109">
        <v>-18570146.829999998</v>
      </c>
      <c r="AY1007" s="109">
        <v>-18570146.829999998</v>
      </c>
      <c r="AZ1007" s="109">
        <v>-18570146.829999998</v>
      </c>
      <c r="BA1007" s="109">
        <v>-18570146.829999998</v>
      </c>
      <c r="BB1007" s="109">
        <v>-18570146.829999998</v>
      </c>
    </row>
    <row r="1008" spans="1:54">
      <c r="A1008" s="86" t="s">
        <v>1125</v>
      </c>
      <c r="B1008" s="87"/>
      <c r="C1008" s="87"/>
      <c r="D1008" s="87"/>
      <c r="E1008" s="87"/>
      <c r="F1008" s="87"/>
      <c r="G1008" s="87"/>
      <c r="H1008" s="87"/>
      <c r="I1008" s="87"/>
      <c r="J1008" s="87"/>
      <c r="K1008" s="87"/>
      <c r="L1008" s="87"/>
      <c r="M1008" s="87"/>
      <c r="N1008" s="87"/>
      <c r="O1008" s="87"/>
      <c r="P1008" s="87"/>
      <c r="Q1008" s="87"/>
      <c r="R1008" s="87"/>
      <c r="S1008" s="87"/>
      <c r="T1008" s="87"/>
      <c r="U1008" s="87"/>
      <c r="V1008" s="87"/>
      <c r="W1008" s="87"/>
      <c r="X1008" s="87"/>
      <c r="Y1008" s="87"/>
      <c r="Z1008" s="87"/>
      <c r="AA1008" s="87"/>
      <c r="AB1008" s="87"/>
      <c r="AC1008" s="87"/>
      <c r="AD1008" s="87"/>
      <c r="AE1008" s="87"/>
      <c r="AF1008" s="87"/>
      <c r="AG1008" s="87"/>
      <c r="AH1008" s="87"/>
      <c r="AI1008" s="87"/>
      <c r="AJ1008" s="87"/>
      <c r="AK1008" s="87"/>
      <c r="AL1008" s="87"/>
      <c r="AM1008" s="87"/>
      <c r="AN1008" s="87"/>
      <c r="AO1008" s="87"/>
      <c r="AP1008" s="87"/>
      <c r="AQ1008" s="87"/>
      <c r="AR1008" s="87"/>
      <c r="AS1008" s="87"/>
      <c r="AT1008" s="87"/>
      <c r="AU1008" s="87"/>
      <c r="AV1008" s="87"/>
      <c r="AW1008" s="87"/>
      <c r="AX1008" s="87"/>
      <c r="AY1008" s="87"/>
      <c r="AZ1008" s="87"/>
      <c r="BA1008" s="87"/>
      <c r="BB1008" s="87"/>
    </row>
    <row r="1009" spans="1:54">
      <c r="A1009" s="89" t="s">
        <v>1126</v>
      </c>
      <c r="B1009" s="87"/>
      <c r="C1009" s="87"/>
      <c r="D1009" s="87"/>
      <c r="E1009" s="87"/>
      <c r="F1009" s="87"/>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c r="AK1009" s="87"/>
      <c r="AL1009" s="87"/>
      <c r="AM1009" s="87"/>
      <c r="AN1009" s="87"/>
      <c r="AO1009" s="87"/>
      <c r="AP1009" s="87"/>
      <c r="AQ1009" s="87"/>
      <c r="AR1009" s="87"/>
      <c r="AS1009" s="87"/>
      <c r="AT1009" s="87"/>
      <c r="AU1009" s="87"/>
      <c r="AV1009" s="87"/>
      <c r="AW1009" s="87"/>
      <c r="AX1009" s="87"/>
      <c r="AY1009" s="87"/>
      <c r="AZ1009" s="87"/>
      <c r="BA1009" s="87"/>
      <c r="BB1009" s="87"/>
    </row>
    <row r="1010" spans="1:54">
      <c r="A1010" s="86" t="s">
        <v>1127</v>
      </c>
      <c r="B1010" s="87">
        <v>-22005456.631239999</v>
      </c>
      <c r="C1010" s="87">
        <v>-22059362.430509999</v>
      </c>
      <c r="D1010" s="87">
        <v>-22113268.22978</v>
      </c>
      <c r="E1010" s="87">
        <v>-22167174.02905</v>
      </c>
      <c r="F1010" s="87">
        <v>-22221079.8283199</v>
      </c>
      <c r="G1010" s="87">
        <v>-16574985.6275899</v>
      </c>
      <c r="H1010" s="87">
        <v>-16574985.6275899</v>
      </c>
      <c r="I1010" s="87">
        <v>-16574985.6275899</v>
      </c>
      <c r="J1010" s="87">
        <v>-16574985.6275899</v>
      </c>
      <c r="K1010" s="87">
        <v>-16574985.6275899</v>
      </c>
      <c r="L1010" s="87">
        <v>-16574985.6275899</v>
      </c>
      <c r="M1010" s="87">
        <v>-16574985.6275899</v>
      </c>
      <c r="N1010" s="87">
        <v>-16574985.6275899</v>
      </c>
      <c r="O1010" s="87">
        <v>-16574985.6275899</v>
      </c>
      <c r="P1010" s="87">
        <v>-16574985.6275899</v>
      </c>
      <c r="Q1010" s="87">
        <v>-16574985.6275899</v>
      </c>
      <c r="R1010" s="87">
        <v>-16574985.6275899</v>
      </c>
      <c r="S1010" s="87">
        <v>-16574985.6275899</v>
      </c>
      <c r="T1010" s="87">
        <v>-16574985.6275899</v>
      </c>
      <c r="U1010" s="87">
        <v>-16574985.6275899</v>
      </c>
      <c r="V1010" s="87">
        <v>-16574985.6275899</v>
      </c>
      <c r="W1010" s="87">
        <v>-16574985.6275899</v>
      </c>
      <c r="X1010" s="87">
        <v>-16574985.6275899</v>
      </c>
      <c r="Y1010" s="87">
        <v>-16574985.6275899</v>
      </c>
      <c r="Z1010" s="87">
        <v>-16574985.6275899</v>
      </c>
      <c r="AA1010" s="87">
        <v>-16574985.6275899</v>
      </c>
      <c r="AB1010" s="87">
        <v>-16574985.6275899</v>
      </c>
      <c r="AC1010" s="87">
        <v>-16574985.6275899</v>
      </c>
      <c r="AD1010" s="87">
        <v>-16574985.6275899</v>
      </c>
      <c r="AE1010" s="87">
        <v>-16574985.6275899</v>
      </c>
      <c r="AF1010" s="87">
        <v>-16574985.6275899</v>
      </c>
      <c r="AG1010" s="87">
        <v>-16574985.6275899</v>
      </c>
      <c r="AH1010" s="87">
        <v>-16574985.6275899</v>
      </c>
      <c r="AI1010" s="87">
        <v>-16574985.6275899</v>
      </c>
      <c r="AJ1010" s="87">
        <v>-16574985.6275899</v>
      </c>
      <c r="AK1010" s="87">
        <v>-16574985.6275899</v>
      </c>
      <c r="AL1010" s="87">
        <v>-16574985.6275899</v>
      </c>
      <c r="AM1010" s="87">
        <v>-16574985.6275899</v>
      </c>
      <c r="AN1010" s="87">
        <v>-16574985.6275899</v>
      </c>
      <c r="AO1010" s="87">
        <v>-16574985.6275899</v>
      </c>
      <c r="AP1010" s="87">
        <v>-16574985.6275899</v>
      </c>
      <c r="AQ1010" s="87">
        <v>-16574985.6275899</v>
      </c>
      <c r="AR1010" s="87">
        <v>-16574985.6275899</v>
      </c>
      <c r="AS1010" s="87">
        <v>-16574985.6275899</v>
      </c>
      <c r="AT1010" s="87">
        <v>-16574985.6275899</v>
      </c>
      <c r="AU1010" s="87">
        <v>-16574985.6275899</v>
      </c>
      <c r="AV1010" s="87">
        <v>-16574985.6275899</v>
      </c>
      <c r="AW1010" s="87">
        <v>-16574985.6275899</v>
      </c>
      <c r="AX1010" s="87">
        <v>-16574985.6275899</v>
      </c>
      <c r="AY1010" s="87">
        <v>-16574985.6275899</v>
      </c>
      <c r="AZ1010" s="87">
        <v>-16574985.6275899</v>
      </c>
      <c r="BA1010" s="87">
        <v>-16574985.6275899</v>
      </c>
      <c r="BB1010" s="87">
        <v>-16574985.6275899</v>
      </c>
    </row>
    <row r="1011" spans="1:54">
      <c r="A1011" s="86" t="s">
        <v>1128</v>
      </c>
      <c r="B1011" s="87">
        <v>-26845470.379999999</v>
      </c>
      <c r="C1011" s="87">
        <v>-26845470.379999999</v>
      </c>
      <c r="D1011" s="87">
        <v>-26845470.379999999</v>
      </c>
      <c r="E1011" s="87">
        <v>-26845470.379999999</v>
      </c>
      <c r="F1011" s="87">
        <v>-26845470.379999999</v>
      </c>
      <c r="G1011" s="87">
        <v>-26845470.379999999</v>
      </c>
      <c r="H1011" s="87">
        <v>-26845470.379999999</v>
      </c>
      <c r="I1011" s="87">
        <v>-26845470.379999999</v>
      </c>
      <c r="J1011" s="87">
        <v>-26845470.379999999</v>
      </c>
      <c r="K1011" s="87">
        <v>-26845470.379999999</v>
      </c>
      <c r="L1011" s="87">
        <v>-26845470.379999999</v>
      </c>
      <c r="M1011" s="87">
        <v>-26845470.379999999</v>
      </c>
      <c r="N1011" s="87">
        <v>-26845470.379999999</v>
      </c>
      <c r="O1011" s="87">
        <v>-26845470.379999999</v>
      </c>
      <c r="P1011" s="87">
        <v>-26845470.379999999</v>
      </c>
      <c r="Q1011" s="87">
        <v>-26845470.379999999</v>
      </c>
      <c r="R1011" s="87">
        <v>-26845470.379999999</v>
      </c>
      <c r="S1011" s="87">
        <v>-26845470.379999999</v>
      </c>
      <c r="T1011" s="87">
        <v>-26845470.379999999</v>
      </c>
      <c r="U1011" s="87">
        <v>-26845470.379999999</v>
      </c>
      <c r="V1011" s="87">
        <v>-26845470.379999999</v>
      </c>
      <c r="W1011" s="87">
        <v>-26845470.379999999</v>
      </c>
      <c r="X1011" s="87">
        <v>-26845470.379999999</v>
      </c>
      <c r="Y1011" s="87">
        <v>-26845470.379999999</v>
      </c>
      <c r="Z1011" s="87">
        <v>-26845470.379999999</v>
      </c>
      <c r="AA1011" s="87">
        <v>-26845470.379999999</v>
      </c>
      <c r="AB1011" s="87">
        <v>-26845470.379999999</v>
      </c>
      <c r="AC1011" s="87">
        <v>-26845470.379999999</v>
      </c>
      <c r="AD1011" s="87">
        <v>-26845470.379999999</v>
      </c>
      <c r="AE1011" s="87">
        <v>-26845470.379999999</v>
      </c>
      <c r="AF1011" s="87">
        <v>-26845470.379999999</v>
      </c>
      <c r="AG1011" s="87">
        <v>-26845470.379999999</v>
      </c>
      <c r="AH1011" s="87">
        <v>-26845470.379999999</v>
      </c>
      <c r="AI1011" s="87">
        <v>-26845470.379999999</v>
      </c>
      <c r="AJ1011" s="87">
        <v>-26845470.379999999</v>
      </c>
      <c r="AK1011" s="87">
        <v>-26845470.379999999</v>
      </c>
      <c r="AL1011" s="87">
        <v>-26845470.379999999</v>
      </c>
      <c r="AM1011" s="87">
        <v>-26845470.379999999</v>
      </c>
      <c r="AN1011" s="87">
        <v>-26845470.379999999</v>
      </c>
      <c r="AO1011" s="87">
        <v>-26845470.379999999</v>
      </c>
      <c r="AP1011" s="87">
        <v>-26845470.379999999</v>
      </c>
      <c r="AQ1011" s="87">
        <v>-26845470.379999999</v>
      </c>
      <c r="AR1011" s="87">
        <v>-26845470.379999999</v>
      </c>
      <c r="AS1011" s="87">
        <v>-26845470.379999999</v>
      </c>
      <c r="AT1011" s="87">
        <v>-26845470.379999999</v>
      </c>
      <c r="AU1011" s="87">
        <v>-26845470.379999999</v>
      </c>
      <c r="AV1011" s="87">
        <v>-26845470.379999999</v>
      </c>
      <c r="AW1011" s="87">
        <v>-26845470.379999999</v>
      </c>
      <c r="AX1011" s="87">
        <v>-26845470.379999999</v>
      </c>
      <c r="AY1011" s="87">
        <v>-26845470.379999999</v>
      </c>
      <c r="AZ1011" s="87">
        <v>-26845470.379999999</v>
      </c>
      <c r="BA1011" s="87">
        <v>-26845470.379999999</v>
      </c>
      <c r="BB1011" s="87">
        <v>-26845470.379999999</v>
      </c>
    </row>
    <row r="1012" spans="1:54">
      <c r="A1012" s="86" t="s">
        <v>1129</v>
      </c>
      <c r="B1012" s="87">
        <v>0</v>
      </c>
      <c r="C1012" s="87">
        <v>0</v>
      </c>
      <c r="D1012" s="87">
        <v>0</v>
      </c>
      <c r="E1012" s="87">
        <v>0</v>
      </c>
      <c r="F1012" s="87">
        <v>0</v>
      </c>
      <c r="G1012" s="87">
        <v>0</v>
      </c>
      <c r="H1012" s="87">
        <v>0</v>
      </c>
      <c r="I1012" s="87">
        <v>0</v>
      </c>
      <c r="J1012" s="87">
        <v>0</v>
      </c>
      <c r="K1012" s="87">
        <v>0</v>
      </c>
      <c r="L1012" s="87">
        <v>0</v>
      </c>
      <c r="M1012" s="87">
        <v>0</v>
      </c>
      <c r="N1012" s="87">
        <v>0</v>
      </c>
      <c r="O1012" s="87">
        <v>0</v>
      </c>
      <c r="P1012" s="87">
        <v>0</v>
      </c>
      <c r="Q1012" s="87">
        <v>0</v>
      </c>
      <c r="R1012" s="87">
        <v>0</v>
      </c>
      <c r="S1012" s="87">
        <v>0</v>
      </c>
      <c r="T1012" s="87">
        <v>0</v>
      </c>
      <c r="U1012" s="87">
        <v>0</v>
      </c>
      <c r="V1012" s="87">
        <v>0</v>
      </c>
      <c r="W1012" s="87">
        <v>0</v>
      </c>
      <c r="X1012" s="87">
        <v>0</v>
      </c>
      <c r="Y1012" s="87">
        <v>0</v>
      </c>
      <c r="Z1012" s="87">
        <v>0</v>
      </c>
      <c r="AA1012" s="87">
        <v>0</v>
      </c>
      <c r="AB1012" s="87">
        <v>0</v>
      </c>
      <c r="AC1012" s="87">
        <v>0</v>
      </c>
      <c r="AD1012" s="87">
        <v>0</v>
      </c>
      <c r="AE1012" s="87">
        <v>0</v>
      </c>
      <c r="AF1012" s="87">
        <v>0</v>
      </c>
      <c r="AG1012" s="87">
        <v>0</v>
      </c>
      <c r="AH1012" s="87">
        <v>0</v>
      </c>
      <c r="AI1012" s="87">
        <v>0</v>
      </c>
      <c r="AJ1012" s="87">
        <v>0</v>
      </c>
      <c r="AK1012" s="87">
        <v>0</v>
      </c>
      <c r="AL1012" s="87">
        <v>0</v>
      </c>
      <c r="AM1012" s="87">
        <v>0</v>
      </c>
      <c r="AN1012" s="87">
        <v>0</v>
      </c>
      <c r="AO1012" s="87">
        <v>0</v>
      </c>
      <c r="AP1012" s="87">
        <v>0</v>
      </c>
      <c r="AQ1012" s="87">
        <v>0</v>
      </c>
      <c r="AR1012" s="87">
        <v>0</v>
      </c>
      <c r="AS1012" s="87">
        <v>0</v>
      </c>
      <c r="AT1012" s="87">
        <v>0</v>
      </c>
      <c r="AU1012" s="87">
        <v>0</v>
      </c>
      <c r="AV1012" s="87">
        <v>0</v>
      </c>
      <c r="AW1012" s="87">
        <v>0</v>
      </c>
      <c r="AX1012" s="87">
        <v>0</v>
      </c>
      <c r="AY1012" s="87">
        <v>0</v>
      </c>
      <c r="AZ1012" s="87">
        <v>0</v>
      </c>
      <c r="BA1012" s="87">
        <v>0</v>
      </c>
      <c r="BB1012" s="87">
        <v>0</v>
      </c>
    </row>
    <row r="1013" spans="1:54">
      <c r="A1013" s="86" t="s">
        <v>1130</v>
      </c>
      <c r="B1013" s="87">
        <v>-301317.83</v>
      </c>
      <c r="C1013" s="87">
        <v>-301317.83</v>
      </c>
      <c r="D1013" s="87">
        <v>-301317.83</v>
      </c>
      <c r="E1013" s="87">
        <v>-301317.83</v>
      </c>
      <c r="F1013" s="87">
        <v>-301317.83</v>
      </c>
      <c r="G1013" s="87">
        <v>-301317.83</v>
      </c>
      <c r="H1013" s="87">
        <v>-301317.83</v>
      </c>
      <c r="I1013" s="87">
        <v>-301317.83</v>
      </c>
      <c r="J1013" s="87">
        <v>-301317.83</v>
      </c>
      <c r="K1013" s="87">
        <v>-301317.83</v>
      </c>
      <c r="L1013" s="87">
        <v>-301317.83</v>
      </c>
      <c r="M1013" s="87">
        <v>-301317.83</v>
      </c>
      <c r="N1013" s="87">
        <v>-301317.83</v>
      </c>
      <c r="O1013" s="87">
        <v>-301317.83</v>
      </c>
      <c r="P1013" s="87">
        <v>-301317.83</v>
      </c>
      <c r="Q1013" s="87">
        <v>-301317.83</v>
      </c>
      <c r="R1013" s="87">
        <v>-301317.83</v>
      </c>
      <c r="S1013" s="87">
        <v>-301317.83</v>
      </c>
      <c r="T1013" s="87">
        <v>-301317.83</v>
      </c>
      <c r="U1013" s="87">
        <v>-301317.83</v>
      </c>
      <c r="V1013" s="87">
        <v>-301317.83</v>
      </c>
      <c r="W1013" s="87">
        <v>-301317.83</v>
      </c>
      <c r="X1013" s="87">
        <v>-301317.83</v>
      </c>
      <c r="Y1013" s="87">
        <v>-301317.83</v>
      </c>
      <c r="Z1013" s="87">
        <v>-301317.83</v>
      </c>
      <c r="AA1013" s="87">
        <v>-301317.83</v>
      </c>
      <c r="AB1013" s="87">
        <v>-301317.83</v>
      </c>
      <c r="AC1013" s="87">
        <v>-301317.83</v>
      </c>
      <c r="AD1013" s="87">
        <v>-301317.83</v>
      </c>
      <c r="AE1013" s="87">
        <v>-301317.83</v>
      </c>
      <c r="AF1013" s="87">
        <v>-301317.83</v>
      </c>
      <c r="AG1013" s="87">
        <v>-301317.83</v>
      </c>
      <c r="AH1013" s="87">
        <v>-301317.83</v>
      </c>
      <c r="AI1013" s="87">
        <v>-301317.83</v>
      </c>
      <c r="AJ1013" s="87">
        <v>-301317.83</v>
      </c>
      <c r="AK1013" s="87">
        <v>-301317.83</v>
      </c>
      <c r="AL1013" s="87">
        <v>-301317.83</v>
      </c>
      <c r="AM1013" s="87">
        <v>-301317.83</v>
      </c>
      <c r="AN1013" s="87">
        <v>-301317.83</v>
      </c>
      <c r="AO1013" s="87">
        <v>-301317.83</v>
      </c>
      <c r="AP1013" s="87">
        <v>-301317.83</v>
      </c>
      <c r="AQ1013" s="87">
        <v>-301317.83</v>
      </c>
      <c r="AR1013" s="87">
        <v>-301317.83</v>
      </c>
      <c r="AS1013" s="87">
        <v>-301317.83</v>
      </c>
      <c r="AT1013" s="87">
        <v>-301317.83</v>
      </c>
      <c r="AU1013" s="87">
        <v>-301317.83</v>
      </c>
      <c r="AV1013" s="87">
        <v>-301317.83</v>
      </c>
      <c r="AW1013" s="87">
        <v>-301317.83</v>
      </c>
      <c r="AX1013" s="87">
        <v>-301317.83</v>
      </c>
      <c r="AY1013" s="87">
        <v>-301317.83</v>
      </c>
      <c r="AZ1013" s="87">
        <v>-301317.83</v>
      </c>
      <c r="BA1013" s="87">
        <v>-301317.83</v>
      </c>
      <c r="BB1013" s="87">
        <v>-301317.83</v>
      </c>
    </row>
    <row r="1014" spans="1:54">
      <c r="A1014" s="267" t="s">
        <v>1131</v>
      </c>
      <c r="B1014" s="109">
        <v>-49152244.841239899</v>
      </c>
      <c r="C1014" s="109">
        <v>-49206150.640509903</v>
      </c>
      <c r="D1014" s="109">
        <v>-49260056.439779997</v>
      </c>
      <c r="E1014" s="109">
        <v>-49313962.239050001</v>
      </c>
      <c r="F1014" s="109">
        <v>-49367868.038319997</v>
      </c>
      <c r="G1014" s="109">
        <v>-43721773.837589897</v>
      </c>
      <c r="H1014" s="109">
        <v>-43721773.837589897</v>
      </c>
      <c r="I1014" s="109">
        <v>-43721773.837589897</v>
      </c>
      <c r="J1014" s="109">
        <v>-43721773.837589897</v>
      </c>
      <c r="K1014" s="109">
        <v>-43721773.837589897</v>
      </c>
      <c r="L1014" s="109">
        <v>-43721773.837589897</v>
      </c>
      <c r="M1014" s="109">
        <v>-43721773.837589897</v>
      </c>
      <c r="N1014" s="109">
        <v>-43721773.837589897</v>
      </c>
      <c r="O1014" s="109">
        <v>-43721773.837589897</v>
      </c>
      <c r="P1014" s="109">
        <v>-43721773.837589897</v>
      </c>
      <c r="Q1014" s="109">
        <v>-43721773.837589897</v>
      </c>
      <c r="R1014" s="109">
        <v>-43721773.837589897</v>
      </c>
      <c r="S1014" s="109">
        <v>-43721773.837589897</v>
      </c>
      <c r="T1014" s="109">
        <v>-43721773.837589897</v>
      </c>
      <c r="U1014" s="109">
        <v>-43721773.837589897</v>
      </c>
      <c r="V1014" s="109">
        <v>-43721773.837589897</v>
      </c>
      <c r="W1014" s="109">
        <v>-43721773.837589897</v>
      </c>
      <c r="X1014" s="109">
        <v>-43721773.837589897</v>
      </c>
      <c r="Y1014" s="109">
        <v>-43721773.837589897</v>
      </c>
      <c r="Z1014" s="109">
        <v>-43721773.837589897</v>
      </c>
      <c r="AA1014" s="109">
        <v>-43721773.837589897</v>
      </c>
      <c r="AB1014" s="109">
        <v>-43721773.837589897</v>
      </c>
      <c r="AC1014" s="109">
        <v>-43721773.837589897</v>
      </c>
      <c r="AD1014" s="109">
        <v>-43721773.837589897</v>
      </c>
      <c r="AE1014" s="109">
        <v>-43721773.837589897</v>
      </c>
      <c r="AF1014" s="109">
        <v>-43721773.837589897</v>
      </c>
      <c r="AG1014" s="109">
        <v>-43721773.837589897</v>
      </c>
      <c r="AH1014" s="109">
        <v>-43721773.837589897</v>
      </c>
      <c r="AI1014" s="109">
        <v>-43721773.837589897</v>
      </c>
      <c r="AJ1014" s="109">
        <v>-43721773.837589897</v>
      </c>
      <c r="AK1014" s="109">
        <v>-43721773.837589897</v>
      </c>
      <c r="AL1014" s="109">
        <v>-43721773.837589897</v>
      </c>
      <c r="AM1014" s="109">
        <v>-43721773.837589897</v>
      </c>
      <c r="AN1014" s="109">
        <v>-43721773.837589897</v>
      </c>
      <c r="AO1014" s="109">
        <v>-43721773.837589897</v>
      </c>
      <c r="AP1014" s="109">
        <v>-43721773.837589897</v>
      </c>
      <c r="AQ1014" s="109">
        <v>-43721773.837589897</v>
      </c>
      <c r="AR1014" s="109">
        <v>-43721773.837589897</v>
      </c>
      <c r="AS1014" s="109">
        <v>-43721773.837589897</v>
      </c>
      <c r="AT1014" s="109">
        <v>-43721773.837589897</v>
      </c>
      <c r="AU1014" s="109">
        <v>-43721773.837589897</v>
      </c>
      <c r="AV1014" s="109">
        <v>-43721773.837589897</v>
      </c>
      <c r="AW1014" s="109">
        <v>-43721773.837589897</v>
      </c>
      <c r="AX1014" s="109">
        <v>-43721773.837589897</v>
      </c>
      <c r="AY1014" s="109">
        <v>-43721773.837589897</v>
      </c>
      <c r="AZ1014" s="109">
        <v>-43721773.837589897</v>
      </c>
      <c r="BA1014" s="109">
        <v>-43721773.837589897</v>
      </c>
      <c r="BB1014" s="109">
        <v>-43721773.837589897</v>
      </c>
    </row>
    <row r="1015" spans="1:54">
      <c r="A1015" s="86" t="s">
        <v>1132</v>
      </c>
      <c r="B1015" s="87"/>
      <c r="C1015" s="87"/>
      <c r="D1015" s="87"/>
      <c r="E1015" s="87"/>
      <c r="F1015" s="87"/>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87"/>
      <c r="AG1015" s="87"/>
      <c r="AH1015" s="87"/>
      <c r="AI1015" s="87"/>
      <c r="AJ1015" s="87"/>
      <c r="AK1015" s="87"/>
      <c r="AL1015" s="87"/>
      <c r="AM1015" s="87"/>
      <c r="AN1015" s="87"/>
      <c r="AO1015" s="87"/>
      <c r="AP1015" s="87"/>
      <c r="AQ1015" s="87"/>
      <c r="AR1015" s="87"/>
      <c r="AS1015" s="87"/>
      <c r="AT1015" s="87"/>
      <c r="AU1015" s="87"/>
      <c r="AV1015" s="87"/>
      <c r="AW1015" s="87"/>
      <c r="AX1015" s="87"/>
      <c r="AY1015" s="87"/>
      <c r="AZ1015" s="87"/>
      <c r="BA1015" s="87"/>
      <c r="BB1015" s="87"/>
    </row>
    <row r="1016" spans="1:54">
      <c r="A1016" s="89" t="s">
        <v>1133</v>
      </c>
      <c r="B1016" s="87"/>
      <c r="C1016" s="87"/>
      <c r="D1016" s="87"/>
      <c r="E1016" s="87"/>
      <c r="F1016" s="87"/>
      <c r="G1016" s="87"/>
      <c r="H1016" s="87"/>
      <c r="I1016" s="87"/>
      <c r="J1016" s="87"/>
      <c r="K1016" s="87"/>
      <c r="L1016" s="87"/>
      <c r="M1016" s="87"/>
      <c r="N1016" s="87"/>
      <c r="O1016" s="87"/>
      <c r="P1016" s="87"/>
      <c r="Q1016" s="87"/>
      <c r="R1016" s="87"/>
      <c r="S1016" s="87"/>
      <c r="T1016" s="87"/>
      <c r="U1016" s="87"/>
      <c r="V1016" s="87"/>
      <c r="W1016" s="87"/>
      <c r="X1016" s="87"/>
      <c r="Y1016" s="87"/>
      <c r="Z1016" s="87"/>
      <c r="AA1016" s="87"/>
      <c r="AB1016" s="87"/>
      <c r="AC1016" s="87"/>
      <c r="AD1016" s="87"/>
      <c r="AE1016" s="87"/>
      <c r="AF1016" s="87"/>
      <c r="AG1016" s="87"/>
      <c r="AH1016" s="87"/>
      <c r="AI1016" s="87"/>
      <c r="AJ1016" s="87"/>
      <c r="AK1016" s="87"/>
      <c r="AL1016" s="87"/>
      <c r="AM1016" s="87"/>
      <c r="AN1016" s="87"/>
      <c r="AO1016" s="87"/>
      <c r="AP1016" s="87"/>
      <c r="AQ1016" s="87"/>
      <c r="AR1016" s="87"/>
      <c r="AS1016" s="87"/>
      <c r="AT1016" s="87"/>
      <c r="AU1016" s="87"/>
      <c r="AV1016" s="87"/>
      <c r="AW1016" s="87"/>
      <c r="AX1016" s="87"/>
      <c r="AY1016" s="87"/>
      <c r="AZ1016" s="87"/>
      <c r="BA1016" s="87"/>
      <c r="BB1016" s="87"/>
    </row>
    <row r="1017" spans="1:54">
      <c r="A1017" s="86" t="s">
        <v>1134</v>
      </c>
      <c r="B1017" s="87">
        <v>-0.08</v>
      </c>
      <c r="C1017" s="87">
        <v>-0.08</v>
      </c>
      <c r="D1017" s="87">
        <v>-0.08</v>
      </c>
      <c r="E1017" s="87">
        <v>-0.08</v>
      </c>
      <c r="F1017" s="87">
        <v>-0.08</v>
      </c>
      <c r="G1017" s="87">
        <v>-0.08</v>
      </c>
      <c r="H1017" s="87">
        <v>-0.08</v>
      </c>
      <c r="I1017" s="87">
        <v>-0.08</v>
      </c>
      <c r="J1017" s="87">
        <v>-0.08</v>
      </c>
      <c r="K1017" s="87">
        <v>-0.08</v>
      </c>
      <c r="L1017" s="87">
        <v>-0.08</v>
      </c>
      <c r="M1017" s="87">
        <v>-0.08</v>
      </c>
      <c r="N1017" s="87">
        <v>-0.08</v>
      </c>
      <c r="O1017" s="87">
        <v>-0.08</v>
      </c>
      <c r="P1017" s="87">
        <v>-0.08</v>
      </c>
      <c r="Q1017" s="87">
        <v>-0.08</v>
      </c>
      <c r="R1017" s="87">
        <v>-0.08</v>
      </c>
      <c r="S1017" s="87">
        <v>-0.08</v>
      </c>
      <c r="T1017" s="87">
        <v>-0.08</v>
      </c>
      <c r="U1017" s="87">
        <v>-0.08</v>
      </c>
      <c r="V1017" s="87">
        <v>-0.08</v>
      </c>
      <c r="W1017" s="87">
        <v>-0.08</v>
      </c>
      <c r="X1017" s="87">
        <v>-0.08</v>
      </c>
      <c r="Y1017" s="87">
        <v>-0.08</v>
      </c>
      <c r="Z1017" s="87">
        <v>-0.08</v>
      </c>
      <c r="AA1017" s="87">
        <v>-0.08</v>
      </c>
      <c r="AB1017" s="87">
        <v>-0.08</v>
      </c>
      <c r="AC1017" s="87">
        <v>-0.08</v>
      </c>
      <c r="AD1017" s="87">
        <v>-0.08</v>
      </c>
      <c r="AE1017" s="87">
        <v>-0.08</v>
      </c>
      <c r="AF1017" s="87">
        <v>-0.08</v>
      </c>
      <c r="AG1017" s="87">
        <v>-0.08</v>
      </c>
      <c r="AH1017" s="87">
        <v>-0.08</v>
      </c>
      <c r="AI1017" s="87">
        <v>-0.08</v>
      </c>
      <c r="AJ1017" s="87">
        <v>-0.08</v>
      </c>
      <c r="AK1017" s="87">
        <v>-0.08</v>
      </c>
      <c r="AL1017" s="87">
        <v>-0.08</v>
      </c>
      <c r="AM1017" s="87">
        <v>-0.08</v>
      </c>
      <c r="AN1017" s="87">
        <v>-0.08</v>
      </c>
      <c r="AO1017" s="87">
        <v>-0.08</v>
      </c>
      <c r="AP1017" s="87">
        <v>-0.08</v>
      </c>
      <c r="AQ1017" s="87">
        <v>-0.08</v>
      </c>
      <c r="AR1017" s="87">
        <v>-0.08</v>
      </c>
      <c r="AS1017" s="87">
        <v>-0.08</v>
      </c>
      <c r="AT1017" s="87">
        <v>-0.08</v>
      </c>
      <c r="AU1017" s="87">
        <v>-0.08</v>
      </c>
      <c r="AV1017" s="87">
        <v>-0.08</v>
      </c>
      <c r="AW1017" s="87">
        <v>-0.08</v>
      </c>
      <c r="AX1017" s="87">
        <v>-0.08</v>
      </c>
      <c r="AY1017" s="87">
        <v>-0.08</v>
      </c>
      <c r="AZ1017" s="87">
        <v>-0.08</v>
      </c>
      <c r="BA1017" s="87">
        <v>-0.08</v>
      </c>
      <c r="BB1017" s="87">
        <v>-0.08</v>
      </c>
    </row>
    <row r="1018" spans="1:54">
      <c r="A1018" s="86" t="s">
        <v>1135</v>
      </c>
      <c r="B1018" s="87">
        <v>-10043833.539999999</v>
      </c>
      <c r="C1018" s="87">
        <v>-10043833.539999999</v>
      </c>
      <c r="D1018" s="87">
        <v>-10043833.539999999</v>
      </c>
      <c r="E1018" s="87">
        <v>-10043833.539999999</v>
      </c>
      <c r="F1018" s="87">
        <v>-10043833.539999999</v>
      </c>
      <c r="G1018" s="87">
        <v>-10043833.539999999</v>
      </c>
      <c r="H1018" s="87">
        <v>-10043833.539999999</v>
      </c>
      <c r="I1018" s="87">
        <v>-10043833.539999999</v>
      </c>
      <c r="J1018" s="87">
        <v>-10043833.539999999</v>
      </c>
      <c r="K1018" s="87">
        <v>-10043833.539999999</v>
      </c>
      <c r="L1018" s="87">
        <v>-10043833.539999999</v>
      </c>
      <c r="M1018" s="87">
        <v>-10043833.539999999</v>
      </c>
      <c r="N1018" s="87">
        <v>-10043833.539999999</v>
      </c>
      <c r="O1018" s="87">
        <v>-10043833.539999999</v>
      </c>
      <c r="P1018" s="87">
        <v>-10043833.539999999</v>
      </c>
      <c r="Q1018" s="87">
        <v>-10043833.539999999</v>
      </c>
      <c r="R1018" s="87">
        <v>-10043833.539999999</v>
      </c>
      <c r="S1018" s="87">
        <v>-10043833.539999999</v>
      </c>
      <c r="T1018" s="87">
        <v>-10043833.539999999</v>
      </c>
      <c r="U1018" s="87">
        <v>-10043833.539999999</v>
      </c>
      <c r="V1018" s="87">
        <v>-10043833.539999999</v>
      </c>
      <c r="W1018" s="87">
        <v>-10043833.539999999</v>
      </c>
      <c r="X1018" s="87">
        <v>-10043833.539999999</v>
      </c>
      <c r="Y1018" s="87">
        <v>-10043833.539999999</v>
      </c>
      <c r="Z1018" s="87">
        <v>-10043833.539999999</v>
      </c>
      <c r="AA1018" s="87">
        <v>-10043833.539999999</v>
      </c>
      <c r="AB1018" s="87">
        <v>-10043833.539999999</v>
      </c>
      <c r="AC1018" s="87">
        <v>-10043833.539999999</v>
      </c>
      <c r="AD1018" s="87">
        <v>-10043833.539999999</v>
      </c>
      <c r="AE1018" s="87">
        <v>-10043833.539999999</v>
      </c>
      <c r="AF1018" s="87">
        <v>-10043833.539999999</v>
      </c>
      <c r="AG1018" s="87">
        <v>-10043833.539999999</v>
      </c>
      <c r="AH1018" s="87">
        <v>-10043833.539999999</v>
      </c>
      <c r="AI1018" s="87">
        <v>-10043833.539999999</v>
      </c>
      <c r="AJ1018" s="87">
        <v>-10043833.539999999</v>
      </c>
      <c r="AK1018" s="87">
        <v>-10043833.539999999</v>
      </c>
      <c r="AL1018" s="87">
        <v>-10043833.539999999</v>
      </c>
      <c r="AM1018" s="87">
        <v>-10043833.539999999</v>
      </c>
      <c r="AN1018" s="87">
        <v>-10043833.539999999</v>
      </c>
      <c r="AO1018" s="87">
        <v>-10043833.539999999</v>
      </c>
      <c r="AP1018" s="87">
        <v>-10043833.539999999</v>
      </c>
      <c r="AQ1018" s="87">
        <v>-10043833.539999999</v>
      </c>
      <c r="AR1018" s="87">
        <v>-10043833.539999999</v>
      </c>
      <c r="AS1018" s="87">
        <v>-10043833.539999999</v>
      </c>
      <c r="AT1018" s="87">
        <v>-10043833.539999999</v>
      </c>
      <c r="AU1018" s="87">
        <v>-10043833.539999999</v>
      </c>
      <c r="AV1018" s="87">
        <v>-10043833.539999999</v>
      </c>
      <c r="AW1018" s="87">
        <v>-10043833.539999999</v>
      </c>
      <c r="AX1018" s="87">
        <v>-10043833.539999999</v>
      </c>
      <c r="AY1018" s="87">
        <v>-10043833.539999999</v>
      </c>
      <c r="AZ1018" s="87">
        <v>-10043833.539999999</v>
      </c>
      <c r="BA1018" s="87">
        <v>-10043833.539999999</v>
      </c>
      <c r="BB1018" s="87">
        <v>-10043833.539999999</v>
      </c>
    </row>
    <row r="1019" spans="1:54">
      <c r="A1019" s="86" t="s">
        <v>1136</v>
      </c>
      <c r="B1019" s="87">
        <v>0</v>
      </c>
      <c r="C1019" s="87">
        <v>0</v>
      </c>
      <c r="D1019" s="87">
        <v>0</v>
      </c>
      <c r="E1019" s="87">
        <v>0</v>
      </c>
      <c r="F1019" s="87">
        <v>0</v>
      </c>
      <c r="G1019" s="87">
        <v>0</v>
      </c>
      <c r="H1019" s="87">
        <v>0</v>
      </c>
      <c r="I1019" s="87">
        <v>0</v>
      </c>
      <c r="J1019" s="87">
        <v>0</v>
      </c>
      <c r="K1019" s="87">
        <v>0</v>
      </c>
      <c r="L1019" s="87">
        <v>0</v>
      </c>
      <c r="M1019" s="87">
        <v>0</v>
      </c>
      <c r="N1019" s="87">
        <v>0</v>
      </c>
      <c r="O1019" s="87">
        <v>0</v>
      </c>
      <c r="P1019" s="87">
        <v>0</v>
      </c>
      <c r="Q1019" s="87">
        <v>0</v>
      </c>
      <c r="R1019" s="87">
        <v>0</v>
      </c>
      <c r="S1019" s="87">
        <v>0</v>
      </c>
      <c r="T1019" s="87">
        <v>0</v>
      </c>
      <c r="U1019" s="87">
        <v>0</v>
      </c>
      <c r="V1019" s="87">
        <v>0</v>
      </c>
      <c r="W1019" s="87">
        <v>0</v>
      </c>
      <c r="X1019" s="87">
        <v>0</v>
      </c>
      <c r="Y1019" s="87">
        <v>0</v>
      </c>
      <c r="Z1019" s="87">
        <v>0</v>
      </c>
      <c r="AA1019" s="87">
        <v>0</v>
      </c>
      <c r="AB1019" s="87">
        <v>0</v>
      </c>
      <c r="AC1019" s="87">
        <v>0</v>
      </c>
      <c r="AD1019" s="87">
        <v>0</v>
      </c>
      <c r="AE1019" s="87">
        <v>0</v>
      </c>
      <c r="AF1019" s="87">
        <v>0</v>
      </c>
      <c r="AG1019" s="87">
        <v>0</v>
      </c>
      <c r="AH1019" s="87">
        <v>0</v>
      </c>
      <c r="AI1019" s="87">
        <v>0</v>
      </c>
      <c r="AJ1019" s="87">
        <v>0</v>
      </c>
      <c r="AK1019" s="87">
        <v>0</v>
      </c>
      <c r="AL1019" s="87">
        <v>0</v>
      </c>
      <c r="AM1019" s="87">
        <v>0</v>
      </c>
      <c r="AN1019" s="87">
        <v>0</v>
      </c>
      <c r="AO1019" s="87">
        <v>0</v>
      </c>
      <c r="AP1019" s="87">
        <v>0</v>
      </c>
      <c r="AQ1019" s="87">
        <v>0</v>
      </c>
      <c r="AR1019" s="87">
        <v>0</v>
      </c>
      <c r="AS1019" s="87">
        <v>0</v>
      </c>
      <c r="AT1019" s="87">
        <v>0</v>
      </c>
      <c r="AU1019" s="87">
        <v>0</v>
      </c>
      <c r="AV1019" s="87">
        <v>0</v>
      </c>
      <c r="AW1019" s="87">
        <v>0</v>
      </c>
      <c r="AX1019" s="87">
        <v>0</v>
      </c>
      <c r="AY1019" s="87">
        <v>0</v>
      </c>
      <c r="AZ1019" s="87">
        <v>0</v>
      </c>
      <c r="BA1019" s="87">
        <v>0</v>
      </c>
      <c r="BB1019" s="87">
        <v>0</v>
      </c>
    </row>
    <row r="1020" spans="1:54">
      <c r="A1020" s="86" t="s">
        <v>1137</v>
      </c>
      <c r="B1020" s="87">
        <v>0</v>
      </c>
      <c r="C1020" s="87">
        <v>0</v>
      </c>
      <c r="D1020" s="87">
        <v>0</v>
      </c>
      <c r="E1020" s="87">
        <v>0</v>
      </c>
      <c r="F1020" s="87">
        <v>0</v>
      </c>
      <c r="G1020" s="87">
        <v>0</v>
      </c>
      <c r="H1020" s="87">
        <v>0</v>
      </c>
      <c r="I1020" s="87">
        <v>0</v>
      </c>
      <c r="J1020" s="87">
        <v>0</v>
      </c>
      <c r="K1020" s="87">
        <v>0</v>
      </c>
      <c r="L1020" s="87">
        <v>0</v>
      </c>
      <c r="M1020" s="87">
        <v>0</v>
      </c>
      <c r="N1020" s="87">
        <v>0</v>
      </c>
      <c r="O1020" s="87">
        <v>0</v>
      </c>
      <c r="P1020" s="87">
        <v>0</v>
      </c>
      <c r="Q1020" s="87">
        <v>0</v>
      </c>
      <c r="R1020" s="87">
        <v>0</v>
      </c>
      <c r="S1020" s="87">
        <v>0</v>
      </c>
      <c r="T1020" s="87">
        <v>0</v>
      </c>
      <c r="U1020" s="87">
        <v>0</v>
      </c>
      <c r="V1020" s="87">
        <v>0</v>
      </c>
      <c r="W1020" s="87">
        <v>0</v>
      </c>
      <c r="X1020" s="87">
        <v>0</v>
      </c>
      <c r="Y1020" s="87">
        <v>0</v>
      </c>
      <c r="Z1020" s="87">
        <v>0</v>
      </c>
      <c r="AA1020" s="87">
        <v>0</v>
      </c>
      <c r="AB1020" s="87">
        <v>0</v>
      </c>
      <c r="AC1020" s="87">
        <v>0</v>
      </c>
      <c r="AD1020" s="87">
        <v>0</v>
      </c>
      <c r="AE1020" s="87">
        <v>0</v>
      </c>
      <c r="AF1020" s="87">
        <v>0</v>
      </c>
      <c r="AG1020" s="87">
        <v>0</v>
      </c>
      <c r="AH1020" s="87">
        <v>0</v>
      </c>
      <c r="AI1020" s="87">
        <v>0</v>
      </c>
      <c r="AJ1020" s="87">
        <v>0</v>
      </c>
      <c r="AK1020" s="87">
        <v>0</v>
      </c>
      <c r="AL1020" s="87">
        <v>0</v>
      </c>
      <c r="AM1020" s="87">
        <v>0</v>
      </c>
      <c r="AN1020" s="87">
        <v>0</v>
      </c>
      <c r="AO1020" s="87">
        <v>0</v>
      </c>
      <c r="AP1020" s="87">
        <v>0</v>
      </c>
      <c r="AQ1020" s="87">
        <v>0</v>
      </c>
      <c r="AR1020" s="87">
        <v>0</v>
      </c>
      <c r="AS1020" s="87">
        <v>0</v>
      </c>
      <c r="AT1020" s="87">
        <v>0</v>
      </c>
      <c r="AU1020" s="87">
        <v>0</v>
      </c>
      <c r="AV1020" s="87">
        <v>0</v>
      </c>
      <c r="AW1020" s="87">
        <v>0</v>
      </c>
      <c r="AX1020" s="87">
        <v>0</v>
      </c>
      <c r="AY1020" s="87">
        <v>0</v>
      </c>
      <c r="AZ1020" s="87">
        <v>0</v>
      </c>
      <c r="BA1020" s="87">
        <v>0</v>
      </c>
      <c r="BB1020" s="87">
        <v>0</v>
      </c>
    </row>
    <row r="1021" spans="1:54">
      <c r="A1021" s="86" t="s">
        <v>1138</v>
      </c>
      <c r="B1021" s="87">
        <v>0</v>
      </c>
      <c r="C1021" s="87">
        <v>0</v>
      </c>
      <c r="D1021" s="87">
        <v>0</v>
      </c>
      <c r="E1021" s="87">
        <v>0</v>
      </c>
      <c r="F1021" s="87">
        <v>0</v>
      </c>
      <c r="G1021" s="87">
        <v>0</v>
      </c>
      <c r="H1021" s="87">
        <v>0</v>
      </c>
      <c r="I1021" s="87">
        <v>0</v>
      </c>
      <c r="J1021" s="87">
        <v>0</v>
      </c>
      <c r="K1021" s="87">
        <v>0</v>
      </c>
      <c r="L1021" s="87">
        <v>0</v>
      </c>
      <c r="M1021" s="87">
        <v>0</v>
      </c>
      <c r="N1021" s="87">
        <v>0</v>
      </c>
      <c r="O1021" s="87">
        <v>0</v>
      </c>
      <c r="P1021" s="87">
        <v>0</v>
      </c>
      <c r="Q1021" s="87">
        <v>0</v>
      </c>
      <c r="R1021" s="87">
        <v>0</v>
      </c>
      <c r="S1021" s="87">
        <v>0</v>
      </c>
      <c r="T1021" s="87">
        <v>0</v>
      </c>
      <c r="U1021" s="87">
        <v>0</v>
      </c>
      <c r="V1021" s="87">
        <v>0</v>
      </c>
      <c r="W1021" s="87">
        <v>0</v>
      </c>
      <c r="X1021" s="87">
        <v>0</v>
      </c>
      <c r="Y1021" s="87">
        <v>0</v>
      </c>
      <c r="Z1021" s="87">
        <v>0</v>
      </c>
      <c r="AA1021" s="87">
        <v>0</v>
      </c>
      <c r="AB1021" s="87">
        <v>0</v>
      </c>
      <c r="AC1021" s="87">
        <v>0</v>
      </c>
      <c r="AD1021" s="87">
        <v>0</v>
      </c>
      <c r="AE1021" s="87">
        <v>0</v>
      </c>
      <c r="AF1021" s="87">
        <v>0</v>
      </c>
      <c r="AG1021" s="87">
        <v>0</v>
      </c>
      <c r="AH1021" s="87">
        <v>0</v>
      </c>
      <c r="AI1021" s="87">
        <v>0</v>
      </c>
      <c r="AJ1021" s="87">
        <v>0</v>
      </c>
      <c r="AK1021" s="87">
        <v>0</v>
      </c>
      <c r="AL1021" s="87">
        <v>0</v>
      </c>
      <c r="AM1021" s="87">
        <v>0</v>
      </c>
      <c r="AN1021" s="87">
        <v>0</v>
      </c>
      <c r="AO1021" s="87">
        <v>0</v>
      </c>
      <c r="AP1021" s="87">
        <v>0</v>
      </c>
      <c r="AQ1021" s="87">
        <v>0</v>
      </c>
      <c r="AR1021" s="87">
        <v>0</v>
      </c>
      <c r="AS1021" s="87">
        <v>0</v>
      </c>
      <c r="AT1021" s="87">
        <v>0</v>
      </c>
      <c r="AU1021" s="87">
        <v>0</v>
      </c>
      <c r="AV1021" s="87">
        <v>0</v>
      </c>
      <c r="AW1021" s="87">
        <v>0</v>
      </c>
      <c r="AX1021" s="87">
        <v>0</v>
      </c>
      <c r="AY1021" s="87">
        <v>0</v>
      </c>
      <c r="AZ1021" s="87">
        <v>0</v>
      </c>
      <c r="BA1021" s="87">
        <v>0</v>
      </c>
      <c r="BB1021" s="87">
        <v>0</v>
      </c>
    </row>
    <row r="1022" spans="1:54">
      <c r="A1022" s="86" t="s">
        <v>1139</v>
      </c>
      <c r="B1022" s="87">
        <v>0</v>
      </c>
      <c r="C1022" s="87">
        <v>0</v>
      </c>
      <c r="D1022" s="87">
        <v>0</v>
      </c>
      <c r="E1022" s="87">
        <v>0</v>
      </c>
      <c r="F1022" s="87">
        <v>0</v>
      </c>
      <c r="G1022" s="87">
        <v>0</v>
      </c>
      <c r="H1022" s="87">
        <v>0</v>
      </c>
      <c r="I1022" s="87">
        <v>0</v>
      </c>
      <c r="J1022" s="87">
        <v>0</v>
      </c>
      <c r="K1022" s="87">
        <v>0</v>
      </c>
      <c r="L1022" s="87">
        <v>0</v>
      </c>
      <c r="M1022" s="87">
        <v>0</v>
      </c>
      <c r="N1022" s="87">
        <v>0</v>
      </c>
      <c r="O1022" s="87">
        <v>0</v>
      </c>
      <c r="P1022" s="87">
        <v>0</v>
      </c>
      <c r="Q1022" s="87">
        <v>0</v>
      </c>
      <c r="R1022" s="87">
        <v>0</v>
      </c>
      <c r="S1022" s="87">
        <v>0</v>
      </c>
      <c r="T1022" s="87">
        <v>0</v>
      </c>
      <c r="U1022" s="87">
        <v>0</v>
      </c>
      <c r="V1022" s="87">
        <v>0</v>
      </c>
      <c r="W1022" s="87">
        <v>0</v>
      </c>
      <c r="X1022" s="87">
        <v>0</v>
      </c>
      <c r="Y1022" s="87">
        <v>0</v>
      </c>
      <c r="Z1022" s="87">
        <v>0</v>
      </c>
      <c r="AA1022" s="87">
        <v>0</v>
      </c>
      <c r="AB1022" s="87">
        <v>0</v>
      </c>
      <c r="AC1022" s="87">
        <v>0</v>
      </c>
      <c r="AD1022" s="87">
        <v>0</v>
      </c>
      <c r="AE1022" s="87">
        <v>0</v>
      </c>
      <c r="AF1022" s="87">
        <v>0</v>
      </c>
      <c r="AG1022" s="87">
        <v>0</v>
      </c>
      <c r="AH1022" s="87">
        <v>0</v>
      </c>
      <c r="AI1022" s="87">
        <v>0</v>
      </c>
      <c r="AJ1022" s="87">
        <v>0</v>
      </c>
      <c r="AK1022" s="87">
        <v>0</v>
      </c>
      <c r="AL1022" s="87">
        <v>0</v>
      </c>
      <c r="AM1022" s="87">
        <v>0</v>
      </c>
      <c r="AN1022" s="87">
        <v>0</v>
      </c>
      <c r="AO1022" s="87">
        <v>0</v>
      </c>
      <c r="AP1022" s="87">
        <v>0</v>
      </c>
      <c r="AQ1022" s="87">
        <v>0</v>
      </c>
      <c r="AR1022" s="87">
        <v>0</v>
      </c>
      <c r="AS1022" s="87">
        <v>0</v>
      </c>
      <c r="AT1022" s="87">
        <v>0</v>
      </c>
      <c r="AU1022" s="87">
        <v>0</v>
      </c>
      <c r="AV1022" s="87">
        <v>0</v>
      </c>
      <c r="AW1022" s="87">
        <v>0</v>
      </c>
      <c r="AX1022" s="87">
        <v>0</v>
      </c>
      <c r="AY1022" s="87">
        <v>0</v>
      </c>
      <c r="AZ1022" s="87">
        <v>0</v>
      </c>
      <c r="BA1022" s="87">
        <v>0</v>
      </c>
      <c r="BB1022" s="87">
        <v>0</v>
      </c>
    </row>
    <row r="1023" spans="1:54">
      <c r="A1023" s="86" t="s">
        <v>1140</v>
      </c>
      <c r="B1023" s="87">
        <v>0</v>
      </c>
      <c r="C1023" s="87">
        <v>0</v>
      </c>
      <c r="D1023" s="87">
        <v>0</v>
      </c>
      <c r="E1023" s="87">
        <v>0</v>
      </c>
      <c r="F1023" s="87">
        <v>0</v>
      </c>
      <c r="G1023" s="87">
        <v>0</v>
      </c>
      <c r="H1023" s="87">
        <v>0</v>
      </c>
      <c r="I1023" s="87">
        <v>0</v>
      </c>
      <c r="J1023" s="87">
        <v>0</v>
      </c>
      <c r="K1023" s="87">
        <v>0</v>
      </c>
      <c r="L1023" s="87">
        <v>0</v>
      </c>
      <c r="M1023" s="87">
        <v>0</v>
      </c>
      <c r="N1023" s="87">
        <v>0</v>
      </c>
      <c r="O1023" s="87">
        <v>0</v>
      </c>
      <c r="P1023" s="87">
        <v>0</v>
      </c>
      <c r="Q1023" s="87">
        <v>0</v>
      </c>
      <c r="R1023" s="87">
        <v>0</v>
      </c>
      <c r="S1023" s="87">
        <v>0</v>
      </c>
      <c r="T1023" s="87">
        <v>0</v>
      </c>
      <c r="U1023" s="87">
        <v>0</v>
      </c>
      <c r="V1023" s="87">
        <v>0</v>
      </c>
      <c r="W1023" s="87">
        <v>0</v>
      </c>
      <c r="X1023" s="87">
        <v>0</v>
      </c>
      <c r="Y1023" s="87">
        <v>0</v>
      </c>
      <c r="Z1023" s="87">
        <v>0</v>
      </c>
      <c r="AA1023" s="87">
        <v>0</v>
      </c>
      <c r="AB1023" s="87">
        <v>0</v>
      </c>
      <c r="AC1023" s="87">
        <v>0</v>
      </c>
      <c r="AD1023" s="87">
        <v>0</v>
      </c>
      <c r="AE1023" s="87">
        <v>0</v>
      </c>
      <c r="AF1023" s="87">
        <v>0</v>
      </c>
      <c r="AG1023" s="87">
        <v>0</v>
      </c>
      <c r="AH1023" s="87">
        <v>0</v>
      </c>
      <c r="AI1023" s="87">
        <v>0</v>
      </c>
      <c r="AJ1023" s="87">
        <v>0</v>
      </c>
      <c r="AK1023" s="87">
        <v>0</v>
      </c>
      <c r="AL1023" s="87">
        <v>0</v>
      </c>
      <c r="AM1023" s="87">
        <v>0</v>
      </c>
      <c r="AN1023" s="87">
        <v>0</v>
      </c>
      <c r="AO1023" s="87">
        <v>0</v>
      </c>
      <c r="AP1023" s="87">
        <v>0</v>
      </c>
      <c r="AQ1023" s="87">
        <v>0</v>
      </c>
      <c r="AR1023" s="87">
        <v>0</v>
      </c>
      <c r="AS1023" s="87">
        <v>0</v>
      </c>
      <c r="AT1023" s="87">
        <v>0</v>
      </c>
      <c r="AU1023" s="87">
        <v>0</v>
      </c>
      <c r="AV1023" s="87">
        <v>0</v>
      </c>
      <c r="AW1023" s="87">
        <v>0</v>
      </c>
      <c r="AX1023" s="87">
        <v>0</v>
      </c>
      <c r="AY1023" s="87">
        <v>0</v>
      </c>
      <c r="AZ1023" s="87">
        <v>0</v>
      </c>
      <c r="BA1023" s="87">
        <v>0</v>
      </c>
      <c r="BB1023" s="87">
        <v>0</v>
      </c>
    </row>
    <row r="1024" spans="1:54">
      <c r="A1024" s="86" t="s">
        <v>1141</v>
      </c>
      <c r="B1024" s="87">
        <v>-1072539.76</v>
      </c>
      <c r="C1024" s="87">
        <v>-1072539.76</v>
      </c>
      <c r="D1024" s="87">
        <v>-1072539.76</v>
      </c>
      <c r="E1024" s="87">
        <v>-1072539.76</v>
      </c>
      <c r="F1024" s="87">
        <v>-1072539.76</v>
      </c>
      <c r="G1024" s="87">
        <v>-1072539.76</v>
      </c>
      <c r="H1024" s="87">
        <v>-1072539.76</v>
      </c>
      <c r="I1024" s="87">
        <v>-1072539.76</v>
      </c>
      <c r="J1024" s="87">
        <v>-1072539.76</v>
      </c>
      <c r="K1024" s="87">
        <v>-1072539.76</v>
      </c>
      <c r="L1024" s="87">
        <v>-1072539.76</v>
      </c>
      <c r="M1024" s="87">
        <v>-1072539.76</v>
      </c>
      <c r="N1024" s="87">
        <v>-1072539.76</v>
      </c>
      <c r="O1024" s="87">
        <v>-1072539.76</v>
      </c>
      <c r="P1024" s="87">
        <v>-1072539.76</v>
      </c>
      <c r="Q1024" s="87">
        <v>-1072539.76</v>
      </c>
      <c r="R1024" s="87">
        <v>-1072539.76</v>
      </c>
      <c r="S1024" s="87">
        <v>-1072539.76</v>
      </c>
      <c r="T1024" s="87">
        <v>-1072539.76</v>
      </c>
      <c r="U1024" s="87">
        <v>-1072539.76</v>
      </c>
      <c r="V1024" s="87">
        <v>-1072539.76</v>
      </c>
      <c r="W1024" s="87">
        <v>-1072539.76</v>
      </c>
      <c r="X1024" s="87">
        <v>-1072539.76</v>
      </c>
      <c r="Y1024" s="87">
        <v>-1072539.76</v>
      </c>
      <c r="Z1024" s="87">
        <v>-1072539.76</v>
      </c>
      <c r="AA1024" s="87">
        <v>-1072539.76</v>
      </c>
      <c r="AB1024" s="87">
        <v>-1072539.76</v>
      </c>
      <c r="AC1024" s="87">
        <v>-1072539.76</v>
      </c>
      <c r="AD1024" s="87">
        <v>-1072539.76</v>
      </c>
      <c r="AE1024" s="87">
        <v>-1072539.76</v>
      </c>
      <c r="AF1024" s="87">
        <v>-1072539.76</v>
      </c>
      <c r="AG1024" s="87">
        <v>-1072539.76</v>
      </c>
      <c r="AH1024" s="87">
        <v>-1072539.76</v>
      </c>
      <c r="AI1024" s="87">
        <v>-1072539.76</v>
      </c>
      <c r="AJ1024" s="87">
        <v>-1072539.76</v>
      </c>
      <c r="AK1024" s="87">
        <v>-1072539.76</v>
      </c>
      <c r="AL1024" s="87">
        <v>-1072539.76</v>
      </c>
      <c r="AM1024" s="87">
        <v>-1072539.76</v>
      </c>
      <c r="AN1024" s="87">
        <v>-1072539.76</v>
      </c>
      <c r="AO1024" s="87">
        <v>-1072539.76</v>
      </c>
      <c r="AP1024" s="87">
        <v>-1072539.76</v>
      </c>
      <c r="AQ1024" s="87">
        <v>-1072539.76</v>
      </c>
      <c r="AR1024" s="87">
        <v>-1072539.76</v>
      </c>
      <c r="AS1024" s="87">
        <v>-1072539.76</v>
      </c>
      <c r="AT1024" s="87">
        <v>-1072539.76</v>
      </c>
      <c r="AU1024" s="87">
        <v>-1072539.76</v>
      </c>
      <c r="AV1024" s="87">
        <v>-1072539.76</v>
      </c>
      <c r="AW1024" s="87">
        <v>-1072539.76</v>
      </c>
      <c r="AX1024" s="87">
        <v>-1072539.76</v>
      </c>
      <c r="AY1024" s="87">
        <v>-1072539.76</v>
      </c>
      <c r="AZ1024" s="87">
        <v>-1072539.76</v>
      </c>
      <c r="BA1024" s="87">
        <v>-1072539.76</v>
      </c>
      <c r="BB1024" s="87">
        <v>-1072539.76</v>
      </c>
    </row>
    <row r="1025" spans="1:54">
      <c r="A1025" s="86" t="s">
        <v>1142</v>
      </c>
      <c r="B1025" s="87">
        <v>-10014222.6</v>
      </c>
      <c r="C1025" s="87">
        <v>-10014222.6</v>
      </c>
      <c r="D1025" s="87">
        <v>-10014222.6</v>
      </c>
      <c r="E1025" s="87">
        <v>-10014222.6</v>
      </c>
      <c r="F1025" s="87">
        <v>-10014222.6</v>
      </c>
      <c r="G1025" s="87">
        <v>-10014222.6</v>
      </c>
      <c r="H1025" s="87">
        <v>-10014222.6</v>
      </c>
      <c r="I1025" s="87">
        <v>-10014222.6</v>
      </c>
      <c r="J1025" s="87">
        <v>-10014222.6</v>
      </c>
      <c r="K1025" s="87">
        <v>-10014222.6</v>
      </c>
      <c r="L1025" s="87">
        <v>-10014222.6</v>
      </c>
      <c r="M1025" s="87">
        <v>-10014222.6</v>
      </c>
      <c r="N1025" s="87">
        <v>-10014222.6</v>
      </c>
      <c r="O1025" s="87">
        <v>-10014222.6</v>
      </c>
      <c r="P1025" s="87">
        <v>-10014222.6</v>
      </c>
      <c r="Q1025" s="87">
        <v>-10014222.6</v>
      </c>
      <c r="R1025" s="87">
        <v>-10014222.6</v>
      </c>
      <c r="S1025" s="87">
        <v>-10014222.6</v>
      </c>
      <c r="T1025" s="87">
        <v>-10014222.6</v>
      </c>
      <c r="U1025" s="87">
        <v>-10014222.6</v>
      </c>
      <c r="V1025" s="87">
        <v>-10014222.6</v>
      </c>
      <c r="W1025" s="87">
        <v>-10014222.6</v>
      </c>
      <c r="X1025" s="87">
        <v>-10014222.6</v>
      </c>
      <c r="Y1025" s="87">
        <v>-10014222.6</v>
      </c>
      <c r="Z1025" s="87">
        <v>-10014222.6</v>
      </c>
      <c r="AA1025" s="87">
        <v>-10014222.6</v>
      </c>
      <c r="AB1025" s="87">
        <v>-10014222.6</v>
      </c>
      <c r="AC1025" s="87">
        <v>-10014222.6</v>
      </c>
      <c r="AD1025" s="87">
        <v>-10014222.6</v>
      </c>
      <c r="AE1025" s="87">
        <v>-10014222.6</v>
      </c>
      <c r="AF1025" s="87">
        <v>-10014222.6</v>
      </c>
      <c r="AG1025" s="87">
        <v>-10014222.6</v>
      </c>
      <c r="AH1025" s="87">
        <v>-10014222.6</v>
      </c>
      <c r="AI1025" s="87">
        <v>-10014222.6</v>
      </c>
      <c r="AJ1025" s="87">
        <v>-10014222.6</v>
      </c>
      <c r="AK1025" s="87">
        <v>-10014222.6</v>
      </c>
      <c r="AL1025" s="87">
        <v>-10014222.6</v>
      </c>
      <c r="AM1025" s="87">
        <v>-10014222.6</v>
      </c>
      <c r="AN1025" s="87">
        <v>-10014222.6</v>
      </c>
      <c r="AO1025" s="87">
        <v>-10014222.6</v>
      </c>
      <c r="AP1025" s="87">
        <v>-10014222.6</v>
      </c>
      <c r="AQ1025" s="87">
        <v>-10014222.6</v>
      </c>
      <c r="AR1025" s="87">
        <v>-10014222.6</v>
      </c>
      <c r="AS1025" s="87">
        <v>-10014222.6</v>
      </c>
      <c r="AT1025" s="87">
        <v>-10014222.6</v>
      </c>
      <c r="AU1025" s="87">
        <v>-10014222.6</v>
      </c>
      <c r="AV1025" s="87">
        <v>-10014222.6</v>
      </c>
      <c r="AW1025" s="87">
        <v>-10014222.6</v>
      </c>
      <c r="AX1025" s="87">
        <v>-10014222.6</v>
      </c>
      <c r="AY1025" s="87">
        <v>-10014222.6</v>
      </c>
      <c r="AZ1025" s="87">
        <v>-10014222.6</v>
      </c>
      <c r="BA1025" s="87">
        <v>-10014222.6</v>
      </c>
      <c r="BB1025" s="87">
        <v>-10014222.6</v>
      </c>
    </row>
    <row r="1026" spans="1:54">
      <c r="A1026" s="86" t="s">
        <v>1143</v>
      </c>
      <c r="B1026" s="87">
        <v>-21062129.989999998</v>
      </c>
      <c r="C1026" s="87">
        <v>-21062129.989999998</v>
      </c>
      <c r="D1026" s="87">
        <v>-21062129.989999998</v>
      </c>
      <c r="E1026" s="87">
        <v>-21062129.989999998</v>
      </c>
      <c r="F1026" s="87">
        <v>-21062129.989999998</v>
      </c>
      <c r="G1026" s="87">
        <v>-21062129.989999998</v>
      </c>
      <c r="H1026" s="87">
        <v>-21062129.989999998</v>
      </c>
      <c r="I1026" s="87">
        <v>-21062129.989999998</v>
      </c>
      <c r="J1026" s="87">
        <v>-21062129.989999998</v>
      </c>
      <c r="K1026" s="87">
        <v>-21062129.989999998</v>
      </c>
      <c r="L1026" s="87">
        <v>-21062129.989999998</v>
      </c>
      <c r="M1026" s="87">
        <v>-21062129.989999998</v>
      </c>
      <c r="N1026" s="87">
        <v>-21062129.989999998</v>
      </c>
      <c r="O1026" s="87">
        <v>-21062129.989999998</v>
      </c>
      <c r="P1026" s="87">
        <v>-21062129.989999998</v>
      </c>
      <c r="Q1026" s="87">
        <v>-21062129.989999998</v>
      </c>
      <c r="R1026" s="87">
        <v>-21062129.989999998</v>
      </c>
      <c r="S1026" s="87">
        <v>-21062129.989999998</v>
      </c>
      <c r="T1026" s="87">
        <v>-21062129.989999998</v>
      </c>
      <c r="U1026" s="87">
        <v>-21062129.989999998</v>
      </c>
      <c r="V1026" s="87">
        <v>-21062129.989999998</v>
      </c>
      <c r="W1026" s="87">
        <v>-21062129.989999998</v>
      </c>
      <c r="X1026" s="87">
        <v>-21062129.989999998</v>
      </c>
      <c r="Y1026" s="87">
        <v>-21062129.989999998</v>
      </c>
      <c r="Z1026" s="87">
        <v>-21062129.989999998</v>
      </c>
      <c r="AA1026" s="87">
        <v>-21062129.989999998</v>
      </c>
      <c r="AB1026" s="87">
        <v>-21062129.989999998</v>
      </c>
      <c r="AC1026" s="87">
        <v>-21062129.989999998</v>
      </c>
      <c r="AD1026" s="87">
        <v>-21062129.989999998</v>
      </c>
      <c r="AE1026" s="87">
        <v>-21062129.989999998</v>
      </c>
      <c r="AF1026" s="87">
        <v>-21062129.989999998</v>
      </c>
      <c r="AG1026" s="87">
        <v>-21062129.989999998</v>
      </c>
      <c r="AH1026" s="87">
        <v>-21062129.989999998</v>
      </c>
      <c r="AI1026" s="87">
        <v>-21062129.989999998</v>
      </c>
      <c r="AJ1026" s="87">
        <v>-21062129.989999998</v>
      </c>
      <c r="AK1026" s="87">
        <v>-21062129.989999998</v>
      </c>
      <c r="AL1026" s="87">
        <v>-21062129.989999998</v>
      </c>
      <c r="AM1026" s="87">
        <v>-21062129.989999998</v>
      </c>
      <c r="AN1026" s="87">
        <v>-21062129.989999998</v>
      </c>
      <c r="AO1026" s="87">
        <v>-21062129.989999998</v>
      </c>
      <c r="AP1026" s="87">
        <v>-21062129.990000099</v>
      </c>
      <c r="AQ1026" s="87">
        <v>-21062129.990000099</v>
      </c>
      <c r="AR1026" s="87">
        <v>-21062129.990000099</v>
      </c>
      <c r="AS1026" s="87">
        <v>-21062129.990000099</v>
      </c>
      <c r="AT1026" s="87">
        <v>-21062129.990000099</v>
      </c>
      <c r="AU1026" s="87">
        <v>-21062129.990000099</v>
      </c>
      <c r="AV1026" s="87">
        <v>-21062129.990000099</v>
      </c>
      <c r="AW1026" s="87">
        <v>-21062129.990000099</v>
      </c>
      <c r="AX1026" s="87">
        <v>-21062129.990000099</v>
      </c>
      <c r="AY1026" s="87">
        <v>-21062129.990000099</v>
      </c>
      <c r="AZ1026" s="87">
        <v>-21062129.990000099</v>
      </c>
      <c r="BA1026" s="87">
        <v>-21062129.990000099</v>
      </c>
      <c r="BB1026" s="87">
        <v>-21062129.990000099</v>
      </c>
    </row>
    <row r="1027" spans="1:54">
      <c r="A1027" s="86" t="s">
        <v>1144</v>
      </c>
      <c r="B1027" s="87">
        <v>0</v>
      </c>
      <c r="C1027" s="87">
        <v>0</v>
      </c>
      <c r="D1027" s="87">
        <v>0</v>
      </c>
      <c r="E1027" s="87">
        <v>0</v>
      </c>
      <c r="F1027" s="87">
        <v>0</v>
      </c>
      <c r="G1027" s="87">
        <v>0</v>
      </c>
      <c r="H1027" s="87">
        <v>0</v>
      </c>
      <c r="I1027" s="87">
        <v>0</v>
      </c>
      <c r="J1027" s="87">
        <v>0</v>
      </c>
      <c r="K1027" s="87">
        <v>0</v>
      </c>
      <c r="L1027" s="87">
        <v>0</v>
      </c>
      <c r="M1027" s="87">
        <v>0</v>
      </c>
      <c r="N1027" s="87">
        <v>0</v>
      </c>
      <c r="O1027" s="87">
        <v>0</v>
      </c>
      <c r="P1027" s="87">
        <v>0</v>
      </c>
      <c r="Q1027" s="87">
        <v>0</v>
      </c>
      <c r="R1027" s="87">
        <v>0</v>
      </c>
      <c r="S1027" s="87">
        <v>0</v>
      </c>
      <c r="T1027" s="87">
        <v>0</v>
      </c>
      <c r="U1027" s="87">
        <v>0</v>
      </c>
      <c r="V1027" s="87">
        <v>0</v>
      </c>
      <c r="W1027" s="87">
        <v>0</v>
      </c>
      <c r="X1027" s="87">
        <v>0</v>
      </c>
      <c r="Y1027" s="87">
        <v>0</v>
      </c>
      <c r="Z1027" s="87">
        <v>0</v>
      </c>
      <c r="AA1027" s="87">
        <v>0</v>
      </c>
      <c r="AB1027" s="87">
        <v>0</v>
      </c>
      <c r="AC1027" s="87">
        <v>0</v>
      </c>
      <c r="AD1027" s="87">
        <v>0</v>
      </c>
      <c r="AE1027" s="87">
        <v>0</v>
      </c>
      <c r="AF1027" s="87">
        <v>0</v>
      </c>
      <c r="AG1027" s="87">
        <v>0</v>
      </c>
      <c r="AH1027" s="87">
        <v>0</v>
      </c>
      <c r="AI1027" s="87">
        <v>0</v>
      </c>
      <c r="AJ1027" s="87">
        <v>0</v>
      </c>
      <c r="AK1027" s="87">
        <v>0</v>
      </c>
      <c r="AL1027" s="87">
        <v>0</v>
      </c>
      <c r="AM1027" s="87">
        <v>0</v>
      </c>
      <c r="AN1027" s="87">
        <v>0</v>
      </c>
      <c r="AO1027" s="87">
        <v>0</v>
      </c>
      <c r="AP1027" s="87">
        <v>0</v>
      </c>
      <c r="AQ1027" s="87">
        <v>0</v>
      </c>
      <c r="AR1027" s="87">
        <v>0</v>
      </c>
      <c r="AS1027" s="87">
        <v>0</v>
      </c>
      <c r="AT1027" s="87">
        <v>0</v>
      </c>
      <c r="AU1027" s="87">
        <v>0</v>
      </c>
      <c r="AV1027" s="87">
        <v>0</v>
      </c>
      <c r="AW1027" s="87">
        <v>0</v>
      </c>
      <c r="AX1027" s="87">
        <v>0</v>
      </c>
      <c r="AY1027" s="87">
        <v>0</v>
      </c>
      <c r="AZ1027" s="87">
        <v>0</v>
      </c>
      <c r="BA1027" s="87">
        <v>0</v>
      </c>
      <c r="BB1027" s="87">
        <v>0</v>
      </c>
    </row>
    <row r="1028" spans="1:54">
      <c r="A1028" s="86" t="s">
        <v>1145</v>
      </c>
      <c r="B1028" s="87">
        <v>0</v>
      </c>
      <c r="C1028" s="87">
        <v>0</v>
      </c>
      <c r="D1028" s="87">
        <v>0</v>
      </c>
      <c r="E1028" s="87">
        <v>0</v>
      </c>
      <c r="F1028" s="87">
        <v>0</v>
      </c>
      <c r="G1028" s="87">
        <v>0</v>
      </c>
      <c r="H1028" s="87">
        <v>0</v>
      </c>
      <c r="I1028" s="87">
        <v>0</v>
      </c>
      <c r="J1028" s="87">
        <v>0</v>
      </c>
      <c r="K1028" s="87">
        <v>0</v>
      </c>
      <c r="L1028" s="87">
        <v>0</v>
      </c>
      <c r="M1028" s="87">
        <v>0</v>
      </c>
      <c r="N1028" s="87">
        <v>0</v>
      </c>
      <c r="O1028" s="87">
        <v>0</v>
      </c>
      <c r="P1028" s="87">
        <v>0</v>
      </c>
      <c r="Q1028" s="87">
        <v>0</v>
      </c>
      <c r="R1028" s="87">
        <v>0</v>
      </c>
      <c r="S1028" s="87">
        <v>0</v>
      </c>
      <c r="T1028" s="87">
        <v>0</v>
      </c>
      <c r="U1028" s="87">
        <v>0</v>
      </c>
      <c r="V1028" s="87">
        <v>0</v>
      </c>
      <c r="W1028" s="87">
        <v>0</v>
      </c>
      <c r="X1028" s="87">
        <v>0</v>
      </c>
      <c r="Y1028" s="87">
        <v>0</v>
      </c>
      <c r="Z1028" s="87">
        <v>0</v>
      </c>
      <c r="AA1028" s="87">
        <v>0</v>
      </c>
      <c r="AB1028" s="87">
        <v>0</v>
      </c>
      <c r="AC1028" s="87">
        <v>0</v>
      </c>
      <c r="AD1028" s="87">
        <v>0</v>
      </c>
      <c r="AE1028" s="87">
        <v>0</v>
      </c>
      <c r="AF1028" s="87">
        <v>0</v>
      </c>
      <c r="AG1028" s="87">
        <v>0</v>
      </c>
      <c r="AH1028" s="87">
        <v>0</v>
      </c>
      <c r="AI1028" s="87">
        <v>0</v>
      </c>
      <c r="AJ1028" s="87">
        <v>0</v>
      </c>
      <c r="AK1028" s="87">
        <v>0</v>
      </c>
      <c r="AL1028" s="87">
        <v>0</v>
      </c>
      <c r="AM1028" s="87">
        <v>0</v>
      </c>
      <c r="AN1028" s="87">
        <v>0</v>
      </c>
      <c r="AO1028" s="87">
        <v>0</v>
      </c>
      <c r="AP1028" s="87">
        <v>0</v>
      </c>
      <c r="AQ1028" s="87">
        <v>0</v>
      </c>
      <c r="AR1028" s="87">
        <v>0</v>
      </c>
      <c r="AS1028" s="87">
        <v>0</v>
      </c>
      <c r="AT1028" s="87">
        <v>0</v>
      </c>
      <c r="AU1028" s="87">
        <v>0</v>
      </c>
      <c r="AV1028" s="87">
        <v>0</v>
      </c>
      <c r="AW1028" s="87">
        <v>0</v>
      </c>
      <c r="AX1028" s="87">
        <v>0</v>
      </c>
      <c r="AY1028" s="87">
        <v>0</v>
      </c>
      <c r="AZ1028" s="87">
        <v>0</v>
      </c>
      <c r="BA1028" s="87">
        <v>0</v>
      </c>
      <c r="BB1028" s="87">
        <v>0</v>
      </c>
    </row>
    <row r="1029" spans="1:54">
      <c r="A1029" s="86" t="s">
        <v>1146</v>
      </c>
      <c r="B1029" s="87">
        <v>0</v>
      </c>
      <c r="C1029" s="87">
        <v>0</v>
      </c>
      <c r="D1029" s="87">
        <v>0</v>
      </c>
      <c r="E1029" s="87">
        <v>0</v>
      </c>
      <c r="F1029" s="87">
        <v>0</v>
      </c>
      <c r="G1029" s="87">
        <v>0</v>
      </c>
      <c r="H1029" s="87">
        <v>0</v>
      </c>
      <c r="I1029" s="87">
        <v>0</v>
      </c>
      <c r="J1029" s="87">
        <v>0</v>
      </c>
      <c r="K1029" s="87">
        <v>0</v>
      </c>
      <c r="L1029" s="87">
        <v>0</v>
      </c>
      <c r="M1029" s="87">
        <v>0</v>
      </c>
      <c r="N1029" s="87">
        <v>0</v>
      </c>
      <c r="O1029" s="87">
        <v>0</v>
      </c>
      <c r="P1029" s="87">
        <v>0</v>
      </c>
      <c r="Q1029" s="87">
        <v>0</v>
      </c>
      <c r="R1029" s="87">
        <v>0</v>
      </c>
      <c r="S1029" s="87">
        <v>0</v>
      </c>
      <c r="T1029" s="87">
        <v>0</v>
      </c>
      <c r="U1029" s="87">
        <v>0</v>
      </c>
      <c r="V1029" s="87">
        <v>0</v>
      </c>
      <c r="W1029" s="87">
        <v>0</v>
      </c>
      <c r="X1029" s="87">
        <v>0</v>
      </c>
      <c r="Y1029" s="87">
        <v>0</v>
      </c>
      <c r="Z1029" s="87">
        <v>0</v>
      </c>
      <c r="AA1029" s="87">
        <v>0</v>
      </c>
      <c r="AB1029" s="87">
        <v>0</v>
      </c>
      <c r="AC1029" s="87">
        <v>0</v>
      </c>
      <c r="AD1029" s="87">
        <v>0</v>
      </c>
      <c r="AE1029" s="87">
        <v>0</v>
      </c>
      <c r="AF1029" s="87">
        <v>0</v>
      </c>
      <c r="AG1029" s="87">
        <v>0</v>
      </c>
      <c r="AH1029" s="87">
        <v>0</v>
      </c>
      <c r="AI1029" s="87">
        <v>0</v>
      </c>
      <c r="AJ1029" s="87">
        <v>0</v>
      </c>
      <c r="AK1029" s="87">
        <v>0</v>
      </c>
      <c r="AL1029" s="87">
        <v>0</v>
      </c>
      <c r="AM1029" s="87">
        <v>0</v>
      </c>
      <c r="AN1029" s="87">
        <v>0</v>
      </c>
      <c r="AO1029" s="87">
        <v>0</v>
      </c>
      <c r="AP1029" s="87">
        <v>0</v>
      </c>
      <c r="AQ1029" s="87">
        <v>0</v>
      </c>
      <c r="AR1029" s="87">
        <v>0</v>
      </c>
      <c r="AS1029" s="87">
        <v>0</v>
      </c>
      <c r="AT1029" s="87">
        <v>0</v>
      </c>
      <c r="AU1029" s="87">
        <v>0</v>
      </c>
      <c r="AV1029" s="87">
        <v>0</v>
      </c>
      <c r="AW1029" s="87">
        <v>0</v>
      </c>
      <c r="AX1029" s="87">
        <v>0</v>
      </c>
      <c r="AY1029" s="87">
        <v>0</v>
      </c>
      <c r="AZ1029" s="87">
        <v>0</v>
      </c>
      <c r="BA1029" s="87">
        <v>0</v>
      </c>
      <c r="BB1029" s="87">
        <v>0</v>
      </c>
    </row>
    <row r="1030" spans="1:54">
      <c r="A1030" s="86" t="s">
        <v>1147</v>
      </c>
      <c r="B1030" s="87">
        <v>0</v>
      </c>
      <c r="C1030" s="87">
        <v>0</v>
      </c>
      <c r="D1030" s="87">
        <v>0</v>
      </c>
      <c r="E1030" s="87">
        <v>0</v>
      </c>
      <c r="F1030" s="87">
        <v>0</v>
      </c>
      <c r="G1030" s="87">
        <v>0</v>
      </c>
      <c r="H1030" s="87">
        <v>0</v>
      </c>
      <c r="I1030" s="87">
        <v>0</v>
      </c>
      <c r="J1030" s="87">
        <v>0</v>
      </c>
      <c r="K1030" s="87">
        <v>0</v>
      </c>
      <c r="L1030" s="87">
        <v>0</v>
      </c>
      <c r="M1030" s="87">
        <v>0</v>
      </c>
      <c r="N1030" s="87">
        <v>0</v>
      </c>
      <c r="O1030" s="87">
        <v>0</v>
      </c>
      <c r="P1030" s="87">
        <v>0</v>
      </c>
      <c r="Q1030" s="87">
        <v>0</v>
      </c>
      <c r="R1030" s="87">
        <v>0</v>
      </c>
      <c r="S1030" s="87">
        <v>0</v>
      </c>
      <c r="T1030" s="87">
        <v>0</v>
      </c>
      <c r="U1030" s="87">
        <v>0</v>
      </c>
      <c r="V1030" s="87">
        <v>0</v>
      </c>
      <c r="W1030" s="87">
        <v>0</v>
      </c>
      <c r="X1030" s="87">
        <v>0</v>
      </c>
      <c r="Y1030" s="87">
        <v>0</v>
      </c>
      <c r="Z1030" s="87">
        <v>0</v>
      </c>
      <c r="AA1030" s="87">
        <v>0</v>
      </c>
      <c r="AB1030" s="87">
        <v>0</v>
      </c>
      <c r="AC1030" s="87">
        <v>0</v>
      </c>
      <c r="AD1030" s="87">
        <v>0</v>
      </c>
      <c r="AE1030" s="87">
        <v>0</v>
      </c>
      <c r="AF1030" s="87">
        <v>0</v>
      </c>
      <c r="AG1030" s="87">
        <v>0</v>
      </c>
      <c r="AH1030" s="87">
        <v>0</v>
      </c>
      <c r="AI1030" s="87">
        <v>0</v>
      </c>
      <c r="AJ1030" s="87">
        <v>0</v>
      </c>
      <c r="AK1030" s="87">
        <v>0</v>
      </c>
      <c r="AL1030" s="87">
        <v>0</v>
      </c>
      <c r="AM1030" s="87">
        <v>0</v>
      </c>
      <c r="AN1030" s="87">
        <v>0</v>
      </c>
      <c r="AO1030" s="87">
        <v>0</v>
      </c>
      <c r="AP1030" s="87">
        <v>0</v>
      </c>
      <c r="AQ1030" s="87">
        <v>0</v>
      </c>
      <c r="AR1030" s="87">
        <v>0</v>
      </c>
      <c r="AS1030" s="87">
        <v>0</v>
      </c>
      <c r="AT1030" s="87">
        <v>0</v>
      </c>
      <c r="AU1030" s="87">
        <v>0</v>
      </c>
      <c r="AV1030" s="87">
        <v>0</v>
      </c>
      <c r="AW1030" s="87">
        <v>0</v>
      </c>
      <c r="AX1030" s="87">
        <v>0</v>
      </c>
      <c r="AY1030" s="87">
        <v>0</v>
      </c>
      <c r="AZ1030" s="87">
        <v>0</v>
      </c>
      <c r="BA1030" s="87">
        <v>0</v>
      </c>
      <c r="BB1030" s="87">
        <v>0</v>
      </c>
    </row>
    <row r="1031" spans="1:54">
      <c r="A1031" s="86" t="s">
        <v>1148</v>
      </c>
      <c r="B1031" s="87">
        <v>-2180060.48</v>
      </c>
      <c r="C1031" s="87">
        <v>-2180060.48</v>
      </c>
      <c r="D1031" s="87">
        <v>-2180060.48</v>
      </c>
      <c r="E1031" s="87">
        <v>-2180060.48</v>
      </c>
      <c r="F1031" s="87">
        <v>-2180060.48</v>
      </c>
      <c r="G1031" s="87">
        <v>-2180060.48</v>
      </c>
      <c r="H1031" s="87">
        <v>-2180060.48</v>
      </c>
      <c r="I1031" s="87">
        <v>-2180060.48</v>
      </c>
      <c r="J1031" s="87">
        <v>-2180060.48</v>
      </c>
      <c r="K1031" s="87">
        <v>-2180060.48</v>
      </c>
      <c r="L1031" s="87">
        <v>-2180060.48</v>
      </c>
      <c r="M1031" s="87">
        <v>-2180060.48</v>
      </c>
      <c r="N1031" s="87">
        <v>-2180060.48</v>
      </c>
      <c r="O1031" s="87">
        <v>-2180060.48</v>
      </c>
      <c r="P1031" s="87">
        <v>-2180060.48</v>
      </c>
      <c r="Q1031" s="87">
        <v>-2180060.48</v>
      </c>
      <c r="R1031" s="87">
        <v>-2180060.48</v>
      </c>
      <c r="S1031" s="87">
        <v>-2180060.48</v>
      </c>
      <c r="T1031" s="87">
        <v>-2180060.48</v>
      </c>
      <c r="U1031" s="87">
        <v>-2180060.48</v>
      </c>
      <c r="V1031" s="87">
        <v>-2180060.48</v>
      </c>
      <c r="W1031" s="87">
        <v>-2180060.48</v>
      </c>
      <c r="X1031" s="87">
        <v>-2180060.48</v>
      </c>
      <c r="Y1031" s="87">
        <v>-2180060.48</v>
      </c>
      <c r="Z1031" s="87">
        <v>-2180060.48</v>
      </c>
      <c r="AA1031" s="87">
        <v>-2180060.48</v>
      </c>
      <c r="AB1031" s="87">
        <v>-2180060.48</v>
      </c>
      <c r="AC1031" s="87">
        <v>-2180060.48</v>
      </c>
      <c r="AD1031" s="87">
        <v>-2180060.48</v>
      </c>
      <c r="AE1031" s="87">
        <v>-2180060.48</v>
      </c>
      <c r="AF1031" s="87">
        <v>-2180060.48</v>
      </c>
      <c r="AG1031" s="87">
        <v>-2180060.48</v>
      </c>
      <c r="AH1031" s="87">
        <v>-2180060.48</v>
      </c>
      <c r="AI1031" s="87">
        <v>-2180060.48</v>
      </c>
      <c r="AJ1031" s="87">
        <v>-2180060.48</v>
      </c>
      <c r="AK1031" s="87">
        <v>-2180060.48</v>
      </c>
      <c r="AL1031" s="87">
        <v>-2180060.48</v>
      </c>
      <c r="AM1031" s="87">
        <v>-2180060.48</v>
      </c>
      <c r="AN1031" s="87">
        <v>-2180060.48</v>
      </c>
      <c r="AO1031" s="87">
        <v>-2180060.48</v>
      </c>
      <c r="AP1031" s="87">
        <v>-2180060.48</v>
      </c>
      <c r="AQ1031" s="87">
        <v>-2180060.48</v>
      </c>
      <c r="AR1031" s="87">
        <v>-2180060.48</v>
      </c>
      <c r="AS1031" s="87">
        <v>-2180060.48</v>
      </c>
      <c r="AT1031" s="87">
        <v>-2180060.48</v>
      </c>
      <c r="AU1031" s="87">
        <v>-2180060.48</v>
      </c>
      <c r="AV1031" s="87">
        <v>-2180060.48</v>
      </c>
      <c r="AW1031" s="87">
        <v>-2180060.48</v>
      </c>
      <c r="AX1031" s="87">
        <v>-2180060.48</v>
      </c>
      <c r="AY1031" s="87">
        <v>-2180060.48</v>
      </c>
      <c r="AZ1031" s="87">
        <v>-2180060.48</v>
      </c>
      <c r="BA1031" s="87">
        <v>-2180060.48</v>
      </c>
      <c r="BB1031" s="87">
        <v>-2180060.48</v>
      </c>
    </row>
    <row r="1032" spans="1:54">
      <c r="A1032" s="86" t="s">
        <v>1149</v>
      </c>
      <c r="B1032" s="87">
        <v>-3137151.86</v>
      </c>
      <c r="C1032" s="87">
        <v>-3137151.86</v>
      </c>
      <c r="D1032" s="87">
        <v>-3137151.86</v>
      </c>
      <c r="E1032" s="87">
        <v>-3137151.86</v>
      </c>
      <c r="F1032" s="87">
        <v>-3137151.86</v>
      </c>
      <c r="G1032" s="87">
        <v>-3137151.86</v>
      </c>
      <c r="H1032" s="87">
        <v>-3137151.86</v>
      </c>
      <c r="I1032" s="87">
        <v>-3137151.86</v>
      </c>
      <c r="J1032" s="87">
        <v>-3137151.86</v>
      </c>
      <c r="K1032" s="87">
        <v>-3137151.86</v>
      </c>
      <c r="L1032" s="87">
        <v>-3137151.86</v>
      </c>
      <c r="M1032" s="87">
        <v>-3137151.86</v>
      </c>
      <c r="N1032" s="87">
        <v>-3137151.86</v>
      </c>
      <c r="O1032" s="87">
        <v>-3137151.86</v>
      </c>
      <c r="P1032" s="87">
        <v>-3137151.86</v>
      </c>
      <c r="Q1032" s="87">
        <v>-3137151.86</v>
      </c>
      <c r="R1032" s="87">
        <v>-3137151.86</v>
      </c>
      <c r="S1032" s="87">
        <v>-3137151.86</v>
      </c>
      <c r="T1032" s="87">
        <v>-3137151.86</v>
      </c>
      <c r="U1032" s="87">
        <v>-3137151.86</v>
      </c>
      <c r="V1032" s="87">
        <v>-3137151.86</v>
      </c>
      <c r="W1032" s="87">
        <v>-3137151.86</v>
      </c>
      <c r="X1032" s="87">
        <v>-3137151.86</v>
      </c>
      <c r="Y1032" s="87">
        <v>-3137151.86</v>
      </c>
      <c r="Z1032" s="87">
        <v>-3137151.86</v>
      </c>
      <c r="AA1032" s="87">
        <v>-3137151.86</v>
      </c>
      <c r="AB1032" s="87">
        <v>-3137151.86</v>
      </c>
      <c r="AC1032" s="87">
        <v>-3137151.86</v>
      </c>
      <c r="AD1032" s="87">
        <v>-3137151.86</v>
      </c>
      <c r="AE1032" s="87">
        <v>-3137151.86</v>
      </c>
      <c r="AF1032" s="87">
        <v>-3137151.86</v>
      </c>
      <c r="AG1032" s="87">
        <v>-3137151.86</v>
      </c>
      <c r="AH1032" s="87">
        <v>-3137151.86</v>
      </c>
      <c r="AI1032" s="87">
        <v>-3137151.86</v>
      </c>
      <c r="AJ1032" s="87">
        <v>-3137151.86</v>
      </c>
      <c r="AK1032" s="87">
        <v>-3137151.86</v>
      </c>
      <c r="AL1032" s="87">
        <v>-3137151.86</v>
      </c>
      <c r="AM1032" s="87">
        <v>-3137151.86</v>
      </c>
      <c r="AN1032" s="87">
        <v>-3137151.86</v>
      </c>
      <c r="AO1032" s="87">
        <v>-3137151.86</v>
      </c>
      <c r="AP1032" s="87">
        <v>-3137151.86</v>
      </c>
      <c r="AQ1032" s="87">
        <v>-3137151.86</v>
      </c>
      <c r="AR1032" s="87">
        <v>-3137151.86</v>
      </c>
      <c r="AS1032" s="87">
        <v>-3137151.86</v>
      </c>
      <c r="AT1032" s="87">
        <v>-3137151.86</v>
      </c>
      <c r="AU1032" s="87">
        <v>-3137151.86</v>
      </c>
      <c r="AV1032" s="87">
        <v>-3137151.86</v>
      </c>
      <c r="AW1032" s="87">
        <v>-3137151.86</v>
      </c>
      <c r="AX1032" s="87">
        <v>-3137151.86</v>
      </c>
      <c r="AY1032" s="87">
        <v>-3137151.86</v>
      </c>
      <c r="AZ1032" s="87">
        <v>-3137151.86</v>
      </c>
      <c r="BA1032" s="87">
        <v>-3137151.86</v>
      </c>
      <c r="BB1032" s="87">
        <v>-3137151.86</v>
      </c>
    </row>
    <row r="1033" spans="1:54">
      <c r="A1033" s="86" t="s">
        <v>1150</v>
      </c>
      <c r="B1033" s="87">
        <v>-3594345.71</v>
      </c>
      <c r="C1033" s="87">
        <v>-3594345.71</v>
      </c>
      <c r="D1033" s="87">
        <v>-3594345.71</v>
      </c>
      <c r="E1033" s="87">
        <v>-3594345.71</v>
      </c>
      <c r="F1033" s="87">
        <v>-3594345.71</v>
      </c>
      <c r="G1033" s="87">
        <v>-3594345.71</v>
      </c>
      <c r="H1033" s="87">
        <v>-3594345.71</v>
      </c>
      <c r="I1033" s="87">
        <v>-3594345.71</v>
      </c>
      <c r="J1033" s="87">
        <v>-3594345.71</v>
      </c>
      <c r="K1033" s="87">
        <v>-3594345.71</v>
      </c>
      <c r="L1033" s="87">
        <v>-3594345.71</v>
      </c>
      <c r="M1033" s="87">
        <v>-3594345.71</v>
      </c>
      <c r="N1033" s="87">
        <v>-3594345.71</v>
      </c>
      <c r="O1033" s="87">
        <v>-3594345.71</v>
      </c>
      <c r="P1033" s="87">
        <v>-3594345.71</v>
      </c>
      <c r="Q1033" s="87">
        <v>-3594345.71</v>
      </c>
      <c r="R1033" s="87">
        <v>-3594345.71</v>
      </c>
      <c r="S1033" s="87">
        <v>-3594345.71</v>
      </c>
      <c r="T1033" s="87">
        <v>-3594345.71</v>
      </c>
      <c r="U1033" s="87">
        <v>-3594345.71</v>
      </c>
      <c r="V1033" s="87">
        <v>-3594345.71</v>
      </c>
      <c r="W1033" s="87">
        <v>-3594345.71</v>
      </c>
      <c r="X1033" s="87">
        <v>-3594345.71</v>
      </c>
      <c r="Y1033" s="87">
        <v>-3594345.71</v>
      </c>
      <c r="Z1033" s="87">
        <v>-3594345.71</v>
      </c>
      <c r="AA1033" s="87">
        <v>-3594345.71</v>
      </c>
      <c r="AB1033" s="87">
        <v>-3594345.71</v>
      </c>
      <c r="AC1033" s="87">
        <v>-3594345.71</v>
      </c>
      <c r="AD1033" s="87">
        <v>-3594345.71</v>
      </c>
      <c r="AE1033" s="87">
        <v>-3594345.71</v>
      </c>
      <c r="AF1033" s="87">
        <v>-3594345.71</v>
      </c>
      <c r="AG1033" s="87">
        <v>-3594345.71</v>
      </c>
      <c r="AH1033" s="87">
        <v>-3594345.71</v>
      </c>
      <c r="AI1033" s="87">
        <v>-3594345.71</v>
      </c>
      <c r="AJ1033" s="87">
        <v>-3594345.71</v>
      </c>
      <c r="AK1033" s="87">
        <v>-3594345.71</v>
      </c>
      <c r="AL1033" s="87">
        <v>-3594345.71</v>
      </c>
      <c r="AM1033" s="87">
        <v>-3594345.71</v>
      </c>
      <c r="AN1033" s="87">
        <v>-3594345.71</v>
      </c>
      <c r="AO1033" s="87">
        <v>-3594345.71</v>
      </c>
      <c r="AP1033" s="87">
        <v>-3594345.71</v>
      </c>
      <c r="AQ1033" s="87">
        <v>-3594345.71</v>
      </c>
      <c r="AR1033" s="87">
        <v>-3594345.71</v>
      </c>
      <c r="AS1033" s="87">
        <v>-3594345.71</v>
      </c>
      <c r="AT1033" s="87">
        <v>-3594345.71</v>
      </c>
      <c r="AU1033" s="87">
        <v>-3594345.71</v>
      </c>
      <c r="AV1033" s="87">
        <v>-3594345.71</v>
      </c>
      <c r="AW1033" s="87">
        <v>-3594345.71</v>
      </c>
      <c r="AX1033" s="87">
        <v>-3594345.71</v>
      </c>
      <c r="AY1033" s="87">
        <v>-3594345.71</v>
      </c>
      <c r="AZ1033" s="87">
        <v>-3594345.71</v>
      </c>
      <c r="BA1033" s="87">
        <v>-3594345.71</v>
      </c>
      <c r="BB1033" s="87">
        <v>-3594345.71</v>
      </c>
    </row>
    <row r="1034" spans="1:54">
      <c r="A1034" s="86" t="s">
        <v>1151</v>
      </c>
      <c r="B1034" s="87">
        <v>0</v>
      </c>
      <c r="C1034" s="87">
        <v>0</v>
      </c>
      <c r="D1034" s="87">
        <v>0</v>
      </c>
      <c r="E1034" s="87">
        <v>0</v>
      </c>
      <c r="F1034" s="87">
        <v>0</v>
      </c>
      <c r="G1034" s="87">
        <v>0</v>
      </c>
      <c r="H1034" s="87">
        <v>0</v>
      </c>
      <c r="I1034" s="87">
        <v>0</v>
      </c>
      <c r="J1034" s="87">
        <v>0</v>
      </c>
      <c r="K1034" s="87">
        <v>0</v>
      </c>
      <c r="L1034" s="87">
        <v>0</v>
      </c>
      <c r="M1034" s="87">
        <v>0</v>
      </c>
      <c r="N1034" s="87">
        <v>0</v>
      </c>
      <c r="O1034" s="87">
        <v>0</v>
      </c>
      <c r="P1034" s="87">
        <v>0</v>
      </c>
      <c r="Q1034" s="87">
        <v>0</v>
      </c>
      <c r="R1034" s="87">
        <v>0</v>
      </c>
      <c r="S1034" s="87">
        <v>0</v>
      </c>
      <c r="T1034" s="87">
        <v>0</v>
      </c>
      <c r="U1034" s="87">
        <v>0</v>
      </c>
      <c r="V1034" s="87">
        <v>0</v>
      </c>
      <c r="W1034" s="87">
        <v>0</v>
      </c>
      <c r="X1034" s="87">
        <v>0</v>
      </c>
      <c r="Y1034" s="87">
        <v>0</v>
      </c>
      <c r="Z1034" s="87">
        <v>0</v>
      </c>
      <c r="AA1034" s="87">
        <v>0</v>
      </c>
      <c r="AB1034" s="87">
        <v>0</v>
      </c>
      <c r="AC1034" s="87">
        <v>0</v>
      </c>
      <c r="AD1034" s="87">
        <v>0</v>
      </c>
      <c r="AE1034" s="87">
        <v>0</v>
      </c>
      <c r="AF1034" s="87">
        <v>0</v>
      </c>
      <c r="AG1034" s="87">
        <v>0</v>
      </c>
      <c r="AH1034" s="87">
        <v>0</v>
      </c>
      <c r="AI1034" s="87">
        <v>0</v>
      </c>
      <c r="AJ1034" s="87">
        <v>0</v>
      </c>
      <c r="AK1034" s="87">
        <v>0</v>
      </c>
      <c r="AL1034" s="87">
        <v>0</v>
      </c>
      <c r="AM1034" s="87">
        <v>0</v>
      </c>
      <c r="AN1034" s="87">
        <v>0</v>
      </c>
      <c r="AO1034" s="87">
        <v>0</v>
      </c>
      <c r="AP1034" s="87">
        <v>0</v>
      </c>
      <c r="AQ1034" s="87">
        <v>0</v>
      </c>
      <c r="AR1034" s="87">
        <v>0</v>
      </c>
      <c r="AS1034" s="87">
        <v>0</v>
      </c>
      <c r="AT1034" s="87">
        <v>0</v>
      </c>
      <c r="AU1034" s="87">
        <v>0</v>
      </c>
      <c r="AV1034" s="87">
        <v>0</v>
      </c>
      <c r="AW1034" s="87">
        <v>0</v>
      </c>
      <c r="AX1034" s="87">
        <v>0</v>
      </c>
      <c r="AY1034" s="87">
        <v>0</v>
      </c>
      <c r="AZ1034" s="87">
        <v>0</v>
      </c>
      <c r="BA1034" s="87">
        <v>0</v>
      </c>
      <c r="BB1034" s="87">
        <v>0</v>
      </c>
    </row>
    <row r="1035" spans="1:54">
      <c r="A1035" s="86" t="s">
        <v>1152</v>
      </c>
      <c r="B1035" s="87">
        <v>-3751246.48</v>
      </c>
      <c r="C1035" s="87">
        <v>-3751246.48</v>
      </c>
      <c r="D1035" s="87">
        <v>-3751246.48</v>
      </c>
      <c r="E1035" s="87">
        <v>-3751246.48</v>
      </c>
      <c r="F1035" s="87">
        <v>-3751246.48</v>
      </c>
      <c r="G1035" s="87">
        <v>-3751246.48</v>
      </c>
      <c r="H1035" s="87">
        <v>-3751246.48</v>
      </c>
      <c r="I1035" s="87">
        <v>-3751246.48</v>
      </c>
      <c r="J1035" s="87">
        <v>-3751246.48</v>
      </c>
      <c r="K1035" s="87">
        <v>-3751246.48</v>
      </c>
      <c r="L1035" s="87">
        <v>-3751246.48</v>
      </c>
      <c r="M1035" s="87">
        <v>-3751246.48</v>
      </c>
      <c r="N1035" s="87">
        <v>-3751246.48</v>
      </c>
      <c r="O1035" s="87">
        <v>-3751246.48</v>
      </c>
      <c r="P1035" s="87">
        <v>-3751246.48</v>
      </c>
      <c r="Q1035" s="87">
        <v>-3751246.48</v>
      </c>
      <c r="R1035" s="87">
        <v>-3751246.48</v>
      </c>
      <c r="S1035" s="87">
        <v>-3751246.48</v>
      </c>
      <c r="T1035" s="87">
        <v>-3751246.48</v>
      </c>
      <c r="U1035" s="87">
        <v>-3751246.48</v>
      </c>
      <c r="V1035" s="87">
        <v>-3751246.48</v>
      </c>
      <c r="W1035" s="87">
        <v>-3751246.48</v>
      </c>
      <c r="X1035" s="87">
        <v>-3751246.48</v>
      </c>
      <c r="Y1035" s="87">
        <v>-3751246.48</v>
      </c>
      <c r="Z1035" s="87">
        <v>-3751246.48</v>
      </c>
      <c r="AA1035" s="87">
        <v>-3751246.48</v>
      </c>
      <c r="AB1035" s="87">
        <v>-3751246.48</v>
      </c>
      <c r="AC1035" s="87">
        <v>-3751246.48</v>
      </c>
      <c r="AD1035" s="87">
        <v>-3751246.48</v>
      </c>
      <c r="AE1035" s="87">
        <v>-3751246.48</v>
      </c>
      <c r="AF1035" s="87">
        <v>-3751246.48</v>
      </c>
      <c r="AG1035" s="87">
        <v>-3751246.48</v>
      </c>
      <c r="AH1035" s="87">
        <v>-3751246.48</v>
      </c>
      <c r="AI1035" s="87">
        <v>-3751246.48</v>
      </c>
      <c r="AJ1035" s="87">
        <v>-3751246.48</v>
      </c>
      <c r="AK1035" s="87">
        <v>-3751246.48</v>
      </c>
      <c r="AL1035" s="87">
        <v>-3751246.48</v>
      </c>
      <c r="AM1035" s="87">
        <v>-3751246.48</v>
      </c>
      <c r="AN1035" s="87">
        <v>-3751246.48</v>
      </c>
      <c r="AO1035" s="87">
        <v>-3751246.48</v>
      </c>
      <c r="AP1035" s="87">
        <v>-3751246.48</v>
      </c>
      <c r="AQ1035" s="87">
        <v>-3751246.48</v>
      </c>
      <c r="AR1035" s="87">
        <v>-3751246.48</v>
      </c>
      <c r="AS1035" s="87">
        <v>-3751246.48</v>
      </c>
      <c r="AT1035" s="87">
        <v>-3751246.48</v>
      </c>
      <c r="AU1035" s="87">
        <v>-3751246.48</v>
      </c>
      <c r="AV1035" s="87">
        <v>-3751246.48</v>
      </c>
      <c r="AW1035" s="87">
        <v>-3751246.48</v>
      </c>
      <c r="AX1035" s="87">
        <v>-3751246.48</v>
      </c>
      <c r="AY1035" s="87">
        <v>-3751246.48</v>
      </c>
      <c r="AZ1035" s="87">
        <v>-3751246.48</v>
      </c>
      <c r="BA1035" s="87">
        <v>-3751246.48</v>
      </c>
      <c r="BB1035" s="87">
        <v>-3751246.48</v>
      </c>
    </row>
    <row r="1036" spans="1:54">
      <c r="A1036" s="86" t="s">
        <v>1153</v>
      </c>
      <c r="B1036" s="87">
        <v>0</v>
      </c>
      <c r="C1036" s="87">
        <v>0</v>
      </c>
      <c r="D1036" s="87">
        <v>0</v>
      </c>
      <c r="E1036" s="87">
        <v>0</v>
      </c>
      <c r="F1036" s="87">
        <v>0</v>
      </c>
      <c r="G1036" s="87">
        <v>0</v>
      </c>
      <c r="H1036" s="87">
        <v>0</v>
      </c>
      <c r="I1036" s="87">
        <v>0</v>
      </c>
      <c r="J1036" s="87">
        <v>0</v>
      </c>
      <c r="K1036" s="87">
        <v>0</v>
      </c>
      <c r="L1036" s="87">
        <v>0</v>
      </c>
      <c r="M1036" s="87">
        <v>0</v>
      </c>
      <c r="N1036" s="87">
        <v>0</v>
      </c>
      <c r="O1036" s="87">
        <v>0</v>
      </c>
      <c r="P1036" s="87">
        <v>0</v>
      </c>
      <c r="Q1036" s="87">
        <v>0</v>
      </c>
      <c r="R1036" s="87">
        <v>0</v>
      </c>
      <c r="S1036" s="87">
        <v>0</v>
      </c>
      <c r="T1036" s="87">
        <v>0</v>
      </c>
      <c r="U1036" s="87">
        <v>0</v>
      </c>
      <c r="V1036" s="87">
        <v>0</v>
      </c>
      <c r="W1036" s="87">
        <v>0</v>
      </c>
      <c r="X1036" s="87">
        <v>0</v>
      </c>
      <c r="Y1036" s="87">
        <v>0</v>
      </c>
      <c r="Z1036" s="87">
        <v>0</v>
      </c>
      <c r="AA1036" s="87">
        <v>0</v>
      </c>
      <c r="AB1036" s="87">
        <v>0</v>
      </c>
      <c r="AC1036" s="87">
        <v>0</v>
      </c>
      <c r="AD1036" s="87">
        <v>0</v>
      </c>
      <c r="AE1036" s="87">
        <v>0</v>
      </c>
      <c r="AF1036" s="87">
        <v>0</v>
      </c>
      <c r="AG1036" s="87">
        <v>0</v>
      </c>
      <c r="AH1036" s="87">
        <v>0</v>
      </c>
      <c r="AI1036" s="87">
        <v>0</v>
      </c>
      <c r="AJ1036" s="87">
        <v>0</v>
      </c>
      <c r="AK1036" s="87">
        <v>0</v>
      </c>
      <c r="AL1036" s="87">
        <v>0</v>
      </c>
      <c r="AM1036" s="87">
        <v>0</v>
      </c>
      <c r="AN1036" s="87">
        <v>0</v>
      </c>
      <c r="AO1036" s="87">
        <v>0</v>
      </c>
      <c r="AP1036" s="87">
        <v>0</v>
      </c>
      <c r="AQ1036" s="87">
        <v>0</v>
      </c>
      <c r="AR1036" s="87">
        <v>0</v>
      </c>
      <c r="AS1036" s="87">
        <v>0</v>
      </c>
      <c r="AT1036" s="87">
        <v>0</v>
      </c>
      <c r="AU1036" s="87">
        <v>0</v>
      </c>
      <c r="AV1036" s="87">
        <v>0</v>
      </c>
      <c r="AW1036" s="87">
        <v>0</v>
      </c>
      <c r="AX1036" s="87">
        <v>0</v>
      </c>
      <c r="AY1036" s="87">
        <v>0</v>
      </c>
      <c r="AZ1036" s="87">
        <v>0</v>
      </c>
      <c r="BA1036" s="87">
        <v>0</v>
      </c>
      <c r="BB1036" s="87">
        <v>0</v>
      </c>
    </row>
    <row r="1037" spans="1:54">
      <c r="A1037" s="86" t="s">
        <v>1154</v>
      </c>
      <c r="B1037" s="87">
        <v>-55752.46</v>
      </c>
      <c r="C1037" s="87">
        <v>-55752.46</v>
      </c>
      <c r="D1037" s="87">
        <v>-55752.46</v>
      </c>
      <c r="E1037" s="87">
        <v>-55752.46</v>
      </c>
      <c r="F1037" s="87">
        <v>-55752.46</v>
      </c>
      <c r="G1037" s="87">
        <v>-55752.46</v>
      </c>
      <c r="H1037" s="87">
        <v>-55752.46</v>
      </c>
      <c r="I1037" s="87">
        <v>-55752.46</v>
      </c>
      <c r="J1037" s="87">
        <v>-55752.46</v>
      </c>
      <c r="K1037" s="87">
        <v>-55752.46</v>
      </c>
      <c r="L1037" s="87">
        <v>-55752.46</v>
      </c>
      <c r="M1037" s="87">
        <v>-55752.46</v>
      </c>
      <c r="N1037" s="87">
        <v>-55752.46</v>
      </c>
      <c r="O1037" s="87">
        <v>-55752.46</v>
      </c>
      <c r="P1037" s="87">
        <v>-55752.46</v>
      </c>
      <c r="Q1037" s="87">
        <v>-55752.46</v>
      </c>
      <c r="R1037" s="87">
        <v>-55752.46</v>
      </c>
      <c r="S1037" s="87">
        <v>-55752.46</v>
      </c>
      <c r="T1037" s="87">
        <v>-55752.46</v>
      </c>
      <c r="U1037" s="87">
        <v>-55752.46</v>
      </c>
      <c r="V1037" s="87">
        <v>-55752.46</v>
      </c>
      <c r="W1037" s="87">
        <v>-55752.46</v>
      </c>
      <c r="X1037" s="87">
        <v>-55752.46</v>
      </c>
      <c r="Y1037" s="87">
        <v>-55752.46</v>
      </c>
      <c r="Z1037" s="87">
        <v>-55752.46</v>
      </c>
      <c r="AA1037" s="87">
        <v>-55752.46</v>
      </c>
      <c r="AB1037" s="87">
        <v>-55752.46</v>
      </c>
      <c r="AC1037" s="87">
        <v>-55752.46</v>
      </c>
      <c r="AD1037" s="87">
        <v>-55752.46</v>
      </c>
      <c r="AE1037" s="87">
        <v>-55752.46</v>
      </c>
      <c r="AF1037" s="87">
        <v>-55752.46</v>
      </c>
      <c r="AG1037" s="87">
        <v>-55752.46</v>
      </c>
      <c r="AH1037" s="87">
        <v>-55752.46</v>
      </c>
      <c r="AI1037" s="87">
        <v>-55752.46</v>
      </c>
      <c r="AJ1037" s="87">
        <v>-55752.46</v>
      </c>
      <c r="AK1037" s="87">
        <v>-55752.46</v>
      </c>
      <c r="AL1037" s="87">
        <v>-55752.46</v>
      </c>
      <c r="AM1037" s="87">
        <v>-55752.46</v>
      </c>
      <c r="AN1037" s="87">
        <v>-55752.46</v>
      </c>
      <c r="AO1037" s="87">
        <v>-55752.46</v>
      </c>
      <c r="AP1037" s="87">
        <v>-55752.46</v>
      </c>
      <c r="AQ1037" s="87">
        <v>-55752.46</v>
      </c>
      <c r="AR1037" s="87">
        <v>-55752.46</v>
      </c>
      <c r="AS1037" s="87">
        <v>-55752.46</v>
      </c>
      <c r="AT1037" s="87">
        <v>-55752.46</v>
      </c>
      <c r="AU1037" s="87">
        <v>-55752.46</v>
      </c>
      <c r="AV1037" s="87">
        <v>-55752.46</v>
      </c>
      <c r="AW1037" s="87">
        <v>-55752.46</v>
      </c>
      <c r="AX1037" s="87">
        <v>-55752.46</v>
      </c>
      <c r="AY1037" s="87">
        <v>-55752.46</v>
      </c>
      <c r="AZ1037" s="87">
        <v>-55752.46</v>
      </c>
      <c r="BA1037" s="87">
        <v>-55752.46</v>
      </c>
      <c r="BB1037" s="87">
        <v>-55752.46</v>
      </c>
    </row>
    <row r="1038" spans="1:54">
      <c r="A1038" s="86" t="s">
        <v>1155</v>
      </c>
      <c r="B1038" s="87">
        <v>0</v>
      </c>
      <c r="C1038" s="87">
        <v>0</v>
      </c>
      <c r="D1038" s="87">
        <v>0</v>
      </c>
      <c r="E1038" s="87">
        <v>0</v>
      </c>
      <c r="F1038" s="87">
        <v>0</v>
      </c>
      <c r="G1038" s="87">
        <v>0</v>
      </c>
      <c r="H1038" s="87">
        <v>0</v>
      </c>
      <c r="I1038" s="87">
        <v>0</v>
      </c>
      <c r="J1038" s="87">
        <v>0</v>
      </c>
      <c r="K1038" s="87">
        <v>0</v>
      </c>
      <c r="L1038" s="87">
        <v>0</v>
      </c>
      <c r="M1038" s="87">
        <v>0</v>
      </c>
      <c r="N1038" s="87">
        <v>0</v>
      </c>
      <c r="O1038" s="87">
        <v>0</v>
      </c>
      <c r="P1038" s="87">
        <v>0</v>
      </c>
      <c r="Q1038" s="87">
        <v>0</v>
      </c>
      <c r="R1038" s="87">
        <v>0</v>
      </c>
      <c r="S1038" s="87">
        <v>0</v>
      </c>
      <c r="T1038" s="87">
        <v>0</v>
      </c>
      <c r="U1038" s="87">
        <v>0</v>
      </c>
      <c r="V1038" s="87">
        <v>0</v>
      </c>
      <c r="W1038" s="87">
        <v>0</v>
      </c>
      <c r="X1038" s="87">
        <v>0</v>
      </c>
      <c r="Y1038" s="87">
        <v>0</v>
      </c>
      <c r="Z1038" s="87">
        <v>0</v>
      </c>
      <c r="AA1038" s="87">
        <v>0</v>
      </c>
      <c r="AB1038" s="87">
        <v>0</v>
      </c>
      <c r="AC1038" s="87">
        <v>0</v>
      </c>
      <c r="AD1038" s="87">
        <v>0</v>
      </c>
      <c r="AE1038" s="87">
        <v>0</v>
      </c>
      <c r="AF1038" s="87">
        <v>0</v>
      </c>
      <c r="AG1038" s="87">
        <v>0</v>
      </c>
      <c r="AH1038" s="87">
        <v>0</v>
      </c>
      <c r="AI1038" s="87">
        <v>0</v>
      </c>
      <c r="AJ1038" s="87">
        <v>0</v>
      </c>
      <c r="AK1038" s="87">
        <v>0</v>
      </c>
      <c r="AL1038" s="87">
        <v>0</v>
      </c>
      <c r="AM1038" s="87">
        <v>0</v>
      </c>
      <c r="AN1038" s="87">
        <v>0</v>
      </c>
      <c r="AO1038" s="87">
        <v>0</v>
      </c>
      <c r="AP1038" s="87">
        <v>0</v>
      </c>
      <c r="AQ1038" s="87">
        <v>0</v>
      </c>
      <c r="AR1038" s="87">
        <v>0</v>
      </c>
      <c r="AS1038" s="87">
        <v>0</v>
      </c>
      <c r="AT1038" s="87">
        <v>0</v>
      </c>
      <c r="AU1038" s="87">
        <v>0</v>
      </c>
      <c r="AV1038" s="87">
        <v>0</v>
      </c>
      <c r="AW1038" s="87">
        <v>0</v>
      </c>
      <c r="AX1038" s="87">
        <v>0</v>
      </c>
      <c r="AY1038" s="87">
        <v>0</v>
      </c>
      <c r="AZ1038" s="87">
        <v>0</v>
      </c>
      <c r="BA1038" s="87">
        <v>0</v>
      </c>
      <c r="BB1038" s="87">
        <v>0</v>
      </c>
    </row>
    <row r="1039" spans="1:54">
      <c r="A1039" s="86" t="s">
        <v>1156</v>
      </c>
      <c r="B1039" s="87">
        <v>0</v>
      </c>
      <c r="C1039" s="87">
        <v>0</v>
      </c>
      <c r="D1039" s="87">
        <v>0</v>
      </c>
      <c r="E1039" s="87">
        <v>0</v>
      </c>
      <c r="F1039" s="87">
        <v>0</v>
      </c>
      <c r="G1039" s="87">
        <v>0</v>
      </c>
      <c r="H1039" s="87">
        <v>0</v>
      </c>
      <c r="I1039" s="87">
        <v>0</v>
      </c>
      <c r="J1039" s="87">
        <v>0</v>
      </c>
      <c r="K1039" s="87">
        <v>0</v>
      </c>
      <c r="L1039" s="87">
        <v>0</v>
      </c>
      <c r="M1039" s="87">
        <v>0</v>
      </c>
      <c r="N1039" s="87">
        <v>0</v>
      </c>
      <c r="O1039" s="87">
        <v>0</v>
      </c>
      <c r="P1039" s="87">
        <v>0</v>
      </c>
      <c r="Q1039" s="87">
        <v>0</v>
      </c>
      <c r="R1039" s="87">
        <v>0</v>
      </c>
      <c r="S1039" s="87">
        <v>0</v>
      </c>
      <c r="T1039" s="87">
        <v>0</v>
      </c>
      <c r="U1039" s="87">
        <v>0</v>
      </c>
      <c r="V1039" s="87">
        <v>0</v>
      </c>
      <c r="W1039" s="87">
        <v>0</v>
      </c>
      <c r="X1039" s="87">
        <v>0</v>
      </c>
      <c r="Y1039" s="87">
        <v>0</v>
      </c>
      <c r="Z1039" s="87">
        <v>0</v>
      </c>
      <c r="AA1039" s="87">
        <v>0</v>
      </c>
      <c r="AB1039" s="87">
        <v>0</v>
      </c>
      <c r="AC1039" s="87">
        <v>0</v>
      </c>
      <c r="AD1039" s="87">
        <v>0</v>
      </c>
      <c r="AE1039" s="87">
        <v>0</v>
      </c>
      <c r="AF1039" s="87">
        <v>0</v>
      </c>
      <c r="AG1039" s="87">
        <v>0</v>
      </c>
      <c r="AH1039" s="87">
        <v>0</v>
      </c>
      <c r="AI1039" s="87">
        <v>0</v>
      </c>
      <c r="AJ1039" s="87">
        <v>0</v>
      </c>
      <c r="AK1039" s="87">
        <v>0</v>
      </c>
      <c r="AL1039" s="87">
        <v>0</v>
      </c>
      <c r="AM1039" s="87">
        <v>0</v>
      </c>
      <c r="AN1039" s="87">
        <v>0</v>
      </c>
      <c r="AO1039" s="87">
        <v>0</v>
      </c>
      <c r="AP1039" s="87">
        <v>0</v>
      </c>
      <c r="AQ1039" s="87">
        <v>0</v>
      </c>
      <c r="AR1039" s="87">
        <v>0</v>
      </c>
      <c r="AS1039" s="87">
        <v>0</v>
      </c>
      <c r="AT1039" s="87">
        <v>0</v>
      </c>
      <c r="AU1039" s="87">
        <v>0</v>
      </c>
      <c r="AV1039" s="87">
        <v>0</v>
      </c>
      <c r="AW1039" s="87">
        <v>0</v>
      </c>
      <c r="AX1039" s="87">
        <v>0</v>
      </c>
      <c r="AY1039" s="87">
        <v>0</v>
      </c>
      <c r="AZ1039" s="87">
        <v>0</v>
      </c>
      <c r="BA1039" s="87">
        <v>0</v>
      </c>
      <c r="BB1039" s="87">
        <v>0</v>
      </c>
    </row>
    <row r="1040" spans="1:54">
      <c r="A1040" s="86" t="s">
        <v>1157</v>
      </c>
      <c r="B1040" s="87">
        <v>-149841.07</v>
      </c>
      <c r="C1040" s="87">
        <v>-149841.07</v>
      </c>
      <c r="D1040" s="87">
        <v>-149841.07</v>
      </c>
      <c r="E1040" s="87">
        <v>-149841.07</v>
      </c>
      <c r="F1040" s="87">
        <v>-149841.07</v>
      </c>
      <c r="G1040" s="87">
        <v>-149841.07</v>
      </c>
      <c r="H1040" s="87">
        <v>-149841.07</v>
      </c>
      <c r="I1040" s="87">
        <v>-149841.07</v>
      </c>
      <c r="J1040" s="87">
        <v>-149841.07</v>
      </c>
      <c r="K1040" s="87">
        <v>-149841.07</v>
      </c>
      <c r="L1040" s="87">
        <v>-149841.07</v>
      </c>
      <c r="M1040" s="87">
        <v>-149841.07</v>
      </c>
      <c r="N1040" s="87">
        <v>-149841.07</v>
      </c>
      <c r="O1040" s="87">
        <v>-149841.07</v>
      </c>
      <c r="P1040" s="87">
        <v>-149841.07</v>
      </c>
      <c r="Q1040" s="87">
        <v>-149841.07</v>
      </c>
      <c r="R1040" s="87">
        <v>-149841.07</v>
      </c>
      <c r="S1040" s="87">
        <v>-149841.07</v>
      </c>
      <c r="T1040" s="87">
        <v>-149841.07</v>
      </c>
      <c r="U1040" s="87">
        <v>-149841.07</v>
      </c>
      <c r="V1040" s="87">
        <v>-149841.07</v>
      </c>
      <c r="W1040" s="87">
        <v>-149841.07</v>
      </c>
      <c r="X1040" s="87">
        <v>-149841.07</v>
      </c>
      <c r="Y1040" s="87">
        <v>-149841.07</v>
      </c>
      <c r="Z1040" s="87">
        <v>-149841.07</v>
      </c>
      <c r="AA1040" s="87">
        <v>-149841.07</v>
      </c>
      <c r="AB1040" s="87">
        <v>-149841.07</v>
      </c>
      <c r="AC1040" s="87">
        <v>-149841.07</v>
      </c>
      <c r="AD1040" s="87">
        <v>-149841.07</v>
      </c>
      <c r="AE1040" s="87">
        <v>-149841.07</v>
      </c>
      <c r="AF1040" s="87">
        <v>-149841.07</v>
      </c>
      <c r="AG1040" s="87">
        <v>-149841.07</v>
      </c>
      <c r="AH1040" s="87">
        <v>-149841.07</v>
      </c>
      <c r="AI1040" s="87">
        <v>-149841.07</v>
      </c>
      <c r="AJ1040" s="87">
        <v>-149841.07</v>
      </c>
      <c r="AK1040" s="87">
        <v>-149841.07</v>
      </c>
      <c r="AL1040" s="87">
        <v>-149841.07</v>
      </c>
      <c r="AM1040" s="87">
        <v>-149841.07</v>
      </c>
      <c r="AN1040" s="87">
        <v>-149841.07</v>
      </c>
      <c r="AO1040" s="87">
        <v>-149841.07</v>
      </c>
      <c r="AP1040" s="87">
        <v>-149841.07</v>
      </c>
      <c r="AQ1040" s="87">
        <v>-149841.07</v>
      </c>
      <c r="AR1040" s="87">
        <v>-149841.07</v>
      </c>
      <c r="AS1040" s="87">
        <v>-149841.07</v>
      </c>
      <c r="AT1040" s="87">
        <v>-149841.07</v>
      </c>
      <c r="AU1040" s="87">
        <v>-149841.07</v>
      </c>
      <c r="AV1040" s="87">
        <v>-149841.07</v>
      </c>
      <c r="AW1040" s="87">
        <v>-149841.07</v>
      </c>
      <c r="AX1040" s="87">
        <v>-149841.07</v>
      </c>
      <c r="AY1040" s="87">
        <v>-149841.07</v>
      </c>
      <c r="AZ1040" s="87">
        <v>-149841.07</v>
      </c>
      <c r="BA1040" s="87">
        <v>-149841.07</v>
      </c>
      <c r="BB1040" s="87">
        <v>-149841.07</v>
      </c>
    </row>
    <row r="1041" spans="1:54">
      <c r="A1041" s="86" t="s">
        <v>1158</v>
      </c>
      <c r="B1041" s="87">
        <v>0</v>
      </c>
      <c r="C1041" s="87">
        <v>0</v>
      </c>
      <c r="D1041" s="87">
        <v>0</v>
      </c>
      <c r="E1041" s="87">
        <v>0</v>
      </c>
      <c r="F1041" s="87">
        <v>0</v>
      </c>
      <c r="G1041" s="87">
        <v>0</v>
      </c>
      <c r="H1041" s="87">
        <v>0</v>
      </c>
      <c r="I1041" s="87">
        <v>0</v>
      </c>
      <c r="J1041" s="87">
        <v>0</v>
      </c>
      <c r="K1041" s="87">
        <v>0</v>
      </c>
      <c r="L1041" s="87">
        <v>0</v>
      </c>
      <c r="M1041" s="87">
        <v>0</v>
      </c>
      <c r="N1041" s="87">
        <v>0</v>
      </c>
      <c r="O1041" s="87">
        <v>0</v>
      </c>
      <c r="P1041" s="87">
        <v>0</v>
      </c>
      <c r="Q1041" s="87">
        <v>0</v>
      </c>
      <c r="R1041" s="87">
        <v>0</v>
      </c>
      <c r="S1041" s="87">
        <v>0</v>
      </c>
      <c r="T1041" s="87">
        <v>0</v>
      </c>
      <c r="U1041" s="87">
        <v>0</v>
      </c>
      <c r="V1041" s="87">
        <v>0</v>
      </c>
      <c r="W1041" s="87">
        <v>0</v>
      </c>
      <c r="X1041" s="87">
        <v>0</v>
      </c>
      <c r="Y1041" s="87">
        <v>0</v>
      </c>
      <c r="Z1041" s="87">
        <v>0</v>
      </c>
      <c r="AA1041" s="87">
        <v>0</v>
      </c>
      <c r="AB1041" s="87">
        <v>0</v>
      </c>
      <c r="AC1041" s="87">
        <v>0</v>
      </c>
      <c r="AD1041" s="87">
        <v>0</v>
      </c>
      <c r="AE1041" s="87">
        <v>0</v>
      </c>
      <c r="AF1041" s="87">
        <v>0</v>
      </c>
      <c r="AG1041" s="87">
        <v>0</v>
      </c>
      <c r="AH1041" s="87">
        <v>0</v>
      </c>
      <c r="AI1041" s="87">
        <v>0</v>
      </c>
      <c r="AJ1041" s="87">
        <v>0</v>
      </c>
      <c r="AK1041" s="87">
        <v>0</v>
      </c>
      <c r="AL1041" s="87">
        <v>0</v>
      </c>
      <c r="AM1041" s="87">
        <v>0</v>
      </c>
      <c r="AN1041" s="87">
        <v>0</v>
      </c>
      <c r="AO1041" s="87">
        <v>0</v>
      </c>
      <c r="AP1041" s="87">
        <v>0</v>
      </c>
      <c r="AQ1041" s="87">
        <v>0</v>
      </c>
      <c r="AR1041" s="87">
        <v>0</v>
      </c>
      <c r="AS1041" s="87">
        <v>0</v>
      </c>
      <c r="AT1041" s="87">
        <v>0</v>
      </c>
      <c r="AU1041" s="87">
        <v>0</v>
      </c>
      <c r="AV1041" s="87">
        <v>0</v>
      </c>
      <c r="AW1041" s="87">
        <v>0</v>
      </c>
      <c r="AX1041" s="87">
        <v>0</v>
      </c>
      <c r="AY1041" s="87">
        <v>0</v>
      </c>
      <c r="AZ1041" s="87">
        <v>0</v>
      </c>
      <c r="BA1041" s="87">
        <v>0</v>
      </c>
      <c r="BB1041" s="87">
        <v>0</v>
      </c>
    </row>
    <row r="1042" spans="1:54">
      <c r="A1042" s="267" t="s">
        <v>1159</v>
      </c>
      <c r="B1042" s="109">
        <v>-55061124.030000001</v>
      </c>
      <c r="C1042" s="109">
        <v>-55061124.030000001</v>
      </c>
      <c r="D1042" s="109">
        <v>-55061124.030000001</v>
      </c>
      <c r="E1042" s="109">
        <v>-55061124.030000001</v>
      </c>
      <c r="F1042" s="109">
        <v>-55061124.030000001</v>
      </c>
      <c r="G1042" s="109">
        <v>-55061124.030000001</v>
      </c>
      <c r="H1042" s="109">
        <v>-55061124.030000001</v>
      </c>
      <c r="I1042" s="109">
        <v>-55061124.030000001</v>
      </c>
      <c r="J1042" s="109">
        <v>-55061124.030000001</v>
      </c>
      <c r="K1042" s="109">
        <v>-55061124.030000001</v>
      </c>
      <c r="L1042" s="109">
        <v>-55061124.030000001</v>
      </c>
      <c r="M1042" s="109">
        <v>-55061124.030000001</v>
      </c>
      <c r="N1042" s="109">
        <v>-55061124.030000001</v>
      </c>
      <c r="O1042" s="109">
        <v>-55061124.030000001</v>
      </c>
      <c r="P1042" s="109">
        <v>-55061124.030000001</v>
      </c>
      <c r="Q1042" s="109">
        <v>-55061124.030000001</v>
      </c>
      <c r="R1042" s="109">
        <v>-55061124.030000001</v>
      </c>
      <c r="S1042" s="109">
        <v>-55061124.030000001</v>
      </c>
      <c r="T1042" s="109">
        <v>-55061124.030000001</v>
      </c>
      <c r="U1042" s="109">
        <v>-55061124.030000001</v>
      </c>
      <c r="V1042" s="109">
        <v>-55061124.030000001</v>
      </c>
      <c r="W1042" s="109">
        <v>-55061124.030000001</v>
      </c>
      <c r="X1042" s="109">
        <v>-55061124.030000001</v>
      </c>
      <c r="Y1042" s="109">
        <v>-55061124.030000001</v>
      </c>
      <c r="Z1042" s="109">
        <v>-55061124.030000001</v>
      </c>
      <c r="AA1042" s="109">
        <v>-55061124.030000001</v>
      </c>
      <c r="AB1042" s="109">
        <v>-55061124.030000001</v>
      </c>
      <c r="AC1042" s="109">
        <v>-55061124.030000001</v>
      </c>
      <c r="AD1042" s="109">
        <v>-55061124.030000001</v>
      </c>
      <c r="AE1042" s="109">
        <v>-55061124.030000001</v>
      </c>
      <c r="AF1042" s="109">
        <v>-55061124.030000001</v>
      </c>
      <c r="AG1042" s="109">
        <v>-55061124.030000001</v>
      </c>
      <c r="AH1042" s="109">
        <v>-55061124.030000001</v>
      </c>
      <c r="AI1042" s="109">
        <v>-55061124.030000001</v>
      </c>
      <c r="AJ1042" s="109">
        <v>-55061124.030000001</v>
      </c>
      <c r="AK1042" s="109">
        <v>-55061124.030000001</v>
      </c>
      <c r="AL1042" s="109">
        <v>-55061124.030000001</v>
      </c>
      <c r="AM1042" s="109">
        <v>-55061124.030000098</v>
      </c>
      <c r="AN1042" s="109">
        <v>-55061124.030000098</v>
      </c>
      <c r="AO1042" s="109">
        <v>-55061124.030000098</v>
      </c>
      <c r="AP1042" s="109">
        <v>-55061124.030000098</v>
      </c>
      <c r="AQ1042" s="109">
        <v>-55061124.030000098</v>
      </c>
      <c r="AR1042" s="109">
        <v>-55061124.030000098</v>
      </c>
      <c r="AS1042" s="109">
        <v>-55061124.030000098</v>
      </c>
      <c r="AT1042" s="109">
        <v>-55061124.030000098</v>
      </c>
      <c r="AU1042" s="109">
        <v>-55061124.030000098</v>
      </c>
      <c r="AV1042" s="109">
        <v>-55061124.030000098</v>
      </c>
      <c r="AW1042" s="109">
        <v>-55061124.030000098</v>
      </c>
      <c r="AX1042" s="109">
        <v>-55061124.030000098</v>
      </c>
      <c r="AY1042" s="109">
        <v>-55061124.030000098</v>
      </c>
      <c r="AZ1042" s="109">
        <v>-55061124.030000098</v>
      </c>
      <c r="BA1042" s="109">
        <v>-55061124.030000098</v>
      </c>
      <c r="BB1042" s="109">
        <v>-55061124.030000098</v>
      </c>
    </row>
    <row r="1043" spans="1:54">
      <c r="A1043" s="86" t="s">
        <v>1160</v>
      </c>
      <c r="B1043" s="87"/>
      <c r="C1043" s="87"/>
      <c r="D1043" s="87"/>
      <c r="E1043" s="87"/>
      <c r="F1043" s="87"/>
      <c r="G1043" s="87"/>
      <c r="H1043" s="87"/>
      <c r="I1043" s="87"/>
      <c r="J1043" s="87"/>
      <c r="K1043" s="87"/>
      <c r="L1043" s="87"/>
      <c r="M1043" s="87"/>
      <c r="N1043" s="87"/>
      <c r="O1043" s="87"/>
      <c r="P1043" s="87"/>
      <c r="Q1043" s="87"/>
      <c r="R1043" s="87"/>
      <c r="S1043" s="87"/>
      <c r="T1043" s="87"/>
      <c r="U1043" s="87"/>
      <c r="V1043" s="87"/>
      <c r="W1043" s="87"/>
      <c r="X1043" s="87"/>
      <c r="Y1043" s="87"/>
      <c r="Z1043" s="87"/>
      <c r="AA1043" s="87"/>
      <c r="AB1043" s="87"/>
      <c r="AC1043" s="87"/>
      <c r="AD1043" s="87"/>
      <c r="AE1043" s="87"/>
      <c r="AF1043" s="87"/>
      <c r="AG1043" s="87"/>
      <c r="AH1043" s="87"/>
      <c r="AI1043" s="87"/>
      <c r="AJ1043" s="87"/>
      <c r="AK1043" s="87"/>
      <c r="AL1043" s="87"/>
      <c r="AM1043" s="87"/>
      <c r="AN1043" s="87"/>
      <c r="AO1043" s="87"/>
      <c r="AP1043" s="87"/>
      <c r="AQ1043" s="87"/>
      <c r="AR1043" s="87"/>
      <c r="AS1043" s="87"/>
      <c r="AT1043" s="87"/>
      <c r="AU1043" s="87"/>
      <c r="AV1043" s="87"/>
      <c r="AW1043" s="87"/>
      <c r="AX1043" s="87"/>
      <c r="AY1043" s="87"/>
      <c r="AZ1043" s="87"/>
      <c r="BA1043" s="87"/>
      <c r="BB1043" s="87"/>
    </row>
    <row r="1044" spans="1:54">
      <c r="A1044" s="89" t="s">
        <v>1161</v>
      </c>
      <c r="B1044" s="87"/>
      <c r="C1044" s="87"/>
      <c r="D1044" s="87"/>
      <c r="E1044" s="87"/>
      <c r="F1044" s="87"/>
      <c r="G1044" s="87"/>
      <c r="H1044" s="87"/>
      <c r="I1044" s="87"/>
      <c r="J1044" s="87"/>
      <c r="K1044" s="87"/>
      <c r="L1044" s="87"/>
      <c r="M1044" s="87"/>
      <c r="N1044" s="87"/>
      <c r="O1044" s="87"/>
      <c r="P1044" s="87"/>
      <c r="Q1044" s="87"/>
      <c r="R1044" s="87"/>
      <c r="S1044" s="87"/>
      <c r="T1044" s="87"/>
      <c r="U1044" s="87"/>
      <c r="V1044" s="87"/>
      <c r="W1044" s="87"/>
      <c r="X1044" s="87"/>
      <c r="Y1044" s="87"/>
      <c r="Z1044" s="87"/>
      <c r="AA1044" s="87"/>
      <c r="AB1044" s="87"/>
      <c r="AC1044" s="87"/>
      <c r="AD1044" s="87"/>
      <c r="AE1044" s="87"/>
      <c r="AF1044" s="87"/>
      <c r="AG1044" s="87"/>
      <c r="AH1044" s="87"/>
      <c r="AI1044" s="87"/>
      <c r="AJ1044" s="87"/>
      <c r="AK1044" s="87"/>
      <c r="AL1044" s="87"/>
      <c r="AM1044" s="87"/>
      <c r="AN1044" s="87"/>
      <c r="AO1044" s="87"/>
      <c r="AP1044" s="87"/>
      <c r="AQ1044" s="87"/>
      <c r="AR1044" s="87"/>
      <c r="AS1044" s="87"/>
      <c r="AT1044" s="87"/>
      <c r="AU1044" s="87"/>
      <c r="AV1044" s="87"/>
      <c r="AW1044" s="87"/>
      <c r="AX1044" s="87"/>
      <c r="AY1044" s="87"/>
      <c r="AZ1044" s="87"/>
      <c r="BA1044" s="87"/>
      <c r="BB1044" s="87"/>
    </row>
    <row r="1045" spans="1:54">
      <c r="A1045" s="86" t="s">
        <v>1162</v>
      </c>
      <c r="B1045" s="87">
        <v>0</v>
      </c>
      <c r="C1045" s="87">
        <v>0</v>
      </c>
      <c r="D1045" s="87">
        <v>0</v>
      </c>
      <c r="E1045" s="87">
        <v>0</v>
      </c>
      <c r="F1045" s="87">
        <v>0</v>
      </c>
      <c r="G1045" s="87">
        <v>0</v>
      </c>
      <c r="H1045" s="87">
        <v>0</v>
      </c>
      <c r="I1045" s="87">
        <v>0</v>
      </c>
      <c r="J1045" s="87">
        <v>0</v>
      </c>
      <c r="K1045" s="87">
        <v>0</v>
      </c>
      <c r="L1045" s="87">
        <v>0</v>
      </c>
      <c r="M1045" s="87">
        <v>0</v>
      </c>
      <c r="N1045" s="87">
        <v>0</v>
      </c>
      <c r="O1045" s="87">
        <v>0</v>
      </c>
      <c r="P1045" s="87">
        <v>0</v>
      </c>
      <c r="Q1045" s="87">
        <v>0</v>
      </c>
      <c r="R1045" s="87">
        <v>0</v>
      </c>
      <c r="S1045" s="87">
        <v>0</v>
      </c>
      <c r="T1045" s="87">
        <v>0</v>
      </c>
      <c r="U1045" s="87">
        <v>0</v>
      </c>
      <c r="V1045" s="87">
        <v>0</v>
      </c>
      <c r="W1045" s="87">
        <v>0</v>
      </c>
      <c r="X1045" s="87">
        <v>0</v>
      </c>
      <c r="Y1045" s="87">
        <v>0</v>
      </c>
      <c r="Z1045" s="87">
        <v>0</v>
      </c>
      <c r="AA1045" s="87">
        <v>0</v>
      </c>
      <c r="AB1045" s="87">
        <v>0</v>
      </c>
      <c r="AC1045" s="87">
        <v>0</v>
      </c>
      <c r="AD1045" s="87">
        <v>0</v>
      </c>
      <c r="AE1045" s="87">
        <v>0</v>
      </c>
      <c r="AF1045" s="87">
        <v>0</v>
      </c>
      <c r="AG1045" s="87">
        <v>0</v>
      </c>
      <c r="AH1045" s="87">
        <v>0</v>
      </c>
      <c r="AI1045" s="87">
        <v>0</v>
      </c>
      <c r="AJ1045" s="87">
        <v>0</v>
      </c>
      <c r="AK1045" s="87">
        <v>0</v>
      </c>
      <c r="AL1045" s="87">
        <v>0</v>
      </c>
      <c r="AM1045" s="87">
        <v>0</v>
      </c>
      <c r="AN1045" s="87">
        <v>0</v>
      </c>
      <c r="AO1045" s="87">
        <v>0</v>
      </c>
      <c r="AP1045" s="87">
        <v>0</v>
      </c>
      <c r="AQ1045" s="87">
        <v>0</v>
      </c>
      <c r="AR1045" s="87">
        <v>0</v>
      </c>
      <c r="AS1045" s="87">
        <v>0</v>
      </c>
      <c r="AT1045" s="87">
        <v>0</v>
      </c>
      <c r="AU1045" s="87">
        <v>0</v>
      </c>
      <c r="AV1045" s="87">
        <v>0</v>
      </c>
      <c r="AW1045" s="87">
        <v>0</v>
      </c>
      <c r="AX1045" s="87">
        <v>0</v>
      </c>
      <c r="AY1045" s="87">
        <v>0</v>
      </c>
      <c r="AZ1045" s="87">
        <v>0</v>
      </c>
      <c r="BA1045" s="87">
        <v>0</v>
      </c>
      <c r="BB1045" s="87">
        <v>0</v>
      </c>
    </row>
    <row r="1046" spans="1:54">
      <c r="A1046" s="86" t="s">
        <v>1163</v>
      </c>
      <c r="B1046" s="87">
        <v>0</v>
      </c>
      <c r="C1046" s="87">
        <v>0</v>
      </c>
      <c r="D1046" s="87">
        <v>0</v>
      </c>
      <c r="E1046" s="87">
        <v>0</v>
      </c>
      <c r="F1046" s="87">
        <v>0</v>
      </c>
      <c r="G1046" s="87">
        <v>0</v>
      </c>
      <c r="H1046" s="87">
        <v>0</v>
      </c>
      <c r="I1046" s="87">
        <v>0</v>
      </c>
      <c r="J1046" s="87">
        <v>0</v>
      </c>
      <c r="K1046" s="87">
        <v>0</v>
      </c>
      <c r="L1046" s="87">
        <v>0</v>
      </c>
      <c r="M1046" s="87">
        <v>0</v>
      </c>
      <c r="N1046" s="87">
        <v>0</v>
      </c>
      <c r="O1046" s="87">
        <v>0</v>
      </c>
      <c r="P1046" s="87">
        <v>0</v>
      </c>
      <c r="Q1046" s="87">
        <v>0</v>
      </c>
      <c r="R1046" s="87">
        <v>0</v>
      </c>
      <c r="S1046" s="87">
        <v>0</v>
      </c>
      <c r="T1046" s="87">
        <v>0</v>
      </c>
      <c r="U1046" s="87">
        <v>0</v>
      </c>
      <c r="V1046" s="87">
        <v>0</v>
      </c>
      <c r="W1046" s="87">
        <v>0</v>
      </c>
      <c r="X1046" s="87">
        <v>0</v>
      </c>
      <c r="Y1046" s="87">
        <v>0</v>
      </c>
      <c r="Z1046" s="87">
        <v>0</v>
      </c>
      <c r="AA1046" s="87">
        <v>0</v>
      </c>
      <c r="AB1046" s="87">
        <v>0</v>
      </c>
      <c r="AC1046" s="87">
        <v>0</v>
      </c>
      <c r="AD1046" s="87">
        <v>0</v>
      </c>
      <c r="AE1046" s="87">
        <v>0</v>
      </c>
      <c r="AF1046" s="87">
        <v>0</v>
      </c>
      <c r="AG1046" s="87">
        <v>0</v>
      </c>
      <c r="AH1046" s="87">
        <v>0</v>
      </c>
      <c r="AI1046" s="87">
        <v>0</v>
      </c>
      <c r="AJ1046" s="87">
        <v>0</v>
      </c>
      <c r="AK1046" s="87">
        <v>0</v>
      </c>
      <c r="AL1046" s="87">
        <v>0</v>
      </c>
      <c r="AM1046" s="87">
        <v>0</v>
      </c>
      <c r="AN1046" s="87">
        <v>0</v>
      </c>
      <c r="AO1046" s="87">
        <v>0</v>
      </c>
      <c r="AP1046" s="87">
        <v>0</v>
      </c>
      <c r="AQ1046" s="87">
        <v>0</v>
      </c>
      <c r="AR1046" s="87">
        <v>0</v>
      </c>
      <c r="AS1046" s="87">
        <v>0</v>
      </c>
      <c r="AT1046" s="87">
        <v>0</v>
      </c>
      <c r="AU1046" s="87">
        <v>0</v>
      </c>
      <c r="AV1046" s="87">
        <v>0</v>
      </c>
      <c r="AW1046" s="87">
        <v>0</v>
      </c>
      <c r="AX1046" s="87">
        <v>0</v>
      </c>
      <c r="AY1046" s="87">
        <v>0</v>
      </c>
      <c r="AZ1046" s="87">
        <v>0</v>
      </c>
      <c r="BA1046" s="87">
        <v>0</v>
      </c>
      <c r="BB1046" s="87">
        <v>0</v>
      </c>
    </row>
    <row r="1047" spans="1:54" s="81" customFormat="1">
      <c r="A1047" s="86" t="s">
        <v>1164</v>
      </c>
      <c r="B1047" s="87">
        <v>-38761224.894900799</v>
      </c>
      <c r="C1047" s="87">
        <v>-39330786.6647847</v>
      </c>
      <c r="D1047" s="87">
        <v>-35237379.721550897</v>
      </c>
      <c r="E1047" s="87">
        <v>-31296938.577199999</v>
      </c>
      <c r="F1047" s="87">
        <v>-27664471.776420899</v>
      </c>
      <c r="G1047" s="87">
        <v>-24720938.742936201</v>
      </c>
      <c r="H1047" s="87">
        <v>-23184734.472403001</v>
      </c>
      <c r="I1047" s="87">
        <v>-21093097.007091999</v>
      </c>
      <c r="J1047" s="87">
        <v>-23021643.7994335</v>
      </c>
      <c r="K1047" s="87">
        <v>-20074519.821552198</v>
      </c>
      <c r="L1047" s="87">
        <v>-14146901.567211799</v>
      </c>
      <c r="M1047" s="87">
        <v>-6413388.7468653098</v>
      </c>
      <c r="N1047" s="87">
        <v>-28.5550258486182</v>
      </c>
      <c r="O1047" s="87">
        <v>-28.5550258486182</v>
      </c>
      <c r="P1047" s="87">
        <v>-5913137.9191848598</v>
      </c>
      <c r="Q1047" s="87">
        <v>-1901944.79764772</v>
      </c>
      <c r="R1047" s="87">
        <v>1051374.5708610399</v>
      </c>
      <c r="S1047" s="87">
        <v>2757292.8096303102</v>
      </c>
      <c r="T1047" s="87">
        <v>901694.73078867304</v>
      </c>
      <c r="U1047" s="87">
        <v>-2103167.8827220802</v>
      </c>
      <c r="V1047" s="87">
        <v>-6008867.3087692996</v>
      </c>
      <c r="W1047" s="87">
        <v>-15628235.5711456</v>
      </c>
      <c r="X1047" s="87">
        <v>-16914848.9058391</v>
      </c>
      <c r="Y1047" s="87">
        <v>-14102086.905556001</v>
      </c>
      <c r="Z1047" s="87">
        <v>-6714793.1812261902</v>
      </c>
      <c r="AA1047" s="87">
        <v>-28.555025812238402</v>
      </c>
      <c r="AB1047" s="87">
        <v>-28.555025812238402</v>
      </c>
      <c r="AC1047" s="87">
        <v>-6809528.0015080702</v>
      </c>
      <c r="AD1047" s="87">
        <v>-665080.22710339294</v>
      </c>
      <c r="AE1047" s="87">
        <v>4047317.6915698699</v>
      </c>
      <c r="AF1047" s="87">
        <v>6923433.5593965901</v>
      </c>
      <c r="AG1047" s="87">
        <v>4879901.3597839</v>
      </c>
      <c r="AH1047" s="87">
        <v>969039.26466726605</v>
      </c>
      <c r="AI1047" s="87">
        <v>-4296830.1223008996</v>
      </c>
      <c r="AJ1047" s="87">
        <v>-17302958.201127101</v>
      </c>
      <c r="AK1047" s="87">
        <v>-19415684.762307901</v>
      </c>
      <c r="AL1047" s="87">
        <v>-16635477.640027201</v>
      </c>
      <c r="AM1047" s="87">
        <v>-7767039.1376523403</v>
      </c>
      <c r="AN1047" s="87">
        <v>-28.5550258486182</v>
      </c>
      <c r="AO1047" s="87">
        <v>-28.5550258486182</v>
      </c>
      <c r="AP1047" s="87">
        <v>-7406646.2560560796</v>
      </c>
      <c r="AQ1047" s="87">
        <v>391279.67909345502</v>
      </c>
      <c r="AR1047" s="87">
        <v>6489250.05308979</v>
      </c>
      <c r="AS1047" s="87">
        <v>10327512.1785622</v>
      </c>
      <c r="AT1047" s="87">
        <v>8137117.2469459204</v>
      </c>
      <c r="AU1047" s="87">
        <v>3524387.1993977898</v>
      </c>
      <c r="AV1047" s="87">
        <v>-2816479.0901539</v>
      </c>
      <c r="AW1047" s="87">
        <v>-18391664.7960268</v>
      </c>
      <c r="AX1047" s="87">
        <v>-21252786.555016998</v>
      </c>
      <c r="AY1047" s="87">
        <v>-18414024.956901401</v>
      </c>
      <c r="AZ1047" s="87">
        <v>-8488797.0048570391</v>
      </c>
      <c r="BA1047" s="87">
        <v>-28.555025994137299</v>
      </c>
      <c r="BB1047" s="87">
        <v>-28.555025994137299</v>
      </c>
    </row>
    <row r="1048" spans="1:54">
      <c r="A1048" s="86" t="s">
        <v>1165</v>
      </c>
      <c r="B1048" s="87">
        <v>0</v>
      </c>
      <c r="C1048" s="87">
        <v>0</v>
      </c>
      <c r="D1048" s="87">
        <v>0</v>
      </c>
      <c r="E1048" s="87">
        <v>0</v>
      </c>
      <c r="F1048" s="87">
        <v>0</v>
      </c>
      <c r="G1048" s="87">
        <v>0</v>
      </c>
      <c r="H1048" s="87">
        <v>0</v>
      </c>
      <c r="I1048" s="87">
        <v>0</v>
      </c>
      <c r="J1048" s="87">
        <v>0</v>
      </c>
      <c r="K1048" s="87">
        <v>0</v>
      </c>
      <c r="L1048" s="87">
        <v>0</v>
      </c>
      <c r="M1048" s="87">
        <v>0</v>
      </c>
      <c r="N1048" s="87">
        <v>0</v>
      </c>
      <c r="O1048" s="87">
        <v>0</v>
      </c>
      <c r="P1048" s="87">
        <v>0</v>
      </c>
      <c r="Q1048" s="87">
        <v>0</v>
      </c>
      <c r="R1048" s="87">
        <v>0</v>
      </c>
      <c r="S1048" s="87">
        <v>0</v>
      </c>
      <c r="T1048" s="87">
        <v>0</v>
      </c>
      <c r="U1048" s="87">
        <v>0</v>
      </c>
      <c r="V1048" s="87">
        <v>0</v>
      </c>
      <c r="W1048" s="87">
        <v>0</v>
      </c>
      <c r="X1048" s="87">
        <v>0</v>
      </c>
      <c r="Y1048" s="87">
        <v>0</v>
      </c>
      <c r="Z1048" s="87">
        <v>0</v>
      </c>
      <c r="AA1048" s="87">
        <v>0</v>
      </c>
      <c r="AB1048" s="87">
        <v>0</v>
      </c>
      <c r="AC1048" s="87">
        <v>0</v>
      </c>
      <c r="AD1048" s="87">
        <v>0</v>
      </c>
      <c r="AE1048" s="87">
        <v>0</v>
      </c>
      <c r="AF1048" s="87">
        <v>0</v>
      </c>
      <c r="AG1048" s="87">
        <v>0</v>
      </c>
      <c r="AH1048" s="87">
        <v>0</v>
      </c>
      <c r="AI1048" s="87">
        <v>0</v>
      </c>
      <c r="AJ1048" s="87">
        <v>0</v>
      </c>
      <c r="AK1048" s="87">
        <v>0</v>
      </c>
      <c r="AL1048" s="87">
        <v>0</v>
      </c>
      <c r="AM1048" s="87">
        <v>0</v>
      </c>
      <c r="AN1048" s="87">
        <v>0</v>
      </c>
      <c r="AO1048" s="87">
        <v>0</v>
      </c>
      <c r="AP1048" s="87">
        <v>0</v>
      </c>
      <c r="AQ1048" s="87">
        <v>0</v>
      </c>
      <c r="AR1048" s="87">
        <v>0</v>
      </c>
      <c r="AS1048" s="87">
        <v>0</v>
      </c>
      <c r="AT1048" s="87">
        <v>0</v>
      </c>
      <c r="AU1048" s="87">
        <v>0</v>
      </c>
      <c r="AV1048" s="87">
        <v>0</v>
      </c>
      <c r="AW1048" s="87">
        <v>0</v>
      </c>
      <c r="AX1048" s="87">
        <v>0</v>
      </c>
      <c r="AY1048" s="87">
        <v>0</v>
      </c>
      <c r="AZ1048" s="87">
        <v>0</v>
      </c>
      <c r="BA1048" s="87">
        <v>0</v>
      </c>
      <c r="BB1048" s="87">
        <v>0</v>
      </c>
    </row>
    <row r="1049" spans="1:54">
      <c r="A1049" s="86" t="s">
        <v>1166</v>
      </c>
      <c r="B1049" s="87">
        <v>0</v>
      </c>
      <c r="C1049" s="87">
        <v>0</v>
      </c>
      <c r="D1049" s="87">
        <v>0</v>
      </c>
      <c r="E1049" s="87">
        <v>0</v>
      </c>
      <c r="F1049" s="87">
        <v>0</v>
      </c>
      <c r="G1049" s="87">
        <v>0</v>
      </c>
      <c r="H1049" s="87">
        <v>0</v>
      </c>
      <c r="I1049" s="87">
        <v>0</v>
      </c>
      <c r="J1049" s="87">
        <v>0</v>
      </c>
      <c r="K1049" s="87">
        <v>0</v>
      </c>
      <c r="L1049" s="87">
        <v>0</v>
      </c>
      <c r="M1049" s="87">
        <v>0</v>
      </c>
      <c r="N1049" s="87">
        <v>0</v>
      </c>
      <c r="O1049" s="87">
        <v>0</v>
      </c>
      <c r="P1049" s="87">
        <v>0</v>
      </c>
      <c r="Q1049" s="87">
        <v>0</v>
      </c>
      <c r="R1049" s="87">
        <v>0</v>
      </c>
      <c r="S1049" s="87">
        <v>0</v>
      </c>
      <c r="T1049" s="87">
        <v>0</v>
      </c>
      <c r="U1049" s="87">
        <v>0</v>
      </c>
      <c r="V1049" s="87">
        <v>0</v>
      </c>
      <c r="W1049" s="87">
        <v>0</v>
      </c>
      <c r="X1049" s="87">
        <v>0</v>
      </c>
      <c r="Y1049" s="87">
        <v>0</v>
      </c>
      <c r="Z1049" s="87">
        <v>0</v>
      </c>
      <c r="AA1049" s="87">
        <v>0</v>
      </c>
      <c r="AB1049" s="87">
        <v>0</v>
      </c>
      <c r="AC1049" s="87">
        <v>0</v>
      </c>
      <c r="AD1049" s="87">
        <v>0</v>
      </c>
      <c r="AE1049" s="87">
        <v>0</v>
      </c>
      <c r="AF1049" s="87">
        <v>0</v>
      </c>
      <c r="AG1049" s="87">
        <v>0</v>
      </c>
      <c r="AH1049" s="87">
        <v>0</v>
      </c>
      <c r="AI1049" s="87">
        <v>0</v>
      </c>
      <c r="AJ1049" s="87">
        <v>0</v>
      </c>
      <c r="AK1049" s="87">
        <v>0</v>
      </c>
      <c r="AL1049" s="87">
        <v>0</v>
      </c>
      <c r="AM1049" s="87">
        <v>0</v>
      </c>
      <c r="AN1049" s="87">
        <v>0</v>
      </c>
      <c r="AO1049" s="87">
        <v>0</v>
      </c>
      <c r="AP1049" s="87">
        <v>0</v>
      </c>
      <c r="AQ1049" s="87">
        <v>0</v>
      </c>
      <c r="AR1049" s="87">
        <v>0</v>
      </c>
      <c r="AS1049" s="87">
        <v>0</v>
      </c>
      <c r="AT1049" s="87">
        <v>0</v>
      </c>
      <c r="AU1049" s="87">
        <v>0</v>
      </c>
      <c r="AV1049" s="87">
        <v>0</v>
      </c>
      <c r="AW1049" s="87">
        <v>0</v>
      </c>
      <c r="AX1049" s="87">
        <v>0</v>
      </c>
      <c r="AY1049" s="87">
        <v>0</v>
      </c>
      <c r="AZ1049" s="87">
        <v>0</v>
      </c>
      <c r="BA1049" s="87">
        <v>0</v>
      </c>
      <c r="BB1049" s="87">
        <v>0</v>
      </c>
    </row>
    <row r="1050" spans="1:54">
      <c r="A1050" s="86" t="s">
        <v>1167</v>
      </c>
      <c r="B1050" s="87">
        <v>-199999999.88</v>
      </c>
      <c r="C1050" s="87">
        <v>-199999999.88</v>
      </c>
      <c r="D1050" s="87">
        <v>-199999999.88</v>
      </c>
      <c r="E1050" s="87">
        <v>-199999999.88</v>
      </c>
      <c r="F1050" s="87">
        <v>-199999999.88</v>
      </c>
      <c r="G1050" s="87">
        <v>-199999999.88</v>
      </c>
      <c r="H1050" s="87">
        <v>-199999999.88</v>
      </c>
      <c r="I1050" s="87">
        <v>-199999999.88</v>
      </c>
      <c r="J1050" s="87">
        <v>-199999999.88</v>
      </c>
      <c r="K1050" s="87">
        <v>-199999999.88</v>
      </c>
      <c r="L1050" s="87">
        <v>-199999999.88</v>
      </c>
      <c r="M1050" s="87">
        <v>-199999999.88</v>
      </c>
      <c r="N1050" s="87">
        <v>-199999999.88</v>
      </c>
      <c r="O1050" s="87">
        <v>-199999999.88</v>
      </c>
      <c r="P1050" s="87">
        <v>-199999999.88</v>
      </c>
      <c r="Q1050" s="87">
        <v>-199999999.88</v>
      </c>
      <c r="R1050" s="87">
        <v>-199999999.88</v>
      </c>
      <c r="S1050" s="87">
        <v>-199999999.88</v>
      </c>
      <c r="T1050" s="87">
        <v>-199999999.88</v>
      </c>
      <c r="U1050" s="87">
        <v>-199999999.88</v>
      </c>
      <c r="V1050" s="87">
        <v>-199999999.88</v>
      </c>
      <c r="W1050" s="87">
        <v>-199999999.88</v>
      </c>
      <c r="X1050" s="87">
        <v>-199999999.88</v>
      </c>
      <c r="Y1050" s="87">
        <v>-199999999.88</v>
      </c>
      <c r="Z1050" s="87">
        <v>-199999999.88</v>
      </c>
      <c r="AA1050" s="87">
        <v>-199999999.88</v>
      </c>
      <c r="AB1050" s="87">
        <v>-199999999.88</v>
      </c>
      <c r="AC1050" s="87">
        <v>-199999999.88</v>
      </c>
      <c r="AD1050" s="87">
        <v>-199999999.88</v>
      </c>
      <c r="AE1050" s="87">
        <v>-199999999.88</v>
      </c>
      <c r="AF1050" s="87">
        <v>-199999999.88</v>
      </c>
      <c r="AG1050" s="87">
        <v>-199999999.88</v>
      </c>
      <c r="AH1050" s="87">
        <v>-199999999.88</v>
      </c>
      <c r="AI1050" s="87">
        <v>-199999999.88</v>
      </c>
      <c r="AJ1050" s="87">
        <v>-199999999.88</v>
      </c>
      <c r="AK1050" s="87">
        <v>-199999999.88</v>
      </c>
      <c r="AL1050" s="87">
        <v>-199999999.88</v>
      </c>
      <c r="AM1050" s="87">
        <v>-199999999.88</v>
      </c>
      <c r="AN1050" s="87">
        <v>-199999999.88</v>
      </c>
      <c r="AO1050" s="87">
        <v>-199999999.88</v>
      </c>
      <c r="AP1050" s="87">
        <v>-199999999.88</v>
      </c>
      <c r="AQ1050" s="87">
        <v>-199999999.88</v>
      </c>
      <c r="AR1050" s="87">
        <v>-199999999.88</v>
      </c>
      <c r="AS1050" s="87">
        <v>-199999999.88</v>
      </c>
      <c r="AT1050" s="87">
        <v>-199999999.88</v>
      </c>
      <c r="AU1050" s="87">
        <v>-199999999.88</v>
      </c>
      <c r="AV1050" s="87">
        <v>-199999999.88</v>
      </c>
      <c r="AW1050" s="87">
        <v>-199999999.88</v>
      </c>
      <c r="AX1050" s="87">
        <v>-199999999.88</v>
      </c>
      <c r="AY1050" s="87">
        <v>-199999999.88</v>
      </c>
      <c r="AZ1050" s="87">
        <v>-199999999.88</v>
      </c>
      <c r="BA1050" s="87">
        <v>-199999999.88</v>
      </c>
      <c r="BB1050" s="87">
        <v>-199999999.88</v>
      </c>
    </row>
    <row r="1051" spans="1:54">
      <c r="A1051" s="86" t="s">
        <v>1168</v>
      </c>
      <c r="B1051" s="87">
        <v>-507384303.15999901</v>
      </c>
      <c r="C1051" s="87">
        <v>-505383718.826666</v>
      </c>
      <c r="D1051" s="87">
        <v>-503383134.49333298</v>
      </c>
      <c r="E1051" s="87">
        <v>-501382550.15999901</v>
      </c>
      <c r="F1051" s="87">
        <v>-499381965.826666</v>
      </c>
      <c r="G1051" s="87">
        <v>-497381381.49333298</v>
      </c>
      <c r="H1051" s="87">
        <v>-495380797.16000003</v>
      </c>
      <c r="I1051" s="87">
        <v>-493380212.826666</v>
      </c>
      <c r="J1051" s="87">
        <v>-491379628.49333298</v>
      </c>
      <c r="K1051" s="87">
        <v>-489379044.16000003</v>
      </c>
      <c r="L1051" s="87">
        <v>-487378459.826666</v>
      </c>
      <c r="M1051" s="87">
        <v>-485377875.49333298</v>
      </c>
      <c r="N1051" s="87">
        <v>-483377291.16000003</v>
      </c>
      <c r="O1051" s="87">
        <v>-483377291.16000003</v>
      </c>
      <c r="P1051" s="87">
        <v>-481442612.576666</v>
      </c>
      <c r="Q1051" s="87">
        <v>-479507933.99333298</v>
      </c>
      <c r="R1051" s="87">
        <v>-477573255.41000003</v>
      </c>
      <c r="S1051" s="87">
        <v>-475638576.826666</v>
      </c>
      <c r="T1051" s="87">
        <v>-473703898.24333298</v>
      </c>
      <c r="U1051" s="87">
        <v>-471769219.66000003</v>
      </c>
      <c r="V1051" s="87">
        <v>-469834541.076666</v>
      </c>
      <c r="W1051" s="87">
        <v>-467899862.49333298</v>
      </c>
      <c r="X1051" s="87">
        <v>-465965183.91000003</v>
      </c>
      <c r="Y1051" s="87">
        <v>-464030505.32666701</v>
      </c>
      <c r="Z1051" s="87">
        <v>-462095826.74333298</v>
      </c>
      <c r="AA1051" s="87">
        <v>-460161148.16000003</v>
      </c>
      <c r="AB1051" s="87">
        <v>-460161148.16000003</v>
      </c>
      <c r="AC1051" s="87">
        <v>-458214068.16000003</v>
      </c>
      <c r="AD1051" s="87">
        <v>-456266988.16000003</v>
      </c>
      <c r="AE1051" s="87">
        <v>-454319908.16000003</v>
      </c>
      <c r="AF1051" s="87">
        <v>-452372828.16000003</v>
      </c>
      <c r="AG1051" s="87">
        <v>-450425748.16000003</v>
      </c>
      <c r="AH1051" s="87">
        <v>-448478668.16000003</v>
      </c>
      <c r="AI1051" s="87">
        <v>-446531588.16000003</v>
      </c>
      <c r="AJ1051" s="87">
        <v>-444584508.16000003</v>
      </c>
      <c r="AK1051" s="87">
        <v>-442637428.16000003</v>
      </c>
      <c r="AL1051" s="87">
        <v>-440690348.16000003</v>
      </c>
      <c r="AM1051" s="87">
        <v>-438743268.16000003</v>
      </c>
      <c r="AN1051" s="87">
        <v>-436796188.16000003</v>
      </c>
      <c r="AO1051" s="87">
        <v>-436796188.16000003</v>
      </c>
      <c r="AP1051" s="87">
        <v>-434816353.41000003</v>
      </c>
      <c r="AQ1051" s="87">
        <v>-432836518.66000003</v>
      </c>
      <c r="AR1051" s="87">
        <v>-430856683.91000003</v>
      </c>
      <c r="AS1051" s="87">
        <v>-428876849.16000003</v>
      </c>
      <c r="AT1051" s="87">
        <v>-426897014.41000003</v>
      </c>
      <c r="AU1051" s="87">
        <v>-424917179.66000003</v>
      </c>
      <c r="AV1051" s="87">
        <v>-422937344.91000003</v>
      </c>
      <c r="AW1051" s="87">
        <v>-420957510.16000003</v>
      </c>
      <c r="AX1051" s="87">
        <v>-418977675.41000003</v>
      </c>
      <c r="AY1051" s="87">
        <v>-416997840.66000003</v>
      </c>
      <c r="AZ1051" s="87">
        <v>-415018005.91000003</v>
      </c>
      <c r="BA1051" s="87">
        <v>-413038171.16000003</v>
      </c>
      <c r="BB1051" s="87">
        <v>-413038171.16000003</v>
      </c>
    </row>
    <row r="1052" spans="1:54">
      <c r="A1052" s="86" t="s">
        <v>1169</v>
      </c>
      <c r="B1052" s="87">
        <v>-180351128</v>
      </c>
      <c r="C1052" s="87">
        <v>-180351128</v>
      </c>
      <c r="D1052" s="87">
        <v>-180351128</v>
      </c>
      <c r="E1052" s="87">
        <v>-180351128</v>
      </c>
      <c r="F1052" s="87">
        <v>-180351128</v>
      </c>
      <c r="G1052" s="87">
        <v>-180351128</v>
      </c>
      <c r="H1052" s="87">
        <v>-180351128</v>
      </c>
      <c r="I1052" s="87">
        <v>-180351128</v>
      </c>
      <c r="J1052" s="87">
        <v>-180351128</v>
      </c>
      <c r="K1052" s="87">
        <v>-180351128</v>
      </c>
      <c r="L1052" s="87">
        <v>-180351128</v>
      </c>
      <c r="M1052" s="87">
        <v>-180351128</v>
      </c>
      <c r="N1052" s="87">
        <v>-180351128</v>
      </c>
      <c r="O1052" s="87">
        <v>-180351128</v>
      </c>
      <c r="P1052" s="87">
        <v>-180351128</v>
      </c>
      <c r="Q1052" s="87">
        <v>-180351128</v>
      </c>
      <c r="R1052" s="87">
        <v>-180351128</v>
      </c>
      <c r="S1052" s="87">
        <v>-180351128</v>
      </c>
      <c r="T1052" s="87">
        <v>-180351128</v>
      </c>
      <c r="U1052" s="87">
        <v>-180351128</v>
      </c>
      <c r="V1052" s="87">
        <v>-180351128</v>
      </c>
      <c r="W1052" s="87">
        <v>-180351128</v>
      </c>
      <c r="X1052" s="87">
        <v>-180351128</v>
      </c>
      <c r="Y1052" s="87">
        <v>-180351128</v>
      </c>
      <c r="Z1052" s="87">
        <v>-180351128</v>
      </c>
      <c r="AA1052" s="87">
        <v>-180351128</v>
      </c>
      <c r="AB1052" s="87">
        <v>-180351128</v>
      </c>
      <c r="AC1052" s="87">
        <v>-180351128</v>
      </c>
      <c r="AD1052" s="87">
        <v>-180351128</v>
      </c>
      <c r="AE1052" s="87">
        <v>-180351128</v>
      </c>
      <c r="AF1052" s="87">
        <v>-180351128</v>
      </c>
      <c r="AG1052" s="87">
        <v>-180351128</v>
      </c>
      <c r="AH1052" s="87">
        <v>-180351128</v>
      </c>
      <c r="AI1052" s="87">
        <v>-180351128</v>
      </c>
      <c r="AJ1052" s="87">
        <v>-180351128</v>
      </c>
      <c r="AK1052" s="87">
        <v>-180351128</v>
      </c>
      <c r="AL1052" s="87">
        <v>-180351128</v>
      </c>
      <c r="AM1052" s="87">
        <v>-180351128</v>
      </c>
      <c r="AN1052" s="87">
        <v>-180351128</v>
      </c>
      <c r="AO1052" s="87">
        <v>-180351128</v>
      </c>
      <c r="AP1052" s="87">
        <v>-180351128</v>
      </c>
      <c r="AQ1052" s="87">
        <v>-180351128</v>
      </c>
      <c r="AR1052" s="87">
        <v>-180351128</v>
      </c>
      <c r="AS1052" s="87">
        <v>-180351128</v>
      </c>
      <c r="AT1052" s="87">
        <v>-180351128</v>
      </c>
      <c r="AU1052" s="87">
        <v>-180351128</v>
      </c>
      <c r="AV1052" s="87">
        <v>-180351128</v>
      </c>
      <c r="AW1052" s="87">
        <v>-180351128</v>
      </c>
      <c r="AX1052" s="87">
        <v>-180351128</v>
      </c>
      <c r="AY1052" s="87">
        <v>-180351128</v>
      </c>
      <c r="AZ1052" s="87">
        <v>-180351128</v>
      </c>
      <c r="BA1052" s="87">
        <v>-180351128</v>
      </c>
      <c r="BB1052" s="87">
        <v>-180351128</v>
      </c>
    </row>
    <row r="1053" spans="1:54">
      <c r="A1053" s="86" t="s">
        <v>1170</v>
      </c>
      <c r="B1053" s="87">
        <v>-47943364.535057597</v>
      </c>
      <c r="C1053" s="87">
        <v>-47943364.535057597</v>
      </c>
      <c r="D1053" s="87">
        <v>-47943364.535057597</v>
      </c>
      <c r="E1053" s="87">
        <v>-35957523.433793202</v>
      </c>
      <c r="F1053" s="87">
        <v>-35957523.433793202</v>
      </c>
      <c r="G1053" s="87">
        <v>-35957523.433793202</v>
      </c>
      <c r="H1053" s="87">
        <v>-23971682.3325288</v>
      </c>
      <c r="I1053" s="87">
        <v>-23971682.3325288</v>
      </c>
      <c r="J1053" s="87">
        <v>-23971682.3325288</v>
      </c>
      <c r="K1053" s="87">
        <v>-11985841.231264399</v>
      </c>
      <c r="L1053" s="87">
        <v>-11985841.231264399</v>
      </c>
      <c r="M1053" s="87">
        <v>-11985841.231264399</v>
      </c>
      <c r="N1053" s="87">
        <v>-0.13000002945773301</v>
      </c>
      <c r="O1053" s="87">
        <v>-0.13000002945773301</v>
      </c>
      <c r="P1053" s="87">
        <v>-0.13000002945773301</v>
      </c>
      <c r="Q1053" s="87">
        <v>-0.13000002945773301</v>
      </c>
      <c r="R1053" s="87">
        <v>-0.13000002945773301</v>
      </c>
      <c r="S1053" s="87">
        <v>-0.13000002945773301</v>
      </c>
      <c r="T1053" s="87">
        <v>-0.13000002945773301</v>
      </c>
      <c r="U1053" s="87">
        <v>-0.13000002945773301</v>
      </c>
      <c r="V1053" s="87">
        <v>-0.13000002945773301</v>
      </c>
      <c r="W1053" s="87">
        <v>-0.13000002945773301</v>
      </c>
      <c r="X1053" s="87">
        <v>-0.13000002945773301</v>
      </c>
      <c r="Y1053" s="87">
        <v>-0.13000002945773301</v>
      </c>
      <c r="Z1053" s="87">
        <v>-0.13000002945773301</v>
      </c>
      <c r="AA1053" s="87">
        <v>-0.13000002945773301</v>
      </c>
      <c r="AB1053" s="87">
        <v>-0.13000002945773301</v>
      </c>
      <c r="AC1053" s="87">
        <v>-0.13000002945773301</v>
      </c>
      <c r="AD1053" s="87">
        <v>-0.13000002945773301</v>
      </c>
      <c r="AE1053" s="87">
        <v>-0.13000002945773301</v>
      </c>
      <c r="AF1053" s="87">
        <v>-0.13000002945773301</v>
      </c>
      <c r="AG1053" s="87">
        <v>-0.13000002945773301</v>
      </c>
      <c r="AH1053" s="87">
        <v>-0.13000002945773301</v>
      </c>
      <c r="AI1053" s="87">
        <v>-0.13000002945773301</v>
      </c>
      <c r="AJ1053" s="87">
        <v>-0.13000002945773301</v>
      </c>
      <c r="AK1053" s="87">
        <v>-0.13000002945773301</v>
      </c>
      <c r="AL1053" s="87">
        <v>-0.13000002945773301</v>
      </c>
      <c r="AM1053" s="87">
        <v>-0.13000002945773301</v>
      </c>
      <c r="AN1053" s="87">
        <v>-0.13000002945773301</v>
      </c>
      <c r="AO1053" s="87">
        <v>-0.13000002945773301</v>
      </c>
      <c r="AP1053" s="87">
        <v>-0.13000002945773301</v>
      </c>
      <c r="AQ1053" s="87">
        <v>-0.13000002945773301</v>
      </c>
      <c r="AR1053" s="87">
        <v>-0.13000002945773301</v>
      </c>
      <c r="AS1053" s="87">
        <v>-0.13000002945773301</v>
      </c>
      <c r="AT1053" s="87">
        <v>-0.13000002945773301</v>
      </c>
      <c r="AU1053" s="87">
        <v>-0.13000002945773301</v>
      </c>
      <c r="AV1053" s="87">
        <v>-0.13000002945773301</v>
      </c>
      <c r="AW1053" s="87">
        <v>-0.13000002945773301</v>
      </c>
      <c r="AX1053" s="87">
        <v>-0.13000002945773301</v>
      </c>
      <c r="AY1053" s="87">
        <v>-0.13000002945773301</v>
      </c>
      <c r="AZ1053" s="87">
        <v>-0.13000002945773301</v>
      </c>
      <c r="BA1053" s="87">
        <v>-0.13000002945773301</v>
      </c>
      <c r="BB1053" s="87">
        <v>-0.13000002945773301</v>
      </c>
    </row>
    <row r="1054" spans="1:54">
      <c r="A1054" s="86" t="s">
        <v>1171</v>
      </c>
      <c r="B1054" s="87">
        <v>-29000000</v>
      </c>
      <c r="C1054" s="87">
        <v>-29000000</v>
      </c>
      <c r="D1054" s="87">
        <v>-29000000</v>
      </c>
      <c r="E1054" s="87">
        <v>-29000000</v>
      </c>
      <c r="F1054" s="87">
        <v>-29000000</v>
      </c>
      <c r="G1054" s="87">
        <v>-29000000</v>
      </c>
      <c r="H1054" s="87">
        <v>-29000000</v>
      </c>
      <c r="I1054" s="87">
        <v>-29000000</v>
      </c>
      <c r="J1054" s="87">
        <v>-29000000</v>
      </c>
      <c r="K1054" s="87">
        <v>-29000000</v>
      </c>
      <c r="L1054" s="87">
        <v>-29000000</v>
      </c>
      <c r="M1054" s="87">
        <v>-29000000</v>
      </c>
      <c r="N1054" s="87">
        <v>-29000000</v>
      </c>
      <c r="O1054" s="87">
        <v>-29000000</v>
      </c>
      <c r="P1054" s="87">
        <v>0</v>
      </c>
      <c r="Q1054" s="87">
        <v>0</v>
      </c>
      <c r="R1054" s="87">
        <v>0</v>
      </c>
      <c r="S1054" s="87">
        <v>0</v>
      </c>
      <c r="T1054" s="87">
        <v>0</v>
      </c>
      <c r="U1054" s="87">
        <v>0</v>
      </c>
      <c r="V1054" s="87">
        <v>0</v>
      </c>
      <c r="W1054" s="87">
        <v>0</v>
      </c>
      <c r="X1054" s="87">
        <v>0</v>
      </c>
      <c r="Y1054" s="87">
        <v>0</v>
      </c>
      <c r="Z1054" s="87">
        <v>0</v>
      </c>
      <c r="AA1054" s="87">
        <v>0</v>
      </c>
      <c r="AB1054" s="87">
        <v>0</v>
      </c>
      <c r="AC1054" s="87">
        <v>0</v>
      </c>
      <c r="AD1054" s="87">
        <v>0</v>
      </c>
      <c r="AE1054" s="87">
        <v>0</v>
      </c>
      <c r="AF1054" s="87">
        <v>0</v>
      </c>
      <c r="AG1054" s="87">
        <v>0</v>
      </c>
      <c r="AH1054" s="87">
        <v>0</v>
      </c>
      <c r="AI1054" s="87">
        <v>0</v>
      </c>
      <c r="AJ1054" s="87">
        <v>0</v>
      </c>
      <c r="AK1054" s="87">
        <v>0</v>
      </c>
      <c r="AL1054" s="87">
        <v>0</v>
      </c>
      <c r="AM1054" s="87">
        <v>0</v>
      </c>
      <c r="AN1054" s="87">
        <v>0</v>
      </c>
      <c r="AO1054" s="87">
        <v>0</v>
      </c>
      <c r="AP1054" s="87">
        <v>0</v>
      </c>
      <c r="AQ1054" s="87">
        <v>0</v>
      </c>
      <c r="AR1054" s="87">
        <v>0</v>
      </c>
      <c r="AS1054" s="87">
        <v>0</v>
      </c>
      <c r="AT1054" s="87">
        <v>0</v>
      </c>
      <c r="AU1054" s="87">
        <v>0</v>
      </c>
      <c r="AV1054" s="87">
        <v>0</v>
      </c>
      <c r="AW1054" s="87">
        <v>0</v>
      </c>
      <c r="AX1054" s="87">
        <v>0</v>
      </c>
      <c r="AY1054" s="87">
        <v>0</v>
      </c>
      <c r="AZ1054" s="87">
        <v>0</v>
      </c>
      <c r="BA1054" s="87">
        <v>0</v>
      </c>
      <c r="BB1054" s="87">
        <v>0</v>
      </c>
    </row>
    <row r="1055" spans="1:54">
      <c r="A1055" s="86" t="s">
        <v>1172</v>
      </c>
      <c r="B1055" s="87">
        <v>1.5688783605582999E-7</v>
      </c>
      <c r="C1055" s="87">
        <v>1.58706825459375E-7</v>
      </c>
      <c r="D1055" s="87">
        <v>1.58706825459375E-7</v>
      </c>
      <c r="E1055" s="87">
        <v>1.58706825459375E-7</v>
      </c>
      <c r="F1055" s="87">
        <v>1.58706825459375E-7</v>
      </c>
      <c r="G1055" s="87">
        <v>1.58706825459375E-7</v>
      </c>
      <c r="H1055" s="87">
        <v>1.58706825459375E-7</v>
      </c>
      <c r="I1055" s="87">
        <v>1.58706825459375E-7</v>
      </c>
      <c r="J1055" s="87">
        <v>1.58706825459375E-7</v>
      </c>
      <c r="K1055" s="87">
        <v>1.58706825459375E-7</v>
      </c>
      <c r="L1055" s="87">
        <v>1.58706825459375E-7</v>
      </c>
      <c r="M1055" s="87">
        <v>1.58706825459375E-7</v>
      </c>
      <c r="N1055" s="87">
        <v>1.58706825459375E-7</v>
      </c>
      <c r="O1055" s="87">
        <v>1.58706825459375E-7</v>
      </c>
      <c r="P1055" s="87">
        <v>1.58706825459375E-7</v>
      </c>
      <c r="Q1055" s="87">
        <v>1.58706825459375E-7</v>
      </c>
      <c r="R1055" s="87">
        <v>1.58706825459375E-7</v>
      </c>
      <c r="S1055" s="87">
        <v>1.58706825459375E-7</v>
      </c>
      <c r="T1055" s="87">
        <v>1.58706825459375E-7</v>
      </c>
      <c r="U1055" s="87">
        <v>1.58706825459375E-7</v>
      </c>
      <c r="V1055" s="87">
        <v>1.58706825459375E-7</v>
      </c>
      <c r="W1055" s="87">
        <v>1.58706825459375E-7</v>
      </c>
      <c r="X1055" s="87">
        <v>1.58706825459375E-7</v>
      </c>
      <c r="Y1055" s="87">
        <v>1.58706825459375E-7</v>
      </c>
      <c r="Z1055" s="87">
        <v>1.58706825459375E-7</v>
      </c>
      <c r="AA1055" s="87">
        <v>1.58706825459375E-7</v>
      </c>
      <c r="AB1055" s="87">
        <v>1.58706825459375E-7</v>
      </c>
      <c r="AC1055" s="87">
        <v>1.6962076188065101E-7</v>
      </c>
      <c r="AD1055" s="87">
        <v>1.8053469830192599E-7</v>
      </c>
      <c r="AE1055" s="87">
        <v>1.91448634723201E-7</v>
      </c>
      <c r="AF1055" s="87">
        <v>2.02362571144476E-7</v>
      </c>
      <c r="AG1055" s="87">
        <v>2.1327650756575101E-7</v>
      </c>
      <c r="AH1055" s="87">
        <v>2.2419044398702599E-7</v>
      </c>
      <c r="AI1055" s="87">
        <v>2.35104380408301E-7</v>
      </c>
      <c r="AJ1055" s="87">
        <v>2.4601831682957698E-7</v>
      </c>
      <c r="AK1055" s="87">
        <v>2.5693225325085202E-7</v>
      </c>
      <c r="AL1055" s="87">
        <v>2.67846189672127E-7</v>
      </c>
      <c r="AM1055" s="87">
        <v>2.7876012609340198E-7</v>
      </c>
      <c r="AN1055" s="87">
        <v>2.8967406251467701E-7</v>
      </c>
      <c r="AO1055" s="87">
        <v>2.8967406251467701E-7</v>
      </c>
      <c r="AP1055" s="87">
        <v>2.8967406251467701E-7</v>
      </c>
      <c r="AQ1055" s="87">
        <v>2.8967406251467701E-7</v>
      </c>
      <c r="AR1055" s="87">
        <v>2.8967406251467701E-7</v>
      </c>
      <c r="AS1055" s="87">
        <v>2.8967406251467701E-7</v>
      </c>
      <c r="AT1055" s="87">
        <v>2.8967406251467701E-7</v>
      </c>
      <c r="AU1055" s="87">
        <v>2.8967406251467701E-7</v>
      </c>
      <c r="AV1055" s="87">
        <v>2.8967406251467701E-7</v>
      </c>
      <c r="AW1055" s="87">
        <v>2.8967406251467701E-7</v>
      </c>
      <c r="AX1055" s="87">
        <v>2.8967406251467701E-7</v>
      </c>
      <c r="AY1055" s="87">
        <v>2.8967406251467701E-7</v>
      </c>
      <c r="AZ1055" s="87">
        <v>2.8967406251467701E-7</v>
      </c>
      <c r="BA1055" s="87">
        <v>2.8967406251467701E-7</v>
      </c>
      <c r="BB1055" s="87">
        <v>2.8967406251467701E-7</v>
      </c>
    </row>
    <row r="1056" spans="1:54">
      <c r="A1056" s="86" t="s">
        <v>1173</v>
      </c>
      <c r="B1056" s="87">
        <v>0</v>
      </c>
      <c r="C1056" s="87">
        <v>0</v>
      </c>
      <c r="D1056" s="87">
        <v>0</v>
      </c>
      <c r="E1056" s="87">
        <v>0</v>
      </c>
      <c r="F1056" s="87">
        <v>0</v>
      </c>
      <c r="G1056" s="87">
        <v>0</v>
      </c>
      <c r="H1056" s="87">
        <v>0</v>
      </c>
      <c r="I1056" s="87">
        <v>0</v>
      </c>
      <c r="J1056" s="87">
        <v>0</v>
      </c>
      <c r="K1056" s="87">
        <v>0</v>
      </c>
      <c r="L1056" s="87">
        <v>0</v>
      </c>
      <c r="M1056" s="87">
        <v>0</v>
      </c>
      <c r="N1056" s="87">
        <v>0</v>
      </c>
      <c r="O1056" s="87">
        <v>0</v>
      </c>
      <c r="P1056" s="87">
        <v>0</v>
      </c>
      <c r="Q1056" s="87">
        <v>0</v>
      </c>
      <c r="R1056" s="87">
        <v>0</v>
      </c>
      <c r="S1056" s="87">
        <v>0</v>
      </c>
      <c r="T1056" s="87">
        <v>0</v>
      </c>
      <c r="U1056" s="87">
        <v>0</v>
      </c>
      <c r="V1056" s="87">
        <v>0</v>
      </c>
      <c r="W1056" s="87">
        <v>0</v>
      </c>
      <c r="X1056" s="87">
        <v>0</v>
      </c>
      <c r="Y1056" s="87">
        <v>0</v>
      </c>
      <c r="Z1056" s="87">
        <v>0</v>
      </c>
      <c r="AA1056" s="87">
        <v>0</v>
      </c>
      <c r="AB1056" s="87">
        <v>0</v>
      </c>
      <c r="AC1056" s="87">
        <v>0</v>
      </c>
      <c r="AD1056" s="87">
        <v>0</v>
      </c>
      <c r="AE1056" s="87">
        <v>0</v>
      </c>
      <c r="AF1056" s="87">
        <v>0</v>
      </c>
      <c r="AG1056" s="87">
        <v>0</v>
      </c>
      <c r="AH1056" s="87">
        <v>0</v>
      </c>
      <c r="AI1056" s="87">
        <v>0</v>
      </c>
      <c r="AJ1056" s="87">
        <v>0</v>
      </c>
      <c r="AK1056" s="87">
        <v>0</v>
      </c>
      <c r="AL1056" s="87">
        <v>0</v>
      </c>
      <c r="AM1056" s="87">
        <v>0</v>
      </c>
      <c r="AN1056" s="87">
        <v>0</v>
      </c>
      <c r="AO1056" s="87">
        <v>0</v>
      </c>
      <c r="AP1056" s="87">
        <v>0</v>
      </c>
      <c r="AQ1056" s="87">
        <v>0</v>
      </c>
      <c r="AR1056" s="87">
        <v>0</v>
      </c>
      <c r="AS1056" s="87">
        <v>0</v>
      </c>
      <c r="AT1056" s="87">
        <v>0</v>
      </c>
      <c r="AU1056" s="87">
        <v>0</v>
      </c>
      <c r="AV1056" s="87">
        <v>0</v>
      </c>
      <c r="AW1056" s="87">
        <v>0</v>
      </c>
      <c r="AX1056" s="87">
        <v>0</v>
      </c>
      <c r="AY1056" s="87">
        <v>0</v>
      </c>
      <c r="AZ1056" s="87">
        <v>0</v>
      </c>
      <c r="BA1056" s="87">
        <v>0</v>
      </c>
      <c r="BB1056" s="87">
        <v>0</v>
      </c>
    </row>
    <row r="1057" spans="1:54">
      <c r="A1057" s="86" t="s">
        <v>1174</v>
      </c>
      <c r="B1057" s="87">
        <v>0</v>
      </c>
      <c r="C1057" s="87">
        <v>0</v>
      </c>
      <c r="D1057" s="87">
        <v>0</v>
      </c>
      <c r="E1057" s="87">
        <v>0</v>
      </c>
      <c r="F1057" s="87">
        <v>0</v>
      </c>
      <c r="G1057" s="87">
        <v>0</v>
      </c>
      <c r="H1057" s="87">
        <v>0</v>
      </c>
      <c r="I1057" s="87">
        <v>0</v>
      </c>
      <c r="J1057" s="87">
        <v>0</v>
      </c>
      <c r="K1057" s="87">
        <v>0</v>
      </c>
      <c r="L1057" s="87">
        <v>0</v>
      </c>
      <c r="M1057" s="87">
        <v>0</v>
      </c>
      <c r="N1057" s="87">
        <v>0</v>
      </c>
      <c r="O1057" s="87">
        <v>0</v>
      </c>
      <c r="P1057" s="87">
        <v>0</v>
      </c>
      <c r="Q1057" s="87">
        <v>0</v>
      </c>
      <c r="R1057" s="87">
        <v>0</v>
      </c>
      <c r="S1057" s="87">
        <v>0</v>
      </c>
      <c r="T1057" s="87">
        <v>0</v>
      </c>
      <c r="U1057" s="87">
        <v>0</v>
      </c>
      <c r="V1057" s="87">
        <v>0</v>
      </c>
      <c r="W1057" s="87">
        <v>0</v>
      </c>
      <c r="X1057" s="87">
        <v>0</v>
      </c>
      <c r="Y1057" s="87">
        <v>0</v>
      </c>
      <c r="Z1057" s="87">
        <v>0</v>
      </c>
      <c r="AA1057" s="87">
        <v>0</v>
      </c>
      <c r="AB1057" s="87">
        <v>0</v>
      </c>
      <c r="AC1057" s="87">
        <v>0</v>
      </c>
      <c r="AD1057" s="87">
        <v>0</v>
      </c>
      <c r="AE1057" s="87">
        <v>0</v>
      </c>
      <c r="AF1057" s="87">
        <v>0</v>
      </c>
      <c r="AG1057" s="87">
        <v>0</v>
      </c>
      <c r="AH1057" s="87">
        <v>0</v>
      </c>
      <c r="AI1057" s="87">
        <v>0</v>
      </c>
      <c r="AJ1057" s="87">
        <v>0</v>
      </c>
      <c r="AK1057" s="87">
        <v>0</v>
      </c>
      <c r="AL1057" s="87">
        <v>0</v>
      </c>
      <c r="AM1057" s="87">
        <v>0</v>
      </c>
      <c r="AN1057" s="87">
        <v>0</v>
      </c>
      <c r="AO1057" s="87">
        <v>0</v>
      </c>
      <c r="AP1057" s="87">
        <v>0</v>
      </c>
      <c r="AQ1057" s="87">
        <v>0</v>
      </c>
      <c r="AR1057" s="87">
        <v>0</v>
      </c>
      <c r="AS1057" s="87">
        <v>0</v>
      </c>
      <c r="AT1057" s="87">
        <v>0</v>
      </c>
      <c r="AU1057" s="87">
        <v>0</v>
      </c>
      <c r="AV1057" s="87">
        <v>0</v>
      </c>
      <c r="AW1057" s="87">
        <v>0</v>
      </c>
      <c r="AX1057" s="87">
        <v>0</v>
      </c>
      <c r="AY1057" s="87">
        <v>0</v>
      </c>
      <c r="AZ1057" s="87">
        <v>0</v>
      </c>
      <c r="BA1057" s="87">
        <v>0</v>
      </c>
      <c r="BB1057" s="87">
        <v>0</v>
      </c>
    </row>
    <row r="1058" spans="1:54">
      <c r="A1058" s="86" t="s">
        <v>1175</v>
      </c>
      <c r="B1058" s="87">
        <v>-79126788.640000001</v>
      </c>
      <c r="C1058" s="87">
        <v>-79126788.640000001</v>
      </c>
      <c r="D1058" s="87">
        <v>-79126788.640000001</v>
      </c>
      <c r="E1058" s="87">
        <v>-79126788.640000001</v>
      </c>
      <c r="F1058" s="87">
        <v>-79126788.640000001</v>
      </c>
      <c r="G1058" s="87">
        <v>-79126788.640000001</v>
      </c>
      <c r="H1058" s="87">
        <v>-79126788.640000001</v>
      </c>
      <c r="I1058" s="87">
        <v>-79126788.640000001</v>
      </c>
      <c r="J1058" s="87">
        <v>-79126788.640000001</v>
      </c>
      <c r="K1058" s="87">
        <v>-79126788.640000001</v>
      </c>
      <c r="L1058" s="87">
        <v>-79126788.640000001</v>
      </c>
      <c r="M1058" s="87">
        <v>-79126788.640000001</v>
      </c>
      <c r="N1058" s="87">
        <v>-79126788.640000001</v>
      </c>
      <c r="O1058" s="87">
        <v>-79126788.640000001</v>
      </c>
      <c r="P1058" s="87">
        <v>-79126788.640000001</v>
      </c>
      <c r="Q1058" s="87">
        <v>-79126788.640000001</v>
      </c>
      <c r="R1058" s="87">
        <v>-79126788.640000001</v>
      </c>
      <c r="S1058" s="87">
        <v>-79126788.640000001</v>
      </c>
      <c r="T1058" s="87">
        <v>-79126788.640000001</v>
      </c>
      <c r="U1058" s="87">
        <v>-79126788.640000001</v>
      </c>
      <c r="V1058" s="87">
        <v>-79126788.640000001</v>
      </c>
      <c r="W1058" s="87">
        <v>-79126788.640000001</v>
      </c>
      <c r="X1058" s="87">
        <v>-79126788.640000001</v>
      </c>
      <c r="Y1058" s="87">
        <v>-79126788.640000001</v>
      </c>
      <c r="Z1058" s="87">
        <v>-79126788.640000001</v>
      </c>
      <c r="AA1058" s="87">
        <v>-79126788.640000001</v>
      </c>
      <c r="AB1058" s="87">
        <v>-79126788.640000001</v>
      </c>
      <c r="AC1058" s="87">
        <v>-79126788.640000001</v>
      </c>
      <c r="AD1058" s="87">
        <v>-79126788.640000001</v>
      </c>
      <c r="AE1058" s="87">
        <v>-79126788.640000001</v>
      </c>
      <c r="AF1058" s="87">
        <v>-79126788.640000001</v>
      </c>
      <c r="AG1058" s="87">
        <v>-79126788.640000001</v>
      </c>
      <c r="AH1058" s="87">
        <v>-79126788.640000001</v>
      </c>
      <c r="AI1058" s="87">
        <v>-79126788.640000001</v>
      </c>
      <c r="AJ1058" s="87">
        <v>-79126788.640000001</v>
      </c>
      <c r="AK1058" s="87">
        <v>-79126788.640000001</v>
      </c>
      <c r="AL1058" s="87">
        <v>-79126788.640000001</v>
      </c>
      <c r="AM1058" s="87">
        <v>-79126788.640000001</v>
      </c>
      <c r="AN1058" s="87">
        <v>-79126788.640000001</v>
      </c>
      <c r="AO1058" s="87">
        <v>-79126788.640000001</v>
      </c>
      <c r="AP1058" s="87">
        <v>-79126788.640000001</v>
      </c>
      <c r="AQ1058" s="87">
        <v>-79126788.640000001</v>
      </c>
      <c r="AR1058" s="87">
        <v>-79126788.640000001</v>
      </c>
      <c r="AS1058" s="87">
        <v>-79126788.640000001</v>
      </c>
      <c r="AT1058" s="87">
        <v>-79126788.640000001</v>
      </c>
      <c r="AU1058" s="87">
        <v>-79126788.640000001</v>
      </c>
      <c r="AV1058" s="87">
        <v>-79126788.640000001</v>
      </c>
      <c r="AW1058" s="87">
        <v>-79126788.640000001</v>
      </c>
      <c r="AX1058" s="87">
        <v>-79126788.640000001</v>
      </c>
      <c r="AY1058" s="87">
        <v>-79126788.640000001</v>
      </c>
      <c r="AZ1058" s="87">
        <v>-79126788.640000001</v>
      </c>
      <c r="BA1058" s="87">
        <v>-79126788.640000001</v>
      </c>
      <c r="BB1058" s="87">
        <v>-79126788.640000001</v>
      </c>
    </row>
    <row r="1059" spans="1:54">
      <c r="A1059" s="86" t="s">
        <v>1176</v>
      </c>
      <c r="B1059" s="87">
        <v>0</v>
      </c>
      <c r="C1059" s="87">
        <v>0</v>
      </c>
      <c r="D1059" s="87">
        <v>0</v>
      </c>
      <c r="E1059" s="87">
        <v>0</v>
      </c>
      <c r="F1059" s="87">
        <v>0</v>
      </c>
      <c r="G1059" s="87">
        <v>0</v>
      </c>
      <c r="H1059" s="87">
        <v>0</v>
      </c>
      <c r="I1059" s="87">
        <v>0</v>
      </c>
      <c r="J1059" s="87">
        <v>0</v>
      </c>
      <c r="K1059" s="87">
        <v>0</v>
      </c>
      <c r="L1059" s="87">
        <v>0</v>
      </c>
      <c r="M1059" s="87">
        <v>0</v>
      </c>
      <c r="N1059" s="87">
        <v>0</v>
      </c>
      <c r="O1059" s="87">
        <v>0</v>
      </c>
      <c r="P1059" s="87">
        <v>0</v>
      </c>
      <c r="Q1059" s="87">
        <v>0</v>
      </c>
      <c r="R1059" s="87">
        <v>0</v>
      </c>
      <c r="S1059" s="87">
        <v>0</v>
      </c>
      <c r="T1059" s="87">
        <v>0</v>
      </c>
      <c r="U1059" s="87">
        <v>0</v>
      </c>
      <c r="V1059" s="87">
        <v>0</v>
      </c>
      <c r="W1059" s="87">
        <v>0</v>
      </c>
      <c r="X1059" s="87">
        <v>0</v>
      </c>
      <c r="Y1059" s="87">
        <v>0</v>
      </c>
      <c r="Z1059" s="87">
        <v>0</v>
      </c>
      <c r="AA1059" s="87">
        <v>0</v>
      </c>
      <c r="AB1059" s="87">
        <v>0</v>
      </c>
      <c r="AC1059" s="87">
        <v>0</v>
      </c>
      <c r="AD1059" s="87">
        <v>0</v>
      </c>
      <c r="AE1059" s="87">
        <v>0</v>
      </c>
      <c r="AF1059" s="87">
        <v>0</v>
      </c>
      <c r="AG1059" s="87">
        <v>0</v>
      </c>
      <c r="AH1059" s="87">
        <v>0</v>
      </c>
      <c r="AI1059" s="87">
        <v>0</v>
      </c>
      <c r="AJ1059" s="87">
        <v>0</v>
      </c>
      <c r="AK1059" s="87">
        <v>0</v>
      </c>
      <c r="AL1059" s="87">
        <v>0</v>
      </c>
      <c r="AM1059" s="87">
        <v>0</v>
      </c>
      <c r="AN1059" s="87">
        <v>0</v>
      </c>
      <c r="AO1059" s="87">
        <v>0</v>
      </c>
      <c r="AP1059" s="87">
        <v>0</v>
      </c>
      <c r="AQ1059" s="87">
        <v>0</v>
      </c>
      <c r="AR1059" s="87">
        <v>0</v>
      </c>
      <c r="AS1059" s="87">
        <v>0</v>
      </c>
      <c r="AT1059" s="87">
        <v>0</v>
      </c>
      <c r="AU1059" s="87">
        <v>0</v>
      </c>
      <c r="AV1059" s="87">
        <v>0</v>
      </c>
      <c r="AW1059" s="87">
        <v>0</v>
      </c>
      <c r="AX1059" s="87">
        <v>0</v>
      </c>
      <c r="AY1059" s="87">
        <v>0</v>
      </c>
      <c r="AZ1059" s="87">
        <v>0</v>
      </c>
      <c r="BA1059" s="87">
        <v>0</v>
      </c>
      <c r="BB1059" s="87">
        <v>0</v>
      </c>
    </row>
    <row r="1060" spans="1:54">
      <c r="A1060" s="86" t="s">
        <v>1177</v>
      </c>
      <c r="B1060" s="87">
        <v>0</v>
      </c>
      <c r="C1060" s="87">
        <v>0</v>
      </c>
      <c r="D1060" s="87">
        <v>0</v>
      </c>
      <c r="E1060" s="87">
        <v>0</v>
      </c>
      <c r="F1060" s="87">
        <v>0</v>
      </c>
      <c r="G1060" s="87">
        <v>0</v>
      </c>
      <c r="H1060" s="87">
        <v>0</v>
      </c>
      <c r="I1060" s="87">
        <v>0</v>
      </c>
      <c r="J1060" s="87">
        <v>0</v>
      </c>
      <c r="K1060" s="87">
        <v>0</v>
      </c>
      <c r="L1060" s="87">
        <v>0</v>
      </c>
      <c r="M1060" s="87">
        <v>0</v>
      </c>
      <c r="N1060" s="87">
        <v>0</v>
      </c>
      <c r="O1060" s="87">
        <v>0</v>
      </c>
      <c r="P1060" s="87">
        <v>0</v>
      </c>
      <c r="Q1060" s="87">
        <v>0</v>
      </c>
      <c r="R1060" s="87">
        <v>0</v>
      </c>
      <c r="S1060" s="87">
        <v>0</v>
      </c>
      <c r="T1060" s="87">
        <v>0</v>
      </c>
      <c r="U1060" s="87">
        <v>0</v>
      </c>
      <c r="V1060" s="87">
        <v>0</v>
      </c>
      <c r="W1060" s="87">
        <v>0</v>
      </c>
      <c r="X1060" s="87">
        <v>0</v>
      </c>
      <c r="Y1060" s="87">
        <v>0</v>
      </c>
      <c r="Z1060" s="87">
        <v>0</v>
      </c>
      <c r="AA1060" s="87">
        <v>0</v>
      </c>
      <c r="AB1060" s="87">
        <v>0</v>
      </c>
      <c r="AC1060" s="87">
        <v>0</v>
      </c>
      <c r="AD1060" s="87">
        <v>0</v>
      </c>
      <c r="AE1060" s="87">
        <v>0</v>
      </c>
      <c r="AF1060" s="87">
        <v>0</v>
      </c>
      <c r="AG1060" s="87">
        <v>0</v>
      </c>
      <c r="AH1060" s="87">
        <v>0</v>
      </c>
      <c r="AI1060" s="87">
        <v>0</v>
      </c>
      <c r="AJ1060" s="87">
        <v>0</v>
      </c>
      <c r="AK1060" s="87">
        <v>0</v>
      </c>
      <c r="AL1060" s="87">
        <v>0</v>
      </c>
      <c r="AM1060" s="87">
        <v>0</v>
      </c>
      <c r="AN1060" s="87">
        <v>0</v>
      </c>
      <c r="AO1060" s="87">
        <v>0</v>
      </c>
      <c r="AP1060" s="87">
        <v>0</v>
      </c>
      <c r="AQ1060" s="87">
        <v>0</v>
      </c>
      <c r="AR1060" s="87">
        <v>0</v>
      </c>
      <c r="AS1060" s="87">
        <v>0</v>
      </c>
      <c r="AT1060" s="87">
        <v>0</v>
      </c>
      <c r="AU1060" s="87">
        <v>0</v>
      </c>
      <c r="AV1060" s="87">
        <v>0</v>
      </c>
      <c r="AW1060" s="87">
        <v>0</v>
      </c>
      <c r="AX1060" s="87">
        <v>0</v>
      </c>
      <c r="AY1060" s="87">
        <v>0</v>
      </c>
      <c r="AZ1060" s="87">
        <v>0</v>
      </c>
      <c r="BA1060" s="87">
        <v>0</v>
      </c>
      <c r="BB1060" s="87">
        <v>0</v>
      </c>
    </row>
    <row r="1061" spans="1:54">
      <c r="A1061" s="86" t="s">
        <v>1178</v>
      </c>
      <c r="B1061" s="87">
        <v>0</v>
      </c>
      <c r="C1061" s="87">
        <v>0</v>
      </c>
      <c r="D1061" s="87">
        <v>0</v>
      </c>
      <c r="E1061" s="87">
        <v>0</v>
      </c>
      <c r="F1061" s="87">
        <v>0</v>
      </c>
      <c r="G1061" s="87">
        <v>0</v>
      </c>
      <c r="H1061" s="87">
        <v>0</v>
      </c>
      <c r="I1061" s="87">
        <v>0</v>
      </c>
      <c r="J1061" s="87">
        <v>0</v>
      </c>
      <c r="K1061" s="87">
        <v>0</v>
      </c>
      <c r="L1061" s="87">
        <v>0</v>
      </c>
      <c r="M1061" s="87">
        <v>0</v>
      </c>
      <c r="N1061" s="87">
        <v>0</v>
      </c>
      <c r="O1061" s="87">
        <v>0</v>
      </c>
      <c r="P1061" s="87">
        <v>0</v>
      </c>
      <c r="Q1061" s="87">
        <v>0</v>
      </c>
      <c r="R1061" s="87">
        <v>0</v>
      </c>
      <c r="S1061" s="87">
        <v>0</v>
      </c>
      <c r="T1061" s="87">
        <v>0</v>
      </c>
      <c r="U1061" s="87">
        <v>0</v>
      </c>
      <c r="V1061" s="87">
        <v>0</v>
      </c>
      <c r="W1061" s="87">
        <v>0</v>
      </c>
      <c r="X1061" s="87">
        <v>0</v>
      </c>
      <c r="Y1061" s="87">
        <v>0</v>
      </c>
      <c r="Z1061" s="87">
        <v>0</v>
      </c>
      <c r="AA1061" s="87">
        <v>0</v>
      </c>
      <c r="AB1061" s="87">
        <v>0</v>
      </c>
      <c r="AC1061" s="87">
        <v>0</v>
      </c>
      <c r="AD1061" s="87">
        <v>0</v>
      </c>
      <c r="AE1061" s="87">
        <v>0</v>
      </c>
      <c r="AF1061" s="87">
        <v>0</v>
      </c>
      <c r="AG1061" s="87">
        <v>0</v>
      </c>
      <c r="AH1061" s="87">
        <v>0</v>
      </c>
      <c r="AI1061" s="87">
        <v>0</v>
      </c>
      <c r="AJ1061" s="87">
        <v>0</v>
      </c>
      <c r="AK1061" s="87">
        <v>0</v>
      </c>
      <c r="AL1061" s="87">
        <v>0</v>
      </c>
      <c r="AM1061" s="87">
        <v>0</v>
      </c>
      <c r="AN1061" s="87">
        <v>0</v>
      </c>
      <c r="AO1061" s="87">
        <v>0</v>
      </c>
      <c r="AP1061" s="87">
        <v>0</v>
      </c>
      <c r="AQ1061" s="87">
        <v>0</v>
      </c>
      <c r="AR1061" s="87">
        <v>0</v>
      </c>
      <c r="AS1061" s="87">
        <v>0</v>
      </c>
      <c r="AT1061" s="87">
        <v>0</v>
      </c>
      <c r="AU1061" s="87">
        <v>0</v>
      </c>
      <c r="AV1061" s="87">
        <v>0</v>
      </c>
      <c r="AW1061" s="87">
        <v>0</v>
      </c>
      <c r="AX1061" s="87">
        <v>0</v>
      </c>
      <c r="AY1061" s="87">
        <v>0</v>
      </c>
      <c r="AZ1061" s="87">
        <v>0</v>
      </c>
      <c r="BA1061" s="87">
        <v>0</v>
      </c>
      <c r="BB1061" s="87">
        <v>0</v>
      </c>
    </row>
    <row r="1062" spans="1:54">
      <c r="A1062" s="86" t="s">
        <v>1179</v>
      </c>
      <c r="B1062" s="87">
        <v>0</v>
      </c>
      <c r="C1062" s="87">
        <v>0</v>
      </c>
      <c r="D1062" s="87">
        <v>0</v>
      </c>
      <c r="E1062" s="87">
        <v>0</v>
      </c>
      <c r="F1062" s="87">
        <v>0</v>
      </c>
      <c r="G1062" s="87">
        <v>0</v>
      </c>
      <c r="H1062" s="87">
        <v>0</v>
      </c>
      <c r="I1062" s="87">
        <v>0</v>
      </c>
      <c r="J1062" s="87">
        <v>0</v>
      </c>
      <c r="K1062" s="87">
        <v>0</v>
      </c>
      <c r="L1062" s="87">
        <v>0</v>
      </c>
      <c r="M1062" s="87">
        <v>0</v>
      </c>
      <c r="N1062" s="87">
        <v>0</v>
      </c>
      <c r="O1062" s="87">
        <v>0</v>
      </c>
      <c r="P1062" s="87">
        <v>0</v>
      </c>
      <c r="Q1062" s="87">
        <v>0</v>
      </c>
      <c r="R1062" s="87">
        <v>0</v>
      </c>
      <c r="S1062" s="87">
        <v>0</v>
      </c>
      <c r="T1062" s="87">
        <v>0</v>
      </c>
      <c r="U1062" s="87">
        <v>0</v>
      </c>
      <c r="V1062" s="87">
        <v>0</v>
      </c>
      <c r="W1062" s="87">
        <v>0</v>
      </c>
      <c r="X1062" s="87">
        <v>0</v>
      </c>
      <c r="Y1062" s="87">
        <v>0</v>
      </c>
      <c r="Z1062" s="87">
        <v>0</v>
      </c>
      <c r="AA1062" s="87">
        <v>0</v>
      </c>
      <c r="AB1062" s="87">
        <v>0</v>
      </c>
      <c r="AC1062" s="87">
        <v>0</v>
      </c>
      <c r="AD1062" s="87">
        <v>0</v>
      </c>
      <c r="AE1062" s="87">
        <v>0</v>
      </c>
      <c r="AF1062" s="87">
        <v>0</v>
      </c>
      <c r="AG1062" s="87">
        <v>0</v>
      </c>
      <c r="AH1062" s="87">
        <v>0</v>
      </c>
      <c r="AI1062" s="87">
        <v>0</v>
      </c>
      <c r="AJ1062" s="87">
        <v>0</v>
      </c>
      <c r="AK1062" s="87">
        <v>0</v>
      </c>
      <c r="AL1062" s="87">
        <v>0</v>
      </c>
      <c r="AM1062" s="87">
        <v>0</v>
      </c>
      <c r="AN1062" s="87">
        <v>0</v>
      </c>
      <c r="AO1062" s="87">
        <v>0</v>
      </c>
      <c r="AP1062" s="87">
        <v>0</v>
      </c>
      <c r="AQ1062" s="87">
        <v>0</v>
      </c>
      <c r="AR1062" s="87">
        <v>0</v>
      </c>
      <c r="AS1062" s="87">
        <v>0</v>
      </c>
      <c r="AT1062" s="87">
        <v>0</v>
      </c>
      <c r="AU1062" s="87">
        <v>0</v>
      </c>
      <c r="AV1062" s="87">
        <v>0</v>
      </c>
      <c r="AW1062" s="87">
        <v>0</v>
      </c>
      <c r="AX1062" s="87">
        <v>0</v>
      </c>
      <c r="AY1062" s="87">
        <v>0</v>
      </c>
      <c r="AZ1062" s="87">
        <v>0</v>
      </c>
      <c r="BA1062" s="87">
        <v>0</v>
      </c>
      <c r="BB1062" s="87">
        <v>0</v>
      </c>
    </row>
    <row r="1063" spans="1:54">
      <c r="A1063" s="86" t="s">
        <v>1180</v>
      </c>
      <c r="B1063" s="87">
        <v>-206463</v>
      </c>
      <c r="C1063" s="87">
        <v>-206463</v>
      </c>
      <c r="D1063" s="87">
        <v>-206463</v>
      </c>
      <c r="E1063" s="87">
        <v>-206463</v>
      </c>
      <c r="F1063" s="87">
        <v>-206463</v>
      </c>
      <c r="G1063" s="87">
        <v>-206463</v>
      </c>
      <c r="H1063" s="87">
        <v>-206463</v>
      </c>
      <c r="I1063" s="87">
        <v>-206463</v>
      </c>
      <c r="J1063" s="87">
        <v>-206463</v>
      </c>
      <c r="K1063" s="87">
        <v>-206463</v>
      </c>
      <c r="L1063" s="87">
        <v>-206463</v>
      </c>
      <c r="M1063" s="87">
        <v>-206463</v>
      </c>
      <c r="N1063" s="87">
        <v>-206463</v>
      </c>
      <c r="O1063" s="87">
        <v>-206463</v>
      </c>
      <c r="P1063" s="87">
        <v>-206463</v>
      </c>
      <c r="Q1063" s="87">
        <v>-206463</v>
      </c>
      <c r="R1063" s="87">
        <v>-206463</v>
      </c>
      <c r="S1063" s="87">
        <v>-206463</v>
      </c>
      <c r="T1063" s="87">
        <v>-206463</v>
      </c>
      <c r="U1063" s="87">
        <v>-206463</v>
      </c>
      <c r="V1063" s="87">
        <v>-206463</v>
      </c>
      <c r="W1063" s="87">
        <v>-206463</v>
      </c>
      <c r="X1063" s="87">
        <v>-206463</v>
      </c>
      <c r="Y1063" s="87">
        <v>-206463</v>
      </c>
      <c r="Z1063" s="87">
        <v>-206463</v>
      </c>
      <c r="AA1063" s="87">
        <v>-206463</v>
      </c>
      <c r="AB1063" s="87">
        <v>-206463</v>
      </c>
      <c r="AC1063" s="87">
        <v>-206463</v>
      </c>
      <c r="AD1063" s="87">
        <v>-206463</v>
      </c>
      <c r="AE1063" s="87">
        <v>-206463</v>
      </c>
      <c r="AF1063" s="87">
        <v>-206463</v>
      </c>
      <c r="AG1063" s="87">
        <v>-206463</v>
      </c>
      <c r="AH1063" s="87">
        <v>-206463</v>
      </c>
      <c r="AI1063" s="87">
        <v>-206463</v>
      </c>
      <c r="AJ1063" s="87">
        <v>-206463</v>
      </c>
      <c r="AK1063" s="87">
        <v>-206463</v>
      </c>
      <c r="AL1063" s="87">
        <v>-206463</v>
      </c>
      <c r="AM1063" s="87">
        <v>-206463</v>
      </c>
      <c r="AN1063" s="87">
        <v>-206463</v>
      </c>
      <c r="AO1063" s="87">
        <v>-206463</v>
      </c>
      <c r="AP1063" s="87">
        <v>-206463</v>
      </c>
      <c r="AQ1063" s="87">
        <v>-206463</v>
      </c>
      <c r="AR1063" s="87">
        <v>-206463</v>
      </c>
      <c r="AS1063" s="87">
        <v>-206463</v>
      </c>
      <c r="AT1063" s="87">
        <v>-206463</v>
      </c>
      <c r="AU1063" s="87">
        <v>-206463</v>
      </c>
      <c r="AV1063" s="87">
        <v>-206463</v>
      </c>
      <c r="AW1063" s="87">
        <v>-206463</v>
      </c>
      <c r="AX1063" s="87">
        <v>-206463</v>
      </c>
      <c r="AY1063" s="87">
        <v>-206463</v>
      </c>
      <c r="AZ1063" s="87">
        <v>-206463</v>
      </c>
      <c r="BA1063" s="87">
        <v>-206463</v>
      </c>
      <c r="BB1063" s="87">
        <v>-206463</v>
      </c>
    </row>
    <row r="1064" spans="1:54">
      <c r="A1064" s="86" t="s">
        <v>1181</v>
      </c>
      <c r="B1064" s="87">
        <v>0</v>
      </c>
      <c r="C1064" s="87">
        <v>0</v>
      </c>
      <c r="D1064" s="87">
        <v>0</v>
      </c>
      <c r="E1064" s="87">
        <v>0</v>
      </c>
      <c r="F1064" s="87">
        <v>0</v>
      </c>
      <c r="G1064" s="87">
        <v>0</v>
      </c>
      <c r="H1064" s="87">
        <v>0</v>
      </c>
      <c r="I1064" s="87">
        <v>0</v>
      </c>
      <c r="J1064" s="87">
        <v>0</v>
      </c>
      <c r="K1064" s="87">
        <v>0</v>
      </c>
      <c r="L1064" s="87">
        <v>0</v>
      </c>
      <c r="M1064" s="87">
        <v>0</v>
      </c>
      <c r="N1064" s="87">
        <v>0</v>
      </c>
      <c r="O1064" s="87">
        <v>0</v>
      </c>
      <c r="P1064" s="87">
        <v>0</v>
      </c>
      <c r="Q1064" s="87">
        <v>0</v>
      </c>
      <c r="R1064" s="87">
        <v>0</v>
      </c>
      <c r="S1064" s="87">
        <v>0</v>
      </c>
      <c r="T1064" s="87">
        <v>0</v>
      </c>
      <c r="U1064" s="87">
        <v>0</v>
      </c>
      <c r="V1064" s="87">
        <v>0</v>
      </c>
      <c r="W1064" s="87">
        <v>0</v>
      </c>
      <c r="X1064" s="87">
        <v>0</v>
      </c>
      <c r="Y1064" s="87">
        <v>0</v>
      </c>
      <c r="Z1064" s="87">
        <v>0</v>
      </c>
      <c r="AA1064" s="87">
        <v>0</v>
      </c>
      <c r="AB1064" s="87">
        <v>0</v>
      </c>
      <c r="AC1064" s="87">
        <v>0</v>
      </c>
      <c r="AD1064" s="87">
        <v>0</v>
      </c>
      <c r="AE1064" s="87">
        <v>0</v>
      </c>
      <c r="AF1064" s="87">
        <v>0</v>
      </c>
      <c r="AG1064" s="87">
        <v>0</v>
      </c>
      <c r="AH1064" s="87">
        <v>0</v>
      </c>
      <c r="AI1064" s="87">
        <v>0</v>
      </c>
      <c r="AJ1064" s="87">
        <v>0</v>
      </c>
      <c r="AK1064" s="87">
        <v>0</v>
      </c>
      <c r="AL1064" s="87">
        <v>0</v>
      </c>
      <c r="AM1064" s="87">
        <v>0</v>
      </c>
      <c r="AN1064" s="87">
        <v>0</v>
      </c>
      <c r="AO1064" s="87">
        <v>0</v>
      </c>
      <c r="AP1064" s="87">
        <v>0</v>
      </c>
      <c r="AQ1064" s="87">
        <v>0</v>
      </c>
      <c r="AR1064" s="87">
        <v>0</v>
      </c>
      <c r="AS1064" s="87">
        <v>0</v>
      </c>
      <c r="AT1064" s="87">
        <v>0</v>
      </c>
      <c r="AU1064" s="87">
        <v>0</v>
      </c>
      <c r="AV1064" s="87">
        <v>0</v>
      </c>
      <c r="AW1064" s="87">
        <v>0</v>
      </c>
      <c r="AX1064" s="87">
        <v>0</v>
      </c>
      <c r="AY1064" s="87">
        <v>0</v>
      </c>
      <c r="AZ1064" s="87">
        <v>0</v>
      </c>
      <c r="BA1064" s="87">
        <v>0</v>
      </c>
      <c r="BB1064" s="87">
        <v>0</v>
      </c>
    </row>
    <row r="1065" spans="1:54">
      <c r="A1065" s="86" t="s">
        <v>1182</v>
      </c>
      <c r="B1065" s="87">
        <v>0</v>
      </c>
      <c r="C1065" s="87">
        <v>0</v>
      </c>
      <c r="D1065" s="87">
        <v>0</v>
      </c>
      <c r="E1065" s="87">
        <v>0</v>
      </c>
      <c r="F1065" s="87">
        <v>0</v>
      </c>
      <c r="G1065" s="87">
        <v>0</v>
      </c>
      <c r="H1065" s="87">
        <v>0</v>
      </c>
      <c r="I1065" s="87">
        <v>0</v>
      </c>
      <c r="J1065" s="87">
        <v>0</v>
      </c>
      <c r="K1065" s="87">
        <v>0</v>
      </c>
      <c r="L1065" s="87">
        <v>0</v>
      </c>
      <c r="M1065" s="87">
        <v>0</v>
      </c>
      <c r="N1065" s="87">
        <v>0</v>
      </c>
      <c r="O1065" s="87">
        <v>0</v>
      </c>
      <c r="P1065" s="87">
        <v>0</v>
      </c>
      <c r="Q1065" s="87">
        <v>0</v>
      </c>
      <c r="R1065" s="87">
        <v>0</v>
      </c>
      <c r="S1065" s="87">
        <v>0</v>
      </c>
      <c r="T1065" s="87">
        <v>0</v>
      </c>
      <c r="U1065" s="87">
        <v>0</v>
      </c>
      <c r="V1065" s="87">
        <v>0</v>
      </c>
      <c r="W1065" s="87">
        <v>0</v>
      </c>
      <c r="X1065" s="87">
        <v>0</v>
      </c>
      <c r="Y1065" s="87">
        <v>0</v>
      </c>
      <c r="Z1065" s="87">
        <v>0</v>
      </c>
      <c r="AA1065" s="87">
        <v>0</v>
      </c>
      <c r="AB1065" s="87">
        <v>0</v>
      </c>
      <c r="AC1065" s="87">
        <v>0</v>
      </c>
      <c r="AD1065" s="87">
        <v>0</v>
      </c>
      <c r="AE1065" s="87">
        <v>0</v>
      </c>
      <c r="AF1065" s="87">
        <v>0</v>
      </c>
      <c r="AG1065" s="87">
        <v>0</v>
      </c>
      <c r="AH1065" s="87">
        <v>0</v>
      </c>
      <c r="AI1065" s="87">
        <v>0</v>
      </c>
      <c r="AJ1065" s="87">
        <v>0</v>
      </c>
      <c r="AK1065" s="87">
        <v>0</v>
      </c>
      <c r="AL1065" s="87">
        <v>0</v>
      </c>
      <c r="AM1065" s="87">
        <v>0</v>
      </c>
      <c r="AN1065" s="87">
        <v>0</v>
      </c>
      <c r="AO1065" s="87">
        <v>0</v>
      </c>
      <c r="AP1065" s="87">
        <v>0</v>
      </c>
      <c r="AQ1065" s="87">
        <v>0</v>
      </c>
      <c r="AR1065" s="87">
        <v>0</v>
      </c>
      <c r="AS1065" s="87">
        <v>0</v>
      </c>
      <c r="AT1065" s="87">
        <v>0</v>
      </c>
      <c r="AU1065" s="87">
        <v>0</v>
      </c>
      <c r="AV1065" s="87">
        <v>0</v>
      </c>
      <c r="AW1065" s="87">
        <v>0</v>
      </c>
      <c r="AX1065" s="87">
        <v>0</v>
      </c>
      <c r="AY1065" s="87">
        <v>0</v>
      </c>
      <c r="AZ1065" s="87">
        <v>0</v>
      </c>
      <c r="BA1065" s="87">
        <v>0</v>
      </c>
      <c r="BB1065" s="87">
        <v>0</v>
      </c>
    </row>
    <row r="1066" spans="1:54">
      <c r="A1066" s="86" t="s">
        <v>1183</v>
      </c>
      <c r="B1066" s="87">
        <v>638419.47109195497</v>
      </c>
      <c r="C1066" s="87">
        <v>-1584409.5203795601</v>
      </c>
      <c r="D1066" s="87">
        <v>707013.014980376</v>
      </c>
      <c r="E1066" s="87">
        <v>2790917.48022199</v>
      </c>
      <c r="F1066" s="87">
        <v>3659547.6749758301</v>
      </c>
      <c r="G1066" s="87">
        <v>2623155.7887868602</v>
      </c>
      <c r="H1066" s="87">
        <v>1225238.78947084</v>
      </c>
      <c r="I1066" s="87">
        <v>-532783.26538193796</v>
      </c>
      <c r="J1066" s="87">
        <v>-5208879.0021113995</v>
      </c>
      <c r="K1066" s="87">
        <v>-5873325.3461676901</v>
      </c>
      <c r="L1066" s="87">
        <v>-5289862.2452560198</v>
      </c>
      <c r="M1066" s="87">
        <v>-2056388.7020358799</v>
      </c>
      <c r="N1066" s="87">
        <v>2.09183781407773E-8</v>
      </c>
      <c r="O1066" s="87">
        <v>2.09183781407773E-8</v>
      </c>
      <c r="P1066" s="87">
        <v>-1707358.8043714301</v>
      </c>
      <c r="Q1066" s="87">
        <v>1055151.2267647199</v>
      </c>
      <c r="R1066" s="87">
        <v>3139092.57343547</v>
      </c>
      <c r="S1066" s="87">
        <v>4441703.3966666302</v>
      </c>
      <c r="T1066" s="87">
        <v>3893122.6760064098</v>
      </c>
      <c r="U1066" s="87">
        <v>2623587.8009648598</v>
      </c>
      <c r="V1066" s="87">
        <v>743808.24613454705</v>
      </c>
      <c r="W1066" s="87">
        <v>-4005279.1599824699</v>
      </c>
      <c r="X1066" s="87">
        <v>-5055685.5504393401</v>
      </c>
      <c r="Y1066" s="87">
        <v>-4504374.3501356496</v>
      </c>
      <c r="Z1066" s="87">
        <v>-2005156.24882028</v>
      </c>
      <c r="AA1066" s="87">
        <v>2.09183781407773E-8</v>
      </c>
      <c r="AB1066" s="87">
        <v>2.09183781407773E-8</v>
      </c>
      <c r="AC1066" s="87">
        <v>-1713945.8976274501</v>
      </c>
      <c r="AD1066" s="87">
        <v>1099835.18177387</v>
      </c>
      <c r="AE1066" s="87">
        <v>3272563.5935115502</v>
      </c>
      <c r="AF1066" s="87">
        <v>4645892.2152414303</v>
      </c>
      <c r="AG1066" s="87">
        <v>4124564.0176134398</v>
      </c>
      <c r="AH1066" s="87">
        <v>2803921.9557268498</v>
      </c>
      <c r="AI1066" s="87">
        <v>862682.71213645895</v>
      </c>
      <c r="AJ1066" s="87">
        <v>-3995146.33930744</v>
      </c>
      <c r="AK1066" s="87">
        <v>-5093313.0474695396</v>
      </c>
      <c r="AL1066" s="87">
        <v>-4579672.3358092103</v>
      </c>
      <c r="AM1066" s="87">
        <v>-2024820.9503615201</v>
      </c>
      <c r="AN1066" s="87">
        <v>69.444898887923003</v>
      </c>
      <c r="AO1066" s="87">
        <v>69.444898887923003</v>
      </c>
      <c r="AP1066" s="87">
        <v>-1773400.49839471</v>
      </c>
      <c r="AQ1066" s="87">
        <v>1243331.6037167001</v>
      </c>
      <c r="AR1066" s="87">
        <v>3605574.2502963701</v>
      </c>
      <c r="AS1066" s="87">
        <v>5123204.4109970601</v>
      </c>
      <c r="AT1066" s="87">
        <v>4588963.7483718703</v>
      </c>
      <c r="AU1066" s="87">
        <v>3166688.2092515798</v>
      </c>
      <c r="AV1066" s="87">
        <v>1078779.9486815699</v>
      </c>
      <c r="AW1066" s="87">
        <v>-4105519.4326198199</v>
      </c>
      <c r="AX1066" s="87">
        <v>-5308800.4551905701</v>
      </c>
      <c r="AY1066" s="87">
        <v>-4791886.2560569197</v>
      </c>
      <c r="AZ1066" s="87">
        <v>-2107013.4780418598</v>
      </c>
      <c r="BA1066" s="87">
        <v>-137.29205761410401</v>
      </c>
      <c r="BB1066" s="87">
        <v>-137.29205761410401</v>
      </c>
    </row>
    <row r="1067" spans="1:54">
      <c r="A1067" s="86" t="s">
        <v>1184</v>
      </c>
      <c r="B1067" s="87">
        <v>-370218.543570771</v>
      </c>
      <c r="C1067" s="87">
        <v>-516508.23391490401</v>
      </c>
      <c r="D1067" s="87">
        <v>-365423.42859329801</v>
      </c>
      <c r="E1067" s="87">
        <v>-282614.12210522703</v>
      </c>
      <c r="F1067" s="87">
        <v>-222445.83627856799</v>
      </c>
      <c r="G1067" s="87">
        <v>-268439.452930842</v>
      </c>
      <c r="H1067" s="87">
        <v>-224528.088844118</v>
      </c>
      <c r="I1067" s="87">
        <v>-243037.85978676999</v>
      </c>
      <c r="J1067" s="87">
        <v>-462642.96802275901</v>
      </c>
      <c r="K1067" s="87">
        <v>-447127.32105319097</v>
      </c>
      <c r="L1067" s="87">
        <v>-392236.53141241102</v>
      </c>
      <c r="M1067" s="87">
        <v>-220594.36192305799</v>
      </c>
      <c r="N1067" s="87">
        <v>1.30739863379858E-9</v>
      </c>
      <c r="O1067" s="87">
        <v>1.30739863379858E-9</v>
      </c>
      <c r="P1067" s="87">
        <v>-147125.72032479601</v>
      </c>
      <c r="Q1067" s="87">
        <v>106584.985077063</v>
      </c>
      <c r="R1067" s="87">
        <v>298759.877977408</v>
      </c>
      <c r="S1067" s="87">
        <v>418903.04698479699</v>
      </c>
      <c r="T1067" s="87">
        <v>371319.32981799002</v>
      </c>
      <c r="U1067" s="87">
        <v>257342.24165099001</v>
      </c>
      <c r="V1067" s="87">
        <v>87357.509771100697</v>
      </c>
      <c r="W1067" s="87">
        <v>-341403.090390875</v>
      </c>
      <c r="X1067" s="87">
        <v>-438784.74775295</v>
      </c>
      <c r="Y1067" s="87">
        <v>-393088.075163965</v>
      </c>
      <c r="Z1067" s="87">
        <v>-173924.04710340101</v>
      </c>
      <c r="AA1067" s="87">
        <v>1.76214598468504E-9</v>
      </c>
      <c r="AB1067" s="87">
        <v>1.76214598468504E-9</v>
      </c>
      <c r="AC1067" s="87">
        <v>-145039.07254220601</v>
      </c>
      <c r="AD1067" s="87">
        <v>108548.47811948</v>
      </c>
      <c r="AE1067" s="87">
        <v>304802.18563775602</v>
      </c>
      <c r="AF1067" s="87">
        <v>428921.90251935</v>
      </c>
      <c r="AG1067" s="87">
        <v>384385.12686437002</v>
      </c>
      <c r="AH1067" s="87">
        <v>267773.83577497897</v>
      </c>
      <c r="AI1067" s="87">
        <v>95297.874865349702</v>
      </c>
      <c r="AJ1067" s="87">
        <v>-335907.04291280598</v>
      </c>
      <c r="AK1067" s="87">
        <v>-435750.16322748701</v>
      </c>
      <c r="AL1067" s="87">
        <v>-393937.38175371097</v>
      </c>
      <c r="AM1067" s="87">
        <v>-173212.170839425</v>
      </c>
      <c r="AN1067" s="87">
        <v>-3.97903932025656E-10</v>
      </c>
      <c r="AO1067" s="87">
        <v>-3.97903932025656E-10</v>
      </c>
      <c r="AP1067" s="87">
        <v>-141762.36197312799</v>
      </c>
      <c r="AQ1067" s="87">
        <v>114546.287665411</v>
      </c>
      <c r="AR1067" s="87">
        <v>315220.97575940401</v>
      </c>
      <c r="AS1067" s="87">
        <v>444410.65209028497</v>
      </c>
      <c r="AT1067" s="87">
        <v>401794.91368617199</v>
      </c>
      <c r="AU1067" s="87">
        <v>284001.633012056</v>
      </c>
      <c r="AV1067" s="87">
        <v>109463.548767229</v>
      </c>
      <c r="AW1067" s="87">
        <v>-323296.108174822</v>
      </c>
      <c r="AX1067" s="87">
        <v>-426347.247551871</v>
      </c>
      <c r="AY1067" s="87">
        <v>-387404.54716855998</v>
      </c>
      <c r="AZ1067" s="87">
        <v>-169290.50607460801</v>
      </c>
      <c r="BA1067" s="87">
        <v>-1.6484591469634299E-9</v>
      </c>
      <c r="BB1067" s="87">
        <v>-1.6484591469634299E-9</v>
      </c>
    </row>
    <row r="1068" spans="1:54">
      <c r="A1068" s="86" t="s">
        <v>1185</v>
      </c>
      <c r="B1068" s="87">
        <v>-4767390.1099999901</v>
      </c>
      <c r="C1068" s="87">
        <v>-4656943.0266666599</v>
      </c>
      <c r="D1068" s="87">
        <v>-4546495.9433333203</v>
      </c>
      <c r="E1068" s="87">
        <v>-4436048.8599999901</v>
      </c>
      <c r="F1068" s="87">
        <v>-4325601.7766666599</v>
      </c>
      <c r="G1068" s="87">
        <v>-4215154.6933333296</v>
      </c>
      <c r="H1068" s="87">
        <v>-4104707.6099999901</v>
      </c>
      <c r="I1068" s="87">
        <v>-3994260.5266666599</v>
      </c>
      <c r="J1068" s="87">
        <v>-3883813.4433333301</v>
      </c>
      <c r="K1068" s="87">
        <v>-3773366.3599999901</v>
      </c>
      <c r="L1068" s="87">
        <v>-3662919.2766666599</v>
      </c>
      <c r="M1068" s="87">
        <v>-3552472.1933333301</v>
      </c>
      <c r="N1068" s="87">
        <v>-3442025.11</v>
      </c>
      <c r="O1068" s="87">
        <v>-3442025.11</v>
      </c>
      <c r="P1068" s="87">
        <v>-3331744.4433333301</v>
      </c>
      <c r="Q1068" s="87">
        <v>-3221463.7766666599</v>
      </c>
      <c r="R1068" s="87">
        <v>-3111183.1099999901</v>
      </c>
      <c r="S1068" s="87">
        <v>-3000902.4433333301</v>
      </c>
      <c r="T1068" s="87">
        <v>-2890621.7766666599</v>
      </c>
      <c r="U1068" s="87">
        <v>-2780341.1099999901</v>
      </c>
      <c r="V1068" s="87">
        <v>-2670060.4433333301</v>
      </c>
      <c r="W1068" s="87">
        <v>-2559779.7766666599</v>
      </c>
      <c r="X1068" s="87">
        <v>-2449499.1099999901</v>
      </c>
      <c r="Y1068" s="87">
        <v>-2339218.4433333301</v>
      </c>
      <c r="Z1068" s="87">
        <v>-2228937.7766666599</v>
      </c>
      <c r="AA1068" s="87">
        <v>-2118657.1099999901</v>
      </c>
      <c r="AB1068" s="87">
        <v>-2118657.1099999901</v>
      </c>
      <c r="AC1068" s="87">
        <v>-2023932.1933333201</v>
      </c>
      <c r="AD1068" s="87">
        <v>-1929207.2766666601</v>
      </c>
      <c r="AE1068" s="87">
        <v>-1834482.3599999901</v>
      </c>
      <c r="AF1068" s="87">
        <v>-1739757.4433333201</v>
      </c>
      <c r="AG1068" s="87">
        <v>-1645032.5266666601</v>
      </c>
      <c r="AH1068" s="87">
        <v>-1550307.6099999901</v>
      </c>
      <c r="AI1068" s="87">
        <v>-1455582.6933333201</v>
      </c>
      <c r="AJ1068" s="87">
        <v>-1360857.7766666601</v>
      </c>
      <c r="AK1068" s="87">
        <v>-1266132.8599999901</v>
      </c>
      <c r="AL1068" s="87">
        <v>-1171407.9433333201</v>
      </c>
      <c r="AM1068" s="87">
        <v>-1076683.0266666601</v>
      </c>
      <c r="AN1068" s="87">
        <v>-981958.10999999498</v>
      </c>
      <c r="AO1068" s="87">
        <v>-981958.10999999498</v>
      </c>
      <c r="AP1068" s="87">
        <v>-900128.27666666103</v>
      </c>
      <c r="AQ1068" s="87">
        <v>-818298.443333328</v>
      </c>
      <c r="AR1068" s="87">
        <v>-736468.60999999498</v>
      </c>
      <c r="AS1068" s="87">
        <v>-654638.77666666103</v>
      </c>
      <c r="AT1068" s="87">
        <v>-572808.943333328</v>
      </c>
      <c r="AU1068" s="87">
        <v>-490979.10999999498</v>
      </c>
      <c r="AV1068" s="87">
        <v>-409149.27666666103</v>
      </c>
      <c r="AW1068" s="87">
        <v>-327319.443333328</v>
      </c>
      <c r="AX1068" s="87">
        <v>-245489.60999999501</v>
      </c>
      <c r="AY1068" s="87">
        <v>-163659.77666666199</v>
      </c>
      <c r="AZ1068" s="87">
        <v>-81829.943333328702</v>
      </c>
      <c r="BA1068" s="87">
        <v>-0.109999995430598</v>
      </c>
      <c r="BB1068" s="87">
        <v>-0.109999995430598</v>
      </c>
    </row>
    <row r="1069" spans="1:54">
      <c r="A1069" s="86" t="s">
        <v>1186</v>
      </c>
      <c r="B1069" s="87">
        <v>0</v>
      </c>
      <c r="C1069" s="87">
        <v>0</v>
      </c>
      <c r="D1069" s="87">
        <v>0</v>
      </c>
      <c r="E1069" s="87">
        <v>0</v>
      </c>
      <c r="F1069" s="87">
        <v>0</v>
      </c>
      <c r="G1069" s="87">
        <v>0</v>
      </c>
      <c r="H1069" s="87">
        <v>0</v>
      </c>
      <c r="I1069" s="87">
        <v>0</v>
      </c>
      <c r="J1069" s="87">
        <v>0</v>
      </c>
      <c r="K1069" s="87">
        <v>0</v>
      </c>
      <c r="L1069" s="87">
        <v>0</v>
      </c>
      <c r="M1069" s="87">
        <v>0</v>
      </c>
      <c r="N1069" s="87">
        <v>0</v>
      </c>
      <c r="O1069" s="87">
        <v>0</v>
      </c>
      <c r="P1069" s="87">
        <v>0</v>
      </c>
      <c r="Q1069" s="87">
        <v>0</v>
      </c>
      <c r="R1069" s="87">
        <v>0</v>
      </c>
      <c r="S1069" s="87">
        <v>0</v>
      </c>
      <c r="T1069" s="87">
        <v>0</v>
      </c>
      <c r="U1069" s="87">
        <v>0</v>
      </c>
      <c r="V1069" s="87">
        <v>0</v>
      </c>
      <c r="W1069" s="87">
        <v>0</v>
      </c>
      <c r="X1069" s="87">
        <v>0</v>
      </c>
      <c r="Y1069" s="87">
        <v>0</v>
      </c>
      <c r="Z1069" s="87">
        <v>0</v>
      </c>
      <c r="AA1069" s="87">
        <v>0</v>
      </c>
      <c r="AB1069" s="87">
        <v>0</v>
      </c>
      <c r="AC1069" s="87">
        <v>0</v>
      </c>
      <c r="AD1069" s="87">
        <v>0</v>
      </c>
      <c r="AE1069" s="87">
        <v>0</v>
      </c>
      <c r="AF1069" s="87">
        <v>0</v>
      </c>
      <c r="AG1069" s="87">
        <v>0</v>
      </c>
      <c r="AH1069" s="87">
        <v>0</v>
      </c>
      <c r="AI1069" s="87">
        <v>0</v>
      </c>
      <c r="AJ1069" s="87">
        <v>0</v>
      </c>
      <c r="AK1069" s="87">
        <v>0</v>
      </c>
      <c r="AL1069" s="87">
        <v>0</v>
      </c>
      <c r="AM1069" s="87">
        <v>0</v>
      </c>
      <c r="AN1069" s="87">
        <v>0</v>
      </c>
      <c r="AO1069" s="87">
        <v>0</v>
      </c>
      <c r="AP1069" s="87">
        <v>0</v>
      </c>
      <c r="AQ1069" s="87">
        <v>0</v>
      </c>
      <c r="AR1069" s="87">
        <v>0</v>
      </c>
      <c r="AS1069" s="87">
        <v>0</v>
      </c>
      <c r="AT1069" s="87">
        <v>0</v>
      </c>
      <c r="AU1069" s="87">
        <v>0</v>
      </c>
      <c r="AV1069" s="87">
        <v>0</v>
      </c>
      <c r="AW1069" s="87">
        <v>0</v>
      </c>
      <c r="AX1069" s="87">
        <v>0</v>
      </c>
      <c r="AY1069" s="87">
        <v>0</v>
      </c>
      <c r="AZ1069" s="87">
        <v>0</v>
      </c>
      <c r="BA1069" s="87">
        <v>0</v>
      </c>
      <c r="BB1069" s="87">
        <v>0</v>
      </c>
    </row>
    <row r="1070" spans="1:54">
      <c r="A1070" s="86" t="s">
        <v>1187</v>
      </c>
      <c r="B1070" s="87">
        <v>0</v>
      </c>
      <c r="C1070" s="87">
        <v>0</v>
      </c>
      <c r="D1070" s="87">
        <v>0</v>
      </c>
      <c r="E1070" s="87">
        <v>0</v>
      </c>
      <c r="F1070" s="87">
        <v>0</v>
      </c>
      <c r="G1070" s="87">
        <v>0</v>
      </c>
      <c r="H1070" s="87">
        <v>0</v>
      </c>
      <c r="I1070" s="87">
        <v>0</v>
      </c>
      <c r="J1070" s="87">
        <v>0</v>
      </c>
      <c r="K1070" s="87">
        <v>0</v>
      </c>
      <c r="L1070" s="87">
        <v>0</v>
      </c>
      <c r="M1070" s="87">
        <v>0</v>
      </c>
      <c r="N1070" s="87">
        <v>0</v>
      </c>
      <c r="O1070" s="87">
        <v>0</v>
      </c>
      <c r="P1070" s="87">
        <v>0</v>
      </c>
      <c r="Q1070" s="87">
        <v>0</v>
      </c>
      <c r="R1070" s="87">
        <v>0</v>
      </c>
      <c r="S1070" s="87">
        <v>0</v>
      </c>
      <c r="T1070" s="87">
        <v>0</v>
      </c>
      <c r="U1070" s="87">
        <v>0</v>
      </c>
      <c r="V1070" s="87">
        <v>0</v>
      </c>
      <c r="W1070" s="87">
        <v>0</v>
      </c>
      <c r="X1070" s="87">
        <v>0</v>
      </c>
      <c r="Y1070" s="87">
        <v>0</v>
      </c>
      <c r="Z1070" s="87">
        <v>0</v>
      </c>
      <c r="AA1070" s="87">
        <v>0</v>
      </c>
      <c r="AB1070" s="87">
        <v>0</v>
      </c>
      <c r="AC1070" s="87">
        <v>0</v>
      </c>
      <c r="AD1070" s="87">
        <v>0</v>
      </c>
      <c r="AE1070" s="87">
        <v>0</v>
      </c>
      <c r="AF1070" s="87">
        <v>0</v>
      </c>
      <c r="AG1070" s="87">
        <v>0</v>
      </c>
      <c r="AH1070" s="87">
        <v>0</v>
      </c>
      <c r="AI1070" s="87">
        <v>0</v>
      </c>
      <c r="AJ1070" s="87">
        <v>0</v>
      </c>
      <c r="AK1070" s="87">
        <v>0</v>
      </c>
      <c r="AL1070" s="87">
        <v>0</v>
      </c>
      <c r="AM1070" s="87">
        <v>0</v>
      </c>
      <c r="AN1070" s="87">
        <v>0</v>
      </c>
      <c r="AO1070" s="87">
        <v>0</v>
      </c>
      <c r="AP1070" s="87">
        <v>0</v>
      </c>
      <c r="AQ1070" s="87">
        <v>0</v>
      </c>
      <c r="AR1070" s="87">
        <v>0</v>
      </c>
      <c r="AS1070" s="87">
        <v>0</v>
      </c>
      <c r="AT1070" s="87">
        <v>0</v>
      </c>
      <c r="AU1070" s="87">
        <v>0</v>
      </c>
      <c r="AV1070" s="87">
        <v>0</v>
      </c>
      <c r="AW1070" s="87">
        <v>0</v>
      </c>
      <c r="AX1070" s="87">
        <v>0</v>
      </c>
      <c r="AY1070" s="87">
        <v>0</v>
      </c>
      <c r="AZ1070" s="87">
        <v>0</v>
      </c>
      <c r="BA1070" s="87">
        <v>0</v>
      </c>
      <c r="BB1070" s="87">
        <v>0</v>
      </c>
    </row>
    <row r="1071" spans="1:54">
      <c r="A1071" s="86" t="s">
        <v>1188</v>
      </c>
      <c r="B1071" s="87">
        <v>83476.86</v>
      </c>
      <c r="C1071" s="87">
        <v>83476.86</v>
      </c>
      <c r="D1071" s="87">
        <v>83476.86</v>
      </c>
      <c r="E1071" s="87">
        <v>83476.86</v>
      </c>
      <c r="F1071" s="87">
        <v>83476.86</v>
      </c>
      <c r="G1071" s="87">
        <v>83476.86</v>
      </c>
      <c r="H1071" s="87">
        <v>83476.86</v>
      </c>
      <c r="I1071" s="87">
        <v>83476.86</v>
      </c>
      <c r="J1071" s="87">
        <v>83476.86</v>
      </c>
      <c r="K1071" s="87">
        <v>83476.86</v>
      </c>
      <c r="L1071" s="87">
        <v>83476.86</v>
      </c>
      <c r="M1071" s="87">
        <v>83476.86</v>
      </c>
      <c r="N1071" s="87">
        <v>83476.86</v>
      </c>
      <c r="O1071" s="87">
        <v>83476.86</v>
      </c>
      <c r="P1071" s="87">
        <v>83476.86</v>
      </c>
      <c r="Q1071" s="87">
        <v>83476.86</v>
      </c>
      <c r="R1071" s="87">
        <v>83476.86</v>
      </c>
      <c r="S1071" s="87">
        <v>83476.86</v>
      </c>
      <c r="T1071" s="87">
        <v>83476.86</v>
      </c>
      <c r="U1071" s="87">
        <v>83476.86</v>
      </c>
      <c r="V1071" s="87">
        <v>83476.86</v>
      </c>
      <c r="W1071" s="87">
        <v>83476.86</v>
      </c>
      <c r="X1071" s="87">
        <v>83476.86</v>
      </c>
      <c r="Y1071" s="87">
        <v>83476.86</v>
      </c>
      <c r="Z1071" s="87">
        <v>83476.86</v>
      </c>
      <c r="AA1071" s="87">
        <v>83476.86</v>
      </c>
      <c r="AB1071" s="87">
        <v>83476.86</v>
      </c>
      <c r="AC1071" s="87">
        <v>83476.86</v>
      </c>
      <c r="AD1071" s="87">
        <v>83476.86</v>
      </c>
      <c r="AE1071" s="87">
        <v>83476.86</v>
      </c>
      <c r="AF1071" s="87">
        <v>83476.86</v>
      </c>
      <c r="AG1071" s="87">
        <v>83476.86</v>
      </c>
      <c r="AH1071" s="87">
        <v>83476.86</v>
      </c>
      <c r="AI1071" s="87">
        <v>83476.86</v>
      </c>
      <c r="AJ1071" s="87">
        <v>83476.86</v>
      </c>
      <c r="AK1071" s="87">
        <v>83476.86</v>
      </c>
      <c r="AL1071" s="87">
        <v>83476.86</v>
      </c>
      <c r="AM1071" s="87">
        <v>83476.86</v>
      </c>
      <c r="AN1071" s="87">
        <v>83476.86</v>
      </c>
      <c r="AO1071" s="87">
        <v>83476.86</v>
      </c>
      <c r="AP1071" s="87">
        <v>83476.86</v>
      </c>
      <c r="AQ1071" s="87">
        <v>83476.86</v>
      </c>
      <c r="AR1071" s="87">
        <v>83476.86</v>
      </c>
      <c r="AS1071" s="87">
        <v>83476.86</v>
      </c>
      <c r="AT1071" s="87">
        <v>83476.86</v>
      </c>
      <c r="AU1071" s="87">
        <v>83476.86</v>
      </c>
      <c r="AV1071" s="87">
        <v>83476.86</v>
      </c>
      <c r="AW1071" s="87">
        <v>83476.86</v>
      </c>
      <c r="AX1071" s="87">
        <v>83476.86</v>
      </c>
      <c r="AY1071" s="87">
        <v>83476.86</v>
      </c>
      <c r="AZ1071" s="87">
        <v>83476.86</v>
      </c>
      <c r="BA1071" s="87">
        <v>83476.86</v>
      </c>
      <c r="BB1071" s="87">
        <v>83476.86</v>
      </c>
    </row>
    <row r="1072" spans="1:54">
      <c r="A1072" s="86" t="s">
        <v>1189</v>
      </c>
      <c r="B1072" s="87">
        <v>0</v>
      </c>
      <c r="C1072" s="87">
        <v>0</v>
      </c>
      <c r="D1072" s="87">
        <v>0</v>
      </c>
      <c r="E1072" s="87">
        <v>0</v>
      </c>
      <c r="F1072" s="87">
        <v>0</v>
      </c>
      <c r="G1072" s="87">
        <v>0</v>
      </c>
      <c r="H1072" s="87">
        <v>0</v>
      </c>
      <c r="I1072" s="87">
        <v>0</v>
      </c>
      <c r="J1072" s="87">
        <v>0</v>
      </c>
      <c r="K1072" s="87">
        <v>0</v>
      </c>
      <c r="L1072" s="87">
        <v>0</v>
      </c>
      <c r="M1072" s="87">
        <v>0</v>
      </c>
      <c r="N1072" s="87">
        <v>0</v>
      </c>
      <c r="O1072" s="87">
        <v>0</v>
      </c>
      <c r="P1072" s="87">
        <v>0</v>
      </c>
      <c r="Q1072" s="87">
        <v>0</v>
      </c>
      <c r="R1072" s="87">
        <v>0</v>
      </c>
      <c r="S1072" s="87">
        <v>0</v>
      </c>
      <c r="T1072" s="87">
        <v>0</v>
      </c>
      <c r="U1072" s="87">
        <v>0</v>
      </c>
      <c r="V1072" s="87">
        <v>0</v>
      </c>
      <c r="W1072" s="87">
        <v>0</v>
      </c>
      <c r="X1072" s="87">
        <v>0</v>
      </c>
      <c r="Y1072" s="87">
        <v>0</v>
      </c>
      <c r="Z1072" s="87">
        <v>0</v>
      </c>
      <c r="AA1072" s="87">
        <v>0</v>
      </c>
      <c r="AB1072" s="87">
        <v>0</v>
      </c>
      <c r="AC1072" s="87">
        <v>0</v>
      </c>
      <c r="AD1072" s="87">
        <v>0</v>
      </c>
      <c r="AE1072" s="87">
        <v>0</v>
      </c>
      <c r="AF1072" s="87">
        <v>0</v>
      </c>
      <c r="AG1072" s="87">
        <v>0</v>
      </c>
      <c r="AH1072" s="87">
        <v>0</v>
      </c>
      <c r="AI1072" s="87">
        <v>0</v>
      </c>
      <c r="AJ1072" s="87">
        <v>0</v>
      </c>
      <c r="AK1072" s="87">
        <v>0</v>
      </c>
      <c r="AL1072" s="87">
        <v>0</v>
      </c>
      <c r="AM1072" s="87">
        <v>0</v>
      </c>
      <c r="AN1072" s="87">
        <v>0</v>
      </c>
      <c r="AO1072" s="87">
        <v>0</v>
      </c>
      <c r="AP1072" s="87">
        <v>0</v>
      </c>
      <c r="AQ1072" s="87">
        <v>0</v>
      </c>
      <c r="AR1072" s="87">
        <v>0</v>
      </c>
      <c r="AS1072" s="87">
        <v>0</v>
      </c>
      <c r="AT1072" s="87">
        <v>0</v>
      </c>
      <c r="AU1072" s="87">
        <v>0</v>
      </c>
      <c r="AV1072" s="87">
        <v>0</v>
      </c>
      <c r="AW1072" s="87">
        <v>0</v>
      </c>
      <c r="AX1072" s="87">
        <v>0</v>
      </c>
      <c r="AY1072" s="87">
        <v>0</v>
      </c>
      <c r="AZ1072" s="87">
        <v>0</v>
      </c>
      <c r="BA1072" s="87">
        <v>0</v>
      </c>
      <c r="BB1072" s="87">
        <v>0</v>
      </c>
    </row>
    <row r="1073" spans="1:54">
      <c r="A1073" s="86" t="s">
        <v>1190</v>
      </c>
      <c r="B1073" s="87">
        <v>0</v>
      </c>
      <c r="C1073" s="87">
        <v>0</v>
      </c>
      <c r="D1073" s="87">
        <v>0</v>
      </c>
      <c r="E1073" s="87">
        <v>0</v>
      </c>
      <c r="F1073" s="87">
        <v>0</v>
      </c>
      <c r="G1073" s="87">
        <v>0</v>
      </c>
      <c r="H1073" s="87">
        <v>0</v>
      </c>
      <c r="I1073" s="87">
        <v>0</v>
      </c>
      <c r="J1073" s="87">
        <v>0</v>
      </c>
      <c r="K1073" s="87">
        <v>0</v>
      </c>
      <c r="L1073" s="87">
        <v>0</v>
      </c>
      <c r="M1073" s="87">
        <v>0</v>
      </c>
      <c r="N1073" s="87">
        <v>0</v>
      </c>
      <c r="O1073" s="87">
        <v>0</v>
      </c>
      <c r="P1073" s="87">
        <v>0</v>
      </c>
      <c r="Q1073" s="87">
        <v>0</v>
      </c>
      <c r="R1073" s="87">
        <v>0</v>
      </c>
      <c r="S1073" s="87">
        <v>0</v>
      </c>
      <c r="T1073" s="87">
        <v>0</v>
      </c>
      <c r="U1073" s="87">
        <v>0</v>
      </c>
      <c r="V1073" s="87">
        <v>0</v>
      </c>
      <c r="W1073" s="87">
        <v>0</v>
      </c>
      <c r="X1073" s="87">
        <v>0</v>
      </c>
      <c r="Y1073" s="87">
        <v>0</v>
      </c>
      <c r="Z1073" s="87">
        <v>0</v>
      </c>
      <c r="AA1073" s="87">
        <v>0</v>
      </c>
      <c r="AB1073" s="87">
        <v>0</v>
      </c>
      <c r="AC1073" s="87">
        <v>0</v>
      </c>
      <c r="AD1073" s="87">
        <v>0</v>
      </c>
      <c r="AE1073" s="87">
        <v>0</v>
      </c>
      <c r="AF1073" s="87">
        <v>0</v>
      </c>
      <c r="AG1073" s="87">
        <v>0</v>
      </c>
      <c r="AH1073" s="87">
        <v>0</v>
      </c>
      <c r="AI1073" s="87">
        <v>0</v>
      </c>
      <c r="AJ1073" s="87">
        <v>0</v>
      </c>
      <c r="AK1073" s="87">
        <v>0</v>
      </c>
      <c r="AL1073" s="87">
        <v>0</v>
      </c>
      <c r="AM1073" s="87">
        <v>0</v>
      </c>
      <c r="AN1073" s="87">
        <v>0</v>
      </c>
      <c r="AO1073" s="87">
        <v>0</v>
      </c>
      <c r="AP1073" s="87">
        <v>0</v>
      </c>
      <c r="AQ1073" s="87">
        <v>0</v>
      </c>
      <c r="AR1073" s="87">
        <v>0</v>
      </c>
      <c r="AS1073" s="87">
        <v>0</v>
      </c>
      <c r="AT1073" s="87">
        <v>0</v>
      </c>
      <c r="AU1073" s="87">
        <v>0</v>
      </c>
      <c r="AV1073" s="87">
        <v>0</v>
      </c>
      <c r="AW1073" s="87">
        <v>0</v>
      </c>
      <c r="AX1073" s="87">
        <v>0</v>
      </c>
      <c r="AY1073" s="87">
        <v>0</v>
      </c>
      <c r="AZ1073" s="87">
        <v>0</v>
      </c>
      <c r="BA1073" s="87">
        <v>0</v>
      </c>
      <c r="BB1073" s="87">
        <v>0</v>
      </c>
    </row>
    <row r="1074" spans="1:54">
      <c r="A1074" s="86" t="s">
        <v>1191</v>
      </c>
      <c r="B1074" s="87">
        <v>0</v>
      </c>
      <c r="C1074" s="87">
        <v>0</v>
      </c>
      <c r="D1074" s="87">
        <v>0</v>
      </c>
      <c r="E1074" s="87">
        <v>0</v>
      </c>
      <c r="F1074" s="87">
        <v>0</v>
      </c>
      <c r="G1074" s="87">
        <v>0</v>
      </c>
      <c r="H1074" s="87">
        <v>0</v>
      </c>
      <c r="I1074" s="87">
        <v>0</v>
      </c>
      <c r="J1074" s="87">
        <v>0</v>
      </c>
      <c r="K1074" s="87">
        <v>0</v>
      </c>
      <c r="L1074" s="87">
        <v>0</v>
      </c>
      <c r="M1074" s="87">
        <v>0</v>
      </c>
      <c r="N1074" s="87">
        <v>0</v>
      </c>
      <c r="O1074" s="87">
        <v>0</v>
      </c>
      <c r="P1074" s="87">
        <v>0</v>
      </c>
      <c r="Q1074" s="87">
        <v>0</v>
      </c>
      <c r="R1074" s="87">
        <v>0</v>
      </c>
      <c r="S1074" s="87">
        <v>0</v>
      </c>
      <c r="T1074" s="87">
        <v>0</v>
      </c>
      <c r="U1074" s="87">
        <v>0</v>
      </c>
      <c r="V1074" s="87">
        <v>0</v>
      </c>
      <c r="W1074" s="87">
        <v>0</v>
      </c>
      <c r="X1074" s="87">
        <v>0</v>
      </c>
      <c r="Y1074" s="87">
        <v>0</v>
      </c>
      <c r="Z1074" s="87">
        <v>0</v>
      </c>
      <c r="AA1074" s="87">
        <v>0</v>
      </c>
      <c r="AB1074" s="87">
        <v>0</v>
      </c>
      <c r="AC1074" s="87">
        <v>0</v>
      </c>
      <c r="AD1074" s="87">
        <v>0</v>
      </c>
      <c r="AE1074" s="87">
        <v>0</v>
      </c>
      <c r="AF1074" s="87">
        <v>0</v>
      </c>
      <c r="AG1074" s="87">
        <v>0</v>
      </c>
      <c r="AH1074" s="87">
        <v>0</v>
      </c>
      <c r="AI1074" s="87">
        <v>0</v>
      </c>
      <c r="AJ1074" s="87">
        <v>0</v>
      </c>
      <c r="AK1074" s="87">
        <v>0</v>
      </c>
      <c r="AL1074" s="87">
        <v>0</v>
      </c>
      <c r="AM1074" s="87">
        <v>0</v>
      </c>
      <c r="AN1074" s="87">
        <v>0</v>
      </c>
      <c r="AO1074" s="87">
        <v>0</v>
      </c>
      <c r="AP1074" s="87">
        <v>0</v>
      </c>
      <c r="AQ1074" s="87">
        <v>0</v>
      </c>
      <c r="AR1074" s="87">
        <v>0</v>
      </c>
      <c r="AS1074" s="87">
        <v>0</v>
      </c>
      <c r="AT1074" s="87">
        <v>0</v>
      </c>
      <c r="AU1074" s="87">
        <v>0</v>
      </c>
      <c r="AV1074" s="87">
        <v>0</v>
      </c>
      <c r="AW1074" s="87">
        <v>0</v>
      </c>
      <c r="AX1074" s="87">
        <v>0</v>
      </c>
      <c r="AY1074" s="87">
        <v>0</v>
      </c>
      <c r="AZ1074" s="87">
        <v>0</v>
      </c>
      <c r="BA1074" s="87">
        <v>0</v>
      </c>
      <c r="BB1074" s="87">
        <v>0</v>
      </c>
    </row>
    <row r="1075" spans="1:54">
      <c r="A1075" s="86" t="s">
        <v>1192</v>
      </c>
      <c r="B1075" s="87">
        <v>0</v>
      </c>
      <c r="C1075" s="87">
        <v>0</v>
      </c>
      <c r="D1075" s="87">
        <v>0</v>
      </c>
      <c r="E1075" s="87">
        <v>0</v>
      </c>
      <c r="F1075" s="87">
        <v>0</v>
      </c>
      <c r="G1075" s="87">
        <v>0</v>
      </c>
      <c r="H1075" s="87">
        <v>0</v>
      </c>
      <c r="I1075" s="87">
        <v>0</v>
      </c>
      <c r="J1075" s="87">
        <v>0</v>
      </c>
      <c r="K1075" s="87">
        <v>0</v>
      </c>
      <c r="L1075" s="87">
        <v>0</v>
      </c>
      <c r="M1075" s="87">
        <v>0</v>
      </c>
      <c r="N1075" s="87">
        <v>0</v>
      </c>
      <c r="O1075" s="87">
        <v>0</v>
      </c>
      <c r="P1075" s="87">
        <v>0</v>
      </c>
      <c r="Q1075" s="87">
        <v>0</v>
      </c>
      <c r="R1075" s="87">
        <v>0</v>
      </c>
      <c r="S1075" s="87">
        <v>0</v>
      </c>
      <c r="T1075" s="87">
        <v>0</v>
      </c>
      <c r="U1075" s="87">
        <v>0</v>
      </c>
      <c r="V1075" s="87">
        <v>0</v>
      </c>
      <c r="W1075" s="87">
        <v>0</v>
      </c>
      <c r="X1075" s="87">
        <v>0</v>
      </c>
      <c r="Y1075" s="87">
        <v>0</v>
      </c>
      <c r="Z1075" s="87">
        <v>0</v>
      </c>
      <c r="AA1075" s="87">
        <v>0</v>
      </c>
      <c r="AB1075" s="87">
        <v>0</v>
      </c>
      <c r="AC1075" s="87">
        <v>0</v>
      </c>
      <c r="AD1075" s="87">
        <v>0</v>
      </c>
      <c r="AE1075" s="87">
        <v>0</v>
      </c>
      <c r="AF1075" s="87">
        <v>0</v>
      </c>
      <c r="AG1075" s="87">
        <v>0</v>
      </c>
      <c r="AH1075" s="87">
        <v>0</v>
      </c>
      <c r="AI1075" s="87">
        <v>0</v>
      </c>
      <c r="AJ1075" s="87">
        <v>0</v>
      </c>
      <c r="AK1075" s="87">
        <v>0</v>
      </c>
      <c r="AL1075" s="87">
        <v>0</v>
      </c>
      <c r="AM1075" s="87">
        <v>0</v>
      </c>
      <c r="AN1075" s="87">
        <v>0</v>
      </c>
      <c r="AO1075" s="87">
        <v>0</v>
      </c>
      <c r="AP1075" s="87">
        <v>0</v>
      </c>
      <c r="AQ1075" s="87">
        <v>0</v>
      </c>
      <c r="AR1075" s="87">
        <v>0</v>
      </c>
      <c r="AS1075" s="87">
        <v>0</v>
      </c>
      <c r="AT1075" s="87">
        <v>0</v>
      </c>
      <c r="AU1075" s="87">
        <v>0</v>
      </c>
      <c r="AV1075" s="87">
        <v>0</v>
      </c>
      <c r="AW1075" s="87">
        <v>0</v>
      </c>
      <c r="AX1075" s="87">
        <v>0</v>
      </c>
      <c r="AY1075" s="87">
        <v>0</v>
      </c>
      <c r="AZ1075" s="87">
        <v>0</v>
      </c>
      <c r="BA1075" s="87">
        <v>0</v>
      </c>
      <c r="BB1075" s="87">
        <v>0</v>
      </c>
    </row>
    <row r="1076" spans="1:54">
      <c r="A1076" s="86" t="s">
        <v>1193</v>
      </c>
      <c r="B1076" s="87">
        <v>0</v>
      </c>
      <c r="C1076" s="87">
        <v>0</v>
      </c>
      <c r="D1076" s="87">
        <v>0</v>
      </c>
      <c r="E1076" s="87">
        <v>0</v>
      </c>
      <c r="F1076" s="87">
        <v>0</v>
      </c>
      <c r="G1076" s="87">
        <v>0</v>
      </c>
      <c r="H1076" s="87">
        <v>0</v>
      </c>
      <c r="I1076" s="87">
        <v>0</v>
      </c>
      <c r="J1076" s="87">
        <v>0</v>
      </c>
      <c r="K1076" s="87">
        <v>0</v>
      </c>
      <c r="L1076" s="87">
        <v>0</v>
      </c>
      <c r="M1076" s="87">
        <v>0</v>
      </c>
      <c r="N1076" s="87">
        <v>0</v>
      </c>
      <c r="O1076" s="87">
        <v>0</v>
      </c>
      <c r="P1076" s="87">
        <v>0</v>
      </c>
      <c r="Q1076" s="87">
        <v>0</v>
      </c>
      <c r="R1076" s="87">
        <v>0</v>
      </c>
      <c r="S1076" s="87">
        <v>0</v>
      </c>
      <c r="T1076" s="87">
        <v>0</v>
      </c>
      <c r="U1076" s="87">
        <v>0</v>
      </c>
      <c r="V1076" s="87">
        <v>0</v>
      </c>
      <c r="W1076" s="87">
        <v>0</v>
      </c>
      <c r="X1076" s="87">
        <v>0</v>
      </c>
      <c r="Y1076" s="87">
        <v>0</v>
      </c>
      <c r="Z1076" s="87">
        <v>0</v>
      </c>
      <c r="AA1076" s="87">
        <v>0</v>
      </c>
      <c r="AB1076" s="87">
        <v>0</v>
      </c>
      <c r="AC1076" s="87">
        <v>0</v>
      </c>
      <c r="AD1076" s="87">
        <v>0</v>
      </c>
      <c r="AE1076" s="87">
        <v>0</v>
      </c>
      <c r="AF1076" s="87">
        <v>0</v>
      </c>
      <c r="AG1076" s="87">
        <v>0</v>
      </c>
      <c r="AH1076" s="87">
        <v>0</v>
      </c>
      <c r="AI1076" s="87">
        <v>0</v>
      </c>
      <c r="AJ1076" s="87">
        <v>0</v>
      </c>
      <c r="AK1076" s="87">
        <v>0</v>
      </c>
      <c r="AL1076" s="87">
        <v>0</v>
      </c>
      <c r="AM1076" s="87">
        <v>0</v>
      </c>
      <c r="AN1076" s="87">
        <v>0</v>
      </c>
      <c r="AO1076" s="87">
        <v>0</v>
      </c>
      <c r="AP1076" s="87">
        <v>0</v>
      </c>
      <c r="AQ1076" s="87">
        <v>0</v>
      </c>
      <c r="AR1076" s="87">
        <v>0</v>
      </c>
      <c r="AS1076" s="87">
        <v>0</v>
      </c>
      <c r="AT1076" s="87">
        <v>0</v>
      </c>
      <c r="AU1076" s="87">
        <v>0</v>
      </c>
      <c r="AV1076" s="87">
        <v>0</v>
      </c>
      <c r="AW1076" s="87">
        <v>0</v>
      </c>
      <c r="AX1076" s="87">
        <v>0</v>
      </c>
      <c r="AY1076" s="87">
        <v>0</v>
      </c>
      <c r="AZ1076" s="87">
        <v>0</v>
      </c>
      <c r="BA1076" s="87">
        <v>0</v>
      </c>
      <c r="BB1076" s="87">
        <v>0</v>
      </c>
    </row>
    <row r="1077" spans="1:54">
      <c r="A1077" s="86" t="s">
        <v>1194</v>
      </c>
      <c r="B1077" s="87">
        <v>0</v>
      </c>
      <c r="C1077" s="87">
        <v>0</v>
      </c>
      <c r="D1077" s="87">
        <v>0</v>
      </c>
      <c r="E1077" s="87">
        <v>0</v>
      </c>
      <c r="F1077" s="87">
        <v>0</v>
      </c>
      <c r="G1077" s="87">
        <v>0</v>
      </c>
      <c r="H1077" s="87">
        <v>0</v>
      </c>
      <c r="I1077" s="87">
        <v>0</v>
      </c>
      <c r="J1077" s="87">
        <v>0</v>
      </c>
      <c r="K1077" s="87">
        <v>0</v>
      </c>
      <c r="L1077" s="87">
        <v>0</v>
      </c>
      <c r="M1077" s="87">
        <v>0</v>
      </c>
      <c r="N1077" s="87">
        <v>0</v>
      </c>
      <c r="O1077" s="87">
        <v>0</v>
      </c>
      <c r="P1077" s="87">
        <v>0</v>
      </c>
      <c r="Q1077" s="87">
        <v>0</v>
      </c>
      <c r="R1077" s="87">
        <v>0</v>
      </c>
      <c r="S1077" s="87">
        <v>0</v>
      </c>
      <c r="T1077" s="87">
        <v>0</v>
      </c>
      <c r="U1077" s="87">
        <v>0</v>
      </c>
      <c r="V1077" s="87">
        <v>0</v>
      </c>
      <c r="W1077" s="87">
        <v>0</v>
      </c>
      <c r="X1077" s="87">
        <v>0</v>
      </c>
      <c r="Y1077" s="87">
        <v>0</v>
      </c>
      <c r="Z1077" s="87">
        <v>0</v>
      </c>
      <c r="AA1077" s="87">
        <v>0</v>
      </c>
      <c r="AB1077" s="87">
        <v>0</v>
      </c>
      <c r="AC1077" s="87">
        <v>0</v>
      </c>
      <c r="AD1077" s="87">
        <v>0</v>
      </c>
      <c r="AE1077" s="87">
        <v>0</v>
      </c>
      <c r="AF1077" s="87">
        <v>0</v>
      </c>
      <c r="AG1077" s="87">
        <v>0</v>
      </c>
      <c r="AH1077" s="87">
        <v>0</v>
      </c>
      <c r="AI1077" s="87">
        <v>0</v>
      </c>
      <c r="AJ1077" s="87">
        <v>0</v>
      </c>
      <c r="AK1077" s="87">
        <v>0</v>
      </c>
      <c r="AL1077" s="87">
        <v>0</v>
      </c>
      <c r="AM1077" s="87">
        <v>0</v>
      </c>
      <c r="AN1077" s="87">
        <v>0</v>
      </c>
      <c r="AO1077" s="87">
        <v>0</v>
      </c>
      <c r="AP1077" s="87">
        <v>0</v>
      </c>
      <c r="AQ1077" s="87">
        <v>0</v>
      </c>
      <c r="AR1077" s="87">
        <v>0</v>
      </c>
      <c r="AS1077" s="87">
        <v>0</v>
      </c>
      <c r="AT1077" s="87">
        <v>0</v>
      </c>
      <c r="AU1077" s="87">
        <v>0</v>
      </c>
      <c r="AV1077" s="87">
        <v>0</v>
      </c>
      <c r="AW1077" s="87">
        <v>0</v>
      </c>
      <c r="AX1077" s="87">
        <v>0</v>
      </c>
      <c r="AY1077" s="87">
        <v>0</v>
      </c>
      <c r="AZ1077" s="87">
        <v>0</v>
      </c>
      <c r="BA1077" s="87">
        <v>0</v>
      </c>
      <c r="BB1077" s="87">
        <v>0</v>
      </c>
    </row>
    <row r="1078" spans="1:54">
      <c r="A1078" s="86" t="s">
        <v>1195</v>
      </c>
      <c r="B1078" s="87">
        <v>0</v>
      </c>
      <c r="C1078" s="87">
        <v>0</v>
      </c>
      <c r="D1078" s="87">
        <v>0</v>
      </c>
      <c r="E1078" s="87">
        <v>0</v>
      </c>
      <c r="F1078" s="87">
        <v>0</v>
      </c>
      <c r="G1078" s="87">
        <v>0</v>
      </c>
      <c r="H1078" s="87">
        <v>0</v>
      </c>
      <c r="I1078" s="87">
        <v>0</v>
      </c>
      <c r="J1078" s="87">
        <v>0</v>
      </c>
      <c r="K1078" s="87">
        <v>0</v>
      </c>
      <c r="L1078" s="87">
        <v>0</v>
      </c>
      <c r="M1078" s="87">
        <v>0</v>
      </c>
      <c r="N1078" s="87">
        <v>0</v>
      </c>
      <c r="O1078" s="87">
        <v>0</v>
      </c>
      <c r="P1078" s="87">
        <v>0</v>
      </c>
      <c r="Q1078" s="87">
        <v>0</v>
      </c>
      <c r="R1078" s="87">
        <v>0</v>
      </c>
      <c r="S1078" s="87">
        <v>0</v>
      </c>
      <c r="T1078" s="87">
        <v>0</v>
      </c>
      <c r="U1078" s="87">
        <v>0</v>
      </c>
      <c r="V1078" s="87">
        <v>0</v>
      </c>
      <c r="W1078" s="87">
        <v>0</v>
      </c>
      <c r="X1078" s="87">
        <v>0</v>
      </c>
      <c r="Y1078" s="87">
        <v>0</v>
      </c>
      <c r="Z1078" s="87">
        <v>0</v>
      </c>
      <c r="AA1078" s="87">
        <v>0</v>
      </c>
      <c r="AB1078" s="87">
        <v>0</v>
      </c>
      <c r="AC1078" s="87">
        <v>0</v>
      </c>
      <c r="AD1078" s="87">
        <v>0</v>
      </c>
      <c r="AE1078" s="87">
        <v>0</v>
      </c>
      <c r="AF1078" s="87">
        <v>0</v>
      </c>
      <c r="AG1078" s="87">
        <v>0</v>
      </c>
      <c r="AH1078" s="87">
        <v>0</v>
      </c>
      <c r="AI1078" s="87">
        <v>0</v>
      </c>
      <c r="AJ1078" s="87">
        <v>0</v>
      </c>
      <c r="AK1078" s="87">
        <v>0</v>
      </c>
      <c r="AL1078" s="87">
        <v>0</v>
      </c>
      <c r="AM1078" s="87">
        <v>0</v>
      </c>
      <c r="AN1078" s="87">
        <v>0</v>
      </c>
      <c r="AO1078" s="87">
        <v>0</v>
      </c>
      <c r="AP1078" s="87">
        <v>0</v>
      </c>
      <c r="AQ1078" s="87">
        <v>0</v>
      </c>
      <c r="AR1078" s="87">
        <v>0</v>
      </c>
      <c r="AS1078" s="87">
        <v>0</v>
      </c>
      <c r="AT1078" s="87">
        <v>0</v>
      </c>
      <c r="AU1078" s="87">
        <v>0</v>
      </c>
      <c r="AV1078" s="87">
        <v>0</v>
      </c>
      <c r="AW1078" s="87">
        <v>0</v>
      </c>
      <c r="AX1078" s="87">
        <v>0</v>
      </c>
      <c r="AY1078" s="87">
        <v>0</v>
      </c>
      <c r="AZ1078" s="87">
        <v>0</v>
      </c>
      <c r="BA1078" s="87">
        <v>0</v>
      </c>
      <c r="BB1078" s="87">
        <v>0</v>
      </c>
    </row>
    <row r="1079" spans="1:54">
      <c r="A1079" s="86" t="s">
        <v>1196</v>
      </c>
      <c r="B1079" s="87">
        <v>-67558303.030000001</v>
      </c>
      <c r="C1079" s="87">
        <v>-67558303.030000001</v>
      </c>
      <c r="D1079" s="87">
        <v>-67558303.030000001</v>
      </c>
      <c r="E1079" s="87">
        <v>-67558303.030000001</v>
      </c>
      <c r="F1079" s="87">
        <v>-67558303.030000001</v>
      </c>
      <c r="G1079" s="87">
        <v>-67558303.030000001</v>
      </c>
      <c r="H1079" s="87">
        <v>-67558303.030000001</v>
      </c>
      <c r="I1079" s="87">
        <v>-67558303.030000001</v>
      </c>
      <c r="J1079" s="87">
        <v>-67558303.030000001</v>
      </c>
      <c r="K1079" s="87">
        <v>-67558303.030000001</v>
      </c>
      <c r="L1079" s="87">
        <v>-67558303.030000001</v>
      </c>
      <c r="M1079" s="87">
        <v>-67558303.030000001</v>
      </c>
      <c r="N1079" s="87">
        <v>-67558303.030000001</v>
      </c>
      <c r="O1079" s="87">
        <v>-67558303.030000001</v>
      </c>
      <c r="P1079" s="87">
        <v>-67558303.030000001</v>
      </c>
      <c r="Q1079" s="87">
        <v>-67558303.030000001</v>
      </c>
      <c r="R1079" s="87">
        <v>-67558303.030000001</v>
      </c>
      <c r="S1079" s="87">
        <v>-67558303.030000001</v>
      </c>
      <c r="T1079" s="87">
        <v>-67558303.030000001</v>
      </c>
      <c r="U1079" s="87">
        <v>-67558303.030000001</v>
      </c>
      <c r="V1079" s="87">
        <v>-67558303.030000001</v>
      </c>
      <c r="W1079" s="87">
        <v>-67558303.030000001</v>
      </c>
      <c r="X1079" s="87">
        <v>-67558303.030000001</v>
      </c>
      <c r="Y1079" s="87">
        <v>-67558303.030000001</v>
      </c>
      <c r="Z1079" s="87">
        <v>-67558303.030000001</v>
      </c>
      <c r="AA1079" s="87">
        <v>-67558303.030000001</v>
      </c>
      <c r="AB1079" s="87">
        <v>-67558303.030000001</v>
      </c>
      <c r="AC1079" s="87">
        <v>-67558303.030000001</v>
      </c>
      <c r="AD1079" s="87">
        <v>-67558303.030000001</v>
      </c>
      <c r="AE1079" s="87">
        <v>-67558303.030000001</v>
      </c>
      <c r="AF1079" s="87">
        <v>-67558303.030000001</v>
      </c>
      <c r="AG1079" s="87">
        <v>-67558303.030000001</v>
      </c>
      <c r="AH1079" s="87">
        <v>-67558303.030000001</v>
      </c>
      <c r="AI1079" s="87">
        <v>-67558303.030000001</v>
      </c>
      <c r="AJ1079" s="87">
        <v>-67558303.030000001</v>
      </c>
      <c r="AK1079" s="87">
        <v>-67558303.030000001</v>
      </c>
      <c r="AL1079" s="87">
        <v>-67558303.030000001</v>
      </c>
      <c r="AM1079" s="87">
        <v>-67558303.030000001</v>
      </c>
      <c r="AN1079" s="87">
        <v>-67558303.030000001</v>
      </c>
      <c r="AO1079" s="87">
        <v>-67558303.030000001</v>
      </c>
      <c r="AP1079" s="87">
        <v>-67558303.030000001</v>
      </c>
      <c r="AQ1079" s="87">
        <v>-67558303.030000001</v>
      </c>
      <c r="AR1079" s="87">
        <v>-67558303.030000001</v>
      </c>
      <c r="AS1079" s="87">
        <v>-67558303.030000001</v>
      </c>
      <c r="AT1079" s="87">
        <v>-67558303.030000001</v>
      </c>
      <c r="AU1079" s="87">
        <v>-67558303.030000001</v>
      </c>
      <c r="AV1079" s="87">
        <v>-67558303.030000001</v>
      </c>
      <c r="AW1079" s="87">
        <v>-67558303.030000001</v>
      </c>
      <c r="AX1079" s="87">
        <v>-67558303.030000001</v>
      </c>
      <c r="AY1079" s="87">
        <v>-67558303.030000001</v>
      </c>
      <c r="AZ1079" s="87">
        <v>-67558303.030000001</v>
      </c>
      <c r="BA1079" s="87">
        <v>-67558303.030000001</v>
      </c>
      <c r="BB1079" s="87">
        <v>-67558303.030000001</v>
      </c>
    </row>
    <row r="1080" spans="1:54">
      <c r="A1080" s="86" t="s">
        <v>1197</v>
      </c>
      <c r="B1080" s="87">
        <v>-17162290.379999999</v>
      </c>
      <c r="C1080" s="87">
        <v>-17162290.379999999</v>
      </c>
      <c r="D1080" s="87">
        <v>-17162290.379999999</v>
      </c>
      <c r="E1080" s="87">
        <v>-17162290.379999999</v>
      </c>
      <c r="F1080" s="87">
        <v>-17162290.379999999</v>
      </c>
      <c r="G1080" s="87">
        <v>-17162290.379999999</v>
      </c>
      <c r="H1080" s="87">
        <v>-17162290.379999999</v>
      </c>
      <c r="I1080" s="87">
        <v>-17162290.379999999</v>
      </c>
      <c r="J1080" s="87">
        <v>-17162290.379999999</v>
      </c>
      <c r="K1080" s="87">
        <v>-17162290.379999999</v>
      </c>
      <c r="L1080" s="87">
        <v>-17162290.379999999</v>
      </c>
      <c r="M1080" s="87">
        <v>-17162290.379999999</v>
      </c>
      <c r="N1080" s="87">
        <v>-17162290.379999999</v>
      </c>
      <c r="O1080" s="87">
        <v>-17162290.379999999</v>
      </c>
      <c r="P1080" s="87">
        <v>-17162290.379999999</v>
      </c>
      <c r="Q1080" s="87">
        <v>-17162290.379999999</v>
      </c>
      <c r="R1080" s="87">
        <v>-17162290.379999999</v>
      </c>
      <c r="S1080" s="87">
        <v>-17162290.379999999</v>
      </c>
      <c r="T1080" s="87">
        <v>-17162290.379999999</v>
      </c>
      <c r="U1080" s="87">
        <v>-17162290.379999999</v>
      </c>
      <c r="V1080" s="87">
        <v>-17162290.379999999</v>
      </c>
      <c r="W1080" s="87">
        <v>-17162290.379999999</v>
      </c>
      <c r="X1080" s="87">
        <v>-17162290.379999999</v>
      </c>
      <c r="Y1080" s="87">
        <v>-17162290.379999999</v>
      </c>
      <c r="Z1080" s="87">
        <v>-17162290.379999999</v>
      </c>
      <c r="AA1080" s="87">
        <v>-17162290.379999999</v>
      </c>
      <c r="AB1080" s="87">
        <v>-17162290.379999999</v>
      </c>
      <c r="AC1080" s="87">
        <v>-17162290.379999999</v>
      </c>
      <c r="AD1080" s="87">
        <v>-17162290.379999999</v>
      </c>
      <c r="AE1080" s="87">
        <v>-17162290.379999999</v>
      </c>
      <c r="AF1080" s="87">
        <v>-17162290.379999999</v>
      </c>
      <c r="AG1080" s="87">
        <v>-17162290.379999999</v>
      </c>
      <c r="AH1080" s="87">
        <v>-17162290.379999999</v>
      </c>
      <c r="AI1080" s="87">
        <v>-17162290.379999999</v>
      </c>
      <c r="AJ1080" s="87">
        <v>-17162290.379999999</v>
      </c>
      <c r="AK1080" s="87">
        <v>-17162290.379999999</v>
      </c>
      <c r="AL1080" s="87">
        <v>-17162290.379999999</v>
      </c>
      <c r="AM1080" s="87">
        <v>-17162290.379999999</v>
      </c>
      <c r="AN1080" s="87">
        <v>-17162290.379999999</v>
      </c>
      <c r="AO1080" s="87">
        <v>-17162290.379999999</v>
      </c>
      <c r="AP1080" s="87">
        <v>-17162290.379999999</v>
      </c>
      <c r="AQ1080" s="87">
        <v>-17162290.379999999</v>
      </c>
      <c r="AR1080" s="87">
        <v>-17162290.379999999</v>
      </c>
      <c r="AS1080" s="87">
        <v>-17162290.379999999</v>
      </c>
      <c r="AT1080" s="87">
        <v>-17162290.379999999</v>
      </c>
      <c r="AU1080" s="87">
        <v>-17162290.379999999</v>
      </c>
      <c r="AV1080" s="87">
        <v>-17162290.379999999</v>
      </c>
      <c r="AW1080" s="87">
        <v>-17162290.379999999</v>
      </c>
      <c r="AX1080" s="87">
        <v>-17162290.379999999</v>
      </c>
      <c r="AY1080" s="87">
        <v>-17162290.379999999</v>
      </c>
      <c r="AZ1080" s="87">
        <v>-17162290.379999999</v>
      </c>
      <c r="BA1080" s="87">
        <v>-17162290.379999999</v>
      </c>
      <c r="BB1080" s="87">
        <v>-17162290.379999999</v>
      </c>
    </row>
    <row r="1081" spans="1:54">
      <c r="A1081" s="86" t="s">
        <v>1198</v>
      </c>
      <c r="B1081" s="87">
        <v>0</v>
      </c>
      <c r="C1081" s="87">
        <v>0</v>
      </c>
      <c r="D1081" s="87">
        <v>0</v>
      </c>
      <c r="E1081" s="87">
        <v>0</v>
      </c>
      <c r="F1081" s="87">
        <v>0</v>
      </c>
      <c r="G1081" s="87">
        <v>0</v>
      </c>
      <c r="H1081" s="87">
        <v>0</v>
      </c>
      <c r="I1081" s="87">
        <v>0</v>
      </c>
      <c r="J1081" s="87">
        <v>0</v>
      </c>
      <c r="K1081" s="87">
        <v>0</v>
      </c>
      <c r="L1081" s="87">
        <v>0</v>
      </c>
      <c r="M1081" s="87">
        <v>0</v>
      </c>
      <c r="N1081" s="87">
        <v>0</v>
      </c>
      <c r="O1081" s="87">
        <v>0</v>
      </c>
      <c r="P1081" s="87">
        <v>0</v>
      </c>
      <c r="Q1081" s="87">
        <v>0</v>
      </c>
      <c r="R1081" s="87">
        <v>0</v>
      </c>
      <c r="S1081" s="87">
        <v>0</v>
      </c>
      <c r="T1081" s="87">
        <v>0</v>
      </c>
      <c r="U1081" s="87">
        <v>0</v>
      </c>
      <c r="V1081" s="87">
        <v>0</v>
      </c>
      <c r="W1081" s="87">
        <v>0</v>
      </c>
      <c r="X1081" s="87">
        <v>0</v>
      </c>
      <c r="Y1081" s="87">
        <v>0</v>
      </c>
      <c r="Z1081" s="87">
        <v>0</v>
      </c>
      <c r="AA1081" s="87">
        <v>0</v>
      </c>
      <c r="AB1081" s="87">
        <v>0</v>
      </c>
      <c r="AC1081" s="87">
        <v>0</v>
      </c>
      <c r="AD1081" s="87">
        <v>0</v>
      </c>
      <c r="AE1081" s="87">
        <v>0</v>
      </c>
      <c r="AF1081" s="87">
        <v>0</v>
      </c>
      <c r="AG1081" s="87">
        <v>0</v>
      </c>
      <c r="AH1081" s="87">
        <v>0</v>
      </c>
      <c r="AI1081" s="87">
        <v>0</v>
      </c>
      <c r="AJ1081" s="87">
        <v>0</v>
      </c>
      <c r="AK1081" s="87">
        <v>0</v>
      </c>
      <c r="AL1081" s="87">
        <v>0</v>
      </c>
      <c r="AM1081" s="87">
        <v>0</v>
      </c>
      <c r="AN1081" s="87">
        <v>0</v>
      </c>
      <c r="AO1081" s="87">
        <v>0</v>
      </c>
      <c r="AP1081" s="87">
        <v>0</v>
      </c>
      <c r="AQ1081" s="87">
        <v>0</v>
      </c>
      <c r="AR1081" s="87">
        <v>0</v>
      </c>
      <c r="AS1081" s="87">
        <v>0</v>
      </c>
      <c r="AT1081" s="87">
        <v>0</v>
      </c>
      <c r="AU1081" s="87">
        <v>0</v>
      </c>
      <c r="AV1081" s="87">
        <v>0</v>
      </c>
      <c r="AW1081" s="87">
        <v>0</v>
      </c>
      <c r="AX1081" s="87">
        <v>0</v>
      </c>
      <c r="AY1081" s="87">
        <v>0</v>
      </c>
      <c r="AZ1081" s="87">
        <v>0</v>
      </c>
      <c r="BA1081" s="87">
        <v>0</v>
      </c>
      <c r="BB1081" s="87">
        <v>0</v>
      </c>
    </row>
    <row r="1082" spans="1:54">
      <c r="A1082" s="86" t="s">
        <v>1199</v>
      </c>
      <c r="B1082" s="87">
        <v>0</v>
      </c>
      <c r="C1082" s="87">
        <v>0</v>
      </c>
      <c r="D1082" s="87">
        <v>0</v>
      </c>
      <c r="E1082" s="87">
        <v>0</v>
      </c>
      <c r="F1082" s="87">
        <v>0</v>
      </c>
      <c r="G1082" s="87">
        <v>0</v>
      </c>
      <c r="H1082" s="87">
        <v>0</v>
      </c>
      <c r="I1082" s="87">
        <v>0</v>
      </c>
      <c r="J1082" s="87">
        <v>0</v>
      </c>
      <c r="K1082" s="87">
        <v>0</v>
      </c>
      <c r="L1082" s="87">
        <v>0</v>
      </c>
      <c r="M1082" s="87">
        <v>0</v>
      </c>
      <c r="N1082" s="87">
        <v>0</v>
      </c>
      <c r="O1082" s="87">
        <v>0</v>
      </c>
      <c r="P1082" s="87">
        <v>0</v>
      </c>
      <c r="Q1082" s="87">
        <v>0</v>
      </c>
      <c r="R1082" s="87">
        <v>0</v>
      </c>
      <c r="S1082" s="87">
        <v>0</v>
      </c>
      <c r="T1082" s="87">
        <v>0</v>
      </c>
      <c r="U1082" s="87">
        <v>0</v>
      </c>
      <c r="V1082" s="87">
        <v>0</v>
      </c>
      <c r="W1082" s="87">
        <v>0</v>
      </c>
      <c r="X1082" s="87">
        <v>0</v>
      </c>
      <c r="Y1082" s="87">
        <v>0</v>
      </c>
      <c r="Z1082" s="87">
        <v>0</v>
      </c>
      <c r="AA1082" s="87">
        <v>0</v>
      </c>
      <c r="AB1082" s="87">
        <v>0</v>
      </c>
      <c r="AC1082" s="87">
        <v>0</v>
      </c>
      <c r="AD1082" s="87">
        <v>0</v>
      </c>
      <c r="AE1082" s="87">
        <v>0</v>
      </c>
      <c r="AF1082" s="87">
        <v>0</v>
      </c>
      <c r="AG1082" s="87">
        <v>0</v>
      </c>
      <c r="AH1082" s="87">
        <v>0</v>
      </c>
      <c r="AI1082" s="87">
        <v>0</v>
      </c>
      <c r="AJ1082" s="87">
        <v>0</v>
      </c>
      <c r="AK1082" s="87">
        <v>0</v>
      </c>
      <c r="AL1082" s="87">
        <v>0</v>
      </c>
      <c r="AM1082" s="87">
        <v>0</v>
      </c>
      <c r="AN1082" s="87">
        <v>0</v>
      </c>
      <c r="AO1082" s="87">
        <v>0</v>
      </c>
      <c r="AP1082" s="87">
        <v>0</v>
      </c>
      <c r="AQ1082" s="87">
        <v>0</v>
      </c>
      <c r="AR1082" s="87">
        <v>0</v>
      </c>
      <c r="AS1082" s="87">
        <v>0</v>
      </c>
      <c r="AT1082" s="87">
        <v>0</v>
      </c>
      <c r="AU1082" s="87">
        <v>0</v>
      </c>
      <c r="AV1082" s="87">
        <v>0</v>
      </c>
      <c r="AW1082" s="87">
        <v>0</v>
      </c>
      <c r="AX1082" s="87">
        <v>0</v>
      </c>
      <c r="AY1082" s="87">
        <v>0</v>
      </c>
      <c r="AZ1082" s="87">
        <v>0</v>
      </c>
      <c r="BA1082" s="87">
        <v>0</v>
      </c>
      <c r="BB1082" s="87">
        <v>0</v>
      </c>
    </row>
    <row r="1083" spans="1:54">
      <c r="A1083" s="86" t="s">
        <v>1200</v>
      </c>
      <c r="B1083" s="87">
        <v>-6958689.6500000004</v>
      </c>
      <c r="C1083" s="87">
        <v>-6958689.6500000004</v>
      </c>
      <c r="D1083" s="87">
        <v>-6958689.6500000004</v>
      </c>
      <c r="E1083" s="87">
        <v>-6958689.6500000004</v>
      </c>
      <c r="F1083" s="87">
        <v>-6958689.6500000004</v>
      </c>
      <c r="G1083" s="87">
        <v>-6958689.6500000004</v>
      </c>
      <c r="H1083" s="87">
        <v>-6958689.6500000004</v>
      </c>
      <c r="I1083" s="87">
        <v>-6958689.6500000004</v>
      </c>
      <c r="J1083" s="87">
        <v>-6958689.6500000004</v>
      </c>
      <c r="K1083" s="87">
        <v>-6958689.6500000004</v>
      </c>
      <c r="L1083" s="87">
        <v>-6958689.6500000004</v>
      </c>
      <c r="M1083" s="87">
        <v>-6958689.6500000004</v>
      </c>
      <c r="N1083" s="87">
        <v>-6958689.6500000004</v>
      </c>
      <c r="O1083" s="87">
        <v>-6958689.6500000004</v>
      </c>
      <c r="P1083" s="87">
        <v>-6958689.6500000004</v>
      </c>
      <c r="Q1083" s="87">
        <v>-6958689.6500000004</v>
      </c>
      <c r="R1083" s="87">
        <v>-6958689.6500000004</v>
      </c>
      <c r="S1083" s="87">
        <v>-6958689.6500000004</v>
      </c>
      <c r="T1083" s="87">
        <v>-6958689.6500000004</v>
      </c>
      <c r="U1083" s="87">
        <v>-6958689.6500000004</v>
      </c>
      <c r="V1083" s="87">
        <v>-6958689.6500000004</v>
      </c>
      <c r="W1083" s="87">
        <v>-6958689.6500000004</v>
      </c>
      <c r="X1083" s="87">
        <v>-6958689.6500000004</v>
      </c>
      <c r="Y1083" s="87">
        <v>-6958689.6500000004</v>
      </c>
      <c r="Z1083" s="87">
        <v>-6958689.6500000004</v>
      </c>
      <c r="AA1083" s="87">
        <v>-6958689.6500000004</v>
      </c>
      <c r="AB1083" s="87">
        <v>-6958689.6500000004</v>
      </c>
      <c r="AC1083" s="87">
        <v>-6958689.6500000004</v>
      </c>
      <c r="AD1083" s="87">
        <v>-6958689.6500000004</v>
      </c>
      <c r="AE1083" s="87">
        <v>-6958689.6500000004</v>
      </c>
      <c r="AF1083" s="87">
        <v>-6958689.6500000004</v>
      </c>
      <c r="AG1083" s="87">
        <v>-6958689.6500000004</v>
      </c>
      <c r="AH1083" s="87">
        <v>-6958689.6500000004</v>
      </c>
      <c r="AI1083" s="87">
        <v>-6958689.6500000004</v>
      </c>
      <c r="AJ1083" s="87">
        <v>-6958689.6500000004</v>
      </c>
      <c r="AK1083" s="87">
        <v>-6958689.6500000004</v>
      </c>
      <c r="AL1083" s="87">
        <v>-6958689.6500000004</v>
      </c>
      <c r="AM1083" s="87">
        <v>-6958689.6500000004</v>
      </c>
      <c r="AN1083" s="87">
        <v>-6958689.6500000004</v>
      </c>
      <c r="AO1083" s="87">
        <v>-6958689.6500000004</v>
      </c>
      <c r="AP1083" s="87">
        <v>-6958689.6500000004</v>
      </c>
      <c r="AQ1083" s="87">
        <v>-6958689.6500000004</v>
      </c>
      <c r="AR1083" s="87">
        <v>-6958689.6500000004</v>
      </c>
      <c r="AS1083" s="87">
        <v>-6958689.6500000004</v>
      </c>
      <c r="AT1083" s="87">
        <v>-6958689.6500000004</v>
      </c>
      <c r="AU1083" s="87">
        <v>-6958689.6500000004</v>
      </c>
      <c r="AV1083" s="87">
        <v>-6958689.6500000004</v>
      </c>
      <c r="AW1083" s="87">
        <v>-6958689.6500000004</v>
      </c>
      <c r="AX1083" s="87">
        <v>-6958689.6500000004</v>
      </c>
      <c r="AY1083" s="87">
        <v>-6958689.6500000004</v>
      </c>
      <c r="AZ1083" s="87">
        <v>-6958689.6500000004</v>
      </c>
      <c r="BA1083" s="87">
        <v>-6958689.6500000004</v>
      </c>
      <c r="BB1083" s="87">
        <v>-6958689.6500000004</v>
      </c>
    </row>
    <row r="1084" spans="1:54">
      <c r="A1084" s="267" t="s">
        <v>1201</v>
      </c>
      <c r="B1084" s="109">
        <v>-1178868267.49243</v>
      </c>
      <c r="C1084" s="109">
        <v>-1179695916.5274701</v>
      </c>
      <c r="D1084" s="109">
        <v>-1171048970.82688</v>
      </c>
      <c r="E1084" s="109">
        <v>-1150844943.3928699</v>
      </c>
      <c r="F1084" s="109">
        <v>-1144172646.69485</v>
      </c>
      <c r="G1084" s="109">
        <v>-1140200467.74754</v>
      </c>
      <c r="H1084" s="109">
        <v>-1125921396.5943</v>
      </c>
      <c r="I1084" s="109">
        <v>-1123495259.53812</v>
      </c>
      <c r="J1084" s="109">
        <v>-1128208475.75876</v>
      </c>
      <c r="K1084" s="109">
        <v>-1111813409.9600301</v>
      </c>
      <c r="L1084" s="109">
        <v>-1103136406.3984699</v>
      </c>
      <c r="M1084" s="109">
        <v>-1089886746.44875</v>
      </c>
      <c r="N1084" s="109">
        <v>-1067099530.67502</v>
      </c>
      <c r="O1084" s="109">
        <v>-1067099530.67502</v>
      </c>
      <c r="P1084" s="109">
        <v>-1043822165.31388</v>
      </c>
      <c r="Q1084" s="109">
        <v>-1034749792.2058001</v>
      </c>
      <c r="R1084" s="109">
        <v>-1027475397.34772</v>
      </c>
      <c r="S1084" s="109">
        <v>-1022301765.8667099</v>
      </c>
      <c r="T1084" s="109">
        <v>-1022708569.1333801</v>
      </c>
      <c r="U1084" s="109">
        <v>-1025051984.4601001</v>
      </c>
      <c r="V1084" s="109">
        <v>-1028962488.92286</v>
      </c>
      <c r="W1084" s="109">
        <v>-1041714745.94151</v>
      </c>
      <c r="X1084" s="109">
        <v>-1042104188.07403</v>
      </c>
      <c r="Y1084" s="109">
        <v>-1036649458.95085</v>
      </c>
      <c r="Z1084" s="109">
        <v>-1024498823.84715</v>
      </c>
      <c r="AA1084" s="109">
        <v>-1013560019.67502</v>
      </c>
      <c r="AB1084" s="109">
        <v>-1013560019.67502</v>
      </c>
      <c r="AC1084" s="109">
        <v>-1020186699.17501</v>
      </c>
      <c r="AD1084" s="109">
        <v>-1008933077.85387</v>
      </c>
      <c r="AE1084" s="109">
        <v>-999809892.89927995</v>
      </c>
      <c r="AF1084" s="109">
        <v>-993394523.77617598</v>
      </c>
      <c r="AG1084" s="109">
        <v>-993962116.03240395</v>
      </c>
      <c r="AH1084" s="109">
        <v>-997268426.56383097</v>
      </c>
      <c r="AI1084" s="109">
        <v>-1002606206.2386301</v>
      </c>
      <c r="AJ1084" s="109">
        <v>-1018859563.37001</v>
      </c>
      <c r="AK1084" s="109">
        <v>-1020128494.8430001</v>
      </c>
      <c r="AL1084" s="109">
        <v>-1014751029.31092</v>
      </c>
      <c r="AM1084" s="109">
        <v>-1001065209.2955101</v>
      </c>
      <c r="AN1084" s="109">
        <v>-989058291.23012602</v>
      </c>
      <c r="AO1084" s="109">
        <v>-989058291.23012602</v>
      </c>
      <c r="AP1084" s="109">
        <v>-996318476.65309</v>
      </c>
      <c r="AQ1084" s="109">
        <v>-983185845.38285697</v>
      </c>
      <c r="AR1084" s="109">
        <v>-972463293.09085405</v>
      </c>
      <c r="AS1084" s="109">
        <v>-964916546.545017</v>
      </c>
      <c r="AT1084" s="109">
        <v>-965622133.29432905</v>
      </c>
      <c r="AU1084" s="109">
        <v>-969713267.57833803</v>
      </c>
      <c r="AV1084" s="109">
        <v>-976254915.62937105</v>
      </c>
      <c r="AW1084" s="109">
        <v>-995385495.79015398</v>
      </c>
      <c r="AX1084" s="109">
        <v>-997491285.12775898</v>
      </c>
      <c r="AY1084" s="109">
        <v>-992035002.04679298</v>
      </c>
      <c r="AZ1084" s="109">
        <v>-977145122.69230604</v>
      </c>
      <c r="BA1084" s="109">
        <v>-964318522.96708298</v>
      </c>
      <c r="BB1084" s="109">
        <v>-964318522.96708298</v>
      </c>
    </row>
    <row r="1085" spans="1:54">
      <c r="A1085" s="86" t="s">
        <v>1202</v>
      </c>
      <c r="B1085" s="87"/>
      <c r="C1085" s="87"/>
      <c r="D1085" s="87"/>
      <c r="E1085" s="87"/>
      <c r="F1085" s="87"/>
      <c r="G1085" s="87"/>
      <c r="H1085" s="87"/>
      <c r="I1085" s="87"/>
      <c r="J1085" s="87"/>
      <c r="K1085" s="87"/>
      <c r="L1085" s="87"/>
      <c r="M1085" s="87"/>
      <c r="N1085" s="87"/>
      <c r="O1085" s="87"/>
      <c r="P1085" s="87"/>
      <c r="Q1085" s="87"/>
      <c r="R1085" s="87"/>
      <c r="S1085" s="87"/>
      <c r="T1085" s="87"/>
      <c r="U1085" s="87"/>
      <c r="V1085" s="87"/>
      <c r="W1085" s="87"/>
      <c r="X1085" s="87"/>
      <c r="Y1085" s="87"/>
      <c r="Z1085" s="87"/>
      <c r="AA1085" s="87"/>
      <c r="AB1085" s="87"/>
      <c r="AC1085" s="87"/>
      <c r="AD1085" s="87"/>
      <c r="AE1085" s="87"/>
      <c r="AF1085" s="87"/>
      <c r="AG1085" s="87"/>
      <c r="AH1085" s="87"/>
      <c r="AI1085" s="87"/>
      <c r="AJ1085" s="87"/>
      <c r="AK1085" s="87"/>
      <c r="AL1085" s="87"/>
      <c r="AM1085" s="87"/>
      <c r="AN1085" s="87"/>
      <c r="AO1085" s="87"/>
      <c r="AP1085" s="87"/>
      <c r="AQ1085" s="87"/>
      <c r="AR1085" s="87"/>
      <c r="AS1085" s="87"/>
      <c r="AT1085" s="87"/>
      <c r="AU1085" s="87"/>
      <c r="AV1085" s="87"/>
      <c r="AW1085" s="87"/>
      <c r="AX1085" s="87"/>
      <c r="AY1085" s="87"/>
      <c r="AZ1085" s="87"/>
      <c r="BA1085" s="87"/>
      <c r="BB1085" s="87"/>
    </row>
    <row r="1086" spans="1:54">
      <c r="A1086" s="89" t="s">
        <v>1203</v>
      </c>
      <c r="B1086" s="87"/>
      <c r="C1086" s="87"/>
      <c r="D1086" s="87"/>
      <c r="E1086" s="87"/>
      <c r="F1086" s="87"/>
      <c r="G1086" s="87"/>
      <c r="H1086" s="87"/>
      <c r="I1086" s="87"/>
      <c r="J1086" s="87"/>
      <c r="K1086" s="87"/>
      <c r="L1086" s="87"/>
      <c r="M1086" s="87"/>
      <c r="N1086" s="87"/>
      <c r="O1086" s="87"/>
      <c r="P1086" s="87"/>
      <c r="Q1086" s="87"/>
      <c r="R1086" s="87"/>
      <c r="S1086" s="87"/>
      <c r="T1086" s="87"/>
      <c r="U1086" s="87"/>
      <c r="V1086" s="87"/>
      <c r="W1086" s="87"/>
      <c r="X1086" s="87"/>
      <c r="Y1086" s="87"/>
      <c r="Z1086" s="87"/>
      <c r="AA1086" s="87"/>
      <c r="AB1086" s="87"/>
      <c r="AC1086" s="87"/>
      <c r="AD1086" s="87"/>
      <c r="AE1086" s="87"/>
      <c r="AF1086" s="87"/>
      <c r="AG1086" s="87"/>
      <c r="AH1086" s="87"/>
      <c r="AI1086" s="87"/>
      <c r="AJ1086" s="87"/>
      <c r="AK1086" s="87"/>
      <c r="AL1086" s="87"/>
      <c r="AM1086" s="87"/>
      <c r="AN1086" s="87"/>
      <c r="AO1086" s="87"/>
      <c r="AP1086" s="87"/>
      <c r="AQ1086" s="87"/>
      <c r="AR1086" s="87"/>
      <c r="AS1086" s="87"/>
      <c r="AT1086" s="87"/>
      <c r="AU1086" s="87"/>
      <c r="AV1086" s="87"/>
      <c r="AW1086" s="87"/>
      <c r="AX1086" s="87"/>
      <c r="AY1086" s="87"/>
      <c r="AZ1086" s="87"/>
      <c r="BA1086" s="87"/>
      <c r="BB1086" s="87"/>
    </row>
    <row r="1087" spans="1:54">
      <c r="A1087" s="86" t="s">
        <v>1204</v>
      </c>
      <c r="B1087" s="87">
        <v>-234241836.01232299</v>
      </c>
      <c r="C1087" s="87">
        <v>-234198248.434306</v>
      </c>
      <c r="D1087" s="87">
        <v>-234154660.85628799</v>
      </c>
      <c r="E1087" s="87">
        <v>-234111073.27827099</v>
      </c>
      <c r="F1087" s="87">
        <v>-234067485.70025301</v>
      </c>
      <c r="G1087" s="87">
        <v>-234023898.12223601</v>
      </c>
      <c r="H1087" s="87">
        <v>-233980310.544218</v>
      </c>
      <c r="I1087" s="87">
        <v>-233936722.96620101</v>
      </c>
      <c r="J1087" s="87">
        <v>-233893135.388183</v>
      </c>
      <c r="K1087" s="87">
        <v>-233849547.810166</v>
      </c>
      <c r="L1087" s="87">
        <v>-233805960.23214799</v>
      </c>
      <c r="M1087" s="87">
        <v>-233762372.65413001</v>
      </c>
      <c r="N1087" s="87">
        <v>-245930398.48576</v>
      </c>
      <c r="O1087" s="87">
        <v>-245930398.48576</v>
      </c>
      <c r="P1087" s="87">
        <v>-245846076.765892</v>
      </c>
      <c r="Q1087" s="87">
        <v>-245761755.04602501</v>
      </c>
      <c r="R1087" s="87">
        <v>-245677433.32615799</v>
      </c>
      <c r="S1087" s="87">
        <v>-245593111.606291</v>
      </c>
      <c r="T1087" s="87">
        <v>-245508789.88642299</v>
      </c>
      <c r="U1087" s="87">
        <v>-245424468.166556</v>
      </c>
      <c r="V1087" s="87">
        <v>-245340146.44668901</v>
      </c>
      <c r="W1087" s="87">
        <v>-245255824.72682199</v>
      </c>
      <c r="X1087" s="87">
        <v>-245171503.00695401</v>
      </c>
      <c r="Y1087" s="87">
        <v>-245087181.28708699</v>
      </c>
      <c r="Z1087" s="87">
        <v>-245002859.56722</v>
      </c>
      <c r="AA1087" s="87">
        <v>-245950618.805307</v>
      </c>
      <c r="AB1087" s="87">
        <v>-245950618.805307</v>
      </c>
      <c r="AC1087" s="87">
        <v>-245829093.39962</v>
      </c>
      <c r="AD1087" s="87">
        <v>-245707567.99393401</v>
      </c>
      <c r="AE1087" s="87">
        <v>-245586042.58824801</v>
      </c>
      <c r="AF1087" s="87">
        <v>-245464517.18256199</v>
      </c>
      <c r="AG1087" s="87">
        <v>-245342991.776876</v>
      </c>
      <c r="AH1087" s="87">
        <v>-245221466.37119001</v>
      </c>
      <c r="AI1087" s="87">
        <v>-245099940.96550301</v>
      </c>
      <c r="AJ1087" s="87">
        <v>-244978415.55981699</v>
      </c>
      <c r="AK1087" s="87">
        <v>-244856890.154131</v>
      </c>
      <c r="AL1087" s="87">
        <v>-244735364.748445</v>
      </c>
      <c r="AM1087" s="87">
        <v>-244613839.34275901</v>
      </c>
      <c r="AN1087" s="87">
        <v>-244492313.93707299</v>
      </c>
      <c r="AO1087" s="87">
        <v>-244492313.93707299</v>
      </c>
      <c r="AP1087" s="87">
        <v>-244284215.030231</v>
      </c>
      <c r="AQ1087" s="87">
        <v>-244076116.12338901</v>
      </c>
      <c r="AR1087" s="87">
        <v>-243868017.21654701</v>
      </c>
      <c r="AS1087" s="87">
        <v>-243659918.30970499</v>
      </c>
      <c r="AT1087" s="87">
        <v>-243451819.402863</v>
      </c>
      <c r="AU1087" s="87">
        <v>-243243720.496021</v>
      </c>
      <c r="AV1087" s="87">
        <v>-243035621.58917999</v>
      </c>
      <c r="AW1087" s="87">
        <v>-242827522.682338</v>
      </c>
      <c r="AX1087" s="87">
        <v>-242619423.77549601</v>
      </c>
      <c r="AY1087" s="87">
        <v>-242411324.86865401</v>
      </c>
      <c r="AZ1087" s="87">
        <v>-242203225.96181199</v>
      </c>
      <c r="BA1087" s="87">
        <v>-297630499.08516598</v>
      </c>
      <c r="BB1087" s="87">
        <v>-297630499.08516598</v>
      </c>
    </row>
    <row r="1088" spans="1:54">
      <c r="A1088" s="86" t="s">
        <v>1205</v>
      </c>
      <c r="B1088" s="87">
        <v>-1323884.1599999999</v>
      </c>
      <c r="C1088" s="87">
        <v>-1323884.1599999999</v>
      </c>
      <c r="D1088" s="87">
        <v>-1323884.1599999999</v>
      </c>
      <c r="E1088" s="87">
        <v>-1323884.1599999999</v>
      </c>
      <c r="F1088" s="87">
        <v>-1323884.1599999999</v>
      </c>
      <c r="G1088" s="87">
        <v>-1323884.1599999999</v>
      </c>
      <c r="H1088" s="87">
        <v>-1323884.1599999999</v>
      </c>
      <c r="I1088" s="87">
        <v>-1323884.1599999999</v>
      </c>
      <c r="J1088" s="87">
        <v>-1323884.1599999999</v>
      </c>
      <c r="K1088" s="87">
        <v>-1323884.1599999999</v>
      </c>
      <c r="L1088" s="87">
        <v>-1323884.1599999999</v>
      </c>
      <c r="M1088" s="87">
        <v>-1323884.1599999999</v>
      </c>
      <c r="N1088" s="87">
        <v>-1323884.1599999999</v>
      </c>
      <c r="O1088" s="87">
        <v>-1323884.1599999999</v>
      </c>
      <c r="P1088" s="87">
        <v>-1323884.1599999999</v>
      </c>
      <c r="Q1088" s="87">
        <v>-1323884.1599999999</v>
      </c>
      <c r="R1088" s="87">
        <v>-1323884.1599999999</v>
      </c>
      <c r="S1088" s="87">
        <v>-1323884.1599999999</v>
      </c>
      <c r="T1088" s="87">
        <v>-1323884.1599999999</v>
      </c>
      <c r="U1088" s="87">
        <v>-1323884.1599999999</v>
      </c>
      <c r="V1088" s="87">
        <v>-1323884.1599999999</v>
      </c>
      <c r="W1088" s="87">
        <v>-1323884.1599999999</v>
      </c>
      <c r="X1088" s="87">
        <v>-1323884.1599999999</v>
      </c>
      <c r="Y1088" s="87">
        <v>-1323884.1599999999</v>
      </c>
      <c r="Z1088" s="87">
        <v>-1323884.1599999999</v>
      </c>
      <c r="AA1088" s="87">
        <v>-1323884.1599999999</v>
      </c>
      <c r="AB1088" s="87">
        <v>-1323884.1599999999</v>
      </c>
      <c r="AC1088" s="87">
        <v>-1323884.1599999999</v>
      </c>
      <c r="AD1088" s="87">
        <v>-1323884.1599999999</v>
      </c>
      <c r="AE1088" s="87">
        <v>-1323884.1599999999</v>
      </c>
      <c r="AF1088" s="87">
        <v>-1323884.1599999999</v>
      </c>
      <c r="AG1088" s="87">
        <v>-1323884.1599999999</v>
      </c>
      <c r="AH1088" s="87">
        <v>-1323884.1599999999</v>
      </c>
      <c r="AI1088" s="87">
        <v>-1323884.1599999999</v>
      </c>
      <c r="AJ1088" s="87">
        <v>-1323884.1599999999</v>
      </c>
      <c r="AK1088" s="87">
        <v>-1323884.1599999999</v>
      </c>
      <c r="AL1088" s="87">
        <v>-1323884.1599999999</v>
      </c>
      <c r="AM1088" s="87">
        <v>-1323884.1599999999</v>
      </c>
      <c r="AN1088" s="87">
        <v>-1323884.1599999999</v>
      </c>
      <c r="AO1088" s="87">
        <v>-1323884.1599999999</v>
      </c>
      <c r="AP1088" s="87">
        <v>-1323884.1599999999</v>
      </c>
      <c r="AQ1088" s="87">
        <v>-1323884.1599999999</v>
      </c>
      <c r="AR1088" s="87">
        <v>-1323884.1599999999</v>
      </c>
      <c r="AS1088" s="87">
        <v>-1323884.1599999999</v>
      </c>
      <c r="AT1088" s="87">
        <v>-1323884.1599999999</v>
      </c>
      <c r="AU1088" s="87">
        <v>-1323884.1599999999</v>
      </c>
      <c r="AV1088" s="87">
        <v>-1323884.1599999999</v>
      </c>
      <c r="AW1088" s="87">
        <v>-1323884.1599999999</v>
      </c>
      <c r="AX1088" s="87">
        <v>-1323884.1599999999</v>
      </c>
      <c r="AY1088" s="87">
        <v>-1323884.1599999999</v>
      </c>
      <c r="AZ1088" s="87">
        <v>-1323884.1599999999</v>
      </c>
      <c r="BA1088" s="87">
        <v>-1323884.1599999999</v>
      </c>
      <c r="BB1088" s="87">
        <v>-1323884.1599999999</v>
      </c>
    </row>
    <row r="1089" spans="1:54">
      <c r="A1089" s="267" t="s">
        <v>1206</v>
      </c>
      <c r="B1089" s="109">
        <v>-235565720.17232299</v>
      </c>
      <c r="C1089" s="109">
        <v>-235522132.59430599</v>
      </c>
      <c r="D1089" s="109">
        <v>-235478545.01628801</v>
      </c>
      <c r="E1089" s="109">
        <v>-235434957.43827099</v>
      </c>
      <c r="F1089" s="109">
        <v>-235391369.86025301</v>
      </c>
      <c r="G1089" s="109">
        <v>-235347782.28223601</v>
      </c>
      <c r="H1089" s="109">
        <v>-235304194.704218</v>
      </c>
      <c r="I1089" s="109">
        <v>-235260607.126201</v>
      </c>
      <c r="J1089" s="109">
        <v>-235217019.54818299</v>
      </c>
      <c r="K1089" s="109">
        <v>-235173431.970166</v>
      </c>
      <c r="L1089" s="109">
        <v>-235129844.39214799</v>
      </c>
      <c r="M1089" s="109">
        <v>-235086256.81413001</v>
      </c>
      <c r="N1089" s="109">
        <v>-247254282.64576</v>
      </c>
      <c r="O1089" s="109">
        <v>-247254282.64576</v>
      </c>
      <c r="P1089" s="109">
        <v>-247169960.925892</v>
      </c>
      <c r="Q1089" s="109">
        <v>-247085639.206025</v>
      </c>
      <c r="R1089" s="109">
        <v>-247001317.48615801</v>
      </c>
      <c r="S1089" s="109">
        <v>-246916995.76629099</v>
      </c>
      <c r="T1089" s="109">
        <v>-246832674.04642299</v>
      </c>
      <c r="U1089" s="109">
        <v>-246748352.326556</v>
      </c>
      <c r="V1089" s="109">
        <v>-246664030.60668901</v>
      </c>
      <c r="W1089" s="109">
        <v>-246579708.88682199</v>
      </c>
      <c r="X1089" s="109">
        <v>-246495387.16695401</v>
      </c>
      <c r="Y1089" s="109">
        <v>-246411065.44708699</v>
      </c>
      <c r="Z1089" s="109">
        <v>-246326743.72722</v>
      </c>
      <c r="AA1089" s="109">
        <v>-247274502.965307</v>
      </c>
      <c r="AB1089" s="109">
        <v>-247274502.965307</v>
      </c>
      <c r="AC1089" s="109">
        <v>-247152977.55961999</v>
      </c>
      <c r="AD1089" s="109">
        <v>-247031452.153934</v>
      </c>
      <c r="AE1089" s="109">
        <v>-246909926.74824801</v>
      </c>
      <c r="AF1089" s="109">
        <v>-246788401.34256199</v>
      </c>
      <c r="AG1089" s="109">
        <v>-246666875.936876</v>
      </c>
      <c r="AH1089" s="109">
        <v>-246545350.53119001</v>
      </c>
      <c r="AI1089" s="109">
        <v>-246423825.125503</v>
      </c>
      <c r="AJ1089" s="109">
        <v>-246302299.71981701</v>
      </c>
      <c r="AK1089" s="109">
        <v>-246180774.31413099</v>
      </c>
      <c r="AL1089" s="109">
        <v>-246059248.908445</v>
      </c>
      <c r="AM1089" s="109">
        <v>-245937723.50275901</v>
      </c>
      <c r="AN1089" s="109">
        <v>-245816198.09707299</v>
      </c>
      <c r="AO1089" s="109">
        <v>-245816198.09707299</v>
      </c>
      <c r="AP1089" s="109">
        <v>-245608099.190231</v>
      </c>
      <c r="AQ1089" s="109">
        <v>-245400000.283389</v>
      </c>
      <c r="AR1089" s="109">
        <v>-245191901.37654701</v>
      </c>
      <c r="AS1089" s="109">
        <v>-244983802.46970499</v>
      </c>
      <c r="AT1089" s="109">
        <v>-244775703.56286299</v>
      </c>
      <c r="AU1089" s="109">
        <v>-244567604.656021</v>
      </c>
      <c r="AV1089" s="109">
        <v>-244359505.74917999</v>
      </c>
      <c r="AW1089" s="109">
        <v>-244151406.842338</v>
      </c>
      <c r="AX1089" s="109">
        <v>-243943307.935496</v>
      </c>
      <c r="AY1089" s="109">
        <v>-243735209.02865401</v>
      </c>
      <c r="AZ1089" s="109">
        <v>-243527110.12181199</v>
      </c>
      <c r="BA1089" s="109">
        <v>-298954383.245166</v>
      </c>
      <c r="BB1089" s="109">
        <v>-298954383.245166</v>
      </c>
    </row>
    <row r="1090" spans="1:54">
      <c r="A1090" s="86" t="s">
        <v>1207</v>
      </c>
      <c r="B1090" s="87"/>
      <c r="C1090" s="87"/>
      <c r="D1090" s="87"/>
      <c r="E1090" s="87"/>
      <c r="F1090" s="87"/>
      <c r="G1090" s="87"/>
      <c r="H1090" s="87"/>
      <c r="I1090" s="87"/>
      <c r="J1090" s="87"/>
      <c r="K1090" s="87"/>
      <c r="L1090" s="87"/>
      <c r="M1090" s="87"/>
      <c r="N1090" s="87"/>
      <c r="O1090" s="87"/>
      <c r="P1090" s="87"/>
      <c r="Q1090" s="87"/>
      <c r="R1090" s="87"/>
      <c r="S1090" s="87"/>
      <c r="T1090" s="87"/>
      <c r="U1090" s="87"/>
      <c r="V1090" s="87"/>
      <c r="W1090" s="87"/>
      <c r="X1090" s="87"/>
      <c r="Y1090" s="87"/>
      <c r="Z1090" s="87"/>
      <c r="AA1090" s="87"/>
      <c r="AB1090" s="87"/>
      <c r="AC1090" s="87"/>
      <c r="AD1090" s="87"/>
      <c r="AE1090" s="87"/>
      <c r="AF1090" s="87"/>
      <c r="AG1090" s="87"/>
      <c r="AH1090" s="87"/>
      <c r="AI1090" s="87"/>
      <c r="AJ1090" s="87"/>
      <c r="AK1090" s="87"/>
      <c r="AL1090" s="87"/>
      <c r="AM1090" s="87"/>
      <c r="AN1090" s="87"/>
      <c r="AO1090" s="87"/>
      <c r="AP1090" s="87"/>
      <c r="AQ1090" s="87"/>
      <c r="AR1090" s="87"/>
      <c r="AS1090" s="87"/>
      <c r="AT1090" s="87"/>
      <c r="AU1090" s="87"/>
      <c r="AV1090" s="87"/>
      <c r="AW1090" s="87"/>
      <c r="AX1090" s="87"/>
      <c r="AY1090" s="87"/>
      <c r="AZ1090" s="87"/>
      <c r="BA1090" s="87"/>
      <c r="BB1090" s="87"/>
    </row>
    <row r="1091" spans="1:54">
      <c r="A1091" s="89" t="s">
        <v>1208</v>
      </c>
      <c r="B1091" s="87"/>
      <c r="C1091" s="87"/>
      <c r="D1091" s="87"/>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c r="AK1091" s="87"/>
      <c r="AL1091" s="87"/>
      <c r="AM1091" s="87"/>
      <c r="AN1091" s="87"/>
      <c r="AO1091" s="87"/>
      <c r="AP1091" s="87"/>
      <c r="AQ1091" s="87"/>
      <c r="AR1091" s="87"/>
      <c r="AS1091" s="87"/>
      <c r="AT1091" s="87"/>
      <c r="AU1091" s="87"/>
      <c r="AV1091" s="87"/>
      <c r="AW1091" s="87"/>
      <c r="AX1091" s="87"/>
      <c r="AY1091" s="87"/>
      <c r="AZ1091" s="87"/>
      <c r="BA1091" s="87"/>
      <c r="BB1091" s="87"/>
    </row>
    <row r="1092" spans="1:54">
      <c r="A1092" s="86" t="s">
        <v>1209</v>
      </c>
      <c r="B1092" s="87">
        <v>-0.55000000000000004</v>
      </c>
      <c r="C1092" s="87">
        <v>-0.55000000000000004</v>
      </c>
      <c r="D1092" s="87">
        <v>-0.55000000000000004</v>
      </c>
      <c r="E1092" s="87">
        <v>-0.55000000000000004</v>
      </c>
      <c r="F1092" s="87">
        <v>-0.55000000000000004</v>
      </c>
      <c r="G1092" s="87">
        <v>-0.55000000000000004</v>
      </c>
      <c r="H1092" s="87">
        <v>-0.55000000000000004</v>
      </c>
      <c r="I1092" s="87">
        <v>-0.55000000000000004</v>
      </c>
      <c r="J1092" s="87">
        <v>-0.55000000000000004</v>
      </c>
      <c r="K1092" s="87">
        <v>-0.55000000000000004</v>
      </c>
      <c r="L1092" s="87">
        <v>-0.55000000000000004</v>
      </c>
      <c r="M1092" s="87">
        <v>-0.55000000000000004</v>
      </c>
      <c r="N1092" s="87">
        <v>-0.55000000000000004</v>
      </c>
      <c r="O1092" s="87">
        <v>-0.55000000000000004</v>
      </c>
      <c r="P1092" s="87">
        <v>-0.55000000000000004</v>
      </c>
      <c r="Q1092" s="87">
        <v>-0.55000000000000004</v>
      </c>
      <c r="R1092" s="87">
        <v>-0.55000000000000004</v>
      </c>
      <c r="S1092" s="87">
        <v>-0.55000000000000004</v>
      </c>
      <c r="T1092" s="87">
        <v>-0.55000000000000004</v>
      </c>
      <c r="U1092" s="87">
        <v>-0.55000000000000004</v>
      </c>
      <c r="V1092" s="87">
        <v>-0.55000000000000004</v>
      </c>
      <c r="W1092" s="87">
        <v>-0.55000000000000004</v>
      </c>
      <c r="X1092" s="87">
        <v>-0.55000000000000004</v>
      </c>
      <c r="Y1092" s="87">
        <v>-0.55000000000000004</v>
      </c>
      <c r="Z1092" s="87">
        <v>-0.55000000000000004</v>
      </c>
      <c r="AA1092" s="87">
        <v>-0.55000000000000004</v>
      </c>
      <c r="AB1092" s="87">
        <v>-0.55000000000000004</v>
      </c>
      <c r="AC1092" s="87">
        <v>-0.55000000000000004</v>
      </c>
      <c r="AD1092" s="87">
        <v>-0.55000000000000004</v>
      </c>
      <c r="AE1092" s="87">
        <v>-0.55000000000000004</v>
      </c>
      <c r="AF1092" s="87">
        <v>-0.55000000000000004</v>
      </c>
      <c r="AG1092" s="87">
        <v>-0.55000000000000004</v>
      </c>
      <c r="AH1092" s="87">
        <v>-0.55000000000000004</v>
      </c>
      <c r="AI1092" s="87">
        <v>-0.55000000000000004</v>
      </c>
      <c r="AJ1092" s="87">
        <v>-0.55000000000000004</v>
      </c>
      <c r="AK1092" s="87">
        <v>-0.55000000000000004</v>
      </c>
      <c r="AL1092" s="87">
        <v>-0.55000000000000004</v>
      </c>
      <c r="AM1092" s="87">
        <v>-0.55000000000000004</v>
      </c>
      <c r="AN1092" s="87">
        <v>-0.55000000000000004</v>
      </c>
      <c r="AO1092" s="87">
        <v>-0.55000000000000004</v>
      </c>
      <c r="AP1092" s="87">
        <v>-0.55000000000000004</v>
      </c>
      <c r="AQ1092" s="87">
        <v>-0.55000000000000004</v>
      </c>
      <c r="AR1092" s="87">
        <v>-0.55000000000000004</v>
      </c>
      <c r="AS1092" s="87">
        <v>-0.55000000000000004</v>
      </c>
      <c r="AT1092" s="87">
        <v>-0.55000000000000004</v>
      </c>
      <c r="AU1092" s="87">
        <v>-0.55000000000000004</v>
      </c>
      <c r="AV1092" s="87">
        <v>-0.55000000000000004</v>
      </c>
      <c r="AW1092" s="87">
        <v>-0.55000000000000004</v>
      </c>
      <c r="AX1092" s="87">
        <v>-0.55000000000000004</v>
      </c>
      <c r="AY1092" s="87">
        <v>-0.55000000000000004</v>
      </c>
      <c r="AZ1092" s="87">
        <v>-0.55000000000000004</v>
      </c>
      <c r="BA1092" s="87">
        <v>-0.55000000000000004</v>
      </c>
      <c r="BB1092" s="87">
        <v>-0.55000000000000004</v>
      </c>
    </row>
    <row r="1093" spans="1:54">
      <c r="A1093" s="86" t="s">
        <v>1210</v>
      </c>
      <c r="B1093" s="87">
        <v>-0.17</v>
      </c>
      <c r="C1093" s="87">
        <v>-0.17</v>
      </c>
      <c r="D1093" s="87">
        <v>-0.17</v>
      </c>
      <c r="E1093" s="87">
        <v>-0.17</v>
      </c>
      <c r="F1093" s="87">
        <v>-0.17</v>
      </c>
      <c r="G1093" s="87">
        <v>-0.17</v>
      </c>
      <c r="H1093" s="87">
        <v>-0.17</v>
      </c>
      <c r="I1093" s="87">
        <v>-0.17</v>
      </c>
      <c r="J1093" s="87">
        <v>-0.17</v>
      </c>
      <c r="K1093" s="87">
        <v>-0.17</v>
      </c>
      <c r="L1093" s="87">
        <v>-0.17</v>
      </c>
      <c r="M1093" s="87">
        <v>-0.17</v>
      </c>
      <c r="N1093" s="87">
        <v>-0.17</v>
      </c>
      <c r="O1093" s="87">
        <v>-0.17</v>
      </c>
      <c r="P1093" s="87">
        <v>-0.17</v>
      </c>
      <c r="Q1093" s="87">
        <v>-0.17</v>
      </c>
      <c r="R1093" s="87">
        <v>-0.17</v>
      </c>
      <c r="S1093" s="87">
        <v>-0.17</v>
      </c>
      <c r="T1093" s="87">
        <v>-0.17</v>
      </c>
      <c r="U1093" s="87">
        <v>-0.17</v>
      </c>
      <c r="V1093" s="87">
        <v>-0.17</v>
      </c>
      <c r="W1093" s="87">
        <v>-0.17</v>
      </c>
      <c r="X1093" s="87">
        <v>-0.17</v>
      </c>
      <c r="Y1093" s="87">
        <v>-0.17</v>
      </c>
      <c r="Z1093" s="87">
        <v>-0.17</v>
      </c>
      <c r="AA1093" s="87">
        <v>-0.17</v>
      </c>
      <c r="AB1093" s="87">
        <v>-0.17</v>
      </c>
      <c r="AC1093" s="87">
        <v>-0.17</v>
      </c>
      <c r="AD1093" s="87">
        <v>-0.17</v>
      </c>
      <c r="AE1093" s="87">
        <v>-0.17</v>
      </c>
      <c r="AF1093" s="87">
        <v>-0.17</v>
      </c>
      <c r="AG1093" s="87">
        <v>-0.17</v>
      </c>
      <c r="AH1093" s="87">
        <v>-0.17</v>
      </c>
      <c r="AI1093" s="87">
        <v>-0.17</v>
      </c>
      <c r="AJ1093" s="87">
        <v>-0.17</v>
      </c>
      <c r="AK1093" s="87">
        <v>-0.17</v>
      </c>
      <c r="AL1093" s="87">
        <v>-0.17</v>
      </c>
      <c r="AM1093" s="87">
        <v>-0.17</v>
      </c>
      <c r="AN1093" s="87">
        <v>-0.17</v>
      </c>
      <c r="AO1093" s="87">
        <v>-0.17</v>
      </c>
      <c r="AP1093" s="87">
        <v>-0.17</v>
      </c>
      <c r="AQ1093" s="87">
        <v>-0.17</v>
      </c>
      <c r="AR1093" s="87">
        <v>-0.17</v>
      </c>
      <c r="AS1093" s="87">
        <v>-0.17</v>
      </c>
      <c r="AT1093" s="87">
        <v>-0.17</v>
      </c>
      <c r="AU1093" s="87">
        <v>-0.17</v>
      </c>
      <c r="AV1093" s="87">
        <v>-0.17</v>
      </c>
      <c r="AW1093" s="87">
        <v>-0.17</v>
      </c>
      <c r="AX1093" s="87">
        <v>-0.17</v>
      </c>
      <c r="AY1093" s="87">
        <v>-0.17</v>
      </c>
      <c r="AZ1093" s="87">
        <v>-0.17</v>
      </c>
      <c r="BA1093" s="87">
        <v>-0.17</v>
      </c>
      <c r="BB1093" s="87">
        <v>-0.17</v>
      </c>
    </row>
    <row r="1094" spans="1:54">
      <c r="A1094" s="86" t="s">
        <v>1211</v>
      </c>
      <c r="B1094" s="87">
        <v>0</v>
      </c>
      <c r="C1094" s="87">
        <v>0</v>
      </c>
      <c r="D1094" s="87">
        <v>0</v>
      </c>
      <c r="E1094" s="87">
        <v>0</v>
      </c>
      <c r="F1094" s="87">
        <v>0</v>
      </c>
      <c r="G1094" s="87">
        <v>0</v>
      </c>
      <c r="H1094" s="87">
        <v>0</v>
      </c>
      <c r="I1094" s="87">
        <v>0</v>
      </c>
      <c r="J1094" s="87">
        <v>0</v>
      </c>
      <c r="K1094" s="87">
        <v>0</v>
      </c>
      <c r="L1094" s="87">
        <v>0</v>
      </c>
      <c r="M1094" s="87">
        <v>0</v>
      </c>
      <c r="N1094" s="87">
        <v>0</v>
      </c>
      <c r="O1094" s="87">
        <v>0</v>
      </c>
      <c r="P1094" s="87">
        <v>0</v>
      </c>
      <c r="Q1094" s="87">
        <v>0</v>
      </c>
      <c r="R1094" s="87">
        <v>0</v>
      </c>
      <c r="S1094" s="87">
        <v>0</v>
      </c>
      <c r="T1094" s="87">
        <v>0</v>
      </c>
      <c r="U1094" s="87">
        <v>0</v>
      </c>
      <c r="V1094" s="87">
        <v>0</v>
      </c>
      <c r="W1094" s="87">
        <v>0</v>
      </c>
      <c r="X1094" s="87">
        <v>0</v>
      </c>
      <c r="Y1094" s="87">
        <v>0</v>
      </c>
      <c r="Z1094" s="87">
        <v>0</v>
      </c>
      <c r="AA1094" s="87">
        <v>0</v>
      </c>
      <c r="AB1094" s="87">
        <v>0</v>
      </c>
      <c r="AC1094" s="87">
        <v>0</v>
      </c>
      <c r="AD1094" s="87">
        <v>0</v>
      </c>
      <c r="AE1094" s="87">
        <v>0</v>
      </c>
      <c r="AF1094" s="87">
        <v>0</v>
      </c>
      <c r="AG1094" s="87">
        <v>0</v>
      </c>
      <c r="AH1094" s="87">
        <v>0</v>
      </c>
      <c r="AI1094" s="87">
        <v>0</v>
      </c>
      <c r="AJ1094" s="87">
        <v>0</v>
      </c>
      <c r="AK1094" s="87">
        <v>0</v>
      </c>
      <c r="AL1094" s="87">
        <v>0</v>
      </c>
      <c r="AM1094" s="87">
        <v>0</v>
      </c>
      <c r="AN1094" s="87">
        <v>0</v>
      </c>
      <c r="AO1094" s="87">
        <v>0</v>
      </c>
      <c r="AP1094" s="87">
        <v>0</v>
      </c>
      <c r="AQ1094" s="87">
        <v>0</v>
      </c>
      <c r="AR1094" s="87">
        <v>0</v>
      </c>
      <c r="AS1094" s="87">
        <v>0</v>
      </c>
      <c r="AT1094" s="87">
        <v>0</v>
      </c>
      <c r="AU1094" s="87">
        <v>0</v>
      </c>
      <c r="AV1094" s="87">
        <v>0</v>
      </c>
      <c r="AW1094" s="87">
        <v>0</v>
      </c>
      <c r="AX1094" s="87">
        <v>0</v>
      </c>
      <c r="AY1094" s="87">
        <v>0</v>
      </c>
      <c r="AZ1094" s="87">
        <v>0</v>
      </c>
      <c r="BA1094" s="87">
        <v>0</v>
      </c>
      <c r="BB1094" s="87">
        <v>0</v>
      </c>
    </row>
    <row r="1095" spans="1:54">
      <c r="A1095" s="86" t="s">
        <v>1212</v>
      </c>
      <c r="B1095" s="87">
        <v>0</v>
      </c>
      <c r="C1095" s="87">
        <v>0</v>
      </c>
      <c r="D1095" s="87">
        <v>0</v>
      </c>
      <c r="E1095" s="87">
        <v>0</v>
      </c>
      <c r="F1095" s="87">
        <v>0</v>
      </c>
      <c r="G1095" s="87">
        <v>0</v>
      </c>
      <c r="H1095" s="87">
        <v>0</v>
      </c>
      <c r="I1095" s="87">
        <v>0</v>
      </c>
      <c r="J1095" s="87">
        <v>0</v>
      </c>
      <c r="K1095" s="87">
        <v>0</v>
      </c>
      <c r="L1095" s="87">
        <v>0</v>
      </c>
      <c r="M1095" s="87">
        <v>0</v>
      </c>
      <c r="N1095" s="87">
        <v>0</v>
      </c>
      <c r="O1095" s="87">
        <v>0</v>
      </c>
      <c r="P1095" s="87">
        <v>0</v>
      </c>
      <c r="Q1095" s="87">
        <v>0</v>
      </c>
      <c r="R1095" s="87">
        <v>0</v>
      </c>
      <c r="S1095" s="87">
        <v>0</v>
      </c>
      <c r="T1095" s="87">
        <v>0</v>
      </c>
      <c r="U1095" s="87">
        <v>0</v>
      </c>
      <c r="V1095" s="87">
        <v>0</v>
      </c>
      <c r="W1095" s="87">
        <v>0</v>
      </c>
      <c r="X1095" s="87">
        <v>0</v>
      </c>
      <c r="Y1095" s="87">
        <v>0</v>
      </c>
      <c r="Z1095" s="87">
        <v>0</v>
      </c>
      <c r="AA1095" s="87">
        <v>0</v>
      </c>
      <c r="AB1095" s="87">
        <v>0</v>
      </c>
      <c r="AC1095" s="87">
        <v>0</v>
      </c>
      <c r="AD1095" s="87">
        <v>0</v>
      </c>
      <c r="AE1095" s="87">
        <v>0</v>
      </c>
      <c r="AF1095" s="87">
        <v>0</v>
      </c>
      <c r="AG1095" s="87">
        <v>0</v>
      </c>
      <c r="AH1095" s="87">
        <v>0</v>
      </c>
      <c r="AI1095" s="87">
        <v>0</v>
      </c>
      <c r="AJ1095" s="87">
        <v>0</v>
      </c>
      <c r="AK1095" s="87">
        <v>0</v>
      </c>
      <c r="AL1095" s="87">
        <v>0</v>
      </c>
      <c r="AM1095" s="87">
        <v>0</v>
      </c>
      <c r="AN1095" s="87">
        <v>0</v>
      </c>
      <c r="AO1095" s="87">
        <v>0</v>
      </c>
      <c r="AP1095" s="87">
        <v>0</v>
      </c>
      <c r="AQ1095" s="87">
        <v>0</v>
      </c>
      <c r="AR1095" s="87">
        <v>0</v>
      </c>
      <c r="AS1095" s="87">
        <v>0</v>
      </c>
      <c r="AT1095" s="87">
        <v>0</v>
      </c>
      <c r="AU1095" s="87">
        <v>0</v>
      </c>
      <c r="AV1095" s="87">
        <v>0</v>
      </c>
      <c r="AW1095" s="87">
        <v>0</v>
      </c>
      <c r="AX1095" s="87">
        <v>0</v>
      </c>
      <c r="AY1095" s="87">
        <v>0</v>
      </c>
      <c r="AZ1095" s="87">
        <v>0</v>
      </c>
      <c r="BA1095" s="87">
        <v>0</v>
      </c>
      <c r="BB1095" s="87">
        <v>0</v>
      </c>
    </row>
    <row r="1096" spans="1:54">
      <c r="A1096" s="267" t="s">
        <v>1213</v>
      </c>
      <c r="B1096" s="109">
        <v>-0.72</v>
      </c>
      <c r="C1096" s="109">
        <v>-0.72</v>
      </c>
      <c r="D1096" s="109">
        <v>-0.72</v>
      </c>
      <c r="E1096" s="109">
        <v>-0.72</v>
      </c>
      <c r="F1096" s="109">
        <v>-0.72</v>
      </c>
      <c r="G1096" s="109">
        <v>-0.72</v>
      </c>
      <c r="H1096" s="109">
        <v>-0.72</v>
      </c>
      <c r="I1096" s="109">
        <v>-0.72</v>
      </c>
      <c r="J1096" s="109">
        <v>-0.72</v>
      </c>
      <c r="K1096" s="109">
        <v>-0.72</v>
      </c>
      <c r="L1096" s="109">
        <v>-0.72</v>
      </c>
      <c r="M1096" s="109">
        <v>-0.72</v>
      </c>
      <c r="N1096" s="109">
        <v>-0.72</v>
      </c>
      <c r="O1096" s="109">
        <v>-0.72</v>
      </c>
      <c r="P1096" s="109">
        <v>-0.72</v>
      </c>
      <c r="Q1096" s="109">
        <v>-0.72</v>
      </c>
      <c r="R1096" s="109">
        <v>-0.72</v>
      </c>
      <c r="S1096" s="109">
        <v>-0.72</v>
      </c>
      <c r="T1096" s="109">
        <v>-0.72</v>
      </c>
      <c r="U1096" s="109">
        <v>-0.72</v>
      </c>
      <c r="V1096" s="109">
        <v>-0.72</v>
      </c>
      <c r="W1096" s="109">
        <v>-0.72</v>
      </c>
      <c r="X1096" s="109">
        <v>-0.72</v>
      </c>
      <c r="Y1096" s="109">
        <v>-0.72</v>
      </c>
      <c r="Z1096" s="109">
        <v>-0.72</v>
      </c>
      <c r="AA1096" s="109">
        <v>-0.72</v>
      </c>
      <c r="AB1096" s="109">
        <v>-0.72</v>
      </c>
      <c r="AC1096" s="109">
        <v>-0.72</v>
      </c>
      <c r="AD1096" s="109">
        <v>-0.72</v>
      </c>
      <c r="AE1096" s="109">
        <v>-0.72</v>
      </c>
      <c r="AF1096" s="109">
        <v>-0.72</v>
      </c>
      <c r="AG1096" s="109">
        <v>-0.72</v>
      </c>
      <c r="AH1096" s="109">
        <v>-0.72</v>
      </c>
      <c r="AI1096" s="109">
        <v>-0.72</v>
      </c>
      <c r="AJ1096" s="109">
        <v>-0.72</v>
      </c>
      <c r="AK1096" s="109">
        <v>-0.72</v>
      </c>
      <c r="AL1096" s="109">
        <v>-0.72</v>
      </c>
      <c r="AM1096" s="109">
        <v>-0.72</v>
      </c>
      <c r="AN1096" s="109">
        <v>-0.72</v>
      </c>
      <c r="AO1096" s="109">
        <v>-0.72</v>
      </c>
      <c r="AP1096" s="109">
        <v>-0.72</v>
      </c>
      <c r="AQ1096" s="109">
        <v>-0.72</v>
      </c>
      <c r="AR1096" s="109">
        <v>-0.72</v>
      </c>
      <c r="AS1096" s="109">
        <v>-0.72</v>
      </c>
      <c r="AT1096" s="109">
        <v>-0.72</v>
      </c>
      <c r="AU1096" s="109">
        <v>-0.72</v>
      </c>
      <c r="AV1096" s="109">
        <v>-0.72</v>
      </c>
      <c r="AW1096" s="109">
        <v>-0.72</v>
      </c>
      <c r="AX1096" s="109">
        <v>-0.72</v>
      </c>
      <c r="AY1096" s="109">
        <v>-0.72</v>
      </c>
      <c r="AZ1096" s="109">
        <v>-0.72</v>
      </c>
      <c r="BA1096" s="109">
        <v>-0.72</v>
      </c>
      <c r="BB1096" s="109">
        <v>-0.72</v>
      </c>
    </row>
    <row r="1097" spans="1:54">
      <c r="A1097" s="86" t="s">
        <v>1214</v>
      </c>
      <c r="B1097" s="87"/>
      <c r="C1097" s="87"/>
      <c r="D1097" s="87"/>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c r="AK1097" s="87"/>
      <c r="AL1097" s="87"/>
      <c r="AM1097" s="87"/>
      <c r="AN1097" s="87"/>
      <c r="AO1097" s="87"/>
      <c r="AP1097" s="87"/>
      <c r="AQ1097" s="87"/>
      <c r="AR1097" s="87"/>
      <c r="AS1097" s="87"/>
      <c r="AT1097" s="87"/>
      <c r="AU1097" s="87"/>
      <c r="AV1097" s="87"/>
      <c r="AW1097" s="87"/>
      <c r="AX1097" s="87"/>
      <c r="AY1097" s="87"/>
      <c r="AZ1097" s="87"/>
      <c r="BA1097" s="87"/>
      <c r="BB1097" s="87"/>
    </row>
    <row r="1098" spans="1:54">
      <c r="A1098" s="89" t="s">
        <v>1215</v>
      </c>
      <c r="B1098" s="87"/>
      <c r="C1098" s="87"/>
      <c r="D1098" s="87"/>
      <c r="E1098" s="87"/>
      <c r="F1098" s="87"/>
      <c r="G1098" s="87"/>
      <c r="H1098" s="87"/>
      <c r="I1098" s="87"/>
      <c r="J1098" s="87"/>
      <c r="K1098" s="87"/>
      <c r="L1098" s="87"/>
      <c r="M1098" s="87"/>
      <c r="N1098" s="87"/>
      <c r="O1098" s="87"/>
      <c r="P1098" s="87"/>
      <c r="Q1098" s="87"/>
      <c r="R1098" s="87"/>
      <c r="S1098" s="87"/>
      <c r="T1098" s="87"/>
      <c r="U1098" s="87"/>
      <c r="V1098" s="87"/>
      <c r="W1098" s="87"/>
      <c r="X1098" s="87"/>
      <c r="Y1098" s="87"/>
      <c r="Z1098" s="87"/>
      <c r="AA1098" s="87"/>
      <c r="AB1098" s="87"/>
      <c r="AC1098" s="87"/>
      <c r="AD1098" s="87"/>
      <c r="AE1098" s="87"/>
      <c r="AF1098" s="87"/>
      <c r="AG1098" s="87"/>
      <c r="AH1098" s="87"/>
      <c r="AI1098" s="87"/>
      <c r="AJ1098" s="87"/>
      <c r="AK1098" s="87"/>
      <c r="AL1098" s="87"/>
      <c r="AM1098" s="87"/>
      <c r="AN1098" s="87"/>
      <c r="AO1098" s="87"/>
      <c r="AP1098" s="87"/>
      <c r="AQ1098" s="87"/>
      <c r="AR1098" s="87"/>
      <c r="AS1098" s="87"/>
      <c r="AT1098" s="87"/>
      <c r="AU1098" s="87"/>
      <c r="AV1098" s="87"/>
      <c r="AW1098" s="87"/>
      <c r="AX1098" s="87"/>
      <c r="AY1098" s="87"/>
      <c r="AZ1098" s="87"/>
      <c r="BA1098" s="87"/>
      <c r="BB1098" s="87"/>
    </row>
    <row r="1099" spans="1:54">
      <c r="A1099" s="86" t="s">
        <v>1216</v>
      </c>
      <c r="B1099" s="87">
        <v>0</v>
      </c>
      <c r="C1099" s="87">
        <v>0</v>
      </c>
      <c r="D1099" s="87">
        <v>0</v>
      </c>
      <c r="E1099" s="87">
        <v>0</v>
      </c>
      <c r="F1099" s="87">
        <v>0</v>
      </c>
      <c r="G1099" s="87">
        <v>0</v>
      </c>
      <c r="H1099" s="87">
        <v>0</v>
      </c>
      <c r="I1099" s="87">
        <v>0</v>
      </c>
      <c r="J1099" s="87">
        <v>0</v>
      </c>
      <c r="K1099" s="87">
        <v>0</v>
      </c>
      <c r="L1099" s="87">
        <v>0</v>
      </c>
      <c r="M1099" s="87">
        <v>0</v>
      </c>
      <c r="N1099" s="87">
        <v>0</v>
      </c>
      <c r="O1099" s="87">
        <v>0</v>
      </c>
      <c r="P1099" s="87">
        <v>0</v>
      </c>
      <c r="Q1099" s="87">
        <v>0</v>
      </c>
      <c r="R1099" s="87">
        <v>0</v>
      </c>
      <c r="S1099" s="87">
        <v>0</v>
      </c>
      <c r="T1099" s="87">
        <v>0</v>
      </c>
      <c r="U1099" s="87">
        <v>0</v>
      </c>
      <c r="V1099" s="87">
        <v>0</v>
      </c>
      <c r="W1099" s="87">
        <v>0</v>
      </c>
      <c r="X1099" s="87">
        <v>0</v>
      </c>
      <c r="Y1099" s="87">
        <v>0</v>
      </c>
      <c r="Z1099" s="87">
        <v>0</v>
      </c>
      <c r="AA1099" s="87">
        <v>0</v>
      </c>
      <c r="AB1099" s="87">
        <v>0</v>
      </c>
      <c r="AC1099" s="87">
        <v>0</v>
      </c>
      <c r="AD1099" s="87">
        <v>0</v>
      </c>
      <c r="AE1099" s="87">
        <v>0</v>
      </c>
      <c r="AF1099" s="87">
        <v>0</v>
      </c>
      <c r="AG1099" s="87">
        <v>0</v>
      </c>
      <c r="AH1099" s="87">
        <v>0</v>
      </c>
      <c r="AI1099" s="87">
        <v>0</v>
      </c>
      <c r="AJ1099" s="87">
        <v>0</v>
      </c>
      <c r="AK1099" s="87">
        <v>0</v>
      </c>
      <c r="AL1099" s="87">
        <v>0</v>
      </c>
      <c r="AM1099" s="87">
        <v>0</v>
      </c>
      <c r="AN1099" s="87">
        <v>0</v>
      </c>
      <c r="AO1099" s="87">
        <v>0</v>
      </c>
      <c r="AP1099" s="87">
        <v>0</v>
      </c>
      <c r="AQ1099" s="87">
        <v>0</v>
      </c>
      <c r="AR1099" s="87">
        <v>0</v>
      </c>
      <c r="AS1099" s="87">
        <v>0</v>
      </c>
      <c r="AT1099" s="87">
        <v>0</v>
      </c>
      <c r="AU1099" s="87">
        <v>0</v>
      </c>
      <c r="AV1099" s="87">
        <v>0</v>
      </c>
      <c r="AW1099" s="87">
        <v>0</v>
      </c>
      <c r="AX1099" s="87">
        <v>0</v>
      </c>
      <c r="AY1099" s="87">
        <v>0</v>
      </c>
      <c r="AZ1099" s="87">
        <v>0</v>
      </c>
      <c r="BA1099" s="87">
        <v>0</v>
      </c>
      <c r="BB1099" s="87">
        <v>0</v>
      </c>
    </row>
    <row r="1100" spans="1:54">
      <c r="A1100" s="86" t="s">
        <v>1217</v>
      </c>
      <c r="B1100" s="87">
        <v>0</v>
      </c>
      <c r="C1100" s="87">
        <v>0</v>
      </c>
      <c r="D1100" s="87">
        <v>0</v>
      </c>
      <c r="E1100" s="87">
        <v>0</v>
      </c>
      <c r="F1100" s="87">
        <v>0</v>
      </c>
      <c r="G1100" s="87">
        <v>0</v>
      </c>
      <c r="H1100" s="87">
        <v>0</v>
      </c>
      <c r="I1100" s="87">
        <v>0</v>
      </c>
      <c r="J1100" s="87">
        <v>0</v>
      </c>
      <c r="K1100" s="87">
        <v>0</v>
      </c>
      <c r="L1100" s="87">
        <v>0</v>
      </c>
      <c r="M1100" s="87">
        <v>0</v>
      </c>
      <c r="N1100" s="87">
        <v>0</v>
      </c>
      <c r="O1100" s="87">
        <v>0</v>
      </c>
      <c r="P1100" s="87">
        <v>0</v>
      </c>
      <c r="Q1100" s="87">
        <v>0</v>
      </c>
      <c r="R1100" s="87">
        <v>0</v>
      </c>
      <c r="S1100" s="87">
        <v>0</v>
      </c>
      <c r="T1100" s="87">
        <v>0</v>
      </c>
      <c r="U1100" s="87">
        <v>0</v>
      </c>
      <c r="V1100" s="87">
        <v>0</v>
      </c>
      <c r="W1100" s="87">
        <v>0</v>
      </c>
      <c r="X1100" s="87">
        <v>0</v>
      </c>
      <c r="Y1100" s="87">
        <v>0</v>
      </c>
      <c r="Z1100" s="87">
        <v>0</v>
      </c>
      <c r="AA1100" s="87">
        <v>0</v>
      </c>
      <c r="AB1100" s="87">
        <v>0</v>
      </c>
      <c r="AC1100" s="87">
        <v>0</v>
      </c>
      <c r="AD1100" s="87">
        <v>0</v>
      </c>
      <c r="AE1100" s="87">
        <v>0</v>
      </c>
      <c r="AF1100" s="87">
        <v>0</v>
      </c>
      <c r="AG1100" s="87">
        <v>0</v>
      </c>
      <c r="AH1100" s="87">
        <v>0</v>
      </c>
      <c r="AI1100" s="87">
        <v>0</v>
      </c>
      <c r="AJ1100" s="87">
        <v>0</v>
      </c>
      <c r="AK1100" s="87">
        <v>0</v>
      </c>
      <c r="AL1100" s="87">
        <v>0</v>
      </c>
      <c r="AM1100" s="87">
        <v>0</v>
      </c>
      <c r="AN1100" s="87">
        <v>0</v>
      </c>
      <c r="AO1100" s="87">
        <v>0</v>
      </c>
      <c r="AP1100" s="87">
        <v>0</v>
      </c>
      <c r="AQ1100" s="87">
        <v>0</v>
      </c>
      <c r="AR1100" s="87">
        <v>0</v>
      </c>
      <c r="AS1100" s="87">
        <v>0</v>
      </c>
      <c r="AT1100" s="87">
        <v>0</v>
      </c>
      <c r="AU1100" s="87">
        <v>0</v>
      </c>
      <c r="AV1100" s="87">
        <v>0</v>
      </c>
      <c r="AW1100" s="87">
        <v>0</v>
      </c>
      <c r="AX1100" s="87">
        <v>0</v>
      </c>
      <c r="AY1100" s="87">
        <v>0</v>
      </c>
      <c r="AZ1100" s="87">
        <v>0</v>
      </c>
      <c r="BA1100" s="87">
        <v>0</v>
      </c>
      <c r="BB1100" s="87">
        <v>0</v>
      </c>
    </row>
    <row r="1101" spans="1:54">
      <c r="A1101" s="86" t="s">
        <v>1218</v>
      </c>
      <c r="B1101" s="87">
        <v>-2108474575.8199999</v>
      </c>
      <c r="C1101" s="87">
        <v>-2108474575.8199999</v>
      </c>
      <c r="D1101" s="87">
        <v>-2108474575.8199999</v>
      </c>
      <c r="E1101" s="87">
        <v>-2108474575.8199999</v>
      </c>
      <c r="F1101" s="87">
        <v>-2108474575.8199999</v>
      </c>
      <c r="G1101" s="87">
        <v>-2108474575.8199999</v>
      </c>
      <c r="H1101" s="87">
        <v>-2108474575.8199999</v>
      </c>
      <c r="I1101" s="87">
        <v>-2108474575.8199999</v>
      </c>
      <c r="J1101" s="87">
        <v>-2108474575.8199999</v>
      </c>
      <c r="K1101" s="87">
        <v>-2108474575.8199999</v>
      </c>
      <c r="L1101" s="87">
        <v>-2108474575.8199999</v>
      </c>
      <c r="M1101" s="87">
        <v>-2108474575.8199999</v>
      </c>
      <c r="N1101" s="87">
        <v>-2108474575.8199999</v>
      </c>
      <c r="O1101" s="87">
        <v>-2108474575.8199999</v>
      </c>
      <c r="P1101" s="87">
        <v>-2108474575.8199999</v>
      </c>
      <c r="Q1101" s="87">
        <v>-2108474575.8199999</v>
      </c>
      <c r="R1101" s="87">
        <v>-2108474575.8199999</v>
      </c>
      <c r="S1101" s="87">
        <v>-2108474575.8199999</v>
      </c>
      <c r="T1101" s="87">
        <v>-2108474575.8199999</v>
      </c>
      <c r="U1101" s="87">
        <v>-2108474575.8199999</v>
      </c>
      <c r="V1101" s="87">
        <v>-2108474575.8199999</v>
      </c>
      <c r="W1101" s="87">
        <v>-2108474575.8199999</v>
      </c>
      <c r="X1101" s="87">
        <v>-2108474575.8199999</v>
      </c>
      <c r="Y1101" s="87">
        <v>-2108474575.8199999</v>
      </c>
      <c r="Z1101" s="87">
        <v>-2108474575.8199999</v>
      </c>
      <c r="AA1101" s="87">
        <v>-2108474575.8199999</v>
      </c>
      <c r="AB1101" s="87">
        <v>-2108474575.8199999</v>
      </c>
      <c r="AC1101" s="87">
        <v>-2108474575.8199999</v>
      </c>
      <c r="AD1101" s="87">
        <v>-2108474575.8199999</v>
      </c>
      <c r="AE1101" s="87">
        <v>-2108474575.8199999</v>
      </c>
      <c r="AF1101" s="87">
        <v>-2108474575.8199999</v>
      </c>
      <c r="AG1101" s="87">
        <v>-2108474575.8199999</v>
      </c>
      <c r="AH1101" s="87">
        <v>-2108474575.8199999</v>
      </c>
      <c r="AI1101" s="87">
        <v>-2108474575.8199999</v>
      </c>
      <c r="AJ1101" s="87">
        <v>-2108474575.8199999</v>
      </c>
      <c r="AK1101" s="87">
        <v>-2108474575.8199999</v>
      </c>
      <c r="AL1101" s="87">
        <v>-2108474575.8199999</v>
      </c>
      <c r="AM1101" s="87">
        <v>-2108474575.8199999</v>
      </c>
      <c r="AN1101" s="87">
        <v>-2108474575.8199999</v>
      </c>
      <c r="AO1101" s="87">
        <v>-2108474575.8199999</v>
      </c>
      <c r="AP1101" s="87">
        <v>-2108474575.8199999</v>
      </c>
      <c r="AQ1101" s="87">
        <v>-2108474575.8199999</v>
      </c>
      <c r="AR1101" s="87">
        <v>-2108474575.8199999</v>
      </c>
      <c r="AS1101" s="87">
        <v>-2108474575.8199999</v>
      </c>
      <c r="AT1101" s="87">
        <v>-2108474575.8199999</v>
      </c>
      <c r="AU1101" s="87">
        <v>-2108474575.8199999</v>
      </c>
      <c r="AV1101" s="87">
        <v>-2108474575.8199999</v>
      </c>
      <c r="AW1101" s="87">
        <v>-2108474575.8199999</v>
      </c>
      <c r="AX1101" s="87">
        <v>-2108474575.8199999</v>
      </c>
      <c r="AY1101" s="87">
        <v>-2108474575.8199999</v>
      </c>
      <c r="AZ1101" s="87">
        <v>-2108474575.8199999</v>
      </c>
      <c r="BA1101" s="87">
        <v>-2108474575.8199999</v>
      </c>
      <c r="BB1101" s="87">
        <v>-2108474575.8199999</v>
      </c>
    </row>
    <row r="1102" spans="1:54">
      <c r="A1102" s="86" t="s">
        <v>1219</v>
      </c>
      <c r="B1102" s="87">
        <v>-560694332.70000005</v>
      </c>
      <c r="C1102" s="87">
        <v>-560694332.70000005</v>
      </c>
      <c r="D1102" s="87">
        <v>-560694332.70000005</v>
      </c>
      <c r="E1102" s="87">
        <v>-560694332.70000005</v>
      </c>
      <c r="F1102" s="87">
        <v>-560694332.70000005</v>
      </c>
      <c r="G1102" s="87">
        <v>-560694332.70000005</v>
      </c>
      <c r="H1102" s="87">
        <v>-560694332.70000005</v>
      </c>
      <c r="I1102" s="87">
        <v>-560694332.70000005</v>
      </c>
      <c r="J1102" s="87">
        <v>-560694332.70000005</v>
      </c>
      <c r="K1102" s="87">
        <v>-560694332.70000005</v>
      </c>
      <c r="L1102" s="87">
        <v>-560694332.70000005</v>
      </c>
      <c r="M1102" s="87">
        <v>-560694332.70000005</v>
      </c>
      <c r="N1102" s="87">
        <v>-560694332.70000005</v>
      </c>
      <c r="O1102" s="87">
        <v>-560694332.70000005</v>
      </c>
      <c r="P1102" s="87">
        <v>-560694332.70000005</v>
      </c>
      <c r="Q1102" s="87">
        <v>-560694332.70000005</v>
      </c>
      <c r="R1102" s="87">
        <v>-560694332.70000005</v>
      </c>
      <c r="S1102" s="87">
        <v>-560694332.70000005</v>
      </c>
      <c r="T1102" s="87">
        <v>-560694332.70000005</v>
      </c>
      <c r="U1102" s="87">
        <v>-560694332.70000005</v>
      </c>
      <c r="V1102" s="87">
        <v>-560694332.70000005</v>
      </c>
      <c r="W1102" s="87">
        <v>-560694332.70000005</v>
      </c>
      <c r="X1102" s="87">
        <v>-560694332.70000005</v>
      </c>
      <c r="Y1102" s="87">
        <v>-560694332.70000005</v>
      </c>
      <c r="Z1102" s="87">
        <v>-560694332.70000005</v>
      </c>
      <c r="AA1102" s="87">
        <v>-560694332.70000005</v>
      </c>
      <c r="AB1102" s="87">
        <v>-560694332.70000005</v>
      </c>
      <c r="AC1102" s="87">
        <v>-560694332.70000005</v>
      </c>
      <c r="AD1102" s="87">
        <v>-560694332.70000005</v>
      </c>
      <c r="AE1102" s="87">
        <v>-560694332.70000005</v>
      </c>
      <c r="AF1102" s="87">
        <v>-560694332.70000005</v>
      </c>
      <c r="AG1102" s="87">
        <v>-560694332.70000005</v>
      </c>
      <c r="AH1102" s="87">
        <v>-560694332.70000005</v>
      </c>
      <c r="AI1102" s="87">
        <v>-560694332.70000005</v>
      </c>
      <c r="AJ1102" s="87">
        <v>-560694332.70000005</v>
      </c>
      <c r="AK1102" s="87">
        <v>-560694332.70000005</v>
      </c>
      <c r="AL1102" s="87">
        <v>-560694332.70000005</v>
      </c>
      <c r="AM1102" s="87">
        <v>-560694332.70000005</v>
      </c>
      <c r="AN1102" s="87">
        <v>-560694332.70000005</v>
      </c>
      <c r="AO1102" s="87">
        <v>-560694332.70000005</v>
      </c>
      <c r="AP1102" s="87">
        <v>-560694332.70000005</v>
      </c>
      <c r="AQ1102" s="87">
        <v>-560694332.70000005</v>
      </c>
      <c r="AR1102" s="87">
        <v>-560694332.70000005</v>
      </c>
      <c r="AS1102" s="87">
        <v>-560694332.70000005</v>
      </c>
      <c r="AT1102" s="87">
        <v>-560694332.70000005</v>
      </c>
      <c r="AU1102" s="87">
        <v>-560694332.70000005</v>
      </c>
      <c r="AV1102" s="87">
        <v>-560694332.70000005</v>
      </c>
      <c r="AW1102" s="87">
        <v>-560694332.70000005</v>
      </c>
      <c r="AX1102" s="87">
        <v>-560694332.70000005</v>
      </c>
      <c r="AY1102" s="87">
        <v>-560694332.70000005</v>
      </c>
      <c r="AZ1102" s="87">
        <v>-560694332.70000005</v>
      </c>
      <c r="BA1102" s="87">
        <v>-560694332.70000005</v>
      </c>
      <c r="BB1102" s="87">
        <v>-560694332.70000005</v>
      </c>
    </row>
    <row r="1103" spans="1:54">
      <c r="A1103" s="86" t="s">
        <v>1220</v>
      </c>
      <c r="B1103" s="87">
        <v>0</v>
      </c>
      <c r="C1103" s="87">
        <v>0</v>
      </c>
      <c r="D1103" s="87">
        <v>0</v>
      </c>
      <c r="E1103" s="87">
        <v>0</v>
      </c>
      <c r="F1103" s="87">
        <v>0</v>
      </c>
      <c r="G1103" s="87">
        <v>0</v>
      </c>
      <c r="H1103" s="87">
        <v>0</v>
      </c>
      <c r="I1103" s="87">
        <v>0</v>
      </c>
      <c r="J1103" s="87">
        <v>0</v>
      </c>
      <c r="K1103" s="87">
        <v>0</v>
      </c>
      <c r="L1103" s="87">
        <v>0</v>
      </c>
      <c r="M1103" s="87">
        <v>0</v>
      </c>
      <c r="N1103" s="87">
        <v>0</v>
      </c>
      <c r="O1103" s="87">
        <v>0</v>
      </c>
      <c r="P1103" s="87">
        <v>0</v>
      </c>
      <c r="Q1103" s="87">
        <v>0</v>
      </c>
      <c r="R1103" s="87">
        <v>0</v>
      </c>
      <c r="S1103" s="87">
        <v>0</v>
      </c>
      <c r="T1103" s="87">
        <v>0</v>
      </c>
      <c r="U1103" s="87">
        <v>0</v>
      </c>
      <c r="V1103" s="87">
        <v>0</v>
      </c>
      <c r="W1103" s="87">
        <v>0</v>
      </c>
      <c r="X1103" s="87">
        <v>0</v>
      </c>
      <c r="Y1103" s="87">
        <v>0</v>
      </c>
      <c r="Z1103" s="87">
        <v>0</v>
      </c>
      <c r="AA1103" s="87">
        <v>0</v>
      </c>
      <c r="AB1103" s="87">
        <v>0</v>
      </c>
      <c r="AC1103" s="87">
        <v>0</v>
      </c>
      <c r="AD1103" s="87">
        <v>0</v>
      </c>
      <c r="AE1103" s="87">
        <v>0</v>
      </c>
      <c r="AF1103" s="87">
        <v>0</v>
      </c>
      <c r="AG1103" s="87">
        <v>0</v>
      </c>
      <c r="AH1103" s="87">
        <v>0</v>
      </c>
      <c r="AI1103" s="87">
        <v>0</v>
      </c>
      <c r="AJ1103" s="87">
        <v>0</v>
      </c>
      <c r="AK1103" s="87">
        <v>0</v>
      </c>
      <c r="AL1103" s="87">
        <v>0</v>
      </c>
      <c r="AM1103" s="87">
        <v>0</v>
      </c>
      <c r="AN1103" s="87">
        <v>0</v>
      </c>
      <c r="AO1103" s="87">
        <v>0</v>
      </c>
      <c r="AP1103" s="87">
        <v>0</v>
      </c>
      <c r="AQ1103" s="87">
        <v>0</v>
      </c>
      <c r="AR1103" s="87">
        <v>0</v>
      </c>
      <c r="AS1103" s="87">
        <v>0</v>
      </c>
      <c r="AT1103" s="87">
        <v>0</v>
      </c>
      <c r="AU1103" s="87">
        <v>0</v>
      </c>
      <c r="AV1103" s="87">
        <v>0</v>
      </c>
      <c r="AW1103" s="87">
        <v>0</v>
      </c>
      <c r="AX1103" s="87">
        <v>0</v>
      </c>
      <c r="AY1103" s="87">
        <v>0</v>
      </c>
      <c r="AZ1103" s="87">
        <v>0</v>
      </c>
      <c r="BA1103" s="87">
        <v>0</v>
      </c>
      <c r="BB1103" s="87">
        <v>0</v>
      </c>
    </row>
    <row r="1104" spans="1:54">
      <c r="A1104" s="86" t="s">
        <v>1221</v>
      </c>
      <c r="B1104" s="87">
        <v>0</v>
      </c>
      <c r="C1104" s="87">
        <v>0</v>
      </c>
      <c r="D1104" s="87">
        <v>0</v>
      </c>
      <c r="E1104" s="87">
        <v>0</v>
      </c>
      <c r="F1104" s="87">
        <v>0</v>
      </c>
      <c r="G1104" s="87">
        <v>0</v>
      </c>
      <c r="H1104" s="87">
        <v>0</v>
      </c>
      <c r="I1104" s="87">
        <v>0</v>
      </c>
      <c r="J1104" s="87">
        <v>0</v>
      </c>
      <c r="K1104" s="87">
        <v>0</v>
      </c>
      <c r="L1104" s="87">
        <v>0</v>
      </c>
      <c r="M1104" s="87">
        <v>0</v>
      </c>
      <c r="N1104" s="87">
        <v>0</v>
      </c>
      <c r="O1104" s="87">
        <v>0</v>
      </c>
      <c r="P1104" s="87">
        <v>0</v>
      </c>
      <c r="Q1104" s="87">
        <v>0</v>
      </c>
      <c r="R1104" s="87">
        <v>0</v>
      </c>
      <c r="S1104" s="87">
        <v>0</v>
      </c>
      <c r="T1104" s="87">
        <v>0</v>
      </c>
      <c r="U1104" s="87">
        <v>0</v>
      </c>
      <c r="V1104" s="87">
        <v>0</v>
      </c>
      <c r="W1104" s="87">
        <v>0</v>
      </c>
      <c r="X1104" s="87">
        <v>0</v>
      </c>
      <c r="Y1104" s="87">
        <v>0</v>
      </c>
      <c r="Z1104" s="87">
        <v>0</v>
      </c>
      <c r="AA1104" s="87">
        <v>0</v>
      </c>
      <c r="AB1104" s="87">
        <v>0</v>
      </c>
      <c r="AC1104" s="87">
        <v>0</v>
      </c>
      <c r="AD1104" s="87">
        <v>0</v>
      </c>
      <c r="AE1104" s="87">
        <v>0</v>
      </c>
      <c r="AF1104" s="87">
        <v>0</v>
      </c>
      <c r="AG1104" s="87">
        <v>0</v>
      </c>
      <c r="AH1104" s="87">
        <v>0</v>
      </c>
      <c r="AI1104" s="87">
        <v>0</v>
      </c>
      <c r="AJ1104" s="87">
        <v>0</v>
      </c>
      <c r="AK1104" s="87">
        <v>0</v>
      </c>
      <c r="AL1104" s="87">
        <v>0</v>
      </c>
      <c r="AM1104" s="87">
        <v>0</v>
      </c>
      <c r="AN1104" s="87">
        <v>0</v>
      </c>
      <c r="AO1104" s="87">
        <v>0</v>
      </c>
      <c r="AP1104" s="87">
        <v>0</v>
      </c>
      <c r="AQ1104" s="87">
        <v>0</v>
      </c>
      <c r="AR1104" s="87">
        <v>0</v>
      </c>
      <c r="AS1104" s="87">
        <v>0</v>
      </c>
      <c r="AT1104" s="87">
        <v>0</v>
      </c>
      <c r="AU1104" s="87">
        <v>0</v>
      </c>
      <c r="AV1104" s="87">
        <v>0</v>
      </c>
      <c r="AW1104" s="87">
        <v>0</v>
      </c>
      <c r="AX1104" s="87">
        <v>0</v>
      </c>
      <c r="AY1104" s="87">
        <v>0</v>
      </c>
      <c r="AZ1104" s="87">
        <v>0</v>
      </c>
      <c r="BA1104" s="87">
        <v>0</v>
      </c>
      <c r="BB1104" s="87">
        <v>0</v>
      </c>
    </row>
    <row r="1105" spans="1:54">
      <c r="A1105" s="267" t="s">
        <v>1222</v>
      </c>
      <c r="B1105" s="109">
        <v>-2669168908.52</v>
      </c>
      <c r="C1105" s="109">
        <v>-2669168908.52</v>
      </c>
      <c r="D1105" s="109">
        <v>-2669168908.52</v>
      </c>
      <c r="E1105" s="109">
        <v>-2669168908.52</v>
      </c>
      <c r="F1105" s="109">
        <v>-2669168908.52</v>
      </c>
      <c r="G1105" s="109">
        <v>-2669168908.52</v>
      </c>
      <c r="H1105" s="109">
        <v>-2669168908.52</v>
      </c>
      <c r="I1105" s="109">
        <v>-2669168908.52</v>
      </c>
      <c r="J1105" s="109">
        <v>-2669168908.52</v>
      </c>
      <c r="K1105" s="109">
        <v>-2669168908.52</v>
      </c>
      <c r="L1105" s="109">
        <v>-2669168908.52</v>
      </c>
      <c r="M1105" s="109">
        <v>-2669168908.52</v>
      </c>
      <c r="N1105" s="109">
        <v>-2669168908.52</v>
      </c>
      <c r="O1105" s="109">
        <v>-2669168908.52</v>
      </c>
      <c r="P1105" s="109">
        <v>-2669168908.52</v>
      </c>
      <c r="Q1105" s="109">
        <v>-2669168908.52</v>
      </c>
      <c r="R1105" s="109">
        <v>-2669168908.52</v>
      </c>
      <c r="S1105" s="109">
        <v>-2669168908.52</v>
      </c>
      <c r="T1105" s="109">
        <v>-2669168908.52</v>
      </c>
      <c r="U1105" s="109">
        <v>-2669168908.52</v>
      </c>
      <c r="V1105" s="109">
        <v>-2669168908.52</v>
      </c>
      <c r="W1105" s="109">
        <v>-2669168908.52</v>
      </c>
      <c r="X1105" s="109">
        <v>-2669168908.52</v>
      </c>
      <c r="Y1105" s="109">
        <v>-2669168908.52</v>
      </c>
      <c r="Z1105" s="109">
        <v>-2669168908.52</v>
      </c>
      <c r="AA1105" s="109">
        <v>-2669168908.52</v>
      </c>
      <c r="AB1105" s="109">
        <v>-2669168908.52</v>
      </c>
      <c r="AC1105" s="109">
        <v>-2669168908.52</v>
      </c>
      <c r="AD1105" s="109">
        <v>-2669168908.52</v>
      </c>
      <c r="AE1105" s="109">
        <v>-2669168908.52</v>
      </c>
      <c r="AF1105" s="109">
        <v>-2669168908.52</v>
      </c>
      <c r="AG1105" s="109">
        <v>-2669168908.52</v>
      </c>
      <c r="AH1105" s="109">
        <v>-2669168908.52</v>
      </c>
      <c r="AI1105" s="109">
        <v>-2669168908.52</v>
      </c>
      <c r="AJ1105" s="109">
        <v>-2669168908.52</v>
      </c>
      <c r="AK1105" s="109">
        <v>-2669168908.52</v>
      </c>
      <c r="AL1105" s="109">
        <v>-2669168908.52</v>
      </c>
      <c r="AM1105" s="109">
        <v>-2669168908.52</v>
      </c>
      <c r="AN1105" s="109">
        <v>-2669168908.52</v>
      </c>
      <c r="AO1105" s="109">
        <v>-2669168908.52</v>
      </c>
      <c r="AP1105" s="109">
        <v>-2669168908.52</v>
      </c>
      <c r="AQ1105" s="109">
        <v>-2669168908.52</v>
      </c>
      <c r="AR1105" s="109">
        <v>-2669168908.52</v>
      </c>
      <c r="AS1105" s="109">
        <v>-2669168908.52</v>
      </c>
      <c r="AT1105" s="109">
        <v>-2669168908.52</v>
      </c>
      <c r="AU1105" s="109">
        <v>-2669168908.52</v>
      </c>
      <c r="AV1105" s="109">
        <v>-2669168908.52</v>
      </c>
      <c r="AW1105" s="109">
        <v>-2669168908.52</v>
      </c>
      <c r="AX1105" s="109">
        <v>-2669168908.52</v>
      </c>
      <c r="AY1105" s="109">
        <v>-2669168908.52</v>
      </c>
      <c r="AZ1105" s="109">
        <v>-2669168908.52</v>
      </c>
      <c r="BA1105" s="109">
        <v>-2669168908.52</v>
      </c>
      <c r="BB1105" s="109">
        <v>-2669168908.52</v>
      </c>
    </row>
    <row r="1106" spans="1:54">
      <c r="A1106" s="86" t="s">
        <v>1223</v>
      </c>
      <c r="B1106" s="87"/>
      <c r="C1106" s="87"/>
      <c r="D1106" s="87"/>
      <c r="E1106" s="87"/>
      <c r="F1106" s="87"/>
      <c r="G1106" s="87"/>
      <c r="H1106" s="87"/>
      <c r="I1106" s="87"/>
      <c r="J1106" s="87"/>
      <c r="K1106" s="87"/>
      <c r="L1106" s="87"/>
      <c r="M1106" s="87"/>
      <c r="N1106" s="87"/>
      <c r="O1106" s="87"/>
      <c r="P1106" s="87"/>
      <c r="Q1106" s="87"/>
      <c r="R1106" s="87"/>
      <c r="S1106" s="87"/>
      <c r="T1106" s="87"/>
      <c r="U1106" s="87"/>
      <c r="V1106" s="87"/>
      <c r="W1106" s="87"/>
      <c r="X1106" s="87"/>
      <c r="Y1106" s="87"/>
      <c r="Z1106" s="87"/>
      <c r="AA1106" s="87"/>
      <c r="AB1106" s="87"/>
      <c r="AC1106" s="87"/>
      <c r="AD1106" s="87"/>
      <c r="AE1106" s="87"/>
      <c r="AF1106" s="87"/>
      <c r="AG1106" s="87"/>
      <c r="AH1106" s="87"/>
      <c r="AI1106" s="87"/>
      <c r="AJ1106" s="87"/>
      <c r="AK1106" s="87"/>
      <c r="AL1106" s="87"/>
      <c r="AM1106" s="87"/>
      <c r="AN1106" s="87"/>
      <c r="AO1106" s="87"/>
      <c r="AP1106" s="87"/>
      <c r="AQ1106" s="87"/>
      <c r="AR1106" s="87"/>
      <c r="AS1106" s="87"/>
      <c r="AT1106" s="87"/>
      <c r="AU1106" s="87"/>
      <c r="AV1106" s="87"/>
      <c r="AW1106" s="87"/>
      <c r="AX1106" s="87"/>
      <c r="AY1106" s="87"/>
      <c r="AZ1106" s="87"/>
      <c r="BA1106" s="87"/>
      <c r="BB1106" s="87"/>
    </row>
    <row r="1107" spans="1:54">
      <c r="A1107" s="89" t="s">
        <v>1224</v>
      </c>
      <c r="B1107" s="87"/>
      <c r="C1107" s="87"/>
      <c r="D1107" s="87"/>
      <c r="E1107" s="87"/>
      <c r="F1107" s="87"/>
      <c r="G1107" s="87"/>
      <c r="H1107" s="87"/>
      <c r="I1107" s="87"/>
      <c r="J1107" s="87"/>
      <c r="K1107" s="87"/>
      <c r="L1107" s="87"/>
      <c r="M1107" s="87"/>
      <c r="N1107" s="87"/>
      <c r="O1107" s="87"/>
      <c r="P1107" s="87"/>
      <c r="Q1107" s="87"/>
      <c r="R1107" s="87"/>
      <c r="S1107" s="87"/>
      <c r="T1107" s="87"/>
      <c r="U1107" s="87"/>
      <c r="V1107" s="87"/>
      <c r="W1107" s="87"/>
      <c r="X1107" s="87"/>
      <c r="Y1107" s="87"/>
      <c r="Z1107" s="87"/>
      <c r="AA1107" s="87"/>
      <c r="AB1107" s="87"/>
      <c r="AC1107" s="87"/>
      <c r="AD1107" s="87"/>
      <c r="AE1107" s="87"/>
      <c r="AF1107" s="87"/>
      <c r="AG1107" s="87"/>
      <c r="AH1107" s="87"/>
      <c r="AI1107" s="87"/>
      <c r="AJ1107" s="87"/>
      <c r="AK1107" s="87"/>
      <c r="AL1107" s="87"/>
      <c r="AM1107" s="87"/>
      <c r="AN1107" s="87"/>
      <c r="AO1107" s="87"/>
      <c r="AP1107" s="87"/>
      <c r="AQ1107" s="87"/>
      <c r="AR1107" s="87"/>
      <c r="AS1107" s="87"/>
      <c r="AT1107" s="87"/>
      <c r="AU1107" s="87"/>
      <c r="AV1107" s="87"/>
      <c r="AW1107" s="87"/>
      <c r="AX1107" s="87"/>
      <c r="AY1107" s="87"/>
      <c r="AZ1107" s="87"/>
      <c r="BA1107" s="87"/>
      <c r="BB1107" s="87"/>
    </row>
    <row r="1108" spans="1:54">
      <c r="A1108" s="86" t="s">
        <v>1225</v>
      </c>
      <c r="B1108" s="87">
        <v>0</v>
      </c>
      <c r="C1108" s="87">
        <v>0</v>
      </c>
      <c r="D1108" s="87">
        <v>0</v>
      </c>
      <c r="E1108" s="87">
        <v>0</v>
      </c>
      <c r="F1108" s="87">
        <v>0</v>
      </c>
      <c r="G1108" s="87">
        <v>0</v>
      </c>
      <c r="H1108" s="87">
        <v>0</v>
      </c>
      <c r="I1108" s="87">
        <v>0</v>
      </c>
      <c r="J1108" s="87">
        <v>0</v>
      </c>
      <c r="K1108" s="87">
        <v>0</v>
      </c>
      <c r="L1108" s="87">
        <v>0</v>
      </c>
      <c r="M1108" s="87">
        <v>0</v>
      </c>
      <c r="N1108" s="87">
        <v>0</v>
      </c>
      <c r="O1108" s="87">
        <v>0</v>
      </c>
      <c r="P1108" s="87">
        <v>0</v>
      </c>
      <c r="Q1108" s="87">
        <v>0</v>
      </c>
      <c r="R1108" s="87">
        <v>0</v>
      </c>
      <c r="S1108" s="87">
        <v>0</v>
      </c>
      <c r="T1108" s="87">
        <v>0</v>
      </c>
      <c r="U1108" s="87">
        <v>0</v>
      </c>
      <c r="V1108" s="87">
        <v>0</v>
      </c>
      <c r="W1108" s="87">
        <v>0</v>
      </c>
      <c r="X1108" s="87">
        <v>0</v>
      </c>
      <c r="Y1108" s="87">
        <v>0</v>
      </c>
      <c r="Z1108" s="87">
        <v>0</v>
      </c>
      <c r="AA1108" s="87">
        <v>0</v>
      </c>
      <c r="AB1108" s="87">
        <v>0</v>
      </c>
      <c r="AC1108" s="87">
        <v>0</v>
      </c>
      <c r="AD1108" s="87">
        <v>0</v>
      </c>
      <c r="AE1108" s="87">
        <v>0</v>
      </c>
      <c r="AF1108" s="87">
        <v>0</v>
      </c>
      <c r="AG1108" s="87">
        <v>0</v>
      </c>
      <c r="AH1108" s="87">
        <v>0</v>
      </c>
      <c r="AI1108" s="87">
        <v>0</v>
      </c>
      <c r="AJ1108" s="87">
        <v>0</v>
      </c>
      <c r="AK1108" s="87">
        <v>0</v>
      </c>
      <c r="AL1108" s="87">
        <v>0</v>
      </c>
      <c r="AM1108" s="87">
        <v>0</v>
      </c>
      <c r="AN1108" s="87">
        <v>0</v>
      </c>
      <c r="AO1108" s="87">
        <v>0</v>
      </c>
      <c r="AP1108" s="87">
        <v>0</v>
      </c>
      <c r="AQ1108" s="87">
        <v>0</v>
      </c>
      <c r="AR1108" s="87">
        <v>0</v>
      </c>
      <c r="AS1108" s="87">
        <v>0</v>
      </c>
      <c r="AT1108" s="87">
        <v>0</v>
      </c>
      <c r="AU1108" s="87">
        <v>0</v>
      </c>
      <c r="AV1108" s="87">
        <v>0</v>
      </c>
      <c r="AW1108" s="87">
        <v>0</v>
      </c>
      <c r="AX1108" s="87">
        <v>0</v>
      </c>
      <c r="AY1108" s="87">
        <v>0</v>
      </c>
      <c r="AZ1108" s="87">
        <v>0</v>
      </c>
      <c r="BA1108" s="87">
        <v>0</v>
      </c>
      <c r="BB1108" s="87">
        <v>0</v>
      </c>
    </row>
    <row r="1109" spans="1:54">
      <c r="A1109" s="86" t="s">
        <v>1226</v>
      </c>
      <c r="B1109" s="87">
        <v>0</v>
      </c>
      <c r="C1109" s="87">
        <v>0</v>
      </c>
      <c r="D1109" s="87">
        <v>0</v>
      </c>
      <c r="E1109" s="87">
        <v>0</v>
      </c>
      <c r="F1109" s="87">
        <v>0</v>
      </c>
      <c r="G1109" s="87">
        <v>0</v>
      </c>
      <c r="H1109" s="87">
        <v>0</v>
      </c>
      <c r="I1109" s="87">
        <v>0</v>
      </c>
      <c r="J1109" s="87">
        <v>0</v>
      </c>
      <c r="K1109" s="87">
        <v>0</v>
      </c>
      <c r="L1109" s="87">
        <v>0</v>
      </c>
      <c r="M1109" s="87">
        <v>0</v>
      </c>
      <c r="N1109" s="87">
        <v>0</v>
      </c>
      <c r="O1109" s="87">
        <v>0</v>
      </c>
      <c r="P1109" s="87">
        <v>0</v>
      </c>
      <c r="Q1109" s="87">
        <v>0</v>
      </c>
      <c r="R1109" s="87">
        <v>0</v>
      </c>
      <c r="S1109" s="87">
        <v>0</v>
      </c>
      <c r="T1109" s="87">
        <v>0</v>
      </c>
      <c r="U1109" s="87">
        <v>0</v>
      </c>
      <c r="V1109" s="87">
        <v>0</v>
      </c>
      <c r="W1109" s="87">
        <v>0</v>
      </c>
      <c r="X1109" s="87">
        <v>0</v>
      </c>
      <c r="Y1109" s="87">
        <v>0</v>
      </c>
      <c r="Z1109" s="87">
        <v>0</v>
      </c>
      <c r="AA1109" s="87">
        <v>0</v>
      </c>
      <c r="AB1109" s="87">
        <v>0</v>
      </c>
      <c r="AC1109" s="87">
        <v>0</v>
      </c>
      <c r="AD1109" s="87">
        <v>0</v>
      </c>
      <c r="AE1109" s="87">
        <v>0</v>
      </c>
      <c r="AF1109" s="87">
        <v>0</v>
      </c>
      <c r="AG1109" s="87">
        <v>0</v>
      </c>
      <c r="AH1109" s="87">
        <v>0</v>
      </c>
      <c r="AI1109" s="87">
        <v>0</v>
      </c>
      <c r="AJ1109" s="87">
        <v>0</v>
      </c>
      <c r="AK1109" s="87">
        <v>0</v>
      </c>
      <c r="AL1109" s="87">
        <v>0</v>
      </c>
      <c r="AM1109" s="87">
        <v>0</v>
      </c>
      <c r="AN1109" s="87">
        <v>0</v>
      </c>
      <c r="AO1109" s="87">
        <v>0</v>
      </c>
      <c r="AP1109" s="87">
        <v>0</v>
      </c>
      <c r="AQ1109" s="87">
        <v>0</v>
      </c>
      <c r="AR1109" s="87">
        <v>0</v>
      </c>
      <c r="AS1109" s="87">
        <v>0</v>
      </c>
      <c r="AT1109" s="87">
        <v>0</v>
      </c>
      <c r="AU1109" s="87">
        <v>0</v>
      </c>
      <c r="AV1109" s="87">
        <v>0</v>
      </c>
      <c r="AW1109" s="87">
        <v>0</v>
      </c>
      <c r="AX1109" s="87">
        <v>0</v>
      </c>
      <c r="AY1109" s="87">
        <v>0</v>
      </c>
      <c r="AZ1109" s="87">
        <v>0</v>
      </c>
      <c r="BA1109" s="87">
        <v>0</v>
      </c>
      <c r="BB1109" s="87">
        <v>0</v>
      </c>
    </row>
    <row r="1110" spans="1:54">
      <c r="A1110" s="86" t="s">
        <v>1227</v>
      </c>
      <c r="B1110" s="87">
        <v>0</v>
      </c>
      <c r="C1110" s="87">
        <v>0</v>
      </c>
      <c r="D1110" s="87">
        <v>0</v>
      </c>
      <c r="E1110" s="87">
        <v>0</v>
      </c>
      <c r="F1110" s="87">
        <v>0</v>
      </c>
      <c r="G1110" s="87">
        <v>0</v>
      </c>
      <c r="H1110" s="87">
        <v>0</v>
      </c>
      <c r="I1110" s="87">
        <v>0</v>
      </c>
      <c r="J1110" s="87">
        <v>0</v>
      </c>
      <c r="K1110" s="87">
        <v>0</v>
      </c>
      <c r="L1110" s="87">
        <v>0</v>
      </c>
      <c r="M1110" s="87">
        <v>0</v>
      </c>
      <c r="N1110" s="87">
        <v>0</v>
      </c>
      <c r="O1110" s="87">
        <v>0</v>
      </c>
      <c r="P1110" s="87">
        <v>0</v>
      </c>
      <c r="Q1110" s="87">
        <v>0</v>
      </c>
      <c r="R1110" s="87">
        <v>0</v>
      </c>
      <c r="S1110" s="87">
        <v>0</v>
      </c>
      <c r="T1110" s="87">
        <v>0</v>
      </c>
      <c r="U1110" s="87">
        <v>0</v>
      </c>
      <c r="V1110" s="87">
        <v>0</v>
      </c>
      <c r="W1110" s="87">
        <v>0</v>
      </c>
      <c r="X1110" s="87">
        <v>0</v>
      </c>
      <c r="Y1110" s="87">
        <v>0</v>
      </c>
      <c r="Z1110" s="87">
        <v>0</v>
      </c>
      <c r="AA1110" s="87">
        <v>0</v>
      </c>
      <c r="AB1110" s="87">
        <v>0</v>
      </c>
      <c r="AC1110" s="87">
        <v>0</v>
      </c>
      <c r="AD1110" s="87">
        <v>0</v>
      </c>
      <c r="AE1110" s="87">
        <v>0</v>
      </c>
      <c r="AF1110" s="87">
        <v>0</v>
      </c>
      <c r="AG1110" s="87">
        <v>0</v>
      </c>
      <c r="AH1110" s="87">
        <v>0</v>
      </c>
      <c r="AI1110" s="87">
        <v>0</v>
      </c>
      <c r="AJ1110" s="87">
        <v>0</v>
      </c>
      <c r="AK1110" s="87">
        <v>0</v>
      </c>
      <c r="AL1110" s="87">
        <v>0</v>
      </c>
      <c r="AM1110" s="87">
        <v>0</v>
      </c>
      <c r="AN1110" s="87">
        <v>0</v>
      </c>
      <c r="AO1110" s="87">
        <v>0</v>
      </c>
      <c r="AP1110" s="87">
        <v>0</v>
      </c>
      <c r="AQ1110" s="87">
        <v>0</v>
      </c>
      <c r="AR1110" s="87">
        <v>0</v>
      </c>
      <c r="AS1110" s="87">
        <v>0</v>
      </c>
      <c r="AT1110" s="87">
        <v>0</v>
      </c>
      <c r="AU1110" s="87">
        <v>0</v>
      </c>
      <c r="AV1110" s="87">
        <v>0</v>
      </c>
      <c r="AW1110" s="87">
        <v>0</v>
      </c>
      <c r="AX1110" s="87">
        <v>0</v>
      </c>
      <c r="AY1110" s="87">
        <v>0</v>
      </c>
      <c r="AZ1110" s="87">
        <v>0</v>
      </c>
      <c r="BA1110" s="87">
        <v>0</v>
      </c>
      <c r="BB1110" s="87">
        <v>0</v>
      </c>
    </row>
    <row r="1111" spans="1:54">
      <c r="A1111" s="86" t="s">
        <v>1228</v>
      </c>
      <c r="B1111" s="87">
        <v>0</v>
      </c>
      <c r="C1111" s="87">
        <v>0</v>
      </c>
      <c r="D1111" s="87">
        <v>0</v>
      </c>
      <c r="E1111" s="87">
        <v>0</v>
      </c>
      <c r="F1111" s="87">
        <v>0</v>
      </c>
      <c r="G1111" s="87">
        <v>0</v>
      </c>
      <c r="H1111" s="87">
        <v>0</v>
      </c>
      <c r="I1111" s="87">
        <v>0</v>
      </c>
      <c r="J1111" s="87">
        <v>0</v>
      </c>
      <c r="K1111" s="87">
        <v>0</v>
      </c>
      <c r="L1111" s="87">
        <v>0</v>
      </c>
      <c r="M1111" s="87">
        <v>0</v>
      </c>
      <c r="N1111" s="87">
        <v>0</v>
      </c>
      <c r="O1111" s="87">
        <v>0</v>
      </c>
      <c r="P1111" s="87">
        <v>0</v>
      </c>
      <c r="Q1111" s="87">
        <v>0</v>
      </c>
      <c r="R1111" s="87">
        <v>0</v>
      </c>
      <c r="S1111" s="87">
        <v>0</v>
      </c>
      <c r="T1111" s="87">
        <v>0</v>
      </c>
      <c r="U1111" s="87">
        <v>0</v>
      </c>
      <c r="V1111" s="87">
        <v>0</v>
      </c>
      <c r="W1111" s="87">
        <v>0</v>
      </c>
      <c r="X1111" s="87">
        <v>0</v>
      </c>
      <c r="Y1111" s="87">
        <v>0</v>
      </c>
      <c r="Z1111" s="87">
        <v>0</v>
      </c>
      <c r="AA1111" s="87">
        <v>0</v>
      </c>
      <c r="AB1111" s="87">
        <v>0</v>
      </c>
      <c r="AC1111" s="87">
        <v>0</v>
      </c>
      <c r="AD1111" s="87">
        <v>0</v>
      </c>
      <c r="AE1111" s="87">
        <v>0</v>
      </c>
      <c r="AF1111" s="87">
        <v>0</v>
      </c>
      <c r="AG1111" s="87">
        <v>0</v>
      </c>
      <c r="AH1111" s="87">
        <v>0</v>
      </c>
      <c r="AI1111" s="87">
        <v>0</v>
      </c>
      <c r="AJ1111" s="87">
        <v>0</v>
      </c>
      <c r="AK1111" s="87">
        <v>0</v>
      </c>
      <c r="AL1111" s="87">
        <v>0</v>
      </c>
      <c r="AM1111" s="87">
        <v>0</v>
      </c>
      <c r="AN1111" s="87">
        <v>0</v>
      </c>
      <c r="AO1111" s="87">
        <v>0</v>
      </c>
      <c r="AP1111" s="87">
        <v>0</v>
      </c>
      <c r="AQ1111" s="87">
        <v>0</v>
      </c>
      <c r="AR1111" s="87">
        <v>0</v>
      </c>
      <c r="AS1111" s="87">
        <v>0</v>
      </c>
      <c r="AT1111" s="87">
        <v>0</v>
      </c>
      <c r="AU1111" s="87">
        <v>0</v>
      </c>
      <c r="AV1111" s="87">
        <v>0</v>
      </c>
      <c r="AW1111" s="87">
        <v>0</v>
      </c>
      <c r="AX1111" s="87">
        <v>0</v>
      </c>
      <c r="AY1111" s="87">
        <v>0</v>
      </c>
      <c r="AZ1111" s="87">
        <v>0</v>
      </c>
      <c r="BA1111" s="87">
        <v>0</v>
      </c>
      <c r="BB1111" s="87">
        <v>0</v>
      </c>
    </row>
    <row r="1112" spans="1:54">
      <c r="A1112" s="86" t="s">
        <v>1229</v>
      </c>
      <c r="B1112" s="87">
        <v>-694965496.71902895</v>
      </c>
      <c r="C1112" s="87">
        <v>-675575075.47127402</v>
      </c>
      <c r="D1112" s="87">
        <v>-677690281.39460802</v>
      </c>
      <c r="E1112" s="87">
        <v>-671949664.55957603</v>
      </c>
      <c r="F1112" s="87">
        <v>-673869055.50224197</v>
      </c>
      <c r="G1112" s="87">
        <v>-669979704.49275899</v>
      </c>
      <c r="H1112" s="87">
        <v>-661938607.28975904</v>
      </c>
      <c r="I1112" s="87">
        <v>-654944293.41692603</v>
      </c>
      <c r="J1112" s="87">
        <v>-630265728.921911</v>
      </c>
      <c r="K1112" s="87">
        <v>-628003528.06317794</v>
      </c>
      <c r="L1112" s="87">
        <v>-628323248.97895896</v>
      </c>
      <c r="M1112" s="87">
        <v>-636422808.12406099</v>
      </c>
      <c r="N1112" s="87">
        <v>-620018169.40454304</v>
      </c>
      <c r="O1112" s="87">
        <v>-620018169.40454304</v>
      </c>
      <c r="P1112" s="87">
        <v>-627918011.25583303</v>
      </c>
      <c r="Q1112" s="87">
        <v>-651910345.79716599</v>
      </c>
      <c r="R1112" s="87">
        <v>-673466540.20556605</v>
      </c>
      <c r="S1112" s="87">
        <v>-693334625.67087698</v>
      </c>
      <c r="T1112" s="87">
        <v>-707084211.64016902</v>
      </c>
      <c r="U1112" s="87">
        <v>-723080438.95899999</v>
      </c>
      <c r="V1112" s="87">
        <v>-736019758.04552102</v>
      </c>
      <c r="W1112" s="87">
        <v>-735524845.94417799</v>
      </c>
      <c r="X1112" s="87">
        <v>-752007204.23532903</v>
      </c>
      <c r="Y1112" s="87">
        <v>-768604472.87478495</v>
      </c>
      <c r="Z1112" s="87">
        <v>-790802647.75659299</v>
      </c>
      <c r="AA1112" s="87">
        <v>-795392433.66397595</v>
      </c>
      <c r="AB1112" s="87">
        <v>-795392433.66397595</v>
      </c>
      <c r="AC1112" s="87">
        <v>-800878823.87250495</v>
      </c>
      <c r="AD1112" s="87">
        <v>-823033214.14010298</v>
      </c>
      <c r="AE1112" s="87">
        <v>-842103924.67233706</v>
      </c>
      <c r="AF1112" s="87">
        <v>-916196662.39076805</v>
      </c>
      <c r="AG1112" s="87">
        <v>-927539711.50917995</v>
      </c>
      <c r="AH1112" s="87">
        <v>-997702069.16269302</v>
      </c>
      <c r="AI1112" s="87">
        <v>-1008345920.03713</v>
      </c>
      <c r="AJ1112" s="87">
        <v>-1005728888.5779099</v>
      </c>
      <c r="AK1112" s="87">
        <v>-929061083.84827101</v>
      </c>
      <c r="AL1112" s="87">
        <v>-944387406.90432096</v>
      </c>
      <c r="AM1112" s="87">
        <v>-965713332.24943197</v>
      </c>
      <c r="AN1112" s="87">
        <v>-940319310.61327195</v>
      </c>
      <c r="AO1112" s="87">
        <v>-940319310.61327195</v>
      </c>
      <c r="AP1112" s="87">
        <v>-946864826.81585598</v>
      </c>
      <c r="AQ1112" s="87">
        <v>-970197220.23642194</v>
      </c>
      <c r="AR1112" s="87">
        <v>-985926653.22558498</v>
      </c>
      <c r="AS1112" s="87">
        <v>-1061354943.79447</v>
      </c>
      <c r="AT1112" s="87">
        <v>-1072924548.3742501</v>
      </c>
      <c r="AU1112" s="87">
        <v>-1143091620.2104001</v>
      </c>
      <c r="AV1112" s="87">
        <v>-1153422366.8903501</v>
      </c>
      <c r="AW1112" s="87">
        <v>-1150384387.60921</v>
      </c>
      <c r="AX1112" s="87">
        <v>-1221819436.6210799</v>
      </c>
      <c r="AY1112" s="87">
        <v>-1236986574.17398</v>
      </c>
      <c r="AZ1112" s="87">
        <v>-1256859430.47276</v>
      </c>
      <c r="BA1112" s="87">
        <v>-1125578388.70614</v>
      </c>
      <c r="BB1112" s="87">
        <v>-1125578388.70614</v>
      </c>
    </row>
    <row r="1113" spans="1:54">
      <c r="A1113" s="86" t="s">
        <v>1230</v>
      </c>
      <c r="B1113" s="87">
        <v>-237763750.86000001</v>
      </c>
      <c r="C1113" s="87">
        <v>-237763750.86000001</v>
      </c>
      <c r="D1113" s="87">
        <v>-237763750.86000001</v>
      </c>
      <c r="E1113" s="87">
        <v>-237763750.86000001</v>
      </c>
      <c r="F1113" s="87">
        <v>-237763750.86000001</v>
      </c>
      <c r="G1113" s="87">
        <v>-237763750.86000001</v>
      </c>
      <c r="H1113" s="87">
        <v>-237763750.86000001</v>
      </c>
      <c r="I1113" s="87">
        <v>-237763750.86000001</v>
      </c>
      <c r="J1113" s="87">
        <v>-237763750.86000001</v>
      </c>
      <c r="K1113" s="87">
        <v>-237763750.86000001</v>
      </c>
      <c r="L1113" s="87">
        <v>-237763750.86000001</v>
      </c>
      <c r="M1113" s="87">
        <v>-237763750.86000001</v>
      </c>
      <c r="N1113" s="87">
        <v>-237763750.86000001</v>
      </c>
      <c r="O1113" s="87">
        <v>-237763750.86000001</v>
      </c>
      <c r="P1113" s="87">
        <v>-237763750.86000001</v>
      </c>
      <c r="Q1113" s="87">
        <v>-237763750.86000001</v>
      </c>
      <c r="R1113" s="87">
        <v>-237763750.86000001</v>
      </c>
      <c r="S1113" s="87">
        <v>-237763750.86000001</v>
      </c>
      <c r="T1113" s="87">
        <v>-237763750.86000001</v>
      </c>
      <c r="U1113" s="87">
        <v>-237763750.86000001</v>
      </c>
      <c r="V1113" s="87">
        <v>-237763750.86000001</v>
      </c>
      <c r="W1113" s="87">
        <v>-237763750.86000001</v>
      </c>
      <c r="X1113" s="87">
        <v>-237763750.86000001</v>
      </c>
      <c r="Y1113" s="87">
        <v>-237763750.86000001</v>
      </c>
      <c r="Z1113" s="87">
        <v>-237763750.86000001</v>
      </c>
      <c r="AA1113" s="87">
        <v>-237763750.86000001</v>
      </c>
      <c r="AB1113" s="87">
        <v>-237763750.86000001</v>
      </c>
      <c r="AC1113" s="87">
        <v>-237763750.86000001</v>
      </c>
      <c r="AD1113" s="87">
        <v>-237763750.86000001</v>
      </c>
      <c r="AE1113" s="87">
        <v>-237763750.86000001</v>
      </c>
      <c r="AF1113" s="87">
        <v>-237763750.86000001</v>
      </c>
      <c r="AG1113" s="87">
        <v>-237763750.86000001</v>
      </c>
      <c r="AH1113" s="87">
        <v>-237763750.86000001</v>
      </c>
      <c r="AI1113" s="87">
        <v>-237763750.86000001</v>
      </c>
      <c r="AJ1113" s="87">
        <v>-237763750.86000001</v>
      </c>
      <c r="AK1113" s="87">
        <v>-237763750.86000001</v>
      </c>
      <c r="AL1113" s="87">
        <v>-237763750.86000001</v>
      </c>
      <c r="AM1113" s="87">
        <v>-237763750.86000001</v>
      </c>
      <c r="AN1113" s="87">
        <v>-237763750.86000001</v>
      </c>
      <c r="AO1113" s="87">
        <v>-237763750.86000001</v>
      </c>
      <c r="AP1113" s="87">
        <v>-237763750.86000001</v>
      </c>
      <c r="AQ1113" s="87">
        <v>-237763750.86000001</v>
      </c>
      <c r="AR1113" s="87">
        <v>-237763750.86000001</v>
      </c>
      <c r="AS1113" s="87">
        <v>-237763750.86000001</v>
      </c>
      <c r="AT1113" s="87">
        <v>-237763750.86000001</v>
      </c>
      <c r="AU1113" s="87">
        <v>-237763750.86000001</v>
      </c>
      <c r="AV1113" s="87">
        <v>-237763750.86000001</v>
      </c>
      <c r="AW1113" s="87">
        <v>-237763750.86000001</v>
      </c>
      <c r="AX1113" s="87">
        <v>-237763750.86000001</v>
      </c>
      <c r="AY1113" s="87">
        <v>-237763750.86000001</v>
      </c>
      <c r="AZ1113" s="87">
        <v>-237763750.86000001</v>
      </c>
      <c r="BA1113" s="87">
        <v>-237763750.86000001</v>
      </c>
      <c r="BB1113" s="87">
        <v>-237763750.86000001</v>
      </c>
    </row>
    <row r="1114" spans="1:54">
      <c r="A1114" s="86" t="s">
        <v>1231</v>
      </c>
      <c r="B1114" s="87">
        <v>0</v>
      </c>
      <c r="C1114" s="87">
        <v>0</v>
      </c>
      <c r="D1114" s="87">
        <v>0</v>
      </c>
      <c r="E1114" s="87">
        <v>0</v>
      </c>
      <c r="F1114" s="87">
        <v>0</v>
      </c>
      <c r="G1114" s="87">
        <v>0</v>
      </c>
      <c r="H1114" s="87">
        <v>0</v>
      </c>
      <c r="I1114" s="87">
        <v>0</v>
      </c>
      <c r="J1114" s="87">
        <v>0</v>
      </c>
      <c r="K1114" s="87">
        <v>0</v>
      </c>
      <c r="L1114" s="87">
        <v>0</v>
      </c>
      <c r="M1114" s="87">
        <v>0</v>
      </c>
      <c r="N1114" s="87">
        <v>0</v>
      </c>
      <c r="O1114" s="87">
        <v>0</v>
      </c>
      <c r="P1114" s="87">
        <v>0</v>
      </c>
      <c r="Q1114" s="87">
        <v>0</v>
      </c>
      <c r="R1114" s="87">
        <v>0</v>
      </c>
      <c r="S1114" s="87">
        <v>0</v>
      </c>
      <c r="T1114" s="87">
        <v>0</v>
      </c>
      <c r="U1114" s="87">
        <v>0</v>
      </c>
      <c r="V1114" s="87">
        <v>0</v>
      </c>
      <c r="W1114" s="87">
        <v>0</v>
      </c>
      <c r="X1114" s="87">
        <v>0</v>
      </c>
      <c r="Y1114" s="87">
        <v>0</v>
      </c>
      <c r="Z1114" s="87">
        <v>0</v>
      </c>
      <c r="AA1114" s="87">
        <v>0</v>
      </c>
      <c r="AB1114" s="87">
        <v>0</v>
      </c>
      <c r="AC1114" s="87">
        <v>0</v>
      </c>
      <c r="AD1114" s="87">
        <v>0</v>
      </c>
      <c r="AE1114" s="87">
        <v>0</v>
      </c>
      <c r="AF1114" s="87">
        <v>0</v>
      </c>
      <c r="AG1114" s="87">
        <v>0</v>
      </c>
      <c r="AH1114" s="87">
        <v>0</v>
      </c>
      <c r="AI1114" s="87">
        <v>0</v>
      </c>
      <c r="AJ1114" s="87">
        <v>0</v>
      </c>
      <c r="AK1114" s="87">
        <v>0</v>
      </c>
      <c r="AL1114" s="87">
        <v>0</v>
      </c>
      <c r="AM1114" s="87">
        <v>0</v>
      </c>
      <c r="AN1114" s="87">
        <v>0</v>
      </c>
      <c r="AO1114" s="87">
        <v>0</v>
      </c>
      <c r="AP1114" s="87">
        <v>0</v>
      </c>
      <c r="AQ1114" s="87">
        <v>0</v>
      </c>
      <c r="AR1114" s="87">
        <v>0</v>
      </c>
      <c r="AS1114" s="87">
        <v>0</v>
      </c>
      <c r="AT1114" s="87">
        <v>0</v>
      </c>
      <c r="AU1114" s="87">
        <v>0</v>
      </c>
      <c r="AV1114" s="87">
        <v>0</v>
      </c>
      <c r="AW1114" s="87">
        <v>0</v>
      </c>
      <c r="AX1114" s="87">
        <v>0</v>
      </c>
      <c r="AY1114" s="87">
        <v>0</v>
      </c>
      <c r="AZ1114" s="87">
        <v>0</v>
      </c>
      <c r="BA1114" s="87">
        <v>0</v>
      </c>
      <c r="BB1114" s="87">
        <v>0</v>
      </c>
    </row>
    <row r="1115" spans="1:54">
      <c r="A1115" s="86" t="s">
        <v>1232</v>
      </c>
      <c r="B1115" s="87">
        <v>0</v>
      </c>
      <c r="C1115" s="87">
        <v>0</v>
      </c>
      <c r="D1115" s="87">
        <v>0</v>
      </c>
      <c r="E1115" s="87">
        <v>0</v>
      </c>
      <c r="F1115" s="87">
        <v>0</v>
      </c>
      <c r="G1115" s="87">
        <v>0</v>
      </c>
      <c r="H1115" s="87">
        <v>0</v>
      </c>
      <c r="I1115" s="87">
        <v>0</v>
      </c>
      <c r="J1115" s="87">
        <v>0</v>
      </c>
      <c r="K1115" s="87">
        <v>0</v>
      </c>
      <c r="L1115" s="87">
        <v>0</v>
      </c>
      <c r="M1115" s="87">
        <v>0</v>
      </c>
      <c r="N1115" s="87">
        <v>0</v>
      </c>
      <c r="O1115" s="87">
        <v>0</v>
      </c>
      <c r="P1115" s="87">
        <v>0</v>
      </c>
      <c r="Q1115" s="87">
        <v>0</v>
      </c>
      <c r="R1115" s="87">
        <v>0</v>
      </c>
      <c r="S1115" s="87">
        <v>0</v>
      </c>
      <c r="T1115" s="87">
        <v>0</v>
      </c>
      <c r="U1115" s="87">
        <v>0</v>
      </c>
      <c r="V1115" s="87">
        <v>0</v>
      </c>
      <c r="W1115" s="87">
        <v>0</v>
      </c>
      <c r="X1115" s="87">
        <v>0</v>
      </c>
      <c r="Y1115" s="87">
        <v>0</v>
      </c>
      <c r="Z1115" s="87">
        <v>0</v>
      </c>
      <c r="AA1115" s="87">
        <v>0</v>
      </c>
      <c r="AB1115" s="87">
        <v>0</v>
      </c>
      <c r="AC1115" s="87">
        <v>0</v>
      </c>
      <c r="AD1115" s="87">
        <v>0</v>
      </c>
      <c r="AE1115" s="87">
        <v>0</v>
      </c>
      <c r="AF1115" s="87">
        <v>0</v>
      </c>
      <c r="AG1115" s="87">
        <v>0</v>
      </c>
      <c r="AH1115" s="87">
        <v>0</v>
      </c>
      <c r="AI1115" s="87">
        <v>0</v>
      </c>
      <c r="AJ1115" s="87">
        <v>0</v>
      </c>
      <c r="AK1115" s="87">
        <v>0</v>
      </c>
      <c r="AL1115" s="87">
        <v>0</v>
      </c>
      <c r="AM1115" s="87">
        <v>0</v>
      </c>
      <c r="AN1115" s="87">
        <v>0</v>
      </c>
      <c r="AO1115" s="87">
        <v>0</v>
      </c>
      <c r="AP1115" s="87">
        <v>0</v>
      </c>
      <c r="AQ1115" s="87">
        <v>0</v>
      </c>
      <c r="AR1115" s="87">
        <v>0</v>
      </c>
      <c r="AS1115" s="87">
        <v>0</v>
      </c>
      <c r="AT1115" s="87">
        <v>0</v>
      </c>
      <c r="AU1115" s="87">
        <v>0</v>
      </c>
      <c r="AV1115" s="87">
        <v>0</v>
      </c>
      <c r="AW1115" s="87">
        <v>0</v>
      </c>
      <c r="AX1115" s="87">
        <v>0</v>
      </c>
      <c r="AY1115" s="87">
        <v>0</v>
      </c>
      <c r="AZ1115" s="87">
        <v>0</v>
      </c>
      <c r="BA1115" s="87">
        <v>0</v>
      </c>
      <c r="BB1115" s="87">
        <v>0</v>
      </c>
    </row>
    <row r="1116" spans="1:54">
      <c r="A1116" s="267" t="s">
        <v>1233</v>
      </c>
      <c r="B1116" s="109">
        <v>-932729247.57902896</v>
      </c>
      <c r="C1116" s="109">
        <v>-913338826.33127403</v>
      </c>
      <c r="D1116" s="109">
        <v>-915454032.25460804</v>
      </c>
      <c r="E1116" s="109">
        <v>-909713415.41957605</v>
      </c>
      <c r="F1116" s="109">
        <v>-911632806.36224198</v>
      </c>
      <c r="G1116" s="109">
        <v>-907743455.352759</v>
      </c>
      <c r="H1116" s="109">
        <v>-899702358.14975905</v>
      </c>
      <c r="I1116" s="109">
        <v>-892708044.27692604</v>
      </c>
      <c r="J1116" s="109">
        <v>-868029479.78191102</v>
      </c>
      <c r="K1116" s="109">
        <v>-865767278.92317796</v>
      </c>
      <c r="L1116" s="109">
        <v>-866086999.83895898</v>
      </c>
      <c r="M1116" s="109">
        <v>-874186558.984061</v>
      </c>
      <c r="N1116" s="109">
        <v>-857781920.26454306</v>
      </c>
      <c r="O1116" s="109">
        <v>-857781920.26454306</v>
      </c>
      <c r="P1116" s="109">
        <v>-865681762.11583304</v>
      </c>
      <c r="Q1116" s="109">
        <v>-889674096.657166</v>
      </c>
      <c r="R1116" s="109">
        <v>-911230291.06556594</v>
      </c>
      <c r="S1116" s="109">
        <v>-931098376.53087795</v>
      </c>
      <c r="T1116" s="109">
        <v>-944847962.50016904</v>
      </c>
      <c r="U1116" s="109">
        <v>-960844189.81900001</v>
      </c>
      <c r="V1116" s="109">
        <v>-973783508.90552104</v>
      </c>
      <c r="W1116" s="109">
        <v>-973288596.804178</v>
      </c>
      <c r="X1116" s="109">
        <v>-989770955.09532905</v>
      </c>
      <c r="Y1116" s="109">
        <v>-1006368223.73478</v>
      </c>
      <c r="Z1116" s="109">
        <v>-1028566398.61659</v>
      </c>
      <c r="AA1116" s="109">
        <v>-1033156184.52397</v>
      </c>
      <c r="AB1116" s="109">
        <v>-1033156184.52397</v>
      </c>
      <c r="AC1116" s="109">
        <v>-1038642574.7325</v>
      </c>
      <c r="AD1116" s="109">
        <v>-1060796965.0001</v>
      </c>
      <c r="AE1116" s="109">
        <v>-1079867675.53233</v>
      </c>
      <c r="AF1116" s="109">
        <v>-1153960413.2507601</v>
      </c>
      <c r="AG1116" s="109">
        <v>-1165303462.36918</v>
      </c>
      <c r="AH1116" s="109">
        <v>-1235465820.0226901</v>
      </c>
      <c r="AI1116" s="109">
        <v>-1246109670.89714</v>
      </c>
      <c r="AJ1116" s="109">
        <v>-1243492639.4379101</v>
      </c>
      <c r="AK1116" s="109">
        <v>-1166824834.7082701</v>
      </c>
      <c r="AL1116" s="109">
        <v>-1182151157.7643199</v>
      </c>
      <c r="AM1116" s="109">
        <v>-1203477083.1094301</v>
      </c>
      <c r="AN1116" s="109">
        <v>-1178083061.4732699</v>
      </c>
      <c r="AO1116" s="109">
        <v>-1178083061.4732699</v>
      </c>
      <c r="AP1116" s="109">
        <v>-1184628577.6758499</v>
      </c>
      <c r="AQ1116" s="109">
        <v>-1207960971.09642</v>
      </c>
      <c r="AR1116" s="109">
        <v>-1223690404.0855801</v>
      </c>
      <c r="AS1116" s="109">
        <v>-1299118694.65447</v>
      </c>
      <c r="AT1116" s="109">
        <v>-1310688299.2342501</v>
      </c>
      <c r="AU1116" s="109">
        <v>-1380855371.0704</v>
      </c>
      <c r="AV1116" s="109">
        <v>-1391186117.75035</v>
      </c>
      <c r="AW1116" s="109">
        <v>-1388148138.4692199</v>
      </c>
      <c r="AX1116" s="109">
        <v>-1459583187.4810801</v>
      </c>
      <c r="AY1116" s="109">
        <v>-1474750325.0339799</v>
      </c>
      <c r="AZ1116" s="109">
        <v>-1494623181.3327601</v>
      </c>
      <c r="BA1116" s="109">
        <v>-1363342139.5661399</v>
      </c>
      <c r="BB1116" s="109">
        <v>-1363342139.5661399</v>
      </c>
    </row>
    <row r="1117" spans="1:54">
      <c r="A1117" s="86" t="s">
        <v>1234</v>
      </c>
      <c r="B1117" s="87"/>
      <c r="C1117" s="87"/>
      <c r="D1117" s="87"/>
      <c r="E1117" s="87"/>
      <c r="F1117" s="87"/>
      <c r="G1117" s="87"/>
      <c r="H1117" s="87"/>
      <c r="I1117" s="87"/>
      <c r="J1117" s="87"/>
      <c r="K1117" s="87"/>
      <c r="L1117" s="87"/>
      <c r="M1117" s="87"/>
      <c r="N1117" s="87"/>
      <c r="O1117" s="87"/>
      <c r="P1117" s="87"/>
      <c r="Q1117" s="87"/>
      <c r="R1117" s="87"/>
      <c r="S1117" s="87"/>
      <c r="T1117" s="87"/>
      <c r="U1117" s="87"/>
      <c r="V1117" s="87"/>
      <c r="W1117" s="87"/>
      <c r="X1117" s="87"/>
      <c r="Y1117" s="87"/>
      <c r="Z1117" s="87"/>
      <c r="AA1117" s="87"/>
      <c r="AB1117" s="87"/>
      <c r="AC1117" s="87"/>
      <c r="AD1117" s="87"/>
      <c r="AE1117" s="87"/>
      <c r="AF1117" s="87"/>
      <c r="AG1117" s="87"/>
      <c r="AH1117" s="87"/>
      <c r="AI1117" s="87"/>
      <c r="AJ1117" s="87"/>
      <c r="AK1117" s="87"/>
      <c r="AL1117" s="87"/>
      <c r="AM1117" s="87"/>
      <c r="AN1117" s="87"/>
      <c r="AO1117" s="87"/>
      <c r="AP1117" s="87"/>
      <c r="AQ1117" s="87"/>
      <c r="AR1117" s="87"/>
      <c r="AS1117" s="87"/>
      <c r="AT1117" s="87"/>
      <c r="AU1117" s="87"/>
      <c r="AV1117" s="87"/>
      <c r="AW1117" s="87"/>
      <c r="AX1117" s="87"/>
      <c r="AY1117" s="87"/>
      <c r="AZ1117" s="87"/>
      <c r="BA1117" s="87"/>
      <c r="BB1117" s="87"/>
    </row>
    <row r="1118" spans="1:54">
      <c r="A1118" s="86" t="s">
        <v>1235</v>
      </c>
      <c r="B1118" s="87">
        <v>0</v>
      </c>
      <c r="C1118" s="87">
        <v>0</v>
      </c>
      <c r="D1118" s="87">
        <v>0</v>
      </c>
      <c r="E1118" s="87">
        <v>0</v>
      </c>
      <c r="F1118" s="87">
        <v>0</v>
      </c>
      <c r="G1118" s="87">
        <v>0</v>
      </c>
      <c r="H1118" s="87">
        <v>0</v>
      </c>
      <c r="I1118" s="87">
        <v>0</v>
      </c>
      <c r="J1118" s="87">
        <v>0</v>
      </c>
      <c r="K1118" s="87">
        <v>0</v>
      </c>
      <c r="L1118" s="87">
        <v>0</v>
      </c>
      <c r="M1118" s="87">
        <v>0</v>
      </c>
      <c r="N1118" s="87">
        <v>0</v>
      </c>
      <c r="O1118" s="87">
        <v>0</v>
      </c>
      <c r="P1118" s="87">
        <v>0</v>
      </c>
      <c r="Q1118" s="87">
        <v>0</v>
      </c>
      <c r="R1118" s="87">
        <v>0</v>
      </c>
      <c r="S1118" s="87">
        <v>0</v>
      </c>
      <c r="T1118" s="87">
        <v>0</v>
      </c>
      <c r="U1118" s="87">
        <v>0</v>
      </c>
      <c r="V1118" s="87">
        <v>0</v>
      </c>
      <c r="W1118" s="87">
        <v>0</v>
      </c>
      <c r="X1118" s="87">
        <v>0</v>
      </c>
      <c r="Y1118" s="87">
        <v>0</v>
      </c>
      <c r="Z1118" s="87">
        <v>0</v>
      </c>
      <c r="AA1118" s="87">
        <v>0</v>
      </c>
      <c r="AB1118" s="87">
        <v>0</v>
      </c>
      <c r="AC1118" s="87">
        <v>0</v>
      </c>
      <c r="AD1118" s="87">
        <v>0</v>
      </c>
      <c r="AE1118" s="87">
        <v>0</v>
      </c>
      <c r="AF1118" s="87">
        <v>0</v>
      </c>
      <c r="AG1118" s="87">
        <v>0</v>
      </c>
      <c r="AH1118" s="87">
        <v>0</v>
      </c>
      <c r="AI1118" s="87">
        <v>0</v>
      </c>
      <c r="AJ1118" s="87">
        <v>0</v>
      </c>
      <c r="AK1118" s="87">
        <v>0</v>
      </c>
      <c r="AL1118" s="87">
        <v>0</v>
      </c>
      <c r="AM1118" s="87">
        <v>0</v>
      </c>
      <c r="AN1118" s="87">
        <v>0</v>
      </c>
      <c r="AO1118" s="87">
        <v>0</v>
      </c>
      <c r="AP1118" s="87">
        <v>0</v>
      </c>
      <c r="AQ1118" s="87">
        <v>0</v>
      </c>
      <c r="AR1118" s="87">
        <v>0</v>
      </c>
      <c r="AS1118" s="87">
        <v>0</v>
      </c>
      <c r="AT1118" s="87">
        <v>0</v>
      </c>
      <c r="AU1118" s="87">
        <v>0</v>
      </c>
      <c r="AV1118" s="87">
        <v>0</v>
      </c>
      <c r="AW1118" s="87">
        <v>0</v>
      </c>
      <c r="AX1118" s="87">
        <v>0</v>
      </c>
      <c r="AY1118" s="87">
        <v>0</v>
      </c>
      <c r="AZ1118" s="87">
        <v>0</v>
      </c>
      <c r="BA1118" s="87">
        <v>0</v>
      </c>
      <c r="BB1118" s="87">
        <v>0</v>
      </c>
    </row>
    <row r="1119" spans="1:54">
      <c r="A1119" s="86" t="s">
        <v>1236</v>
      </c>
      <c r="B1119" s="87"/>
      <c r="C1119" s="87"/>
      <c r="D1119" s="87"/>
      <c r="E1119" s="87"/>
      <c r="F1119" s="87"/>
      <c r="G1119" s="87"/>
      <c r="H1119" s="87"/>
      <c r="I1119" s="87"/>
      <c r="J1119" s="87"/>
      <c r="K1119" s="87"/>
      <c r="L1119" s="87"/>
      <c r="M1119" s="87"/>
      <c r="N1119" s="87"/>
      <c r="O1119" s="87"/>
      <c r="P1119" s="87"/>
      <c r="Q1119" s="87"/>
      <c r="R1119" s="87"/>
      <c r="S1119" s="87"/>
      <c r="T1119" s="87"/>
      <c r="U1119" s="87"/>
      <c r="V1119" s="87"/>
      <c r="W1119" s="87"/>
      <c r="X1119" s="87"/>
      <c r="Y1119" s="87"/>
      <c r="Z1119" s="87"/>
      <c r="AA1119" s="87"/>
      <c r="AB1119" s="87"/>
      <c r="AC1119" s="87"/>
      <c r="AD1119" s="87"/>
      <c r="AE1119" s="87"/>
      <c r="AF1119" s="87"/>
      <c r="AG1119" s="87"/>
      <c r="AH1119" s="87"/>
      <c r="AI1119" s="87"/>
      <c r="AJ1119" s="87"/>
      <c r="AK1119" s="87"/>
      <c r="AL1119" s="87"/>
      <c r="AM1119" s="87"/>
      <c r="AN1119" s="87"/>
      <c r="AO1119" s="87"/>
      <c r="AP1119" s="87"/>
      <c r="AQ1119" s="87"/>
      <c r="AR1119" s="87"/>
      <c r="AS1119" s="87"/>
      <c r="AT1119" s="87"/>
      <c r="AU1119" s="87"/>
      <c r="AV1119" s="87"/>
      <c r="AW1119" s="87"/>
      <c r="AX1119" s="87"/>
      <c r="AY1119" s="87"/>
      <c r="AZ1119" s="87"/>
      <c r="BA1119" s="87"/>
      <c r="BB1119" s="87"/>
    </row>
    <row r="1120" spans="1:54">
      <c r="A1120" s="91" t="s">
        <v>1237</v>
      </c>
      <c r="B1120" s="110">
        <v>-26868168585.2043</v>
      </c>
      <c r="C1120" s="110">
        <v>-27056686514.215801</v>
      </c>
      <c r="D1120" s="110">
        <v>-27081923521.691002</v>
      </c>
      <c r="E1120" s="110">
        <v>-27176974307.826401</v>
      </c>
      <c r="F1120" s="110">
        <v>-27263064396.158501</v>
      </c>
      <c r="G1120" s="110">
        <v>-27409990799.369999</v>
      </c>
      <c r="H1120" s="110">
        <v>-27519789780.384899</v>
      </c>
      <c r="I1120" s="110">
        <v>-27582028779.8265</v>
      </c>
      <c r="J1120" s="110">
        <v>-27811538282.3969</v>
      </c>
      <c r="K1120" s="110">
        <v>-27857030753.754902</v>
      </c>
      <c r="L1120" s="110">
        <v>-27955356310.653198</v>
      </c>
      <c r="M1120" s="110">
        <v>-27817448119.275799</v>
      </c>
      <c r="N1120" s="110">
        <v>-27729556000.647301</v>
      </c>
      <c r="O1120" s="110">
        <v>-27729556000.647301</v>
      </c>
      <c r="P1120" s="110">
        <v>-27902746165.284901</v>
      </c>
      <c r="Q1120" s="110">
        <v>-27973074066.4067</v>
      </c>
      <c r="R1120" s="110">
        <v>-28124965629.532902</v>
      </c>
      <c r="S1120" s="110">
        <v>-28278359548.320099</v>
      </c>
      <c r="T1120" s="110">
        <v>-28494470510.790001</v>
      </c>
      <c r="U1120" s="110">
        <v>-28914396006.262901</v>
      </c>
      <c r="V1120" s="110">
        <v>-29058785221.931499</v>
      </c>
      <c r="W1120" s="110">
        <v>-29302019043.7342</v>
      </c>
      <c r="X1120" s="110">
        <v>-29408392864.940102</v>
      </c>
      <c r="Y1120" s="110">
        <v>-29504087214.972198</v>
      </c>
      <c r="Z1120" s="110">
        <v>-29340409530.098598</v>
      </c>
      <c r="AA1120" s="110">
        <v>-29447930957.064602</v>
      </c>
      <c r="AB1120" s="110">
        <v>-29447930957.064602</v>
      </c>
      <c r="AC1120" s="110">
        <v>-29682808841.8913</v>
      </c>
      <c r="AD1120" s="110">
        <v>-29730767403.734901</v>
      </c>
      <c r="AE1120" s="110">
        <v>-29860506339.209</v>
      </c>
      <c r="AF1120" s="110">
        <v>-29989966237.850899</v>
      </c>
      <c r="AG1120" s="110">
        <v>-30181760893.7458</v>
      </c>
      <c r="AH1120" s="110">
        <v>-30576473633.862499</v>
      </c>
      <c r="AI1120" s="110">
        <v>-30723174112.750702</v>
      </c>
      <c r="AJ1120" s="110">
        <v>-30970772362.374699</v>
      </c>
      <c r="AK1120" s="110">
        <v>-30990846223.003899</v>
      </c>
      <c r="AL1120" s="110">
        <v>-31086652733.180698</v>
      </c>
      <c r="AM1120" s="110">
        <v>-30896617034.689999</v>
      </c>
      <c r="AN1120" s="110">
        <v>-31029719838.9883</v>
      </c>
      <c r="AO1120" s="110">
        <v>-31029719838.9883</v>
      </c>
      <c r="AP1120" s="110">
        <v>-31258583710.173801</v>
      </c>
      <c r="AQ1120" s="110">
        <v>-31304586710.2505</v>
      </c>
      <c r="AR1120" s="110">
        <v>-31436669161.715801</v>
      </c>
      <c r="AS1120" s="110">
        <v>-31564198101.568802</v>
      </c>
      <c r="AT1120" s="110">
        <v>-31753803223.155201</v>
      </c>
      <c r="AU1120" s="110">
        <v>-31994875998.376598</v>
      </c>
      <c r="AV1120" s="110">
        <v>-32153287150.440701</v>
      </c>
      <c r="AW1120" s="110">
        <v>-32403996078.429501</v>
      </c>
      <c r="AX1120" s="110">
        <v>-32578464465.9883</v>
      </c>
      <c r="AY1120" s="110">
        <v>-32674956628.751301</v>
      </c>
      <c r="AZ1120" s="110">
        <v>-32468108254.391899</v>
      </c>
      <c r="BA1120" s="110">
        <v>-32546302005.6194</v>
      </c>
      <c r="BB1120" s="110">
        <v>-32546302005.6194</v>
      </c>
    </row>
    <row r="1121" spans="1:54">
      <c r="A1121" s="86" t="s">
        <v>1238</v>
      </c>
      <c r="B1121" s="87"/>
      <c r="C1121" s="87"/>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c r="AK1121" s="87"/>
      <c r="AL1121" s="87"/>
      <c r="AM1121" s="87"/>
      <c r="AN1121" s="87"/>
      <c r="AO1121" s="87"/>
      <c r="AP1121" s="87"/>
      <c r="AQ1121" s="87"/>
      <c r="AR1121" s="87"/>
      <c r="AS1121" s="87"/>
      <c r="AT1121" s="87"/>
      <c r="AU1121" s="87"/>
      <c r="AV1121" s="87"/>
      <c r="AW1121" s="87"/>
      <c r="AX1121" s="87"/>
      <c r="AY1121" s="87"/>
      <c r="AZ1121" s="87"/>
      <c r="BA1121" s="87"/>
      <c r="BB1121" s="87"/>
    </row>
    <row r="1122" spans="1:54">
      <c r="A1122" s="267" t="s">
        <v>1239</v>
      </c>
      <c r="B1122" s="87">
        <v>-0.78995525836944502</v>
      </c>
      <c r="C1122" s="87">
        <v>-0.78996643424034096</v>
      </c>
      <c r="D1122" s="87">
        <v>-0.78996270895004195</v>
      </c>
      <c r="E1122" s="87">
        <v>-0.78995898365974404</v>
      </c>
      <c r="F1122" s="87">
        <v>-0.789973884820938</v>
      </c>
      <c r="G1122" s="87">
        <v>-0.789973884820938</v>
      </c>
      <c r="H1122" s="87">
        <v>-0.789973884820938</v>
      </c>
      <c r="I1122" s="87">
        <v>-0.789973884820938</v>
      </c>
      <c r="J1122" s="87">
        <v>-0.78998878598213196</v>
      </c>
      <c r="K1122" s="87">
        <v>-0.78996643424034096</v>
      </c>
      <c r="L1122" s="87">
        <v>-0.78997761011123602</v>
      </c>
      <c r="M1122" s="87">
        <v>-0.789973884820938</v>
      </c>
      <c r="N1122" s="87">
        <v>-0.78996643424034096</v>
      </c>
      <c r="O1122" s="87">
        <v>-0.78996643424034096</v>
      </c>
      <c r="P1122" s="87">
        <v>-0.78997761011123602</v>
      </c>
      <c r="Q1122" s="87">
        <v>-0.78995898365974404</v>
      </c>
      <c r="R1122" s="87">
        <v>-0.78997761011123602</v>
      </c>
      <c r="S1122" s="87">
        <v>-0.78996643424034096</v>
      </c>
      <c r="T1122" s="87">
        <v>-0.789973884820938</v>
      </c>
      <c r="U1122" s="87">
        <v>-0.789973884820938</v>
      </c>
      <c r="V1122" s="87">
        <v>-0.78997015953063898</v>
      </c>
      <c r="W1122" s="87">
        <v>-0.78996643424034096</v>
      </c>
      <c r="X1122" s="87">
        <v>-0.789973884820938</v>
      </c>
      <c r="Y1122" s="87">
        <v>-0.789973884820938</v>
      </c>
      <c r="Z1122" s="87">
        <v>-0.78996270895004195</v>
      </c>
      <c r="AA1122" s="87">
        <v>-0.78995898365974404</v>
      </c>
      <c r="AB1122" s="87">
        <v>-0.78995898365974404</v>
      </c>
      <c r="AC1122" s="87">
        <v>-0.78998506069183305</v>
      </c>
      <c r="AD1122" s="87">
        <v>-0.78997015953063898</v>
      </c>
      <c r="AE1122" s="87">
        <v>-0.78999251127242998</v>
      </c>
      <c r="AF1122" s="87">
        <v>-0.78997015953063898</v>
      </c>
      <c r="AG1122" s="87">
        <v>-0.78997761011123602</v>
      </c>
      <c r="AH1122" s="87">
        <v>-0.78996270895004195</v>
      </c>
      <c r="AI1122" s="87">
        <v>-0.78997015953063898</v>
      </c>
      <c r="AJ1122" s="87">
        <v>-0.78998133540153503</v>
      </c>
      <c r="AK1122" s="87">
        <v>-0.78996643424034096</v>
      </c>
      <c r="AL1122" s="87">
        <v>-0.78998133540153503</v>
      </c>
      <c r="AM1122" s="87">
        <v>-0.78997015953063898</v>
      </c>
      <c r="AN1122" s="87">
        <v>-0.78995153307914701</v>
      </c>
      <c r="AO1122" s="87">
        <v>-0.78995153307914701</v>
      </c>
      <c r="AP1122" s="87">
        <v>-0.789973884820938</v>
      </c>
      <c r="AQ1122" s="87">
        <v>-0.78997761011123602</v>
      </c>
      <c r="AR1122" s="87">
        <v>-0.78997015953063898</v>
      </c>
      <c r="AS1122" s="87">
        <v>-0.789973884820938</v>
      </c>
      <c r="AT1122" s="87">
        <v>-0.78997015953063898</v>
      </c>
      <c r="AU1122" s="87">
        <v>-0.78997015953063898</v>
      </c>
      <c r="AV1122" s="87">
        <v>-0.78995525836944502</v>
      </c>
      <c r="AW1122" s="87">
        <v>-0.78997015953063898</v>
      </c>
      <c r="AX1122" s="87">
        <v>-0.789973884820938</v>
      </c>
      <c r="AY1122" s="87">
        <v>-0.78995153307914701</v>
      </c>
      <c r="AZ1122" s="87">
        <v>-0.78995153307914701</v>
      </c>
      <c r="BA1122" s="87">
        <v>-0.78994780778884799</v>
      </c>
      <c r="BB1122" s="87">
        <v>-0.78994780778884799</v>
      </c>
    </row>
    <row r="1123" spans="1:54">
      <c r="A1123" s="86" t="s">
        <v>1240</v>
      </c>
      <c r="B1123" s="87"/>
      <c r="C1123" s="87"/>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c r="AK1123" s="87"/>
      <c r="AL1123" s="87"/>
      <c r="AM1123" s="87"/>
      <c r="AN1123" s="87"/>
      <c r="AO1123" s="87"/>
      <c r="AP1123" s="87"/>
      <c r="AQ1123" s="87"/>
      <c r="AR1123" s="87"/>
      <c r="AS1123" s="87"/>
      <c r="AT1123" s="87"/>
      <c r="AU1123" s="87"/>
      <c r="AV1123" s="87"/>
      <c r="AW1123" s="87"/>
      <c r="AX1123" s="87"/>
      <c r="AY1123" s="87"/>
      <c r="AZ1123" s="87"/>
      <c r="BA1123" s="87"/>
      <c r="BB1123" s="87"/>
    </row>
    <row r="1124" spans="1:54">
      <c r="A1124" s="86" t="s">
        <v>1241</v>
      </c>
      <c r="B1124" s="87"/>
      <c r="C1124" s="87"/>
      <c r="D1124" s="87"/>
      <c r="E1124" s="87"/>
      <c r="F1124" s="87"/>
      <c r="G1124" s="87"/>
      <c r="H1124" s="87"/>
      <c r="I1124" s="87"/>
      <c r="J1124" s="87"/>
      <c r="K1124" s="87"/>
      <c r="L1124" s="87"/>
      <c r="M1124" s="87"/>
      <c r="N1124" s="87"/>
      <c r="O1124" s="87"/>
      <c r="P1124" s="87"/>
      <c r="Q1124" s="87"/>
      <c r="R1124" s="87"/>
      <c r="S1124" s="87"/>
      <c r="T1124" s="87"/>
      <c r="U1124" s="87"/>
      <c r="V1124" s="87"/>
      <c r="W1124" s="87"/>
      <c r="X1124" s="87"/>
      <c r="Y1124" s="87"/>
      <c r="Z1124" s="87"/>
      <c r="AA1124" s="87"/>
      <c r="AB1124" s="87"/>
      <c r="AC1124" s="87"/>
      <c r="AD1124" s="87"/>
      <c r="AE1124" s="87"/>
      <c r="AF1124" s="87"/>
      <c r="AG1124" s="87"/>
      <c r="AH1124" s="87"/>
      <c r="AI1124" s="87"/>
      <c r="AJ1124" s="87"/>
      <c r="AK1124" s="87"/>
      <c r="AL1124" s="87"/>
      <c r="AM1124" s="87"/>
      <c r="AN1124" s="87"/>
      <c r="AO1124" s="87"/>
      <c r="AP1124" s="87"/>
      <c r="AQ1124" s="87"/>
      <c r="AR1124" s="87"/>
      <c r="AS1124" s="87"/>
      <c r="AT1124" s="87"/>
      <c r="AU1124" s="87"/>
      <c r="AV1124" s="87"/>
      <c r="AW1124" s="87"/>
      <c r="AX1124" s="87"/>
      <c r="AY1124" s="87"/>
      <c r="AZ1124" s="87"/>
      <c r="BA1124" s="87"/>
      <c r="BB1124" s="87"/>
    </row>
    <row r="1125" spans="1:54">
      <c r="A1125" s="86" t="s">
        <v>1242</v>
      </c>
      <c r="B1125" s="87"/>
      <c r="C1125" s="87"/>
      <c r="D1125" s="87"/>
      <c r="E1125" s="87"/>
      <c r="F1125" s="87"/>
      <c r="G1125" s="87"/>
      <c r="H1125" s="87"/>
      <c r="I1125" s="87"/>
      <c r="J1125" s="87"/>
      <c r="K1125" s="87"/>
      <c r="L1125" s="87"/>
      <c r="M1125" s="87"/>
      <c r="N1125" s="87"/>
      <c r="O1125" s="87"/>
      <c r="P1125" s="87"/>
      <c r="Q1125" s="87"/>
      <c r="R1125" s="87"/>
      <c r="S1125" s="87"/>
      <c r="T1125" s="87"/>
      <c r="U1125" s="87"/>
      <c r="V1125" s="87"/>
      <c r="W1125" s="87"/>
      <c r="X1125" s="87"/>
      <c r="Y1125" s="87"/>
      <c r="Z1125" s="87"/>
      <c r="AA1125" s="87"/>
      <c r="AB1125" s="87"/>
      <c r="AC1125" s="87"/>
      <c r="AD1125" s="87"/>
      <c r="AE1125" s="87"/>
      <c r="AF1125" s="87"/>
      <c r="AG1125" s="87"/>
      <c r="AH1125" s="87"/>
      <c r="AI1125" s="87"/>
      <c r="AJ1125" s="87"/>
      <c r="AK1125" s="87"/>
      <c r="AL1125" s="87"/>
      <c r="AM1125" s="87"/>
      <c r="AN1125" s="87"/>
      <c r="AO1125" s="87"/>
      <c r="AP1125" s="87"/>
      <c r="AQ1125" s="87"/>
      <c r="AR1125" s="87"/>
      <c r="AS1125" s="87"/>
      <c r="AT1125" s="87"/>
      <c r="AU1125" s="87"/>
      <c r="AV1125" s="87"/>
      <c r="AW1125" s="87"/>
      <c r="AX1125" s="87"/>
      <c r="AY1125" s="87"/>
      <c r="AZ1125" s="87"/>
      <c r="BA1125" s="87"/>
      <c r="BB1125" s="87"/>
    </row>
    <row r="1126" spans="1:54">
      <c r="A1126" s="86" t="s">
        <v>1243</v>
      </c>
      <c r="B1126" s="87"/>
      <c r="C1126" s="87"/>
      <c r="D1126" s="87"/>
      <c r="E1126" s="87"/>
      <c r="F1126" s="87"/>
      <c r="G1126" s="87"/>
      <c r="H1126" s="87"/>
      <c r="I1126" s="87"/>
      <c r="J1126" s="87"/>
      <c r="K1126" s="87"/>
      <c r="L1126" s="87"/>
      <c r="M1126" s="87"/>
      <c r="N1126" s="87"/>
      <c r="O1126" s="87"/>
      <c r="P1126" s="87"/>
      <c r="Q1126" s="87"/>
      <c r="R1126" s="87"/>
      <c r="S1126" s="87"/>
      <c r="T1126" s="87"/>
      <c r="U1126" s="87"/>
      <c r="V1126" s="87"/>
      <c r="W1126" s="87"/>
      <c r="X1126" s="87"/>
      <c r="Y1126" s="87"/>
      <c r="Z1126" s="87"/>
      <c r="AA1126" s="87"/>
      <c r="AB1126" s="87"/>
      <c r="AC1126" s="87"/>
      <c r="AD1126" s="87"/>
      <c r="AE1126" s="87"/>
      <c r="AF1126" s="87"/>
      <c r="AG1126" s="87"/>
      <c r="AH1126" s="87"/>
      <c r="AI1126" s="87"/>
      <c r="AJ1126" s="87"/>
      <c r="AK1126" s="87"/>
      <c r="AL1126" s="87"/>
      <c r="AM1126" s="87"/>
      <c r="AN1126" s="87"/>
      <c r="AO1126" s="87"/>
      <c r="AP1126" s="87"/>
      <c r="AQ1126" s="87"/>
      <c r="AR1126" s="87"/>
      <c r="AS1126" s="87"/>
      <c r="AT1126" s="87"/>
      <c r="AU1126" s="87"/>
      <c r="AV1126" s="87"/>
      <c r="AW1126" s="87"/>
      <c r="AX1126" s="87"/>
      <c r="AY1126" s="87"/>
      <c r="AZ1126" s="87"/>
      <c r="BA1126" s="87"/>
      <c r="BB1126" s="87"/>
    </row>
    <row r="1127" spans="1:54">
      <c r="A1127" s="86" t="s">
        <v>1244</v>
      </c>
      <c r="B1127" s="87"/>
      <c r="C1127" s="87"/>
      <c r="D1127" s="87"/>
      <c r="E1127" s="87"/>
      <c r="F1127" s="87"/>
      <c r="G1127" s="87"/>
      <c r="H1127" s="87"/>
      <c r="I1127" s="87"/>
      <c r="J1127" s="87"/>
      <c r="K1127" s="87"/>
      <c r="L1127" s="87"/>
      <c r="M1127" s="87"/>
      <c r="N1127" s="87"/>
      <c r="O1127" s="87"/>
      <c r="P1127" s="87"/>
      <c r="Q1127" s="87"/>
      <c r="R1127" s="87"/>
      <c r="S1127" s="87"/>
      <c r="T1127" s="87"/>
      <c r="U1127" s="87"/>
      <c r="V1127" s="87"/>
      <c r="W1127" s="87"/>
      <c r="X1127" s="87"/>
      <c r="Y1127" s="87"/>
      <c r="Z1127" s="87"/>
      <c r="AA1127" s="87"/>
      <c r="AB1127" s="87"/>
      <c r="AC1127" s="87"/>
      <c r="AD1127" s="87"/>
      <c r="AE1127" s="87"/>
      <c r="AF1127" s="87"/>
      <c r="AG1127" s="87"/>
      <c r="AH1127" s="87"/>
      <c r="AI1127" s="87"/>
      <c r="AJ1127" s="87"/>
      <c r="AK1127" s="87"/>
      <c r="AL1127" s="87"/>
      <c r="AM1127" s="87"/>
      <c r="AN1127" s="87"/>
      <c r="AO1127" s="87"/>
      <c r="AP1127" s="87"/>
      <c r="AQ1127" s="87"/>
      <c r="AR1127" s="87"/>
      <c r="AS1127" s="87"/>
      <c r="AT1127" s="87"/>
      <c r="AU1127" s="87"/>
      <c r="AV1127" s="87"/>
      <c r="AW1127" s="87"/>
      <c r="AX1127" s="87"/>
      <c r="AY1127" s="87"/>
      <c r="AZ1127" s="87"/>
      <c r="BA1127" s="87"/>
      <c r="BB1127" s="87"/>
    </row>
    <row r="1128" spans="1:54">
      <c r="A1128" s="89" t="s">
        <v>1245</v>
      </c>
      <c r="B1128" s="87"/>
      <c r="C1128" s="87"/>
      <c r="D1128" s="87"/>
      <c r="E1128" s="87"/>
      <c r="F1128" s="87"/>
      <c r="G1128" s="87"/>
      <c r="H1128" s="87"/>
      <c r="I1128" s="87"/>
      <c r="J1128" s="87"/>
      <c r="K1128" s="87"/>
      <c r="L1128" s="87"/>
      <c r="M1128" s="87"/>
      <c r="N1128" s="87"/>
      <c r="O1128" s="87"/>
      <c r="P1128" s="87"/>
      <c r="Q1128" s="87"/>
      <c r="R1128" s="87"/>
      <c r="S1128" s="87"/>
      <c r="T1128" s="87"/>
      <c r="U1128" s="87"/>
      <c r="V1128" s="87"/>
      <c r="W1128" s="87"/>
      <c r="X1128" s="87"/>
      <c r="Y1128" s="87"/>
      <c r="Z1128" s="87"/>
      <c r="AA1128" s="87"/>
      <c r="AB1128" s="87"/>
      <c r="AC1128" s="87"/>
      <c r="AD1128" s="87"/>
      <c r="AE1128" s="87"/>
      <c r="AF1128" s="87"/>
      <c r="AG1128" s="87"/>
      <c r="AH1128" s="87"/>
      <c r="AI1128" s="87"/>
      <c r="AJ1128" s="87"/>
      <c r="AK1128" s="87"/>
      <c r="AL1128" s="87"/>
      <c r="AM1128" s="87"/>
      <c r="AN1128" s="87"/>
      <c r="AO1128" s="87"/>
      <c r="AP1128" s="87"/>
      <c r="AQ1128" s="87"/>
      <c r="AR1128" s="87"/>
      <c r="AS1128" s="87"/>
      <c r="AT1128" s="87"/>
      <c r="AU1128" s="87"/>
      <c r="AV1128" s="87"/>
      <c r="AW1128" s="87"/>
      <c r="AX1128" s="87"/>
      <c r="AY1128" s="87"/>
      <c r="AZ1128" s="87"/>
      <c r="BA1128" s="87"/>
      <c r="BB1128" s="87"/>
    </row>
    <row r="1129" spans="1:54">
      <c r="A1129" s="86" t="s">
        <v>1246</v>
      </c>
      <c r="B1129" s="87"/>
      <c r="C1129" s="87"/>
      <c r="D1129" s="87"/>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c r="AK1129" s="87"/>
      <c r="AL1129" s="87"/>
      <c r="AM1129" s="87"/>
      <c r="AN1129" s="87"/>
      <c r="AO1129" s="87"/>
      <c r="AP1129" s="87"/>
      <c r="AQ1129" s="87"/>
      <c r="AR1129" s="87"/>
      <c r="AS1129" s="87"/>
      <c r="AT1129" s="87"/>
      <c r="AU1129" s="87"/>
      <c r="AV1129" s="87"/>
      <c r="AW1129" s="87"/>
      <c r="AX1129" s="87"/>
      <c r="AY1129" s="87"/>
      <c r="AZ1129" s="87"/>
      <c r="BA1129" s="87"/>
      <c r="BB1129" s="87"/>
    </row>
    <row r="1130" spans="1:54">
      <c r="A1130" s="86" t="s">
        <v>1247</v>
      </c>
      <c r="B1130" s="87">
        <v>0</v>
      </c>
      <c r="C1130" s="87">
        <v>0</v>
      </c>
      <c r="D1130" s="87">
        <v>0</v>
      </c>
      <c r="E1130" s="87">
        <v>0</v>
      </c>
      <c r="F1130" s="87">
        <v>0</v>
      </c>
      <c r="G1130" s="87">
        <v>0</v>
      </c>
      <c r="H1130" s="87">
        <v>0</v>
      </c>
      <c r="I1130" s="87">
        <v>0</v>
      </c>
      <c r="J1130" s="87">
        <v>0</v>
      </c>
      <c r="K1130" s="87">
        <v>0</v>
      </c>
      <c r="L1130" s="87">
        <v>0</v>
      </c>
      <c r="M1130" s="87">
        <v>0</v>
      </c>
      <c r="N1130" s="87">
        <v>0</v>
      </c>
      <c r="O1130" s="87">
        <v>0</v>
      </c>
      <c r="P1130" s="87">
        <v>0</v>
      </c>
      <c r="Q1130" s="87">
        <v>0</v>
      </c>
      <c r="R1130" s="87">
        <v>0</v>
      </c>
      <c r="S1130" s="87">
        <v>0</v>
      </c>
      <c r="T1130" s="87">
        <v>0</v>
      </c>
      <c r="U1130" s="87">
        <v>0</v>
      </c>
      <c r="V1130" s="87">
        <v>0</v>
      </c>
      <c r="W1130" s="87">
        <v>0</v>
      </c>
      <c r="X1130" s="87">
        <v>0</v>
      </c>
      <c r="Y1130" s="87">
        <v>0</v>
      </c>
      <c r="Z1130" s="87">
        <v>0</v>
      </c>
      <c r="AA1130" s="87">
        <v>0</v>
      </c>
      <c r="AB1130" s="87">
        <v>0</v>
      </c>
      <c r="AC1130" s="87">
        <v>0</v>
      </c>
      <c r="AD1130" s="87">
        <v>0</v>
      </c>
      <c r="AE1130" s="87">
        <v>0</v>
      </c>
      <c r="AF1130" s="87">
        <v>0</v>
      </c>
      <c r="AG1130" s="87">
        <v>0</v>
      </c>
      <c r="AH1130" s="87">
        <v>0</v>
      </c>
      <c r="AI1130" s="87">
        <v>0</v>
      </c>
      <c r="AJ1130" s="87">
        <v>0</v>
      </c>
      <c r="AK1130" s="87">
        <v>0</v>
      </c>
      <c r="AL1130" s="87">
        <v>0</v>
      </c>
      <c r="AM1130" s="87">
        <v>0</v>
      </c>
      <c r="AN1130" s="87">
        <v>0</v>
      </c>
      <c r="AO1130" s="87">
        <v>0</v>
      </c>
      <c r="AP1130" s="87">
        <v>0</v>
      </c>
      <c r="AQ1130" s="87">
        <v>0</v>
      </c>
      <c r="AR1130" s="87">
        <v>0</v>
      </c>
      <c r="AS1130" s="87">
        <v>0</v>
      </c>
      <c r="AT1130" s="87">
        <v>0</v>
      </c>
      <c r="AU1130" s="87">
        <v>0</v>
      </c>
      <c r="AV1130" s="87">
        <v>0</v>
      </c>
      <c r="AW1130" s="87">
        <v>0</v>
      </c>
      <c r="AX1130" s="87">
        <v>0</v>
      </c>
      <c r="AY1130" s="87">
        <v>0</v>
      </c>
      <c r="AZ1130" s="87">
        <v>0</v>
      </c>
      <c r="BA1130" s="87">
        <v>0</v>
      </c>
      <c r="BB1130" s="87">
        <v>0</v>
      </c>
    </row>
    <row r="1131" spans="1:54">
      <c r="A1131" s="86" t="s">
        <v>1248</v>
      </c>
      <c r="B1131" s="87">
        <v>0</v>
      </c>
      <c r="C1131" s="87">
        <v>0</v>
      </c>
      <c r="D1131" s="87">
        <v>0</v>
      </c>
      <c r="E1131" s="87">
        <v>0</v>
      </c>
      <c r="F1131" s="87">
        <v>0</v>
      </c>
      <c r="G1131" s="87">
        <v>0</v>
      </c>
      <c r="H1131" s="87">
        <v>0</v>
      </c>
      <c r="I1131" s="87">
        <v>0</v>
      </c>
      <c r="J1131" s="87">
        <v>0</v>
      </c>
      <c r="K1131" s="87">
        <v>0</v>
      </c>
      <c r="L1131" s="87">
        <v>0</v>
      </c>
      <c r="M1131" s="87">
        <v>0</v>
      </c>
      <c r="N1131" s="87">
        <v>0</v>
      </c>
      <c r="O1131" s="87">
        <v>0</v>
      </c>
      <c r="P1131" s="87">
        <v>0</v>
      </c>
      <c r="Q1131" s="87">
        <v>0</v>
      </c>
      <c r="R1131" s="87">
        <v>0</v>
      </c>
      <c r="S1131" s="87">
        <v>0</v>
      </c>
      <c r="T1131" s="87">
        <v>0</v>
      </c>
      <c r="U1131" s="87">
        <v>0</v>
      </c>
      <c r="V1131" s="87">
        <v>0</v>
      </c>
      <c r="W1131" s="87">
        <v>0</v>
      </c>
      <c r="X1131" s="87">
        <v>0</v>
      </c>
      <c r="Y1131" s="87">
        <v>0</v>
      </c>
      <c r="Z1131" s="87">
        <v>0</v>
      </c>
      <c r="AA1131" s="87">
        <v>0</v>
      </c>
      <c r="AB1131" s="87">
        <v>0</v>
      </c>
      <c r="AC1131" s="87">
        <v>0</v>
      </c>
      <c r="AD1131" s="87">
        <v>0</v>
      </c>
      <c r="AE1131" s="87">
        <v>0</v>
      </c>
      <c r="AF1131" s="87">
        <v>0</v>
      </c>
      <c r="AG1131" s="87">
        <v>0</v>
      </c>
      <c r="AH1131" s="87">
        <v>0</v>
      </c>
      <c r="AI1131" s="87">
        <v>0</v>
      </c>
      <c r="AJ1131" s="87">
        <v>0</v>
      </c>
      <c r="AK1131" s="87">
        <v>0</v>
      </c>
      <c r="AL1131" s="87">
        <v>0</v>
      </c>
      <c r="AM1131" s="87">
        <v>0</v>
      </c>
      <c r="AN1131" s="87">
        <v>0</v>
      </c>
      <c r="AO1131" s="87">
        <v>0</v>
      </c>
      <c r="AP1131" s="87">
        <v>0</v>
      </c>
      <c r="AQ1131" s="87">
        <v>0</v>
      </c>
      <c r="AR1131" s="87">
        <v>0</v>
      </c>
      <c r="AS1131" s="87">
        <v>0</v>
      </c>
      <c r="AT1131" s="87">
        <v>0</v>
      </c>
      <c r="AU1131" s="87">
        <v>0</v>
      </c>
      <c r="AV1131" s="87">
        <v>0</v>
      </c>
      <c r="AW1131" s="87">
        <v>0</v>
      </c>
      <c r="AX1131" s="87">
        <v>0</v>
      </c>
      <c r="AY1131" s="87">
        <v>0</v>
      </c>
      <c r="AZ1131" s="87">
        <v>0</v>
      </c>
      <c r="BA1131" s="87">
        <v>0</v>
      </c>
      <c r="BB1131" s="87">
        <v>0</v>
      </c>
    </row>
    <row r="1132" spans="1:54">
      <c r="A1132" s="86" t="s">
        <v>1249</v>
      </c>
      <c r="B1132" s="87"/>
      <c r="C1132" s="87"/>
      <c r="D1132" s="87"/>
      <c r="E1132" s="87"/>
      <c r="F1132" s="87"/>
      <c r="G1132" s="87"/>
      <c r="H1132" s="87"/>
      <c r="I1132" s="87"/>
      <c r="J1132" s="87"/>
      <c r="K1132" s="87"/>
      <c r="L1132" s="87"/>
      <c r="M1132" s="87"/>
      <c r="N1132" s="87"/>
      <c r="O1132" s="87"/>
      <c r="P1132" s="87"/>
      <c r="Q1132" s="87"/>
      <c r="R1132" s="87"/>
      <c r="S1132" s="87"/>
      <c r="T1132" s="87"/>
      <c r="U1132" s="87"/>
      <c r="V1132" s="87"/>
      <c r="W1132" s="87"/>
      <c r="X1132" s="87"/>
      <c r="Y1132" s="87"/>
      <c r="Z1132" s="87"/>
      <c r="AA1132" s="87"/>
      <c r="AB1132" s="87"/>
      <c r="AC1132" s="87"/>
      <c r="AD1132" s="87"/>
      <c r="AE1132" s="87"/>
      <c r="AF1132" s="87"/>
      <c r="AG1132" s="87"/>
      <c r="AH1132" s="87"/>
      <c r="AI1132" s="87"/>
      <c r="AJ1132" s="87"/>
      <c r="AK1132" s="87"/>
      <c r="AL1132" s="87"/>
      <c r="AM1132" s="87"/>
      <c r="AN1132" s="87"/>
      <c r="AO1132" s="87"/>
      <c r="AP1132" s="87"/>
      <c r="AQ1132" s="87"/>
      <c r="AR1132" s="87"/>
      <c r="AS1132" s="87"/>
      <c r="AT1132" s="87"/>
      <c r="AU1132" s="87"/>
      <c r="AV1132" s="87"/>
      <c r="AW1132" s="87"/>
      <c r="AX1132" s="87"/>
      <c r="AY1132" s="87"/>
      <c r="AZ1132" s="87"/>
      <c r="BA1132" s="87"/>
      <c r="BB1132" s="87"/>
    </row>
    <row r="1133" spans="1:54">
      <c r="A1133" s="86" t="s">
        <v>1250</v>
      </c>
      <c r="B1133" s="87"/>
      <c r="C1133" s="87"/>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c r="AK1133" s="87"/>
      <c r="AL1133" s="87"/>
      <c r="AM1133" s="87"/>
      <c r="AN1133" s="87"/>
      <c r="AO1133" s="87"/>
      <c r="AP1133" s="87"/>
      <c r="AQ1133" s="87"/>
      <c r="AR1133" s="87"/>
      <c r="AS1133" s="87"/>
      <c r="AT1133" s="87"/>
      <c r="AU1133" s="87"/>
      <c r="AV1133" s="87"/>
      <c r="AW1133" s="87"/>
      <c r="AX1133" s="87"/>
      <c r="AY1133" s="87"/>
      <c r="AZ1133" s="87"/>
      <c r="BA1133" s="87"/>
      <c r="BB1133" s="87"/>
    </row>
    <row r="1134" spans="1:54">
      <c r="A1134" s="86" t="s">
        <v>1251</v>
      </c>
      <c r="B1134" s="87">
        <v>0</v>
      </c>
      <c r="C1134" s="87">
        <v>0</v>
      </c>
      <c r="D1134" s="87">
        <v>0</v>
      </c>
      <c r="E1134" s="87">
        <v>0</v>
      </c>
      <c r="F1134" s="87">
        <v>0</v>
      </c>
      <c r="G1134" s="87">
        <v>0</v>
      </c>
      <c r="H1134" s="87">
        <v>0</v>
      </c>
      <c r="I1134" s="87">
        <v>0</v>
      </c>
      <c r="J1134" s="87">
        <v>0</v>
      </c>
      <c r="K1134" s="87">
        <v>0</v>
      </c>
      <c r="L1134" s="87">
        <v>0</v>
      </c>
      <c r="M1134" s="87">
        <v>0</v>
      </c>
      <c r="N1134" s="87">
        <v>0</v>
      </c>
      <c r="O1134" s="87">
        <v>0</v>
      </c>
      <c r="P1134" s="87">
        <v>0</v>
      </c>
      <c r="Q1134" s="87">
        <v>0</v>
      </c>
      <c r="R1134" s="87">
        <v>0</v>
      </c>
      <c r="S1134" s="87">
        <v>0</v>
      </c>
      <c r="T1134" s="87">
        <v>0</v>
      </c>
      <c r="U1134" s="87">
        <v>0</v>
      </c>
      <c r="V1134" s="87">
        <v>0</v>
      </c>
      <c r="W1134" s="87">
        <v>0</v>
      </c>
      <c r="X1134" s="87">
        <v>0</v>
      </c>
      <c r="Y1134" s="87">
        <v>0</v>
      </c>
      <c r="Z1134" s="87">
        <v>0</v>
      </c>
      <c r="AA1134" s="87">
        <v>0</v>
      </c>
      <c r="AB1134" s="87">
        <v>0</v>
      </c>
      <c r="AC1134" s="87">
        <v>0</v>
      </c>
      <c r="AD1134" s="87">
        <v>0</v>
      </c>
      <c r="AE1134" s="87">
        <v>0</v>
      </c>
      <c r="AF1134" s="87">
        <v>0</v>
      </c>
      <c r="AG1134" s="87">
        <v>0</v>
      </c>
      <c r="AH1134" s="87">
        <v>0</v>
      </c>
      <c r="AI1134" s="87">
        <v>0</v>
      </c>
      <c r="AJ1134" s="87">
        <v>0</v>
      </c>
      <c r="AK1134" s="87">
        <v>0</v>
      </c>
      <c r="AL1134" s="87">
        <v>0</v>
      </c>
      <c r="AM1134" s="87">
        <v>0</v>
      </c>
      <c r="AN1134" s="87">
        <v>0</v>
      </c>
      <c r="AO1134" s="87">
        <v>0</v>
      </c>
      <c r="AP1134" s="87">
        <v>0</v>
      </c>
      <c r="AQ1134" s="87">
        <v>0</v>
      </c>
      <c r="AR1134" s="87">
        <v>0</v>
      </c>
      <c r="AS1134" s="87">
        <v>0</v>
      </c>
      <c r="AT1134" s="87">
        <v>0</v>
      </c>
      <c r="AU1134" s="87">
        <v>0</v>
      </c>
      <c r="AV1134" s="87">
        <v>0</v>
      </c>
      <c r="AW1134" s="87">
        <v>0</v>
      </c>
      <c r="AX1134" s="87">
        <v>0</v>
      </c>
      <c r="AY1134" s="87">
        <v>0</v>
      </c>
      <c r="AZ1134" s="87">
        <v>0</v>
      </c>
      <c r="BA1134" s="87">
        <v>0</v>
      </c>
      <c r="BB1134" s="87">
        <v>0</v>
      </c>
    </row>
    <row r="1135" spans="1:54">
      <c r="A1135" s="86" t="s">
        <v>1252</v>
      </c>
      <c r="B1135" s="87">
        <v>0</v>
      </c>
      <c r="C1135" s="87">
        <v>0</v>
      </c>
      <c r="D1135" s="87">
        <v>0</v>
      </c>
      <c r="E1135" s="87">
        <v>0</v>
      </c>
      <c r="F1135" s="87">
        <v>0</v>
      </c>
      <c r="G1135" s="87">
        <v>0</v>
      </c>
      <c r="H1135" s="87">
        <v>0</v>
      </c>
      <c r="I1135" s="87">
        <v>0</v>
      </c>
      <c r="J1135" s="87">
        <v>0</v>
      </c>
      <c r="K1135" s="87">
        <v>0</v>
      </c>
      <c r="L1135" s="87">
        <v>0</v>
      </c>
      <c r="M1135" s="87">
        <v>0</v>
      </c>
      <c r="N1135" s="87">
        <v>0</v>
      </c>
      <c r="O1135" s="87">
        <v>0</v>
      </c>
      <c r="P1135" s="87">
        <v>0</v>
      </c>
      <c r="Q1135" s="87">
        <v>0</v>
      </c>
      <c r="R1135" s="87">
        <v>0</v>
      </c>
      <c r="S1135" s="87">
        <v>0</v>
      </c>
      <c r="T1135" s="87">
        <v>0</v>
      </c>
      <c r="U1135" s="87">
        <v>0</v>
      </c>
      <c r="V1135" s="87">
        <v>0</v>
      </c>
      <c r="W1135" s="87">
        <v>0</v>
      </c>
      <c r="X1135" s="87">
        <v>0</v>
      </c>
      <c r="Y1135" s="87">
        <v>0</v>
      </c>
      <c r="Z1135" s="87">
        <v>0</v>
      </c>
      <c r="AA1135" s="87">
        <v>0</v>
      </c>
      <c r="AB1135" s="87">
        <v>0</v>
      </c>
      <c r="AC1135" s="87">
        <v>0</v>
      </c>
      <c r="AD1135" s="87">
        <v>0</v>
      </c>
      <c r="AE1135" s="87">
        <v>0</v>
      </c>
      <c r="AF1135" s="87">
        <v>0</v>
      </c>
      <c r="AG1135" s="87">
        <v>0</v>
      </c>
      <c r="AH1135" s="87">
        <v>0</v>
      </c>
      <c r="AI1135" s="87">
        <v>0</v>
      </c>
      <c r="AJ1135" s="87">
        <v>0</v>
      </c>
      <c r="AK1135" s="87">
        <v>0</v>
      </c>
      <c r="AL1135" s="87">
        <v>0</v>
      </c>
      <c r="AM1135" s="87">
        <v>0</v>
      </c>
      <c r="AN1135" s="87">
        <v>0</v>
      </c>
      <c r="AO1135" s="87">
        <v>0</v>
      </c>
      <c r="AP1135" s="87">
        <v>0</v>
      </c>
      <c r="AQ1135" s="87">
        <v>0</v>
      </c>
      <c r="AR1135" s="87">
        <v>0</v>
      </c>
      <c r="AS1135" s="87">
        <v>0</v>
      </c>
      <c r="AT1135" s="87">
        <v>0</v>
      </c>
      <c r="AU1135" s="87">
        <v>0</v>
      </c>
      <c r="AV1135" s="87">
        <v>0</v>
      </c>
      <c r="AW1135" s="87">
        <v>0</v>
      </c>
      <c r="AX1135" s="87">
        <v>0</v>
      </c>
      <c r="AY1135" s="87">
        <v>0</v>
      </c>
      <c r="AZ1135" s="87">
        <v>0</v>
      </c>
      <c r="BA1135" s="87">
        <v>0</v>
      </c>
      <c r="BB1135" s="87">
        <v>0</v>
      </c>
    </row>
    <row r="1136" spans="1:54">
      <c r="A1136" s="86" t="s">
        <v>1253</v>
      </c>
      <c r="B1136" s="87">
        <v>0</v>
      </c>
      <c r="C1136" s="87">
        <v>0</v>
      </c>
      <c r="D1136" s="87">
        <v>0</v>
      </c>
      <c r="E1136" s="87">
        <v>0</v>
      </c>
      <c r="F1136" s="87">
        <v>0</v>
      </c>
      <c r="G1136" s="87">
        <v>0</v>
      </c>
      <c r="H1136" s="87">
        <v>0</v>
      </c>
      <c r="I1136" s="87">
        <v>0</v>
      </c>
      <c r="J1136" s="87">
        <v>0</v>
      </c>
      <c r="K1136" s="87">
        <v>0</v>
      </c>
      <c r="L1136" s="87">
        <v>0</v>
      </c>
      <c r="M1136" s="87">
        <v>0</v>
      </c>
      <c r="N1136" s="87">
        <v>0</v>
      </c>
      <c r="O1136" s="87">
        <v>0</v>
      </c>
      <c r="P1136" s="87">
        <v>0</v>
      </c>
      <c r="Q1136" s="87">
        <v>0</v>
      </c>
      <c r="R1136" s="87">
        <v>0</v>
      </c>
      <c r="S1136" s="87">
        <v>0</v>
      </c>
      <c r="T1136" s="87">
        <v>0</v>
      </c>
      <c r="U1136" s="87">
        <v>0</v>
      </c>
      <c r="V1136" s="87">
        <v>0</v>
      </c>
      <c r="W1136" s="87">
        <v>0</v>
      </c>
      <c r="X1136" s="87">
        <v>0</v>
      </c>
      <c r="Y1136" s="87">
        <v>0</v>
      </c>
      <c r="Z1136" s="87">
        <v>0</v>
      </c>
      <c r="AA1136" s="87">
        <v>0</v>
      </c>
      <c r="AB1136" s="87">
        <v>0</v>
      </c>
      <c r="AC1136" s="87">
        <v>0</v>
      </c>
      <c r="AD1136" s="87">
        <v>0</v>
      </c>
      <c r="AE1136" s="87">
        <v>0</v>
      </c>
      <c r="AF1136" s="87">
        <v>0</v>
      </c>
      <c r="AG1136" s="87">
        <v>0</v>
      </c>
      <c r="AH1136" s="87">
        <v>0</v>
      </c>
      <c r="AI1136" s="87">
        <v>0</v>
      </c>
      <c r="AJ1136" s="87">
        <v>0</v>
      </c>
      <c r="AK1136" s="87">
        <v>0</v>
      </c>
      <c r="AL1136" s="87">
        <v>0</v>
      </c>
      <c r="AM1136" s="87">
        <v>0</v>
      </c>
      <c r="AN1136" s="87">
        <v>0</v>
      </c>
      <c r="AO1136" s="87">
        <v>0</v>
      </c>
      <c r="AP1136" s="87">
        <v>0</v>
      </c>
      <c r="AQ1136" s="87">
        <v>0</v>
      </c>
      <c r="AR1136" s="87">
        <v>0</v>
      </c>
      <c r="AS1136" s="87">
        <v>0</v>
      </c>
      <c r="AT1136" s="87">
        <v>0</v>
      </c>
      <c r="AU1136" s="87">
        <v>0</v>
      </c>
      <c r="AV1136" s="87">
        <v>0</v>
      </c>
      <c r="AW1136" s="87">
        <v>0</v>
      </c>
      <c r="AX1136" s="87">
        <v>0</v>
      </c>
      <c r="AY1136" s="87">
        <v>0</v>
      </c>
      <c r="AZ1136" s="87">
        <v>0</v>
      </c>
      <c r="BA1136" s="87">
        <v>0</v>
      </c>
      <c r="BB1136" s="87">
        <v>0</v>
      </c>
    </row>
    <row r="1137" spans="1:54">
      <c r="A1137" s="267" t="s">
        <v>1254</v>
      </c>
      <c r="B1137" s="87">
        <v>0</v>
      </c>
      <c r="C1137" s="87">
        <v>0</v>
      </c>
      <c r="D1137" s="87">
        <v>0</v>
      </c>
      <c r="E1137" s="87">
        <v>0</v>
      </c>
      <c r="F1137" s="87">
        <v>0</v>
      </c>
      <c r="G1137" s="87">
        <v>0</v>
      </c>
      <c r="H1137" s="87">
        <v>0</v>
      </c>
      <c r="I1137" s="87">
        <v>0</v>
      </c>
      <c r="J1137" s="87">
        <v>0</v>
      </c>
      <c r="K1137" s="87">
        <v>0</v>
      </c>
      <c r="L1137" s="87">
        <v>0</v>
      </c>
      <c r="M1137" s="87">
        <v>0</v>
      </c>
      <c r="N1137" s="87">
        <v>0</v>
      </c>
      <c r="O1137" s="87">
        <v>0</v>
      </c>
      <c r="P1137" s="87">
        <v>0</v>
      </c>
      <c r="Q1137" s="87">
        <v>0</v>
      </c>
      <c r="R1137" s="87">
        <v>0</v>
      </c>
      <c r="S1137" s="87">
        <v>0</v>
      </c>
      <c r="T1137" s="87">
        <v>0</v>
      </c>
      <c r="U1137" s="87">
        <v>0</v>
      </c>
      <c r="V1137" s="87">
        <v>0</v>
      </c>
      <c r="W1137" s="87">
        <v>0</v>
      </c>
      <c r="X1137" s="87">
        <v>0</v>
      </c>
      <c r="Y1137" s="87">
        <v>0</v>
      </c>
      <c r="Z1137" s="87">
        <v>0</v>
      </c>
      <c r="AA1137" s="87">
        <v>0</v>
      </c>
      <c r="AB1137" s="87">
        <v>0</v>
      </c>
      <c r="AC1137" s="87">
        <v>0</v>
      </c>
      <c r="AD1137" s="87">
        <v>0</v>
      </c>
      <c r="AE1137" s="87">
        <v>0</v>
      </c>
      <c r="AF1137" s="87">
        <v>0</v>
      </c>
      <c r="AG1137" s="87">
        <v>0</v>
      </c>
      <c r="AH1137" s="87">
        <v>0</v>
      </c>
      <c r="AI1137" s="87">
        <v>0</v>
      </c>
      <c r="AJ1137" s="87">
        <v>0</v>
      </c>
      <c r="AK1137" s="87">
        <v>0</v>
      </c>
      <c r="AL1137" s="87">
        <v>0</v>
      </c>
      <c r="AM1137" s="87">
        <v>0</v>
      </c>
      <c r="AN1137" s="87">
        <v>0</v>
      </c>
      <c r="AO1137" s="87">
        <v>0</v>
      </c>
      <c r="AP1137" s="87">
        <v>0</v>
      </c>
      <c r="AQ1137" s="87">
        <v>0</v>
      </c>
      <c r="AR1137" s="87">
        <v>0</v>
      </c>
      <c r="AS1137" s="87">
        <v>0</v>
      </c>
      <c r="AT1137" s="87">
        <v>0</v>
      </c>
      <c r="AU1137" s="87">
        <v>0</v>
      </c>
      <c r="AV1137" s="87">
        <v>0</v>
      </c>
      <c r="AW1137" s="87">
        <v>0</v>
      </c>
      <c r="AX1137" s="87">
        <v>0</v>
      </c>
      <c r="AY1137" s="87">
        <v>0</v>
      </c>
      <c r="AZ1137" s="87">
        <v>0</v>
      </c>
      <c r="BA1137" s="87">
        <v>0</v>
      </c>
      <c r="BB1137" s="87">
        <v>0</v>
      </c>
    </row>
    <row r="1138" spans="1:54">
      <c r="A1138" s="86" t="s">
        <v>1255</v>
      </c>
      <c r="B1138" s="87"/>
      <c r="C1138" s="87"/>
      <c r="D1138" s="87"/>
      <c r="E1138" s="87"/>
      <c r="F1138" s="87"/>
      <c r="G1138" s="87"/>
      <c r="H1138" s="87"/>
      <c r="I1138" s="87"/>
      <c r="J1138" s="87"/>
      <c r="K1138" s="87"/>
      <c r="L1138" s="87"/>
      <c r="M1138" s="87"/>
      <c r="N1138" s="87"/>
      <c r="O1138" s="87"/>
      <c r="P1138" s="87"/>
      <c r="Q1138" s="87"/>
      <c r="R1138" s="87"/>
      <c r="S1138" s="87"/>
      <c r="T1138" s="87"/>
      <c r="U1138" s="87"/>
      <c r="V1138" s="87"/>
      <c r="W1138" s="87"/>
      <c r="X1138" s="87"/>
      <c r="Y1138" s="87"/>
      <c r="Z1138" s="87"/>
      <c r="AA1138" s="87"/>
      <c r="AB1138" s="87"/>
      <c r="AC1138" s="87"/>
      <c r="AD1138" s="87"/>
      <c r="AE1138" s="87"/>
      <c r="AF1138" s="87"/>
      <c r="AG1138" s="87"/>
      <c r="AH1138" s="87"/>
      <c r="AI1138" s="87"/>
      <c r="AJ1138" s="87"/>
      <c r="AK1138" s="87"/>
      <c r="AL1138" s="87"/>
      <c r="AM1138" s="87"/>
      <c r="AN1138" s="87"/>
      <c r="AO1138" s="87"/>
      <c r="AP1138" s="87"/>
      <c r="AQ1138" s="87"/>
      <c r="AR1138" s="87"/>
      <c r="AS1138" s="87"/>
      <c r="AT1138" s="87"/>
      <c r="AU1138" s="87"/>
      <c r="AV1138" s="87"/>
      <c r="AW1138" s="87"/>
      <c r="AX1138" s="87"/>
      <c r="AY1138" s="87"/>
      <c r="AZ1138" s="87"/>
      <c r="BA1138" s="87"/>
      <c r="BB1138" s="87"/>
    </row>
    <row r="1139" spans="1:54">
      <c r="A1139" s="86" t="s">
        <v>1256</v>
      </c>
      <c r="B1139" s="87">
        <v>0</v>
      </c>
      <c r="C1139" s="87">
        <v>0</v>
      </c>
      <c r="D1139" s="87">
        <v>0</v>
      </c>
      <c r="E1139" s="87">
        <v>0</v>
      </c>
      <c r="F1139" s="87">
        <v>0</v>
      </c>
      <c r="G1139" s="87">
        <v>0</v>
      </c>
      <c r="H1139" s="87">
        <v>0</v>
      </c>
      <c r="I1139" s="87">
        <v>0</v>
      </c>
      <c r="J1139" s="87">
        <v>0</v>
      </c>
      <c r="K1139" s="87">
        <v>0</v>
      </c>
      <c r="L1139" s="87">
        <v>0</v>
      </c>
      <c r="M1139" s="87">
        <v>0</v>
      </c>
      <c r="N1139" s="87">
        <v>0</v>
      </c>
      <c r="O1139" s="87">
        <v>0</v>
      </c>
      <c r="P1139" s="87">
        <v>0</v>
      </c>
      <c r="Q1139" s="87">
        <v>0</v>
      </c>
      <c r="R1139" s="87">
        <v>0</v>
      </c>
      <c r="S1139" s="87">
        <v>0</v>
      </c>
      <c r="T1139" s="87">
        <v>0</v>
      </c>
      <c r="U1139" s="87">
        <v>0</v>
      </c>
      <c r="V1139" s="87">
        <v>0</v>
      </c>
      <c r="W1139" s="87">
        <v>0</v>
      </c>
      <c r="X1139" s="87">
        <v>0</v>
      </c>
      <c r="Y1139" s="87">
        <v>0</v>
      </c>
      <c r="Z1139" s="87">
        <v>0</v>
      </c>
      <c r="AA1139" s="87">
        <v>0</v>
      </c>
      <c r="AB1139" s="87">
        <v>0</v>
      </c>
      <c r="AC1139" s="87">
        <v>0</v>
      </c>
      <c r="AD1139" s="87">
        <v>0</v>
      </c>
      <c r="AE1139" s="87">
        <v>0</v>
      </c>
      <c r="AF1139" s="87">
        <v>0</v>
      </c>
      <c r="AG1139" s="87">
        <v>0</v>
      </c>
      <c r="AH1139" s="87">
        <v>0</v>
      </c>
      <c r="AI1139" s="87">
        <v>0</v>
      </c>
      <c r="AJ1139" s="87">
        <v>0</v>
      </c>
      <c r="AK1139" s="87">
        <v>0</v>
      </c>
      <c r="AL1139" s="87">
        <v>0</v>
      </c>
      <c r="AM1139" s="87">
        <v>0</v>
      </c>
      <c r="AN1139" s="87">
        <v>0</v>
      </c>
      <c r="AO1139" s="87">
        <v>0</v>
      </c>
      <c r="AP1139" s="87">
        <v>0</v>
      </c>
      <c r="AQ1139" s="87">
        <v>0</v>
      </c>
      <c r="AR1139" s="87">
        <v>0</v>
      </c>
      <c r="AS1139" s="87">
        <v>0</v>
      </c>
      <c r="AT1139" s="87">
        <v>0</v>
      </c>
      <c r="AU1139" s="87">
        <v>0</v>
      </c>
      <c r="AV1139" s="87">
        <v>0</v>
      </c>
      <c r="AW1139" s="87">
        <v>0</v>
      </c>
      <c r="AX1139" s="87">
        <v>0</v>
      </c>
      <c r="AY1139" s="87">
        <v>0</v>
      </c>
      <c r="AZ1139" s="87">
        <v>0</v>
      </c>
      <c r="BA1139" s="87">
        <v>0</v>
      </c>
      <c r="BB1139" s="87">
        <v>0</v>
      </c>
    </row>
    <row r="1140" spans="1:54">
      <c r="A1140" s="86" t="s">
        <v>1257</v>
      </c>
      <c r="B1140" s="87">
        <v>0</v>
      </c>
      <c r="C1140" s="87">
        <v>0</v>
      </c>
      <c r="D1140" s="87">
        <v>0</v>
      </c>
      <c r="E1140" s="87">
        <v>0</v>
      </c>
      <c r="F1140" s="87">
        <v>0</v>
      </c>
      <c r="G1140" s="87">
        <v>0</v>
      </c>
      <c r="H1140" s="87">
        <v>0</v>
      </c>
      <c r="I1140" s="87">
        <v>0</v>
      </c>
      <c r="J1140" s="87">
        <v>0</v>
      </c>
      <c r="K1140" s="87">
        <v>0</v>
      </c>
      <c r="L1140" s="87">
        <v>0</v>
      </c>
      <c r="M1140" s="87">
        <v>0</v>
      </c>
      <c r="N1140" s="87">
        <v>0</v>
      </c>
      <c r="O1140" s="87">
        <v>0</v>
      </c>
      <c r="P1140" s="87">
        <v>0</v>
      </c>
      <c r="Q1140" s="87">
        <v>0</v>
      </c>
      <c r="R1140" s="87">
        <v>0</v>
      </c>
      <c r="S1140" s="87">
        <v>0</v>
      </c>
      <c r="T1140" s="87">
        <v>0</v>
      </c>
      <c r="U1140" s="87">
        <v>0</v>
      </c>
      <c r="V1140" s="87">
        <v>0</v>
      </c>
      <c r="W1140" s="87">
        <v>0</v>
      </c>
      <c r="X1140" s="87">
        <v>0</v>
      </c>
      <c r="Y1140" s="87">
        <v>0</v>
      </c>
      <c r="Z1140" s="87">
        <v>0</v>
      </c>
      <c r="AA1140" s="87">
        <v>0</v>
      </c>
      <c r="AB1140" s="87">
        <v>0</v>
      </c>
      <c r="AC1140" s="87">
        <v>0</v>
      </c>
      <c r="AD1140" s="87">
        <v>0</v>
      </c>
      <c r="AE1140" s="87">
        <v>0</v>
      </c>
      <c r="AF1140" s="87">
        <v>0</v>
      </c>
      <c r="AG1140" s="87">
        <v>0</v>
      </c>
      <c r="AH1140" s="87">
        <v>0</v>
      </c>
      <c r="AI1140" s="87">
        <v>0</v>
      </c>
      <c r="AJ1140" s="87">
        <v>0</v>
      </c>
      <c r="AK1140" s="87">
        <v>0</v>
      </c>
      <c r="AL1140" s="87">
        <v>0</v>
      </c>
      <c r="AM1140" s="87">
        <v>0</v>
      </c>
      <c r="AN1140" s="87">
        <v>0</v>
      </c>
      <c r="AO1140" s="87">
        <v>0</v>
      </c>
      <c r="AP1140" s="87">
        <v>0</v>
      </c>
      <c r="AQ1140" s="87">
        <v>0</v>
      </c>
      <c r="AR1140" s="87">
        <v>0</v>
      </c>
      <c r="AS1140" s="87">
        <v>0</v>
      </c>
      <c r="AT1140" s="87">
        <v>0</v>
      </c>
      <c r="AU1140" s="87">
        <v>0</v>
      </c>
      <c r="AV1140" s="87">
        <v>0</v>
      </c>
      <c r="AW1140" s="87">
        <v>0</v>
      </c>
      <c r="AX1140" s="87">
        <v>0</v>
      </c>
      <c r="AY1140" s="87">
        <v>0</v>
      </c>
      <c r="AZ1140" s="87">
        <v>0</v>
      </c>
      <c r="BA1140" s="87">
        <v>0</v>
      </c>
      <c r="BB1140" s="87">
        <v>0</v>
      </c>
    </row>
    <row r="1141" spans="1:54">
      <c r="A1141" s="267" t="s">
        <v>1258</v>
      </c>
      <c r="B1141" s="87">
        <v>0</v>
      </c>
      <c r="C1141" s="87">
        <v>0</v>
      </c>
      <c r="D1141" s="87">
        <v>0</v>
      </c>
      <c r="E1141" s="87">
        <v>0</v>
      </c>
      <c r="F1141" s="87">
        <v>0</v>
      </c>
      <c r="G1141" s="87">
        <v>0</v>
      </c>
      <c r="H1141" s="87">
        <v>0</v>
      </c>
      <c r="I1141" s="87">
        <v>0</v>
      </c>
      <c r="J1141" s="87">
        <v>0</v>
      </c>
      <c r="K1141" s="87">
        <v>0</v>
      </c>
      <c r="L1141" s="87">
        <v>0</v>
      </c>
      <c r="M1141" s="87">
        <v>0</v>
      </c>
      <c r="N1141" s="87">
        <v>0</v>
      </c>
      <c r="O1141" s="87">
        <v>0</v>
      </c>
      <c r="P1141" s="87">
        <v>0</v>
      </c>
      <c r="Q1141" s="87">
        <v>0</v>
      </c>
      <c r="R1141" s="87">
        <v>0</v>
      </c>
      <c r="S1141" s="87">
        <v>0</v>
      </c>
      <c r="T1141" s="87">
        <v>0</v>
      </c>
      <c r="U1141" s="87">
        <v>0</v>
      </c>
      <c r="V1141" s="87">
        <v>0</v>
      </c>
      <c r="W1141" s="87">
        <v>0</v>
      </c>
      <c r="X1141" s="87">
        <v>0</v>
      </c>
      <c r="Y1141" s="87">
        <v>0</v>
      </c>
      <c r="Z1141" s="87">
        <v>0</v>
      </c>
      <c r="AA1141" s="87">
        <v>0</v>
      </c>
      <c r="AB1141" s="87">
        <v>0</v>
      </c>
      <c r="AC1141" s="87">
        <v>0</v>
      </c>
      <c r="AD1141" s="87">
        <v>0</v>
      </c>
      <c r="AE1141" s="87">
        <v>0</v>
      </c>
      <c r="AF1141" s="87">
        <v>0</v>
      </c>
      <c r="AG1141" s="87">
        <v>0</v>
      </c>
      <c r="AH1141" s="87">
        <v>0</v>
      </c>
      <c r="AI1141" s="87">
        <v>0</v>
      </c>
      <c r="AJ1141" s="87">
        <v>0</v>
      </c>
      <c r="AK1141" s="87">
        <v>0</v>
      </c>
      <c r="AL1141" s="87">
        <v>0</v>
      </c>
      <c r="AM1141" s="87">
        <v>0</v>
      </c>
      <c r="AN1141" s="87">
        <v>0</v>
      </c>
      <c r="AO1141" s="87">
        <v>0</v>
      </c>
      <c r="AP1141" s="87">
        <v>0</v>
      </c>
      <c r="AQ1141" s="87">
        <v>0</v>
      </c>
      <c r="AR1141" s="87">
        <v>0</v>
      </c>
      <c r="AS1141" s="87">
        <v>0</v>
      </c>
      <c r="AT1141" s="87">
        <v>0</v>
      </c>
      <c r="AU1141" s="87">
        <v>0</v>
      </c>
      <c r="AV1141" s="87">
        <v>0</v>
      </c>
      <c r="AW1141" s="87">
        <v>0</v>
      </c>
      <c r="AX1141" s="87">
        <v>0</v>
      </c>
      <c r="AY1141" s="87">
        <v>0</v>
      </c>
      <c r="AZ1141" s="87">
        <v>0</v>
      </c>
      <c r="BA1141" s="87">
        <v>0</v>
      </c>
      <c r="BB1141" s="87">
        <v>0</v>
      </c>
    </row>
    <row r="1142" spans="1:54">
      <c r="A1142" s="86" t="s">
        <v>1259</v>
      </c>
      <c r="B1142" s="87"/>
      <c r="C1142" s="87"/>
      <c r="D1142" s="87"/>
      <c r="E1142" s="87"/>
      <c r="F1142" s="87"/>
      <c r="G1142" s="87"/>
      <c r="H1142" s="87"/>
      <c r="I1142" s="87"/>
      <c r="J1142" s="87"/>
      <c r="K1142" s="87"/>
      <c r="L1142" s="87"/>
      <c r="M1142" s="87"/>
      <c r="N1142" s="87"/>
      <c r="O1142" s="87"/>
      <c r="P1142" s="87"/>
      <c r="Q1142" s="87"/>
      <c r="R1142" s="87"/>
      <c r="S1142" s="87"/>
      <c r="T1142" s="87"/>
      <c r="U1142" s="87"/>
      <c r="V1142" s="87"/>
      <c r="W1142" s="87"/>
      <c r="X1142" s="87"/>
      <c r="Y1142" s="87"/>
      <c r="Z1142" s="87"/>
      <c r="AA1142" s="87"/>
      <c r="AB1142" s="87"/>
      <c r="AC1142" s="87"/>
      <c r="AD1142" s="87"/>
      <c r="AE1142" s="87"/>
      <c r="AF1142" s="87"/>
      <c r="AG1142" s="87"/>
      <c r="AH1142" s="87"/>
      <c r="AI1142" s="87"/>
      <c r="AJ1142" s="87"/>
      <c r="AK1142" s="87"/>
      <c r="AL1142" s="87"/>
      <c r="AM1142" s="87"/>
      <c r="AN1142" s="87"/>
      <c r="AO1142" s="87"/>
      <c r="AP1142" s="87"/>
      <c r="AQ1142" s="87"/>
      <c r="AR1142" s="87"/>
      <c r="AS1142" s="87"/>
      <c r="AT1142" s="87"/>
      <c r="AU1142" s="87"/>
      <c r="AV1142" s="87"/>
      <c r="AW1142" s="87"/>
      <c r="AX1142" s="87"/>
      <c r="AY1142" s="87"/>
      <c r="AZ1142" s="87"/>
      <c r="BA1142" s="87"/>
      <c r="BB1142" s="87"/>
    </row>
    <row r="1143" spans="1:54">
      <c r="A1143" s="86" t="s">
        <v>1260</v>
      </c>
      <c r="B1143" s="87">
        <v>1000</v>
      </c>
      <c r="C1143" s="87">
        <v>1000</v>
      </c>
      <c r="D1143" s="87">
        <v>1000</v>
      </c>
      <c r="E1143" s="87">
        <v>1000</v>
      </c>
      <c r="F1143" s="87">
        <v>1000</v>
      </c>
      <c r="G1143" s="87">
        <v>1000</v>
      </c>
      <c r="H1143" s="87">
        <v>1000</v>
      </c>
      <c r="I1143" s="87">
        <v>1000</v>
      </c>
      <c r="J1143" s="87">
        <v>1000</v>
      </c>
      <c r="K1143" s="87">
        <v>1000</v>
      </c>
      <c r="L1143" s="87">
        <v>1000</v>
      </c>
      <c r="M1143" s="87">
        <v>1000</v>
      </c>
      <c r="N1143" s="87">
        <v>1000</v>
      </c>
      <c r="O1143" s="87">
        <v>1000</v>
      </c>
      <c r="P1143" s="87">
        <v>1000</v>
      </c>
      <c r="Q1143" s="87">
        <v>1000</v>
      </c>
      <c r="R1143" s="87">
        <v>1000</v>
      </c>
      <c r="S1143" s="87">
        <v>1000</v>
      </c>
      <c r="T1143" s="87">
        <v>1000</v>
      </c>
      <c r="U1143" s="87">
        <v>1000</v>
      </c>
      <c r="V1143" s="87">
        <v>1000</v>
      </c>
      <c r="W1143" s="87">
        <v>1000</v>
      </c>
      <c r="X1143" s="87">
        <v>1000</v>
      </c>
      <c r="Y1143" s="87">
        <v>1000</v>
      </c>
      <c r="Z1143" s="87">
        <v>1000</v>
      </c>
      <c r="AA1143" s="87">
        <v>1000</v>
      </c>
      <c r="AB1143" s="87">
        <v>1000</v>
      </c>
      <c r="AC1143" s="87">
        <v>1000</v>
      </c>
      <c r="AD1143" s="87">
        <v>1000</v>
      </c>
      <c r="AE1143" s="87">
        <v>1000</v>
      </c>
      <c r="AF1143" s="87">
        <v>1000</v>
      </c>
      <c r="AG1143" s="87">
        <v>1000</v>
      </c>
      <c r="AH1143" s="87">
        <v>1000</v>
      </c>
      <c r="AI1143" s="87">
        <v>1000</v>
      </c>
      <c r="AJ1143" s="87">
        <v>1000</v>
      </c>
      <c r="AK1143" s="87">
        <v>1000</v>
      </c>
      <c r="AL1143" s="87">
        <v>1000</v>
      </c>
      <c r="AM1143" s="87">
        <v>1000</v>
      </c>
      <c r="AN1143" s="87">
        <v>1000</v>
      </c>
      <c r="AO1143" s="87">
        <v>1000</v>
      </c>
      <c r="AP1143" s="87">
        <v>1000</v>
      </c>
      <c r="AQ1143" s="87">
        <v>1000</v>
      </c>
      <c r="AR1143" s="87">
        <v>1000</v>
      </c>
      <c r="AS1143" s="87">
        <v>1000</v>
      </c>
      <c r="AT1143" s="87">
        <v>1000</v>
      </c>
      <c r="AU1143" s="87">
        <v>1000</v>
      </c>
      <c r="AV1143" s="87">
        <v>1000</v>
      </c>
      <c r="AW1143" s="87">
        <v>1000</v>
      </c>
      <c r="AX1143" s="87">
        <v>1000</v>
      </c>
      <c r="AY1143" s="87">
        <v>1000</v>
      </c>
      <c r="AZ1143" s="87">
        <v>1000</v>
      </c>
      <c r="BA1143" s="87">
        <v>1000</v>
      </c>
      <c r="BB1143" s="87">
        <v>1000</v>
      </c>
    </row>
    <row r="1144" spans="1:54">
      <c r="A1144" s="86" t="s">
        <v>1261</v>
      </c>
      <c r="B1144" s="87">
        <v>26821261295.444698</v>
      </c>
      <c r="C1144" s="87">
        <v>26868168584.414299</v>
      </c>
      <c r="D1144" s="87">
        <v>27056686513.4258</v>
      </c>
      <c r="E1144" s="87">
        <v>27081923520.9011</v>
      </c>
      <c r="F1144" s="87">
        <v>27176974307.0364</v>
      </c>
      <c r="G1144" s="87">
        <v>27263064395.3685</v>
      </c>
      <c r="H1144" s="87">
        <v>27409990798.580101</v>
      </c>
      <c r="I1144" s="87">
        <v>27519789779.594898</v>
      </c>
      <c r="J1144" s="87">
        <v>27582028779.036598</v>
      </c>
      <c r="K1144" s="87">
        <v>27811538281.606899</v>
      </c>
      <c r="L1144" s="87">
        <v>27857030752.964901</v>
      </c>
      <c r="M1144" s="87">
        <v>27955356309.863201</v>
      </c>
      <c r="N1144" s="87">
        <v>27817448118.485802</v>
      </c>
      <c r="O1144" s="87">
        <v>27817448118.485802</v>
      </c>
      <c r="P1144" s="87">
        <v>27729555999.8573</v>
      </c>
      <c r="Q1144" s="87">
        <v>27902746164.4949</v>
      </c>
      <c r="R1144" s="87">
        <v>27973074065.616798</v>
      </c>
      <c r="S1144" s="87">
        <v>28124965628.742901</v>
      </c>
      <c r="T1144" s="87">
        <v>28278359547.530201</v>
      </c>
      <c r="U1144" s="87">
        <v>28494470510.000099</v>
      </c>
      <c r="V1144" s="87">
        <v>28914396005.4729</v>
      </c>
      <c r="W1144" s="87">
        <v>29058785221.141499</v>
      </c>
      <c r="X1144" s="87">
        <v>29302019042.944302</v>
      </c>
      <c r="Y1144" s="87">
        <v>29408392864.150101</v>
      </c>
      <c r="Z1144" s="87">
        <v>29504087214.182201</v>
      </c>
      <c r="AA1144" s="87">
        <v>29340409529.308701</v>
      </c>
      <c r="AB1144" s="87">
        <v>29340409529.308701</v>
      </c>
      <c r="AC1144" s="87">
        <v>29447930956.2747</v>
      </c>
      <c r="AD1144" s="87">
        <v>29682808841.101398</v>
      </c>
      <c r="AE1144" s="87">
        <v>29730767402.944901</v>
      </c>
      <c r="AF1144" s="87">
        <v>29860506338.418999</v>
      </c>
      <c r="AG1144" s="87">
        <v>29989966237.060902</v>
      </c>
      <c r="AH1144" s="87">
        <v>30181760892.955799</v>
      </c>
      <c r="AI1144" s="87">
        <v>30576473633.072601</v>
      </c>
      <c r="AJ1144" s="87">
        <v>30723174111.960701</v>
      </c>
      <c r="AK1144" s="87">
        <v>30970772361.584702</v>
      </c>
      <c r="AL1144" s="87">
        <v>30990846222.213902</v>
      </c>
      <c r="AM1144" s="87">
        <v>31086652732.390701</v>
      </c>
      <c r="AN1144" s="87">
        <v>30896617033.900101</v>
      </c>
      <c r="AO1144" s="87">
        <v>30896617033.900101</v>
      </c>
      <c r="AP1144" s="87">
        <v>31029719838.198399</v>
      </c>
      <c r="AQ1144" s="87">
        <v>31258583709.383801</v>
      </c>
      <c r="AR1144" s="87">
        <v>31304586709.460499</v>
      </c>
      <c r="AS1144" s="87">
        <v>31436669160.9259</v>
      </c>
      <c r="AT1144" s="87">
        <v>31564198100.778801</v>
      </c>
      <c r="AU1144" s="87">
        <v>31753803222.3652</v>
      </c>
      <c r="AV1144" s="87">
        <v>31994875997.586601</v>
      </c>
      <c r="AW1144" s="87">
        <v>32153287149.6507</v>
      </c>
      <c r="AX1144" s="87">
        <v>32403996077.6395</v>
      </c>
      <c r="AY1144" s="87">
        <v>32578464465.198399</v>
      </c>
      <c r="AZ1144" s="87">
        <v>32674956627.9613</v>
      </c>
      <c r="BA1144" s="87">
        <v>32468108253.601898</v>
      </c>
      <c r="BB1144" s="87">
        <v>32468108253.601898</v>
      </c>
    </row>
    <row r="1145" spans="1:54">
      <c r="A1145" s="86" t="s">
        <v>1262</v>
      </c>
      <c r="B1145" s="87">
        <v>46907288.9696545</v>
      </c>
      <c r="C1145" s="87">
        <v>188517929.01152</v>
      </c>
      <c r="D1145" s="87">
        <v>25237007.4752382</v>
      </c>
      <c r="E1145" s="87">
        <v>95050786.135338202</v>
      </c>
      <c r="F1145" s="87">
        <v>86090088.332068101</v>
      </c>
      <c r="G1145" s="87">
        <v>146926403.211575</v>
      </c>
      <c r="H1145" s="87">
        <v>109798981.01485801</v>
      </c>
      <c r="I1145" s="87">
        <v>62238999.441638499</v>
      </c>
      <c r="J1145" s="87">
        <v>229509502.57036</v>
      </c>
      <c r="K1145" s="87">
        <v>45492471.358008601</v>
      </c>
      <c r="L1145" s="87">
        <v>98325556.898273498</v>
      </c>
      <c r="M1145" s="87">
        <v>-137908191.37742701</v>
      </c>
      <c r="N1145" s="87">
        <v>-87892118.628490701</v>
      </c>
      <c r="O1145" s="87">
        <v>-87892118.628490701</v>
      </c>
      <c r="P1145" s="87">
        <v>173190164.63760599</v>
      </c>
      <c r="Q1145" s="87">
        <v>70327901.121854693</v>
      </c>
      <c r="R1145" s="87">
        <v>151891563.12613499</v>
      </c>
      <c r="S1145" s="87">
        <v>153393918.787278</v>
      </c>
      <c r="T1145" s="87">
        <v>216110962.469901</v>
      </c>
      <c r="U1145" s="87">
        <v>419925495.47285497</v>
      </c>
      <c r="V1145" s="87">
        <v>144389215.66859201</v>
      </c>
      <c r="W1145" s="87">
        <v>243233821.802746</v>
      </c>
      <c r="X1145" s="87">
        <v>106373821.205854</v>
      </c>
      <c r="Y1145" s="87">
        <v>95694350.0321358</v>
      </c>
      <c r="Z1145" s="87">
        <v>-163677684.87358001</v>
      </c>
      <c r="AA1145" s="87">
        <v>107521426.96601801</v>
      </c>
      <c r="AB1145" s="87">
        <v>107521426.96601801</v>
      </c>
      <c r="AC1145" s="87">
        <v>234877884.82666701</v>
      </c>
      <c r="AD1145" s="87">
        <v>47958561.843566597</v>
      </c>
      <c r="AE1145" s="87">
        <v>129738935.47406</v>
      </c>
      <c r="AF1145" s="87">
        <v>129459898.641932</v>
      </c>
      <c r="AG1145" s="87">
        <v>191794655.89486399</v>
      </c>
      <c r="AH1145" s="87">
        <v>394712740.11677498</v>
      </c>
      <c r="AI1145" s="87">
        <v>146700478.88815001</v>
      </c>
      <c r="AJ1145" s="87">
        <v>247598249.62397999</v>
      </c>
      <c r="AK1145" s="87">
        <v>20073860.629253</v>
      </c>
      <c r="AL1145" s="87">
        <v>95806510.176777795</v>
      </c>
      <c r="AM1145" s="87">
        <v>-190035698.49064901</v>
      </c>
      <c r="AN1145" s="87">
        <v>133102804.298281</v>
      </c>
      <c r="AO1145" s="87">
        <v>133102804.298281</v>
      </c>
      <c r="AP1145" s="87">
        <v>228863871.18547699</v>
      </c>
      <c r="AQ1145" s="87">
        <v>46003000.076722302</v>
      </c>
      <c r="AR1145" s="87">
        <v>132082451.46530101</v>
      </c>
      <c r="AS1145" s="87">
        <v>127528939.85296699</v>
      </c>
      <c r="AT1145" s="87">
        <v>189605121.58640799</v>
      </c>
      <c r="AU1145" s="87">
        <v>241072775.22139201</v>
      </c>
      <c r="AV1145" s="87">
        <v>158411152.06409201</v>
      </c>
      <c r="AW1145" s="87">
        <v>250708927.98877099</v>
      </c>
      <c r="AX1145" s="87">
        <v>174468387.55889201</v>
      </c>
      <c r="AY1145" s="87">
        <v>96492162.762973398</v>
      </c>
      <c r="AZ1145" s="87">
        <v>-206848374.359413</v>
      </c>
      <c r="BA1145" s="87">
        <v>78193751.227535307</v>
      </c>
      <c r="BB1145" s="87">
        <v>78193751.227535307</v>
      </c>
    </row>
    <row r="1146" spans="1:54">
      <c r="A1146" s="86" t="s">
        <v>1263</v>
      </c>
      <c r="B1146" s="87">
        <v>0</v>
      </c>
      <c r="C1146" s="87">
        <v>0</v>
      </c>
      <c r="D1146" s="87">
        <v>0</v>
      </c>
      <c r="E1146" s="87">
        <v>0</v>
      </c>
      <c r="F1146" s="87">
        <v>0</v>
      </c>
      <c r="G1146" s="87">
        <v>0</v>
      </c>
      <c r="H1146" s="87">
        <v>0</v>
      </c>
      <c r="I1146" s="87">
        <v>0</v>
      </c>
      <c r="J1146" s="87">
        <v>0</v>
      </c>
      <c r="K1146" s="87">
        <v>0</v>
      </c>
      <c r="L1146" s="87">
        <v>0</v>
      </c>
      <c r="M1146" s="87">
        <v>0</v>
      </c>
      <c r="N1146" s="87">
        <v>0</v>
      </c>
      <c r="O1146" s="87">
        <v>0</v>
      </c>
      <c r="P1146" s="87">
        <v>0</v>
      </c>
      <c r="Q1146" s="87">
        <v>0</v>
      </c>
      <c r="R1146" s="87">
        <v>0</v>
      </c>
      <c r="S1146" s="87">
        <v>0</v>
      </c>
      <c r="T1146" s="87">
        <v>0</v>
      </c>
      <c r="U1146" s="87">
        <v>0</v>
      </c>
      <c r="V1146" s="87">
        <v>0</v>
      </c>
      <c r="W1146" s="87">
        <v>0</v>
      </c>
      <c r="X1146" s="87">
        <v>0</v>
      </c>
      <c r="Y1146" s="87">
        <v>0</v>
      </c>
      <c r="Z1146" s="87">
        <v>0</v>
      </c>
      <c r="AA1146" s="87">
        <v>0</v>
      </c>
      <c r="AB1146" s="87">
        <v>0</v>
      </c>
      <c r="AC1146" s="87">
        <v>0</v>
      </c>
      <c r="AD1146" s="87">
        <v>0</v>
      </c>
      <c r="AE1146" s="87">
        <v>0</v>
      </c>
      <c r="AF1146" s="87">
        <v>0</v>
      </c>
      <c r="AG1146" s="87">
        <v>0</v>
      </c>
      <c r="AH1146" s="87">
        <v>0</v>
      </c>
      <c r="AI1146" s="87">
        <v>0</v>
      </c>
      <c r="AJ1146" s="87">
        <v>0</v>
      </c>
      <c r="AK1146" s="87">
        <v>0</v>
      </c>
      <c r="AL1146" s="87">
        <v>0</v>
      </c>
      <c r="AM1146" s="87">
        <v>0</v>
      </c>
      <c r="AN1146" s="87">
        <v>0</v>
      </c>
      <c r="AO1146" s="87">
        <v>0</v>
      </c>
      <c r="AP1146" s="87">
        <v>0</v>
      </c>
      <c r="AQ1146" s="87">
        <v>0</v>
      </c>
      <c r="AR1146" s="87">
        <v>0</v>
      </c>
      <c r="AS1146" s="87">
        <v>0</v>
      </c>
      <c r="AT1146" s="87">
        <v>0</v>
      </c>
      <c r="AU1146" s="87">
        <v>0</v>
      </c>
      <c r="AV1146" s="87">
        <v>0</v>
      </c>
      <c r="AW1146" s="87">
        <v>0</v>
      </c>
      <c r="AX1146" s="87">
        <v>0</v>
      </c>
      <c r="AY1146" s="87">
        <v>0</v>
      </c>
      <c r="AZ1146" s="87">
        <v>0</v>
      </c>
      <c r="BA1146" s="87">
        <v>0</v>
      </c>
      <c r="BB1146" s="87">
        <v>0</v>
      </c>
    </row>
    <row r="1147" spans="1:54">
      <c r="A1147" s="267" t="s">
        <v>1264</v>
      </c>
      <c r="B1147" s="87">
        <v>46907288.9696545</v>
      </c>
      <c r="C1147" s="87">
        <v>188517929.01152</v>
      </c>
      <c r="D1147" s="87">
        <v>25237007.4752382</v>
      </c>
      <c r="E1147" s="87">
        <v>95050786.135338202</v>
      </c>
      <c r="F1147" s="87">
        <v>86090088.332068101</v>
      </c>
      <c r="G1147" s="87">
        <v>146926403.211575</v>
      </c>
      <c r="H1147" s="87">
        <v>109798981.01485801</v>
      </c>
      <c r="I1147" s="87">
        <v>62238999.441638499</v>
      </c>
      <c r="J1147" s="87">
        <v>229509502.57036</v>
      </c>
      <c r="K1147" s="87">
        <v>45492471.358008601</v>
      </c>
      <c r="L1147" s="87">
        <v>98325556.898273498</v>
      </c>
      <c r="M1147" s="87">
        <v>-137908191.37742701</v>
      </c>
      <c r="N1147" s="87">
        <v>-87892118.628490701</v>
      </c>
      <c r="O1147" s="87">
        <v>-87892118.628490701</v>
      </c>
      <c r="P1147" s="87">
        <v>173190164.63760599</v>
      </c>
      <c r="Q1147" s="87">
        <v>70327901.121854693</v>
      </c>
      <c r="R1147" s="87">
        <v>151891563.12613499</v>
      </c>
      <c r="S1147" s="87">
        <v>153393918.787278</v>
      </c>
      <c r="T1147" s="87">
        <v>216110962.469901</v>
      </c>
      <c r="U1147" s="87">
        <v>419925495.47285497</v>
      </c>
      <c r="V1147" s="87">
        <v>144389215.66859201</v>
      </c>
      <c r="W1147" s="87">
        <v>243233821.802746</v>
      </c>
      <c r="X1147" s="87">
        <v>106373821.205854</v>
      </c>
      <c r="Y1147" s="87">
        <v>95694350.0321358</v>
      </c>
      <c r="Z1147" s="87">
        <v>-163677684.87358001</v>
      </c>
      <c r="AA1147" s="87">
        <v>107521426.96601801</v>
      </c>
      <c r="AB1147" s="87">
        <v>107521426.96601801</v>
      </c>
      <c r="AC1147" s="87">
        <v>234877884.82666701</v>
      </c>
      <c r="AD1147" s="87">
        <v>47958561.843566597</v>
      </c>
      <c r="AE1147" s="87">
        <v>129738935.47406</v>
      </c>
      <c r="AF1147" s="87">
        <v>129459898.641932</v>
      </c>
      <c r="AG1147" s="87">
        <v>191794655.89486399</v>
      </c>
      <c r="AH1147" s="87">
        <v>394712740.11677498</v>
      </c>
      <c r="AI1147" s="87">
        <v>146700478.88815001</v>
      </c>
      <c r="AJ1147" s="87">
        <v>247598249.62397999</v>
      </c>
      <c r="AK1147" s="87">
        <v>20073860.629253</v>
      </c>
      <c r="AL1147" s="87">
        <v>95806510.176777795</v>
      </c>
      <c r="AM1147" s="87">
        <v>-190035698.49064901</v>
      </c>
      <c r="AN1147" s="87">
        <v>133102804.298281</v>
      </c>
      <c r="AO1147" s="87">
        <v>133102804.298281</v>
      </c>
      <c r="AP1147" s="87">
        <v>228863871.18547699</v>
      </c>
      <c r="AQ1147" s="87">
        <v>46003000.076722302</v>
      </c>
      <c r="AR1147" s="87">
        <v>132082451.46530101</v>
      </c>
      <c r="AS1147" s="87">
        <v>127528939.85296699</v>
      </c>
      <c r="AT1147" s="87">
        <v>189605121.58640799</v>
      </c>
      <c r="AU1147" s="87">
        <v>241072775.22139201</v>
      </c>
      <c r="AV1147" s="87">
        <v>158411152.06409201</v>
      </c>
      <c r="AW1147" s="87">
        <v>250708927.98877099</v>
      </c>
      <c r="AX1147" s="87">
        <v>174468387.55889201</v>
      </c>
      <c r="AY1147" s="87">
        <v>96492162.762973398</v>
      </c>
      <c r="AZ1147" s="87">
        <v>-206848374.359413</v>
      </c>
      <c r="BA1147" s="87">
        <v>78193751.227535307</v>
      </c>
      <c r="BB1147" s="87">
        <v>78193751.227535307</v>
      </c>
    </row>
    <row r="1148" spans="1:54">
      <c r="A1148" s="86" t="s">
        <v>1265</v>
      </c>
      <c r="B1148" s="87"/>
      <c r="C1148" s="87"/>
      <c r="D1148" s="87"/>
      <c r="E1148" s="87"/>
      <c r="F1148" s="87"/>
      <c r="G1148" s="87"/>
      <c r="H1148" s="87"/>
      <c r="I1148" s="87"/>
      <c r="J1148" s="87"/>
      <c r="K1148" s="87"/>
      <c r="L1148" s="87"/>
      <c r="M1148" s="87"/>
      <c r="N1148" s="87"/>
      <c r="O1148" s="87"/>
      <c r="P1148" s="87"/>
      <c r="Q1148" s="87"/>
      <c r="R1148" s="87"/>
      <c r="S1148" s="87"/>
      <c r="T1148" s="87"/>
      <c r="U1148" s="87"/>
      <c r="V1148" s="87"/>
      <c r="W1148" s="87"/>
      <c r="X1148" s="87"/>
      <c r="Y1148" s="87"/>
      <c r="Z1148" s="87"/>
      <c r="AA1148" s="87"/>
      <c r="AB1148" s="87"/>
      <c r="AC1148" s="87"/>
      <c r="AD1148" s="87"/>
      <c r="AE1148" s="87"/>
      <c r="AF1148" s="87"/>
      <c r="AG1148" s="87"/>
      <c r="AH1148" s="87"/>
      <c r="AI1148" s="87"/>
      <c r="AJ1148" s="87"/>
      <c r="AK1148" s="87"/>
      <c r="AL1148" s="87"/>
      <c r="AM1148" s="87"/>
      <c r="AN1148" s="87"/>
      <c r="AO1148" s="87"/>
      <c r="AP1148" s="87"/>
      <c r="AQ1148" s="87"/>
      <c r="AR1148" s="87"/>
      <c r="AS1148" s="87"/>
      <c r="AT1148" s="87"/>
      <c r="AU1148" s="87"/>
      <c r="AV1148" s="87"/>
      <c r="AW1148" s="87"/>
      <c r="AX1148" s="87"/>
      <c r="AY1148" s="87"/>
      <c r="AZ1148" s="87"/>
      <c r="BA1148" s="87"/>
      <c r="BB1148" s="87"/>
    </row>
    <row r="1149" spans="1:54">
      <c r="A1149" s="86" t="s">
        <v>1266</v>
      </c>
      <c r="B1149" s="87">
        <v>-26821261296.2346</v>
      </c>
      <c r="C1149" s="87">
        <v>-26868168585.2043</v>
      </c>
      <c r="D1149" s="87">
        <v>-27056686514.215801</v>
      </c>
      <c r="E1149" s="87">
        <v>-27081923521.691002</v>
      </c>
      <c r="F1149" s="87">
        <v>-27176974307.826401</v>
      </c>
      <c r="G1149" s="87">
        <v>-27263064396.158501</v>
      </c>
      <c r="H1149" s="87">
        <v>-27409990799.369999</v>
      </c>
      <c r="I1149" s="87">
        <v>-27519789780.384899</v>
      </c>
      <c r="J1149" s="87">
        <v>-27582028779.8265</v>
      </c>
      <c r="K1149" s="87">
        <v>-27811538282.3969</v>
      </c>
      <c r="L1149" s="87">
        <v>-27857030753.754902</v>
      </c>
      <c r="M1149" s="87">
        <v>-27955356310.653198</v>
      </c>
      <c r="N1149" s="87">
        <v>-27817448119.275799</v>
      </c>
      <c r="O1149" s="87">
        <v>-27817448119.275799</v>
      </c>
      <c r="P1149" s="87">
        <v>-27729556000.647301</v>
      </c>
      <c r="Q1149" s="87">
        <v>-27902746165.284901</v>
      </c>
      <c r="R1149" s="87">
        <v>-27973074066.4067</v>
      </c>
      <c r="S1149" s="87">
        <v>-28124965629.532902</v>
      </c>
      <c r="T1149" s="87">
        <v>-28278359548.320099</v>
      </c>
      <c r="U1149" s="87">
        <v>-28494470510.790001</v>
      </c>
      <c r="V1149" s="87">
        <v>-28914396006.262901</v>
      </c>
      <c r="W1149" s="87">
        <v>-29058785221.931499</v>
      </c>
      <c r="X1149" s="87">
        <v>-29302019043.7342</v>
      </c>
      <c r="Y1149" s="87">
        <v>-29408392864.940102</v>
      </c>
      <c r="Z1149" s="87">
        <v>-29504087214.972198</v>
      </c>
      <c r="AA1149" s="87">
        <v>-29340409530.098598</v>
      </c>
      <c r="AB1149" s="87">
        <v>-29340409530.098598</v>
      </c>
      <c r="AC1149" s="87">
        <v>-29447930957.064602</v>
      </c>
      <c r="AD1149" s="87">
        <v>-29682808841.8913</v>
      </c>
      <c r="AE1149" s="87">
        <v>-29730767403.734901</v>
      </c>
      <c r="AF1149" s="87">
        <v>-29860506339.209</v>
      </c>
      <c r="AG1149" s="87">
        <v>-29989966237.850899</v>
      </c>
      <c r="AH1149" s="87">
        <v>-30181760893.7458</v>
      </c>
      <c r="AI1149" s="87">
        <v>-30576473633.862499</v>
      </c>
      <c r="AJ1149" s="87">
        <v>-30723174112.750702</v>
      </c>
      <c r="AK1149" s="87">
        <v>-30970772362.374699</v>
      </c>
      <c r="AL1149" s="87">
        <v>-30990846223.003899</v>
      </c>
      <c r="AM1149" s="87">
        <v>-31086652733.180698</v>
      </c>
      <c r="AN1149" s="87">
        <v>-30896617034.689999</v>
      </c>
      <c r="AO1149" s="87">
        <v>-30896617034.689999</v>
      </c>
      <c r="AP1149" s="87">
        <v>-31029719838.9883</v>
      </c>
      <c r="AQ1149" s="87">
        <v>-31258583710.173801</v>
      </c>
      <c r="AR1149" s="87">
        <v>-31304586710.2505</v>
      </c>
      <c r="AS1149" s="87">
        <v>-31436669161.715801</v>
      </c>
      <c r="AT1149" s="87">
        <v>-31564198101.568802</v>
      </c>
      <c r="AU1149" s="87">
        <v>-31753803223.155201</v>
      </c>
      <c r="AV1149" s="87">
        <v>-31994875998.376598</v>
      </c>
      <c r="AW1149" s="87">
        <v>-32153287150.440701</v>
      </c>
      <c r="AX1149" s="87">
        <v>-32403996078.429501</v>
      </c>
      <c r="AY1149" s="87">
        <v>-32578464465.9883</v>
      </c>
      <c r="AZ1149" s="87">
        <v>-32674956628.751301</v>
      </c>
      <c r="BA1149" s="87">
        <v>-32468108254.391899</v>
      </c>
      <c r="BB1149" s="87">
        <v>-32468108254.391899</v>
      </c>
    </row>
    <row r="1150" spans="1:54">
      <c r="A1150" s="86" t="s">
        <v>1267</v>
      </c>
      <c r="B1150" s="87">
        <v>-46907288.969643399</v>
      </c>
      <c r="C1150" s="87">
        <v>-188517929.011531</v>
      </c>
      <c r="D1150" s="87">
        <v>-25237007.475234501</v>
      </c>
      <c r="E1150" s="87">
        <v>-95050786.135334507</v>
      </c>
      <c r="F1150" s="87">
        <v>-86090088.332083002</v>
      </c>
      <c r="G1150" s="87">
        <v>-146926403.211575</v>
      </c>
      <c r="H1150" s="87">
        <v>-109798981.01485801</v>
      </c>
      <c r="I1150" s="87">
        <v>-62238999.441638499</v>
      </c>
      <c r="J1150" s="87">
        <v>-229509502.570375</v>
      </c>
      <c r="K1150" s="87">
        <v>-45492471.357986301</v>
      </c>
      <c r="L1150" s="87">
        <v>-98325556.898284703</v>
      </c>
      <c r="M1150" s="87">
        <v>137908191.37743101</v>
      </c>
      <c r="N1150" s="87">
        <v>87892118.628498107</v>
      </c>
      <c r="O1150" s="87">
        <v>87892118.628498107</v>
      </c>
      <c r="P1150" s="87">
        <v>-173190164.63761699</v>
      </c>
      <c r="Q1150" s="87">
        <v>-70327901.121836096</v>
      </c>
      <c r="R1150" s="87">
        <v>-151891563.12615401</v>
      </c>
      <c r="S1150" s="87">
        <v>-153393918.787267</v>
      </c>
      <c r="T1150" s="87">
        <v>-216110962.46990901</v>
      </c>
      <c r="U1150" s="87">
        <v>-419925495.47285497</v>
      </c>
      <c r="V1150" s="87">
        <v>-144389215.66858801</v>
      </c>
      <c r="W1150" s="87">
        <v>-243233821.802742</v>
      </c>
      <c r="X1150" s="87">
        <v>-106373821.205861</v>
      </c>
      <c r="Y1150" s="87">
        <v>-95694350.0321358</v>
      </c>
      <c r="Z1150" s="87">
        <v>163677684.87359199</v>
      </c>
      <c r="AA1150" s="87">
        <v>-107521426.966015</v>
      </c>
      <c r="AB1150" s="87">
        <v>-107521426.966015</v>
      </c>
      <c r="AC1150" s="87">
        <v>-234877884.826693</v>
      </c>
      <c r="AD1150" s="87">
        <v>-47958561.843551598</v>
      </c>
      <c r="AE1150" s="87">
        <v>-129738935.47408199</v>
      </c>
      <c r="AF1150" s="87">
        <v>-129459898.64191</v>
      </c>
      <c r="AG1150" s="87">
        <v>-191794655.894871</v>
      </c>
      <c r="AH1150" s="87">
        <v>-394712740.11676002</v>
      </c>
      <c r="AI1150" s="87">
        <v>-146700478.88815701</v>
      </c>
      <c r="AJ1150" s="87">
        <v>-247598249.62399101</v>
      </c>
      <c r="AK1150" s="87">
        <v>-20073860.629238099</v>
      </c>
      <c r="AL1150" s="87">
        <v>-95806510.176792696</v>
      </c>
      <c r="AM1150" s="87">
        <v>190035698.49066001</v>
      </c>
      <c r="AN1150" s="87">
        <v>-133102804.298263</v>
      </c>
      <c r="AO1150" s="87">
        <v>-133102804.298263</v>
      </c>
      <c r="AP1150" s="87">
        <v>-228863871.1855</v>
      </c>
      <c r="AQ1150" s="87">
        <v>-46003000.076725997</v>
      </c>
      <c r="AR1150" s="87">
        <v>-132082451.46529301</v>
      </c>
      <c r="AS1150" s="87">
        <v>-127528939.852971</v>
      </c>
      <c r="AT1150" s="87">
        <v>-189605121.586404</v>
      </c>
      <c r="AU1150" s="87">
        <v>-241072775.22139201</v>
      </c>
      <c r="AV1150" s="87">
        <v>-158411152.06407699</v>
      </c>
      <c r="AW1150" s="87">
        <v>-250708927.98878601</v>
      </c>
      <c r="AX1150" s="87">
        <v>-174468387.55889601</v>
      </c>
      <c r="AY1150" s="87">
        <v>-96492162.762951106</v>
      </c>
      <c r="AZ1150" s="87">
        <v>206848374.359413</v>
      </c>
      <c r="BA1150" s="87">
        <v>-78193751.227531493</v>
      </c>
      <c r="BB1150" s="87">
        <v>-78193751.227531493</v>
      </c>
    </row>
    <row r="1151" spans="1:54">
      <c r="A1151" s="86" t="s">
        <v>1268</v>
      </c>
      <c r="B1151" s="87">
        <v>0</v>
      </c>
      <c r="C1151" s="87">
        <v>0</v>
      </c>
      <c r="D1151" s="87">
        <v>0</v>
      </c>
      <c r="E1151" s="87">
        <v>0</v>
      </c>
      <c r="F1151" s="87">
        <v>0</v>
      </c>
      <c r="G1151" s="87">
        <v>0</v>
      </c>
      <c r="H1151" s="87">
        <v>0</v>
      </c>
      <c r="I1151" s="87">
        <v>0</v>
      </c>
      <c r="J1151" s="87">
        <v>0</v>
      </c>
      <c r="K1151" s="87">
        <v>0</v>
      </c>
      <c r="L1151" s="87">
        <v>0</v>
      </c>
      <c r="M1151" s="87">
        <v>0</v>
      </c>
      <c r="N1151" s="87">
        <v>0</v>
      </c>
      <c r="O1151" s="87">
        <v>0</v>
      </c>
      <c r="P1151" s="87">
        <v>0</v>
      </c>
      <c r="Q1151" s="87">
        <v>0</v>
      </c>
      <c r="R1151" s="87">
        <v>0</v>
      </c>
      <c r="S1151" s="87">
        <v>0</v>
      </c>
      <c r="T1151" s="87">
        <v>0</v>
      </c>
      <c r="U1151" s="87">
        <v>0</v>
      </c>
      <c r="V1151" s="87">
        <v>0</v>
      </c>
      <c r="W1151" s="87">
        <v>0</v>
      </c>
      <c r="X1151" s="87">
        <v>0</v>
      </c>
      <c r="Y1151" s="87">
        <v>0</v>
      </c>
      <c r="Z1151" s="87">
        <v>0</v>
      </c>
      <c r="AA1151" s="87">
        <v>0</v>
      </c>
      <c r="AB1151" s="87">
        <v>0</v>
      </c>
      <c r="AC1151" s="87">
        <v>0</v>
      </c>
      <c r="AD1151" s="87">
        <v>0</v>
      </c>
      <c r="AE1151" s="87">
        <v>0</v>
      </c>
      <c r="AF1151" s="87">
        <v>0</v>
      </c>
      <c r="AG1151" s="87">
        <v>0</v>
      </c>
      <c r="AH1151" s="87">
        <v>0</v>
      </c>
      <c r="AI1151" s="87">
        <v>0</v>
      </c>
      <c r="AJ1151" s="87">
        <v>0</v>
      </c>
      <c r="AK1151" s="87">
        <v>0</v>
      </c>
      <c r="AL1151" s="87">
        <v>0</v>
      </c>
      <c r="AM1151" s="87">
        <v>0</v>
      </c>
      <c r="AN1151" s="87">
        <v>0</v>
      </c>
      <c r="AO1151" s="87">
        <v>0</v>
      </c>
      <c r="AP1151" s="87">
        <v>0</v>
      </c>
      <c r="AQ1151" s="87">
        <v>0</v>
      </c>
      <c r="AR1151" s="87">
        <v>0</v>
      </c>
      <c r="AS1151" s="87">
        <v>0</v>
      </c>
      <c r="AT1151" s="87">
        <v>0</v>
      </c>
      <c r="AU1151" s="87">
        <v>0</v>
      </c>
      <c r="AV1151" s="87">
        <v>0</v>
      </c>
      <c r="AW1151" s="87">
        <v>0</v>
      </c>
      <c r="AX1151" s="87">
        <v>0</v>
      </c>
      <c r="AY1151" s="87">
        <v>0</v>
      </c>
      <c r="AZ1151" s="87">
        <v>0</v>
      </c>
      <c r="BA1151" s="87">
        <v>0</v>
      </c>
      <c r="BB1151" s="87">
        <v>0</v>
      </c>
    </row>
    <row r="1152" spans="1:54">
      <c r="A1152" s="267" t="s">
        <v>1269</v>
      </c>
      <c r="B1152" s="87">
        <v>-46907288.969643399</v>
      </c>
      <c r="C1152" s="87">
        <v>-188517929.011531</v>
      </c>
      <c r="D1152" s="87">
        <v>-25237007.475234501</v>
      </c>
      <c r="E1152" s="87">
        <v>-95050786.135334507</v>
      </c>
      <c r="F1152" s="87">
        <v>-86090088.332083002</v>
      </c>
      <c r="G1152" s="87">
        <v>-146926403.211575</v>
      </c>
      <c r="H1152" s="87">
        <v>-109798981.01485801</v>
      </c>
      <c r="I1152" s="87">
        <v>-62238999.441638499</v>
      </c>
      <c r="J1152" s="87">
        <v>-229509502.570375</v>
      </c>
      <c r="K1152" s="87">
        <v>-45492471.357986301</v>
      </c>
      <c r="L1152" s="87">
        <v>-98325556.898284703</v>
      </c>
      <c r="M1152" s="87">
        <v>137908191.37743101</v>
      </c>
      <c r="N1152" s="87">
        <v>87892118.628498107</v>
      </c>
      <c r="O1152" s="87">
        <v>87892118.628498107</v>
      </c>
      <c r="P1152" s="87">
        <v>-173190164.63761699</v>
      </c>
      <c r="Q1152" s="87">
        <v>-70327901.121836096</v>
      </c>
      <c r="R1152" s="87">
        <v>-151891563.12615401</v>
      </c>
      <c r="S1152" s="87">
        <v>-153393918.787267</v>
      </c>
      <c r="T1152" s="87">
        <v>-216110962.46990901</v>
      </c>
      <c r="U1152" s="87">
        <v>-419925495.47285497</v>
      </c>
      <c r="V1152" s="87">
        <v>-144389215.66858801</v>
      </c>
      <c r="W1152" s="87">
        <v>-243233821.802742</v>
      </c>
      <c r="X1152" s="87">
        <v>-106373821.205861</v>
      </c>
      <c r="Y1152" s="87">
        <v>-95694350.0321358</v>
      </c>
      <c r="Z1152" s="87">
        <v>163677684.87359199</v>
      </c>
      <c r="AA1152" s="87">
        <v>-107521426.966015</v>
      </c>
      <c r="AB1152" s="87">
        <v>-107521426.966015</v>
      </c>
      <c r="AC1152" s="87">
        <v>-234877884.826693</v>
      </c>
      <c r="AD1152" s="87">
        <v>-47958561.843551598</v>
      </c>
      <c r="AE1152" s="87">
        <v>-129738935.47408199</v>
      </c>
      <c r="AF1152" s="87">
        <v>-129459898.64191</v>
      </c>
      <c r="AG1152" s="87">
        <v>-191794655.894871</v>
      </c>
      <c r="AH1152" s="87">
        <v>-394712740.11676002</v>
      </c>
      <c r="AI1152" s="87">
        <v>-146700478.88815701</v>
      </c>
      <c r="AJ1152" s="87">
        <v>-247598249.62399101</v>
      </c>
      <c r="AK1152" s="87">
        <v>-20073860.629238099</v>
      </c>
      <c r="AL1152" s="87">
        <v>-95806510.176792696</v>
      </c>
      <c r="AM1152" s="87">
        <v>190035698.49066001</v>
      </c>
      <c r="AN1152" s="87">
        <v>-133102804.298263</v>
      </c>
      <c r="AO1152" s="87">
        <v>-133102804.298263</v>
      </c>
      <c r="AP1152" s="87">
        <v>-228863871.1855</v>
      </c>
      <c r="AQ1152" s="87">
        <v>-46003000.076725997</v>
      </c>
      <c r="AR1152" s="87">
        <v>-132082451.46529301</v>
      </c>
      <c r="AS1152" s="87">
        <v>-127528939.852971</v>
      </c>
      <c r="AT1152" s="87">
        <v>-189605121.586404</v>
      </c>
      <c r="AU1152" s="87">
        <v>-241072775.22139201</v>
      </c>
      <c r="AV1152" s="87">
        <v>-158411152.06407699</v>
      </c>
      <c r="AW1152" s="87">
        <v>-250708927.98878601</v>
      </c>
      <c r="AX1152" s="87">
        <v>-174468387.55889601</v>
      </c>
      <c r="AY1152" s="87">
        <v>-96492162.762951106</v>
      </c>
      <c r="AZ1152" s="87">
        <v>206848374.359413</v>
      </c>
      <c r="BA1152" s="87">
        <v>-78193751.227531493</v>
      </c>
      <c r="BB1152" s="87">
        <v>-78193751.227531493</v>
      </c>
    </row>
    <row r="1153" spans="1:54">
      <c r="A1153" s="86" t="s">
        <v>1270</v>
      </c>
      <c r="B1153" s="87">
        <v>0</v>
      </c>
      <c r="C1153" s="87">
        <v>0</v>
      </c>
      <c r="D1153" s="87">
        <v>0</v>
      </c>
      <c r="E1153" s="87">
        <v>0</v>
      </c>
      <c r="F1153" s="87">
        <v>0</v>
      </c>
      <c r="G1153" s="87">
        <v>0</v>
      </c>
      <c r="H1153" s="87">
        <v>0</v>
      </c>
      <c r="I1153" s="87">
        <v>0</v>
      </c>
      <c r="J1153" s="87">
        <v>0</v>
      </c>
      <c r="K1153" s="87">
        <v>0</v>
      </c>
      <c r="L1153" s="87">
        <v>0</v>
      </c>
      <c r="M1153" s="87">
        <v>0</v>
      </c>
      <c r="N1153" s="87">
        <v>0</v>
      </c>
      <c r="O1153" s="87">
        <v>0</v>
      </c>
      <c r="P1153" s="87">
        <v>0</v>
      </c>
      <c r="Q1153" s="87">
        <v>0</v>
      </c>
      <c r="R1153" s="87">
        <v>0</v>
      </c>
      <c r="S1153" s="87">
        <v>0</v>
      </c>
      <c r="T1153" s="87">
        <v>0</v>
      </c>
      <c r="U1153" s="87">
        <v>0</v>
      </c>
      <c r="V1153" s="87">
        <v>0</v>
      </c>
      <c r="W1153" s="87">
        <v>0</v>
      </c>
      <c r="X1153" s="87">
        <v>0</v>
      </c>
      <c r="Y1153" s="87">
        <v>0</v>
      </c>
      <c r="Z1153" s="87">
        <v>0</v>
      </c>
      <c r="AA1153" s="87">
        <v>0</v>
      </c>
      <c r="AB1153" s="87">
        <v>0</v>
      </c>
      <c r="AC1153" s="87">
        <v>0</v>
      </c>
      <c r="AD1153" s="87">
        <v>0</v>
      </c>
      <c r="AE1153" s="87">
        <v>0</v>
      </c>
      <c r="AF1153" s="87">
        <v>0</v>
      </c>
      <c r="AG1153" s="87">
        <v>0</v>
      </c>
      <c r="AH1153" s="87">
        <v>0</v>
      </c>
      <c r="AI1153" s="87">
        <v>0</v>
      </c>
      <c r="AJ1153" s="87">
        <v>0</v>
      </c>
      <c r="AK1153" s="87">
        <v>0</v>
      </c>
      <c r="AL1153" s="87">
        <v>0</v>
      </c>
      <c r="AM1153" s="87">
        <v>0</v>
      </c>
      <c r="AN1153" s="87">
        <v>0</v>
      </c>
      <c r="AO1153" s="87">
        <v>0</v>
      </c>
      <c r="AP1153" s="87">
        <v>0</v>
      </c>
      <c r="AQ1153" s="87">
        <v>0</v>
      </c>
      <c r="AR1153" s="87">
        <v>0</v>
      </c>
      <c r="AS1153" s="87">
        <v>0</v>
      </c>
      <c r="AT1153" s="87">
        <v>0</v>
      </c>
      <c r="AU1153" s="87">
        <v>0</v>
      </c>
      <c r="AV1153" s="87">
        <v>0</v>
      </c>
      <c r="AW1153" s="87">
        <v>0</v>
      </c>
      <c r="AX1153" s="87">
        <v>0</v>
      </c>
      <c r="AY1153" s="87">
        <v>0</v>
      </c>
      <c r="AZ1153" s="87">
        <v>0</v>
      </c>
      <c r="BA1153" s="87">
        <v>0</v>
      </c>
      <c r="BB1153" s="87">
        <v>0</v>
      </c>
    </row>
    <row r="1154" spans="1:54">
      <c r="A1154" s="86" t="s">
        <v>1271</v>
      </c>
      <c r="B1154" s="87">
        <v>26868168584.414299</v>
      </c>
      <c r="C1154" s="87">
        <v>27056686513.4258</v>
      </c>
      <c r="D1154" s="87">
        <v>27081923520.9011</v>
      </c>
      <c r="E1154" s="87">
        <v>27176974307.0364</v>
      </c>
      <c r="F1154" s="87">
        <v>27263064395.3685</v>
      </c>
      <c r="G1154" s="87">
        <v>27409990798.580101</v>
      </c>
      <c r="H1154" s="87">
        <v>27519789779.594898</v>
      </c>
      <c r="I1154" s="87">
        <v>27582028779.036598</v>
      </c>
      <c r="J1154" s="87">
        <v>27811538281.606899</v>
      </c>
      <c r="K1154" s="87">
        <v>27857030752.964901</v>
      </c>
      <c r="L1154" s="87">
        <v>27955356309.863201</v>
      </c>
      <c r="M1154" s="87">
        <v>27817448118.485802</v>
      </c>
      <c r="N1154" s="87">
        <v>27729555999.8573</v>
      </c>
      <c r="O1154" s="87">
        <v>27729555999.8573</v>
      </c>
      <c r="P1154" s="87">
        <v>27902746164.4949</v>
      </c>
      <c r="Q1154" s="87">
        <v>27973074065.616798</v>
      </c>
      <c r="R1154" s="87">
        <v>28124965628.742901</v>
      </c>
      <c r="S1154" s="87">
        <v>28278359547.530201</v>
      </c>
      <c r="T1154" s="87">
        <v>28494470510.000099</v>
      </c>
      <c r="U1154" s="87">
        <v>28914396005.4729</v>
      </c>
      <c r="V1154" s="87">
        <v>29058785221.141499</v>
      </c>
      <c r="W1154" s="87">
        <v>29302019042.944302</v>
      </c>
      <c r="X1154" s="87">
        <v>29408392864.150101</v>
      </c>
      <c r="Y1154" s="87">
        <v>29504087214.182201</v>
      </c>
      <c r="Z1154" s="87">
        <v>29340409529.308701</v>
      </c>
      <c r="AA1154" s="87">
        <v>29447930956.2747</v>
      </c>
      <c r="AB1154" s="87">
        <v>29447930956.2747</v>
      </c>
      <c r="AC1154" s="87">
        <v>29682808841.101398</v>
      </c>
      <c r="AD1154" s="87">
        <v>29730767402.944901</v>
      </c>
      <c r="AE1154" s="87">
        <v>29860506338.418999</v>
      </c>
      <c r="AF1154" s="87">
        <v>29989966237.060902</v>
      </c>
      <c r="AG1154" s="87">
        <v>30181760892.955799</v>
      </c>
      <c r="AH1154" s="87">
        <v>30576473633.072601</v>
      </c>
      <c r="AI1154" s="87">
        <v>30723174111.960701</v>
      </c>
      <c r="AJ1154" s="87">
        <v>30970772361.584702</v>
      </c>
      <c r="AK1154" s="87">
        <v>30990846222.213902</v>
      </c>
      <c r="AL1154" s="87">
        <v>31086652732.390701</v>
      </c>
      <c r="AM1154" s="87">
        <v>30896617033.900101</v>
      </c>
      <c r="AN1154" s="87">
        <v>31029719838.198399</v>
      </c>
      <c r="AO1154" s="87">
        <v>31029719838.198399</v>
      </c>
      <c r="AP1154" s="87">
        <v>31258583709.383801</v>
      </c>
      <c r="AQ1154" s="87">
        <v>31304586709.460499</v>
      </c>
      <c r="AR1154" s="87">
        <v>31436669160.9259</v>
      </c>
      <c r="AS1154" s="87">
        <v>31564198100.778801</v>
      </c>
      <c r="AT1154" s="87">
        <v>31753803222.3652</v>
      </c>
      <c r="AU1154" s="87">
        <v>31994875997.586601</v>
      </c>
      <c r="AV1154" s="87">
        <v>32153287149.6507</v>
      </c>
      <c r="AW1154" s="87">
        <v>32403996077.6395</v>
      </c>
      <c r="AX1154" s="87">
        <v>32578464465.198399</v>
      </c>
      <c r="AY1154" s="87">
        <v>32674956627.9613</v>
      </c>
      <c r="AZ1154" s="87">
        <v>32468108253.601898</v>
      </c>
      <c r="BA1154" s="87">
        <v>32546302004.829498</v>
      </c>
      <c r="BB1154" s="87">
        <v>32546302004.829498</v>
      </c>
    </row>
    <row r="1155" spans="1:54">
      <c r="A1155" s="86" t="s">
        <v>1272</v>
      </c>
      <c r="B1155" s="87">
        <v>26821261295.444698</v>
      </c>
      <c r="C1155" s="87">
        <v>26868168584.414299</v>
      </c>
      <c r="D1155" s="87">
        <v>27056686513.4258</v>
      </c>
      <c r="E1155" s="87">
        <v>27081923520.9011</v>
      </c>
      <c r="F1155" s="87">
        <v>27176974307.0364</v>
      </c>
      <c r="G1155" s="87">
        <v>27263064395.3685</v>
      </c>
      <c r="H1155" s="87">
        <v>27409990798.580101</v>
      </c>
      <c r="I1155" s="87">
        <v>27519789779.594898</v>
      </c>
      <c r="J1155" s="87">
        <v>27582028779.036598</v>
      </c>
      <c r="K1155" s="87">
        <v>27811538281.606899</v>
      </c>
      <c r="L1155" s="87">
        <v>27857030752.964901</v>
      </c>
      <c r="M1155" s="87">
        <v>27955356309.863201</v>
      </c>
      <c r="N1155" s="87">
        <v>27817448118.485802</v>
      </c>
      <c r="O1155" s="87">
        <v>27817448118.485802</v>
      </c>
      <c r="P1155" s="87">
        <v>27729555999.8573</v>
      </c>
      <c r="Q1155" s="87">
        <v>27902746164.4949</v>
      </c>
      <c r="R1155" s="87">
        <v>27973074065.616798</v>
      </c>
      <c r="S1155" s="87">
        <v>28124965628.742901</v>
      </c>
      <c r="T1155" s="87">
        <v>28278359547.530201</v>
      </c>
      <c r="U1155" s="87">
        <v>28494470510.000099</v>
      </c>
      <c r="V1155" s="87">
        <v>28914396005.4729</v>
      </c>
      <c r="W1155" s="87">
        <v>29058785221.141499</v>
      </c>
      <c r="X1155" s="87">
        <v>29302019042.944302</v>
      </c>
      <c r="Y1155" s="87">
        <v>29408392864.150101</v>
      </c>
      <c r="Z1155" s="87">
        <v>29504087214.182201</v>
      </c>
      <c r="AA1155" s="87">
        <v>29340409529.308701</v>
      </c>
      <c r="AB1155" s="87">
        <v>29340409529.308701</v>
      </c>
      <c r="AC1155" s="87">
        <v>29447930956.2747</v>
      </c>
      <c r="AD1155" s="87">
        <v>29682808841.101398</v>
      </c>
      <c r="AE1155" s="87">
        <v>29730767402.944901</v>
      </c>
      <c r="AF1155" s="87">
        <v>29860506338.418999</v>
      </c>
      <c r="AG1155" s="87">
        <v>29989966237.060902</v>
      </c>
      <c r="AH1155" s="87">
        <v>30181760892.955799</v>
      </c>
      <c r="AI1155" s="87">
        <v>30576473633.072601</v>
      </c>
      <c r="AJ1155" s="87">
        <v>30723174111.960701</v>
      </c>
      <c r="AK1155" s="87">
        <v>30970772361.584702</v>
      </c>
      <c r="AL1155" s="87">
        <v>30990846222.213902</v>
      </c>
      <c r="AM1155" s="87">
        <v>31086652732.390701</v>
      </c>
      <c r="AN1155" s="87">
        <v>30896617033.900101</v>
      </c>
      <c r="AO1155" s="87">
        <v>30896617033.900101</v>
      </c>
      <c r="AP1155" s="87">
        <v>31029719838.198399</v>
      </c>
      <c r="AQ1155" s="87">
        <v>31258583709.383801</v>
      </c>
      <c r="AR1155" s="87">
        <v>31304586709.460499</v>
      </c>
      <c r="AS1155" s="87">
        <v>31436669160.9259</v>
      </c>
      <c r="AT1155" s="87">
        <v>31564198100.778801</v>
      </c>
      <c r="AU1155" s="87">
        <v>31753803222.3652</v>
      </c>
      <c r="AV1155" s="87">
        <v>31994875997.586601</v>
      </c>
      <c r="AW1155" s="87">
        <v>32153287149.6507</v>
      </c>
      <c r="AX1155" s="87">
        <v>32403996077.6395</v>
      </c>
      <c r="AY1155" s="87">
        <v>32578464465.198399</v>
      </c>
      <c r="AZ1155" s="87">
        <v>32674956627.9613</v>
      </c>
      <c r="BA1155" s="87">
        <v>32468108253.601898</v>
      </c>
      <c r="BB1155" s="87">
        <v>32468108253.601898</v>
      </c>
    </row>
    <row r="1156" spans="1:54">
      <c r="A1156" s="267" t="s">
        <v>1273</v>
      </c>
      <c r="B1156" s="109">
        <v>46907288.9696545</v>
      </c>
      <c r="C1156" s="109">
        <v>188517929.01152</v>
      </c>
      <c r="D1156" s="109">
        <v>25237007.4752382</v>
      </c>
      <c r="E1156" s="109">
        <v>95050786.135338202</v>
      </c>
      <c r="F1156" s="109">
        <v>86090088.332068101</v>
      </c>
      <c r="G1156" s="109">
        <v>146926403.211575</v>
      </c>
      <c r="H1156" s="109">
        <v>109798981.01485801</v>
      </c>
      <c r="I1156" s="109">
        <v>62238999.441638499</v>
      </c>
      <c r="J1156" s="109">
        <v>229509502.57036</v>
      </c>
      <c r="K1156" s="109">
        <v>45492471.358008601</v>
      </c>
      <c r="L1156" s="109">
        <v>98325556.898273498</v>
      </c>
      <c r="M1156" s="109">
        <v>-137908191.37742701</v>
      </c>
      <c r="N1156" s="109">
        <v>-87892118.628490701</v>
      </c>
      <c r="O1156" s="109">
        <v>-87892118.628490701</v>
      </c>
      <c r="P1156" s="109">
        <v>173190164.63760599</v>
      </c>
      <c r="Q1156" s="109">
        <v>70327901.121854693</v>
      </c>
      <c r="R1156" s="109">
        <v>151891563.12613499</v>
      </c>
      <c r="S1156" s="109">
        <v>153393918.787278</v>
      </c>
      <c r="T1156" s="109">
        <v>216110962.469901</v>
      </c>
      <c r="U1156" s="109">
        <v>419925495.47285497</v>
      </c>
      <c r="V1156" s="109">
        <v>144389215.66859201</v>
      </c>
      <c r="W1156" s="109">
        <v>243233821.802746</v>
      </c>
      <c r="X1156" s="109">
        <v>106373821.205854</v>
      </c>
      <c r="Y1156" s="109">
        <v>95694350.0321358</v>
      </c>
      <c r="Z1156" s="109">
        <v>-163677684.87358001</v>
      </c>
      <c r="AA1156" s="109">
        <v>107521426.96601801</v>
      </c>
      <c r="AB1156" s="109">
        <v>107521426.96601801</v>
      </c>
      <c r="AC1156" s="109">
        <v>234877884.82666701</v>
      </c>
      <c r="AD1156" s="109">
        <v>47958561.843566597</v>
      </c>
      <c r="AE1156" s="109">
        <v>129738935.47406</v>
      </c>
      <c r="AF1156" s="109">
        <v>129459898.641932</v>
      </c>
      <c r="AG1156" s="109">
        <v>191794655.89486399</v>
      </c>
      <c r="AH1156" s="109">
        <v>394712740.11677498</v>
      </c>
      <c r="AI1156" s="109">
        <v>146700478.88815001</v>
      </c>
      <c r="AJ1156" s="109">
        <v>247598249.62397999</v>
      </c>
      <c r="AK1156" s="109">
        <v>20073860.629253</v>
      </c>
      <c r="AL1156" s="109">
        <v>95806510.176777795</v>
      </c>
      <c r="AM1156" s="109">
        <v>-190035698.49064901</v>
      </c>
      <c r="AN1156" s="109">
        <v>133102804.298281</v>
      </c>
      <c r="AO1156" s="109">
        <v>133102804.298281</v>
      </c>
      <c r="AP1156" s="109">
        <v>228863871.18547699</v>
      </c>
      <c r="AQ1156" s="109">
        <v>46003000.076722302</v>
      </c>
      <c r="AR1156" s="109">
        <v>132082451.46530101</v>
      </c>
      <c r="AS1156" s="109">
        <v>127528939.85296699</v>
      </c>
      <c r="AT1156" s="109">
        <v>189605121.58640799</v>
      </c>
      <c r="AU1156" s="109">
        <v>241072775.22139201</v>
      </c>
      <c r="AV1156" s="109">
        <v>158411152.06409201</v>
      </c>
      <c r="AW1156" s="109">
        <v>250708927.98877099</v>
      </c>
      <c r="AX1156" s="109">
        <v>174468387.55889201</v>
      </c>
      <c r="AY1156" s="109">
        <v>96492162.762973398</v>
      </c>
      <c r="AZ1156" s="109">
        <v>-206848374.359413</v>
      </c>
      <c r="BA1156" s="109">
        <v>78193751.227535307</v>
      </c>
      <c r="BB1156" s="109">
        <v>78193751.227535307</v>
      </c>
    </row>
    <row r="1157" spans="1:54">
      <c r="A1157" s="86" t="s">
        <v>1274</v>
      </c>
      <c r="B1157" s="87"/>
      <c r="C1157" s="87"/>
      <c r="D1157" s="87"/>
      <c r="E1157" s="87"/>
      <c r="F1157" s="87"/>
      <c r="G1157" s="87"/>
      <c r="H1157" s="87"/>
      <c r="I1157" s="87"/>
      <c r="J1157" s="87"/>
      <c r="K1157" s="87"/>
      <c r="L1157" s="87"/>
      <c r="M1157" s="87"/>
      <c r="N1157" s="87"/>
      <c r="O1157" s="87"/>
      <c r="P1157" s="87"/>
      <c r="Q1157" s="87"/>
      <c r="R1157" s="87"/>
      <c r="S1157" s="87"/>
      <c r="T1157" s="87"/>
      <c r="U1157" s="87"/>
      <c r="V1157" s="87"/>
      <c r="W1157" s="87"/>
      <c r="X1157" s="87"/>
      <c r="Y1157" s="87"/>
      <c r="Z1157" s="87"/>
      <c r="AA1157" s="87"/>
      <c r="AB1157" s="87"/>
      <c r="AC1157" s="87"/>
      <c r="AD1157" s="87"/>
      <c r="AE1157" s="87"/>
      <c r="AF1157" s="87"/>
      <c r="AG1157" s="87"/>
      <c r="AH1157" s="87"/>
      <c r="AI1157" s="87"/>
      <c r="AJ1157" s="87"/>
      <c r="AK1157" s="87"/>
      <c r="AL1157" s="87"/>
      <c r="AM1157" s="87"/>
      <c r="AN1157" s="87"/>
      <c r="AO1157" s="87"/>
      <c r="AP1157" s="87"/>
      <c r="AQ1157" s="87"/>
      <c r="AR1157" s="87"/>
      <c r="AS1157" s="87"/>
      <c r="AT1157" s="87"/>
      <c r="AU1157" s="87"/>
      <c r="AV1157" s="87"/>
      <c r="AW1157" s="87"/>
      <c r="AX1157" s="87"/>
      <c r="AY1157" s="87"/>
      <c r="AZ1157" s="87"/>
      <c r="BA1157" s="87"/>
      <c r="BB1157" s="87"/>
    </row>
    <row r="1158" spans="1:54">
      <c r="A1158" s="86" t="s">
        <v>1275</v>
      </c>
      <c r="B1158" s="87">
        <v>0</v>
      </c>
      <c r="C1158" s="87">
        <v>0</v>
      </c>
      <c r="D1158" s="87">
        <v>0</v>
      </c>
      <c r="E1158" s="87">
        <v>0</v>
      </c>
      <c r="F1158" s="87">
        <v>0</v>
      </c>
      <c r="G1158" s="87">
        <v>0</v>
      </c>
      <c r="H1158" s="87">
        <v>0</v>
      </c>
      <c r="I1158" s="87">
        <v>0</v>
      </c>
      <c r="J1158" s="87">
        <v>0</v>
      </c>
      <c r="K1158" s="87">
        <v>0</v>
      </c>
      <c r="L1158" s="87">
        <v>0</v>
      </c>
      <c r="M1158" s="87">
        <v>0</v>
      </c>
      <c r="N1158" s="87">
        <v>0</v>
      </c>
      <c r="O1158" s="87">
        <v>0</v>
      </c>
      <c r="P1158" s="87">
        <v>0</v>
      </c>
      <c r="Q1158" s="87">
        <v>0</v>
      </c>
      <c r="R1158" s="87">
        <v>0</v>
      </c>
      <c r="S1158" s="87">
        <v>0</v>
      </c>
      <c r="T1158" s="87">
        <v>0</v>
      </c>
      <c r="U1158" s="87">
        <v>0</v>
      </c>
      <c r="V1158" s="87">
        <v>0</v>
      </c>
      <c r="W1158" s="87">
        <v>0</v>
      </c>
      <c r="X1158" s="87">
        <v>0</v>
      </c>
      <c r="Y1158" s="87">
        <v>0</v>
      </c>
      <c r="Z1158" s="87">
        <v>0</v>
      </c>
      <c r="AA1158" s="87">
        <v>0</v>
      </c>
      <c r="AB1158" s="87">
        <v>0</v>
      </c>
      <c r="AC1158" s="87">
        <v>0</v>
      </c>
      <c r="AD1158" s="87">
        <v>0</v>
      </c>
      <c r="AE1158" s="87">
        <v>0</v>
      </c>
      <c r="AF1158" s="87">
        <v>0</v>
      </c>
      <c r="AG1158" s="87">
        <v>0</v>
      </c>
      <c r="AH1158" s="87">
        <v>0</v>
      </c>
      <c r="AI1158" s="87">
        <v>0</v>
      </c>
      <c r="AJ1158" s="87">
        <v>0</v>
      </c>
      <c r="AK1158" s="87">
        <v>0</v>
      </c>
      <c r="AL1158" s="87">
        <v>0</v>
      </c>
      <c r="AM1158" s="87">
        <v>0</v>
      </c>
      <c r="AN1158" s="87">
        <v>0</v>
      </c>
      <c r="AO1158" s="87">
        <v>0</v>
      </c>
      <c r="AP1158" s="87">
        <v>0</v>
      </c>
      <c r="AQ1158" s="87">
        <v>0</v>
      </c>
      <c r="AR1158" s="87">
        <v>0</v>
      </c>
      <c r="AS1158" s="87">
        <v>0</v>
      </c>
      <c r="AT1158" s="87">
        <v>0</v>
      </c>
      <c r="AU1158" s="87">
        <v>0</v>
      </c>
      <c r="AV1158" s="87">
        <v>0</v>
      </c>
      <c r="AW1158" s="87">
        <v>0</v>
      </c>
      <c r="AX1158" s="87">
        <v>0</v>
      </c>
      <c r="AY1158" s="87">
        <v>0</v>
      </c>
      <c r="AZ1158" s="87">
        <v>0</v>
      </c>
      <c r="BA1158" s="87">
        <v>0</v>
      </c>
      <c r="BB1158" s="87">
        <v>0</v>
      </c>
    </row>
    <row r="1159" spans="1:54">
      <c r="A1159" s="267" t="s">
        <v>1276</v>
      </c>
      <c r="B1159" s="87">
        <v>0</v>
      </c>
      <c r="C1159" s="87">
        <v>0</v>
      </c>
      <c r="D1159" s="87">
        <v>0</v>
      </c>
      <c r="E1159" s="87">
        <v>0</v>
      </c>
      <c r="F1159" s="87">
        <v>0</v>
      </c>
      <c r="G1159" s="87">
        <v>0</v>
      </c>
      <c r="H1159" s="87">
        <v>0</v>
      </c>
      <c r="I1159" s="87">
        <v>0</v>
      </c>
      <c r="J1159" s="87">
        <v>0</v>
      </c>
      <c r="K1159" s="87">
        <v>0</v>
      </c>
      <c r="L1159" s="87">
        <v>0</v>
      </c>
      <c r="M1159" s="87">
        <v>0</v>
      </c>
      <c r="N1159" s="87">
        <v>0</v>
      </c>
      <c r="O1159" s="87">
        <v>0</v>
      </c>
      <c r="P1159" s="87">
        <v>0</v>
      </c>
      <c r="Q1159" s="87">
        <v>0</v>
      </c>
      <c r="R1159" s="87">
        <v>0</v>
      </c>
      <c r="S1159" s="87">
        <v>0</v>
      </c>
      <c r="T1159" s="87">
        <v>0</v>
      </c>
      <c r="U1159" s="87">
        <v>0</v>
      </c>
      <c r="V1159" s="87">
        <v>0</v>
      </c>
      <c r="W1159" s="87">
        <v>0</v>
      </c>
      <c r="X1159" s="87">
        <v>0</v>
      </c>
      <c r="Y1159" s="87">
        <v>0</v>
      </c>
      <c r="Z1159" s="87">
        <v>0</v>
      </c>
      <c r="AA1159" s="87">
        <v>0</v>
      </c>
      <c r="AB1159" s="87">
        <v>0</v>
      </c>
      <c r="AC1159" s="87">
        <v>0</v>
      </c>
      <c r="AD1159" s="87">
        <v>0</v>
      </c>
      <c r="AE1159" s="87">
        <v>0</v>
      </c>
      <c r="AF1159" s="87">
        <v>0</v>
      </c>
      <c r="AG1159" s="87">
        <v>0</v>
      </c>
      <c r="AH1159" s="87">
        <v>0</v>
      </c>
      <c r="AI1159" s="87">
        <v>0</v>
      </c>
      <c r="AJ1159" s="87">
        <v>0</v>
      </c>
      <c r="AK1159" s="87">
        <v>0</v>
      </c>
      <c r="AL1159" s="87">
        <v>0</v>
      </c>
      <c r="AM1159" s="87">
        <v>0</v>
      </c>
      <c r="AN1159" s="87">
        <v>0</v>
      </c>
      <c r="AO1159" s="87">
        <v>0</v>
      </c>
      <c r="AP1159" s="87">
        <v>0</v>
      </c>
      <c r="AQ1159" s="87">
        <v>0</v>
      </c>
      <c r="AR1159" s="87">
        <v>0</v>
      </c>
      <c r="AS1159" s="87">
        <v>0</v>
      </c>
      <c r="AT1159" s="87">
        <v>0</v>
      </c>
      <c r="AU1159" s="87">
        <v>0</v>
      </c>
      <c r="AV1159" s="87">
        <v>0</v>
      </c>
      <c r="AW1159" s="87">
        <v>0</v>
      </c>
      <c r="AX1159" s="87">
        <v>0</v>
      </c>
      <c r="AY1159" s="87">
        <v>0</v>
      </c>
      <c r="AZ1159" s="87">
        <v>0</v>
      </c>
      <c r="BA1159" s="87">
        <v>0</v>
      </c>
      <c r="BB1159" s="87">
        <v>0</v>
      </c>
    </row>
    <row r="1160" spans="1:54">
      <c r="A1160" s="267" t="s">
        <v>1277</v>
      </c>
      <c r="B1160" s="87">
        <v>0</v>
      </c>
      <c r="C1160" s="87">
        <v>0</v>
      </c>
      <c r="D1160" s="87">
        <v>0</v>
      </c>
      <c r="E1160" s="87">
        <v>0</v>
      </c>
      <c r="F1160" s="87">
        <v>0</v>
      </c>
      <c r="G1160" s="87">
        <v>0</v>
      </c>
      <c r="H1160" s="87">
        <v>0</v>
      </c>
      <c r="I1160" s="87">
        <v>0</v>
      </c>
      <c r="J1160" s="87">
        <v>0</v>
      </c>
      <c r="K1160" s="87">
        <v>0</v>
      </c>
      <c r="L1160" s="87">
        <v>0</v>
      </c>
      <c r="M1160" s="87">
        <v>0</v>
      </c>
      <c r="N1160" s="87">
        <v>0</v>
      </c>
      <c r="O1160" s="87">
        <v>0</v>
      </c>
      <c r="P1160" s="87">
        <v>0</v>
      </c>
      <c r="Q1160" s="87">
        <v>0</v>
      </c>
      <c r="R1160" s="87">
        <v>0</v>
      </c>
      <c r="S1160" s="87">
        <v>0</v>
      </c>
      <c r="T1160" s="87">
        <v>0</v>
      </c>
      <c r="U1160" s="87">
        <v>0</v>
      </c>
      <c r="V1160" s="87">
        <v>0</v>
      </c>
      <c r="W1160" s="87">
        <v>0</v>
      </c>
      <c r="X1160" s="87">
        <v>0</v>
      </c>
      <c r="Y1160" s="87">
        <v>0</v>
      </c>
      <c r="Z1160" s="87">
        <v>0</v>
      </c>
      <c r="AA1160" s="87">
        <v>0</v>
      </c>
      <c r="AB1160" s="87">
        <v>0</v>
      </c>
      <c r="AC1160" s="87">
        <v>0</v>
      </c>
      <c r="AD1160" s="87">
        <v>0</v>
      </c>
      <c r="AE1160" s="87">
        <v>0</v>
      </c>
      <c r="AF1160" s="87">
        <v>0</v>
      </c>
      <c r="AG1160" s="87">
        <v>0</v>
      </c>
      <c r="AH1160" s="87">
        <v>0</v>
      </c>
      <c r="AI1160" s="87">
        <v>0</v>
      </c>
      <c r="AJ1160" s="87">
        <v>0</v>
      </c>
      <c r="AK1160" s="87">
        <v>0</v>
      </c>
      <c r="AL1160" s="87">
        <v>0</v>
      </c>
      <c r="AM1160" s="87">
        <v>0</v>
      </c>
      <c r="AN1160" s="87">
        <v>0</v>
      </c>
      <c r="AO1160" s="87">
        <v>0</v>
      </c>
      <c r="AP1160" s="87">
        <v>0</v>
      </c>
      <c r="AQ1160" s="87">
        <v>0</v>
      </c>
      <c r="AR1160" s="87">
        <v>0</v>
      </c>
      <c r="AS1160" s="87">
        <v>0</v>
      </c>
      <c r="AT1160" s="87">
        <v>0</v>
      </c>
      <c r="AU1160" s="87">
        <v>0</v>
      </c>
      <c r="AV1160" s="87">
        <v>0</v>
      </c>
      <c r="AW1160" s="87">
        <v>0</v>
      </c>
      <c r="AX1160" s="87">
        <v>0</v>
      </c>
      <c r="AY1160" s="87">
        <v>0</v>
      </c>
      <c r="AZ1160" s="87">
        <v>0</v>
      </c>
      <c r="BA1160" s="87">
        <v>0</v>
      </c>
      <c r="BB1160" s="87">
        <v>0</v>
      </c>
    </row>
    <row r="1161" spans="1:54">
      <c r="A1161" s="267" t="s">
        <v>1278</v>
      </c>
      <c r="B1161" s="87">
        <v>0</v>
      </c>
      <c r="C1161" s="87">
        <v>0</v>
      </c>
      <c r="D1161" s="87">
        <v>0</v>
      </c>
      <c r="E1161" s="87">
        <v>0</v>
      </c>
      <c r="F1161" s="87">
        <v>0</v>
      </c>
      <c r="G1161" s="87">
        <v>0</v>
      </c>
      <c r="H1161" s="87">
        <v>0</v>
      </c>
      <c r="I1161" s="87">
        <v>0</v>
      </c>
      <c r="J1161" s="87">
        <v>0</v>
      </c>
      <c r="K1161" s="87">
        <v>0</v>
      </c>
      <c r="L1161" s="87">
        <v>0</v>
      </c>
      <c r="M1161" s="87">
        <v>0</v>
      </c>
      <c r="N1161" s="87">
        <v>0</v>
      </c>
      <c r="O1161" s="87">
        <v>0</v>
      </c>
      <c r="P1161" s="87">
        <v>0</v>
      </c>
      <c r="Q1161" s="87">
        <v>0</v>
      </c>
      <c r="R1161" s="87">
        <v>0</v>
      </c>
      <c r="S1161" s="87">
        <v>0</v>
      </c>
      <c r="T1161" s="87">
        <v>0</v>
      </c>
      <c r="U1161" s="87">
        <v>0</v>
      </c>
      <c r="V1161" s="87">
        <v>0</v>
      </c>
      <c r="W1161" s="87">
        <v>0</v>
      </c>
      <c r="X1161" s="87">
        <v>0</v>
      </c>
      <c r="Y1161" s="87">
        <v>0</v>
      </c>
      <c r="Z1161" s="87">
        <v>0</v>
      </c>
      <c r="AA1161" s="87">
        <v>0</v>
      </c>
      <c r="AB1161" s="87">
        <v>0</v>
      </c>
      <c r="AC1161" s="87">
        <v>0</v>
      </c>
      <c r="AD1161" s="87">
        <v>0</v>
      </c>
      <c r="AE1161" s="87">
        <v>0</v>
      </c>
      <c r="AF1161" s="87">
        <v>0</v>
      </c>
      <c r="AG1161" s="87">
        <v>0</v>
      </c>
      <c r="AH1161" s="87">
        <v>0</v>
      </c>
      <c r="AI1161" s="87">
        <v>0</v>
      </c>
      <c r="AJ1161" s="87">
        <v>0</v>
      </c>
      <c r="AK1161" s="87">
        <v>0</v>
      </c>
      <c r="AL1161" s="87">
        <v>0</v>
      </c>
      <c r="AM1161" s="87">
        <v>0</v>
      </c>
      <c r="AN1161" s="87">
        <v>0</v>
      </c>
      <c r="AO1161" s="87">
        <v>0</v>
      </c>
      <c r="AP1161" s="87">
        <v>0</v>
      </c>
      <c r="AQ1161" s="87">
        <v>0</v>
      </c>
      <c r="AR1161" s="87">
        <v>0</v>
      </c>
      <c r="AS1161" s="87">
        <v>0</v>
      </c>
      <c r="AT1161" s="87">
        <v>0</v>
      </c>
      <c r="AU1161" s="87">
        <v>0</v>
      </c>
      <c r="AV1161" s="87">
        <v>0</v>
      </c>
      <c r="AW1161" s="87">
        <v>0</v>
      </c>
      <c r="AX1161" s="87">
        <v>0</v>
      </c>
      <c r="AY1161" s="87">
        <v>0</v>
      </c>
      <c r="AZ1161" s="87">
        <v>0</v>
      </c>
      <c r="BA1161" s="87">
        <v>0</v>
      </c>
      <c r="BB1161" s="87">
        <v>0</v>
      </c>
    </row>
    <row r="1162" spans="1:54">
      <c r="A1162" s="267" t="s">
        <v>1279</v>
      </c>
      <c r="B1162" s="87">
        <v>0</v>
      </c>
      <c r="C1162" s="87">
        <v>0</v>
      </c>
      <c r="D1162" s="87">
        <v>0</v>
      </c>
      <c r="E1162" s="87">
        <v>0</v>
      </c>
      <c r="F1162" s="87">
        <v>0</v>
      </c>
      <c r="G1162" s="87">
        <v>0</v>
      </c>
      <c r="H1162" s="87">
        <v>0</v>
      </c>
      <c r="I1162" s="87">
        <v>0</v>
      </c>
      <c r="J1162" s="87">
        <v>0</v>
      </c>
      <c r="K1162" s="87">
        <v>0</v>
      </c>
      <c r="L1162" s="87">
        <v>0</v>
      </c>
      <c r="M1162" s="87">
        <v>0</v>
      </c>
      <c r="N1162" s="87">
        <v>0</v>
      </c>
      <c r="O1162" s="87">
        <v>0</v>
      </c>
      <c r="P1162" s="87">
        <v>0</v>
      </c>
      <c r="Q1162" s="87">
        <v>0</v>
      </c>
      <c r="R1162" s="87">
        <v>0</v>
      </c>
      <c r="S1162" s="87">
        <v>0</v>
      </c>
      <c r="T1162" s="87">
        <v>0</v>
      </c>
      <c r="U1162" s="87">
        <v>0</v>
      </c>
      <c r="V1162" s="87">
        <v>0</v>
      </c>
      <c r="W1162" s="87">
        <v>0</v>
      </c>
      <c r="X1162" s="87">
        <v>0</v>
      </c>
      <c r="Y1162" s="87">
        <v>0</v>
      </c>
      <c r="Z1162" s="87">
        <v>0</v>
      </c>
      <c r="AA1162" s="87">
        <v>0</v>
      </c>
      <c r="AB1162" s="87">
        <v>0</v>
      </c>
      <c r="AC1162" s="87">
        <v>0</v>
      </c>
      <c r="AD1162" s="87">
        <v>0</v>
      </c>
      <c r="AE1162" s="87">
        <v>0</v>
      </c>
      <c r="AF1162" s="87">
        <v>0</v>
      </c>
      <c r="AG1162" s="87">
        <v>0</v>
      </c>
      <c r="AH1162" s="87">
        <v>0</v>
      </c>
      <c r="AI1162" s="87">
        <v>0</v>
      </c>
      <c r="AJ1162" s="87">
        <v>0</v>
      </c>
      <c r="AK1162" s="87">
        <v>0</v>
      </c>
      <c r="AL1162" s="87">
        <v>0</v>
      </c>
      <c r="AM1162" s="87">
        <v>0</v>
      </c>
      <c r="AN1162" s="87">
        <v>0</v>
      </c>
      <c r="AO1162" s="87">
        <v>0</v>
      </c>
      <c r="AP1162" s="87">
        <v>0</v>
      </c>
      <c r="AQ1162" s="87">
        <v>0</v>
      </c>
      <c r="AR1162" s="87">
        <v>0</v>
      </c>
      <c r="AS1162" s="87">
        <v>0</v>
      </c>
      <c r="AT1162" s="87">
        <v>0</v>
      </c>
      <c r="AU1162" s="87">
        <v>0</v>
      </c>
      <c r="AV1162" s="87">
        <v>0</v>
      </c>
      <c r="AW1162" s="87">
        <v>0</v>
      </c>
      <c r="AX1162" s="87">
        <v>0</v>
      </c>
      <c r="AY1162" s="87">
        <v>0</v>
      </c>
      <c r="AZ1162" s="87">
        <v>0</v>
      </c>
      <c r="BA1162" s="87">
        <v>0</v>
      </c>
      <c r="BB1162" s="87">
        <v>0</v>
      </c>
    </row>
    <row r="1163" spans="1:54">
      <c r="A1163" s="267" t="s">
        <v>1280</v>
      </c>
      <c r="B1163" s="87">
        <v>0</v>
      </c>
      <c r="C1163" s="87">
        <v>0</v>
      </c>
      <c r="D1163" s="87">
        <v>0</v>
      </c>
      <c r="E1163" s="87">
        <v>0</v>
      </c>
      <c r="F1163" s="87">
        <v>0</v>
      </c>
      <c r="G1163" s="87">
        <v>0</v>
      </c>
      <c r="H1163" s="87">
        <v>0</v>
      </c>
      <c r="I1163" s="87">
        <v>0</v>
      </c>
      <c r="J1163" s="87">
        <v>0</v>
      </c>
      <c r="K1163" s="87">
        <v>0</v>
      </c>
      <c r="L1163" s="87">
        <v>0</v>
      </c>
      <c r="M1163" s="87">
        <v>0</v>
      </c>
      <c r="N1163" s="87">
        <v>0</v>
      </c>
      <c r="O1163" s="87">
        <v>0</v>
      </c>
      <c r="P1163" s="87">
        <v>0</v>
      </c>
      <c r="Q1163" s="87">
        <v>0</v>
      </c>
      <c r="R1163" s="87">
        <v>0</v>
      </c>
      <c r="S1163" s="87">
        <v>0</v>
      </c>
      <c r="T1163" s="87">
        <v>0</v>
      </c>
      <c r="U1163" s="87">
        <v>0</v>
      </c>
      <c r="V1163" s="87">
        <v>0</v>
      </c>
      <c r="W1163" s="87">
        <v>0</v>
      </c>
      <c r="X1163" s="87">
        <v>0</v>
      </c>
      <c r="Y1163" s="87">
        <v>0</v>
      </c>
      <c r="Z1163" s="87">
        <v>0</v>
      </c>
      <c r="AA1163" s="87">
        <v>0</v>
      </c>
      <c r="AB1163" s="87">
        <v>0</v>
      </c>
      <c r="AC1163" s="87">
        <v>0</v>
      </c>
      <c r="AD1163" s="87">
        <v>0</v>
      </c>
      <c r="AE1163" s="87">
        <v>0</v>
      </c>
      <c r="AF1163" s="87">
        <v>0</v>
      </c>
      <c r="AG1163" s="87">
        <v>0</v>
      </c>
      <c r="AH1163" s="87">
        <v>0</v>
      </c>
      <c r="AI1163" s="87">
        <v>0</v>
      </c>
      <c r="AJ1163" s="87">
        <v>0</v>
      </c>
      <c r="AK1163" s="87">
        <v>0</v>
      </c>
      <c r="AL1163" s="87">
        <v>0</v>
      </c>
      <c r="AM1163" s="87">
        <v>0</v>
      </c>
      <c r="AN1163" s="87">
        <v>0</v>
      </c>
      <c r="AO1163" s="87">
        <v>0</v>
      </c>
      <c r="AP1163" s="87">
        <v>0</v>
      </c>
      <c r="AQ1163" s="87">
        <v>0</v>
      </c>
      <c r="AR1163" s="87">
        <v>0</v>
      </c>
      <c r="AS1163" s="87">
        <v>0</v>
      </c>
      <c r="AT1163" s="87">
        <v>0</v>
      </c>
      <c r="AU1163" s="87">
        <v>0</v>
      </c>
      <c r="AV1163" s="87">
        <v>0</v>
      </c>
      <c r="AW1163" s="87">
        <v>0</v>
      </c>
      <c r="AX1163" s="87">
        <v>0</v>
      </c>
      <c r="AY1163" s="87">
        <v>0</v>
      </c>
      <c r="AZ1163" s="87">
        <v>0</v>
      </c>
      <c r="BA1163" s="87">
        <v>0</v>
      </c>
      <c r="BB1163" s="87">
        <v>0</v>
      </c>
    </row>
    <row r="1164" spans="1:54">
      <c r="A1164" s="86" t="s">
        <v>1281</v>
      </c>
      <c r="B1164" s="87"/>
      <c r="C1164" s="87"/>
      <c r="D1164" s="87"/>
      <c r="E1164" s="87"/>
      <c r="F1164" s="87"/>
      <c r="G1164" s="87"/>
      <c r="H1164" s="87"/>
      <c r="I1164" s="87"/>
      <c r="J1164" s="87"/>
      <c r="K1164" s="87"/>
      <c r="L1164" s="87"/>
      <c r="M1164" s="87"/>
      <c r="N1164" s="87"/>
      <c r="O1164" s="87"/>
      <c r="P1164" s="87"/>
      <c r="Q1164" s="87"/>
      <c r="R1164" s="87"/>
      <c r="S1164" s="87"/>
      <c r="T1164" s="87"/>
      <c r="U1164" s="87"/>
      <c r="V1164" s="87"/>
      <c r="W1164" s="87"/>
      <c r="X1164" s="87"/>
      <c r="Y1164" s="87"/>
      <c r="Z1164" s="87"/>
      <c r="AA1164" s="87"/>
      <c r="AB1164" s="87"/>
      <c r="AC1164" s="87"/>
      <c r="AD1164" s="87"/>
      <c r="AE1164" s="87"/>
      <c r="AF1164" s="87"/>
      <c r="AG1164" s="87"/>
      <c r="AH1164" s="87"/>
      <c r="AI1164" s="87"/>
      <c r="AJ1164" s="87"/>
      <c r="AK1164" s="87"/>
      <c r="AL1164" s="87"/>
      <c r="AM1164" s="87"/>
      <c r="AN1164" s="87"/>
      <c r="AO1164" s="87"/>
      <c r="AP1164" s="87"/>
      <c r="AQ1164" s="87"/>
      <c r="AR1164" s="87"/>
      <c r="AS1164" s="87"/>
      <c r="AT1164" s="87"/>
      <c r="AU1164" s="87"/>
      <c r="AV1164" s="87"/>
      <c r="AW1164" s="87"/>
      <c r="AX1164" s="87"/>
      <c r="AY1164" s="87"/>
      <c r="AZ1164" s="87"/>
      <c r="BA1164" s="87"/>
      <c r="BB1164" s="87"/>
    </row>
    <row r="1165" spans="1:54">
      <c r="A1165" s="86" t="s">
        <v>1282</v>
      </c>
      <c r="B1165" s="87"/>
      <c r="C1165" s="87"/>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c r="AK1165" s="87"/>
      <c r="AL1165" s="87"/>
      <c r="AM1165" s="87"/>
      <c r="AN1165" s="87"/>
      <c r="AO1165" s="87"/>
      <c r="AP1165" s="87"/>
      <c r="AQ1165" s="87"/>
      <c r="AR1165" s="87"/>
      <c r="AS1165" s="87"/>
      <c r="AT1165" s="87"/>
      <c r="AU1165" s="87"/>
      <c r="AV1165" s="87"/>
      <c r="AW1165" s="87"/>
      <c r="AX1165" s="87"/>
      <c r="AY1165" s="87"/>
      <c r="AZ1165" s="87"/>
      <c r="BA1165" s="87"/>
      <c r="BB1165" s="87"/>
    </row>
    <row r="1166" spans="1:54">
      <c r="A1166" s="86" t="s">
        <v>1283</v>
      </c>
      <c r="B1166" s="87">
        <v>0</v>
      </c>
      <c r="C1166" s="87">
        <v>0</v>
      </c>
      <c r="D1166" s="87">
        <v>0</v>
      </c>
      <c r="E1166" s="87">
        <v>0</v>
      </c>
      <c r="F1166" s="87">
        <v>0</v>
      </c>
      <c r="G1166" s="87">
        <v>0</v>
      </c>
      <c r="H1166" s="87">
        <v>0</v>
      </c>
      <c r="I1166" s="87">
        <v>0</v>
      </c>
      <c r="J1166" s="87">
        <v>0</v>
      </c>
      <c r="K1166" s="87">
        <v>0</v>
      </c>
      <c r="L1166" s="87">
        <v>0</v>
      </c>
      <c r="M1166" s="87">
        <v>0</v>
      </c>
      <c r="N1166" s="87">
        <v>0</v>
      </c>
      <c r="O1166" s="87">
        <v>0</v>
      </c>
      <c r="P1166" s="87">
        <v>0</v>
      </c>
      <c r="Q1166" s="87">
        <v>0</v>
      </c>
      <c r="R1166" s="87">
        <v>0</v>
      </c>
      <c r="S1166" s="87">
        <v>0</v>
      </c>
      <c r="T1166" s="87">
        <v>0</v>
      </c>
      <c r="U1166" s="87">
        <v>0</v>
      </c>
      <c r="V1166" s="87">
        <v>0</v>
      </c>
      <c r="W1166" s="87">
        <v>0</v>
      </c>
      <c r="X1166" s="87">
        <v>0</v>
      </c>
      <c r="Y1166" s="87">
        <v>0</v>
      </c>
      <c r="Z1166" s="87">
        <v>0</v>
      </c>
      <c r="AA1166" s="87">
        <v>0</v>
      </c>
      <c r="AB1166" s="87">
        <v>0</v>
      </c>
      <c r="AC1166" s="87">
        <v>0</v>
      </c>
      <c r="AD1166" s="87">
        <v>0</v>
      </c>
      <c r="AE1166" s="87">
        <v>0</v>
      </c>
      <c r="AF1166" s="87">
        <v>0</v>
      </c>
      <c r="AG1166" s="87">
        <v>0</v>
      </c>
      <c r="AH1166" s="87">
        <v>0</v>
      </c>
      <c r="AI1166" s="87">
        <v>0</v>
      </c>
      <c r="AJ1166" s="87">
        <v>0</v>
      </c>
      <c r="AK1166" s="87">
        <v>0</v>
      </c>
      <c r="AL1166" s="87">
        <v>0</v>
      </c>
      <c r="AM1166" s="87">
        <v>0</v>
      </c>
      <c r="AN1166" s="87">
        <v>0</v>
      </c>
      <c r="AO1166" s="87">
        <v>0</v>
      </c>
      <c r="AP1166" s="87">
        <v>0</v>
      </c>
      <c r="AQ1166" s="87">
        <v>0</v>
      </c>
      <c r="AR1166" s="87">
        <v>0</v>
      </c>
      <c r="AS1166" s="87">
        <v>0</v>
      </c>
      <c r="AT1166" s="87">
        <v>0</v>
      </c>
      <c r="AU1166" s="87">
        <v>0</v>
      </c>
      <c r="AV1166" s="87">
        <v>0</v>
      </c>
      <c r="AW1166" s="87">
        <v>0</v>
      </c>
      <c r="AX1166" s="87">
        <v>0</v>
      </c>
      <c r="AY1166" s="87">
        <v>0</v>
      </c>
      <c r="AZ1166" s="87">
        <v>0</v>
      </c>
      <c r="BA1166" s="87">
        <v>0</v>
      </c>
      <c r="BB1166" s="87">
        <v>0</v>
      </c>
    </row>
    <row r="1167" spans="1:54">
      <c r="A1167" s="267" t="s">
        <v>1284</v>
      </c>
      <c r="B1167" s="111">
        <v>0</v>
      </c>
      <c r="C1167" s="111">
        <v>0</v>
      </c>
      <c r="D1167" s="111">
        <v>0</v>
      </c>
      <c r="E1167" s="111">
        <v>0</v>
      </c>
      <c r="F1167" s="111">
        <v>0</v>
      </c>
      <c r="G1167" s="111">
        <v>0</v>
      </c>
      <c r="H1167" s="111">
        <v>0</v>
      </c>
      <c r="I1167" s="111">
        <v>0</v>
      </c>
      <c r="J1167" s="111">
        <v>0</v>
      </c>
      <c r="K1167" s="111">
        <v>0</v>
      </c>
      <c r="L1167" s="111">
        <v>0</v>
      </c>
      <c r="M1167" s="111">
        <v>0</v>
      </c>
      <c r="N1167" s="111">
        <v>0</v>
      </c>
      <c r="O1167" s="111">
        <v>0</v>
      </c>
      <c r="P1167" s="111">
        <v>0</v>
      </c>
      <c r="Q1167" s="111">
        <v>0</v>
      </c>
      <c r="R1167" s="111">
        <v>0</v>
      </c>
      <c r="S1167" s="111">
        <v>0</v>
      </c>
      <c r="T1167" s="111">
        <v>0</v>
      </c>
      <c r="U1167" s="111">
        <v>0</v>
      </c>
      <c r="V1167" s="111">
        <v>0</v>
      </c>
      <c r="W1167" s="111">
        <v>0</v>
      </c>
      <c r="X1167" s="111">
        <v>0</v>
      </c>
      <c r="Y1167" s="111">
        <v>0</v>
      </c>
      <c r="Z1167" s="111">
        <v>0</v>
      </c>
      <c r="AA1167" s="111">
        <v>0</v>
      </c>
      <c r="AB1167" s="111">
        <v>0</v>
      </c>
      <c r="AC1167" s="111">
        <v>0</v>
      </c>
      <c r="AD1167" s="111">
        <v>0</v>
      </c>
      <c r="AE1167" s="111">
        <v>0</v>
      </c>
      <c r="AF1167" s="111">
        <v>0</v>
      </c>
      <c r="AG1167" s="111">
        <v>0</v>
      </c>
      <c r="AH1167" s="111">
        <v>0</v>
      </c>
      <c r="AI1167" s="111">
        <v>0</v>
      </c>
      <c r="AJ1167" s="111">
        <v>0</v>
      </c>
      <c r="AK1167" s="111">
        <v>0</v>
      </c>
      <c r="AL1167" s="111">
        <v>0</v>
      </c>
      <c r="AM1167" s="111">
        <v>0</v>
      </c>
      <c r="AN1167" s="111">
        <v>0</v>
      </c>
      <c r="AO1167" s="111">
        <v>0</v>
      </c>
      <c r="AP1167" s="111">
        <v>0</v>
      </c>
      <c r="AQ1167" s="111">
        <v>0</v>
      </c>
      <c r="AR1167" s="111">
        <v>0</v>
      </c>
      <c r="AS1167" s="111">
        <v>0</v>
      </c>
      <c r="AT1167" s="111">
        <v>0</v>
      </c>
      <c r="AU1167" s="111">
        <v>0</v>
      </c>
      <c r="AV1167" s="111">
        <v>0</v>
      </c>
      <c r="AW1167" s="111">
        <v>0</v>
      </c>
      <c r="AX1167" s="111">
        <v>0</v>
      </c>
      <c r="AY1167" s="111">
        <v>0</v>
      </c>
      <c r="AZ1167" s="111">
        <v>0</v>
      </c>
      <c r="BA1167" s="111">
        <v>0</v>
      </c>
      <c r="BB1167" s="111">
        <v>0</v>
      </c>
    </row>
    <row r="1168" spans="1:54">
      <c r="A1168" s="86" t="s">
        <v>1285</v>
      </c>
      <c r="B1168" s="87"/>
      <c r="C1168" s="87"/>
      <c r="D1168" s="87"/>
      <c r="E1168" s="87"/>
      <c r="F1168" s="87"/>
      <c r="G1168" s="87"/>
      <c r="H1168" s="87"/>
      <c r="I1168" s="87"/>
      <c r="J1168" s="87"/>
      <c r="K1168" s="87"/>
      <c r="L1168" s="87"/>
      <c r="M1168" s="87"/>
      <c r="N1168" s="87"/>
      <c r="O1168" s="87"/>
      <c r="P1168" s="87"/>
      <c r="Q1168" s="87"/>
      <c r="R1168" s="87"/>
      <c r="S1168" s="87"/>
      <c r="T1168" s="87"/>
      <c r="U1168" s="87"/>
      <c r="V1168" s="87"/>
      <c r="W1168" s="87"/>
      <c r="X1168" s="87"/>
      <c r="Y1168" s="87"/>
      <c r="Z1168" s="87"/>
      <c r="AA1168" s="87"/>
      <c r="AB1168" s="87"/>
      <c r="AC1168" s="87"/>
      <c r="AD1168" s="87"/>
      <c r="AE1168" s="87"/>
      <c r="AF1168" s="87"/>
      <c r="AG1168" s="87"/>
      <c r="AH1168" s="87"/>
      <c r="AI1168" s="87"/>
      <c r="AJ1168" s="87"/>
      <c r="AK1168" s="87"/>
      <c r="AL1168" s="87"/>
      <c r="AM1168" s="87"/>
      <c r="AN1168" s="87"/>
      <c r="AO1168" s="87"/>
      <c r="AP1168" s="87"/>
      <c r="AQ1168" s="87"/>
      <c r="AR1168" s="87"/>
      <c r="AS1168" s="87"/>
      <c r="AT1168" s="87"/>
      <c r="AU1168" s="87"/>
      <c r="AV1168" s="87"/>
      <c r="AW1168" s="87"/>
      <c r="AX1168" s="87"/>
      <c r="AY1168" s="87"/>
      <c r="AZ1168" s="87"/>
      <c r="BA1168" s="87"/>
      <c r="BB1168" s="87"/>
    </row>
    <row r="1169" spans="1:54">
      <c r="A1169" s="86" t="s">
        <v>1286</v>
      </c>
      <c r="B1169" s="87"/>
      <c r="C1169" s="87"/>
      <c r="D1169" s="87"/>
      <c r="E1169" s="87"/>
      <c r="F1169" s="87"/>
      <c r="G1169" s="87"/>
      <c r="H1169" s="87"/>
      <c r="I1169" s="87"/>
      <c r="J1169" s="87"/>
      <c r="K1169" s="87"/>
      <c r="L1169" s="87"/>
      <c r="M1169" s="87"/>
      <c r="N1169" s="87"/>
      <c r="O1169" s="87"/>
      <c r="P1169" s="87"/>
      <c r="Q1169" s="87"/>
      <c r="R1169" s="87"/>
      <c r="S1169" s="87"/>
      <c r="T1169" s="87"/>
      <c r="U1169" s="87"/>
      <c r="V1169" s="87"/>
      <c r="W1169" s="87"/>
      <c r="X1169" s="87"/>
      <c r="Y1169" s="87"/>
      <c r="Z1169" s="87"/>
      <c r="AA1169" s="87"/>
      <c r="AB1169" s="87"/>
      <c r="AC1169" s="87"/>
      <c r="AD1169" s="87"/>
      <c r="AE1169" s="87"/>
      <c r="AF1169" s="87"/>
      <c r="AG1169" s="87"/>
      <c r="AH1169" s="87"/>
      <c r="AI1169" s="87"/>
      <c r="AJ1169" s="87"/>
      <c r="AK1169" s="87"/>
      <c r="AL1169" s="87"/>
      <c r="AM1169" s="87"/>
      <c r="AN1169" s="87"/>
      <c r="AO1169" s="87"/>
      <c r="AP1169" s="87"/>
      <c r="AQ1169" s="87"/>
      <c r="AR1169" s="87"/>
      <c r="AS1169" s="87"/>
      <c r="AT1169" s="87"/>
      <c r="AU1169" s="87"/>
      <c r="AV1169" s="87"/>
      <c r="AW1169" s="87"/>
      <c r="AX1169" s="87"/>
      <c r="AY1169" s="87"/>
      <c r="AZ1169" s="87"/>
      <c r="BA1169" s="87"/>
      <c r="BB1169" s="87"/>
    </row>
    <row r="1170" spans="1:54">
      <c r="A1170" s="86" t="s">
        <v>1287</v>
      </c>
      <c r="B1170" s="87">
        <v>-26868168585.2043</v>
      </c>
      <c r="C1170" s="87">
        <v>-27056686514.215801</v>
      </c>
      <c r="D1170" s="87">
        <v>-27081923521.691002</v>
      </c>
      <c r="E1170" s="87">
        <v>-27176974307.826401</v>
      </c>
      <c r="F1170" s="87">
        <v>-27263064396.158501</v>
      </c>
      <c r="G1170" s="87">
        <v>-27409990799.369999</v>
      </c>
      <c r="H1170" s="87">
        <v>-27519789780.384899</v>
      </c>
      <c r="I1170" s="87">
        <v>-27582028779.8265</v>
      </c>
      <c r="J1170" s="87">
        <v>-27811538282.3969</v>
      </c>
      <c r="K1170" s="87">
        <v>-27857030753.754902</v>
      </c>
      <c r="L1170" s="87">
        <v>-27955356310.653198</v>
      </c>
      <c r="M1170" s="87">
        <v>-27817448119.275799</v>
      </c>
      <c r="N1170" s="87">
        <v>-27729556000.647301</v>
      </c>
      <c r="O1170" s="87">
        <v>-27729556000.647301</v>
      </c>
      <c r="P1170" s="87">
        <v>-27902746165.284901</v>
      </c>
      <c r="Q1170" s="87">
        <v>-27973074066.4067</v>
      </c>
      <c r="R1170" s="87">
        <v>-28124965629.532902</v>
      </c>
      <c r="S1170" s="87">
        <v>-28278359548.320099</v>
      </c>
      <c r="T1170" s="87">
        <v>-28494470510.790001</v>
      </c>
      <c r="U1170" s="87">
        <v>-28914396006.262901</v>
      </c>
      <c r="V1170" s="87">
        <v>-29058785221.931499</v>
      </c>
      <c r="W1170" s="87">
        <v>-29302019043.7342</v>
      </c>
      <c r="X1170" s="87">
        <v>-29408392864.940102</v>
      </c>
      <c r="Y1170" s="87">
        <v>-29504087214.972198</v>
      </c>
      <c r="Z1170" s="87">
        <v>-29340409530.098598</v>
      </c>
      <c r="AA1170" s="87">
        <v>-29447930957.064602</v>
      </c>
      <c r="AB1170" s="87">
        <v>-29447930957.064602</v>
      </c>
      <c r="AC1170" s="87">
        <v>-29682808841.8913</v>
      </c>
      <c r="AD1170" s="87">
        <v>-29730767403.734901</v>
      </c>
      <c r="AE1170" s="87">
        <v>-29860506339.209</v>
      </c>
      <c r="AF1170" s="87">
        <v>-29989966237.850899</v>
      </c>
      <c r="AG1170" s="87">
        <v>-30181760893.7458</v>
      </c>
      <c r="AH1170" s="87">
        <v>-30576473633.862499</v>
      </c>
      <c r="AI1170" s="87">
        <v>-30723174112.750702</v>
      </c>
      <c r="AJ1170" s="87">
        <v>-30970772362.374699</v>
      </c>
      <c r="AK1170" s="87">
        <v>-30990846223.003899</v>
      </c>
      <c r="AL1170" s="87">
        <v>-31086652733.180698</v>
      </c>
      <c r="AM1170" s="87">
        <v>-30896617034.689999</v>
      </c>
      <c r="AN1170" s="87">
        <v>-31029719838.9883</v>
      </c>
      <c r="AO1170" s="87">
        <v>-31029719838.9883</v>
      </c>
      <c r="AP1170" s="87">
        <v>-31258583710.173801</v>
      </c>
      <c r="AQ1170" s="87">
        <v>-31304586710.2505</v>
      </c>
      <c r="AR1170" s="87">
        <v>-31436669161.715801</v>
      </c>
      <c r="AS1170" s="87">
        <v>-31564198101.568802</v>
      </c>
      <c r="AT1170" s="87">
        <v>-31753803223.155201</v>
      </c>
      <c r="AU1170" s="87">
        <v>-31994875998.376598</v>
      </c>
      <c r="AV1170" s="87">
        <v>-32153287150.440701</v>
      </c>
      <c r="AW1170" s="87">
        <v>-32403996078.429501</v>
      </c>
      <c r="AX1170" s="87">
        <v>-32578464465.9883</v>
      </c>
      <c r="AY1170" s="87">
        <v>-32674956628.751301</v>
      </c>
      <c r="AZ1170" s="87">
        <v>-32468108254.391899</v>
      </c>
      <c r="BA1170" s="87">
        <v>-32546302005.6194</v>
      </c>
      <c r="BB1170" s="87">
        <v>-32546302005.6194</v>
      </c>
    </row>
    <row r="1171" spans="1:54">
      <c r="A1171" s="86" t="s">
        <v>1288</v>
      </c>
      <c r="B1171" s="87">
        <v>-26821261296.2346</v>
      </c>
      <c r="C1171" s="87">
        <v>-26868168585.2043</v>
      </c>
      <c r="D1171" s="87">
        <v>-27056686514.215801</v>
      </c>
      <c r="E1171" s="87">
        <v>-27081923521.691002</v>
      </c>
      <c r="F1171" s="87">
        <v>-27176974307.826401</v>
      </c>
      <c r="G1171" s="87">
        <v>-27263064396.158501</v>
      </c>
      <c r="H1171" s="87">
        <v>-27409990799.369999</v>
      </c>
      <c r="I1171" s="87">
        <v>-27519789780.384899</v>
      </c>
      <c r="J1171" s="87">
        <v>-27582028779.8265</v>
      </c>
      <c r="K1171" s="87">
        <v>-27811538282.3969</v>
      </c>
      <c r="L1171" s="87">
        <v>-27857030753.754902</v>
      </c>
      <c r="M1171" s="87">
        <v>-27955356310.653198</v>
      </c>
      <c r="N1171" s="87">
        <v>-27817448119.275799</v>
      </c>
      <c r="O1171" s="87">
        <v>-27817448119.275799</v>
      </c>
      <c r="P1171" s="87">
        <v>-27729556000.647301</v>
      </c>
      <c r="Q1171" s="87">
        <v>-27902746165.284901</v>
      </c>
      <c r="R1171" s="87">
        <v>-27973074066.4067</v>
      </c>
      <c r="S1171" s="87">
        <v>-28124965629.532902</v>
      </c>
      <c r="T1171" s="87">
        <v>-28278359548.320099</v>
      </c>
      <c r="U1171" s="87">
        <v>-28494470510.790001</v>
      </c>
      <c r="V1171" s="87">
        <v>-28914396006.262901</v>
      </c>
      <c r="W1171" s="87">
        <v>-29058785221.931499</v>
      </c>
      <c r="X1171" s="87">
        <v>-29302019043.7342</v>
      </c>
      <c r="Y1171" s="87">
        <v>-29408392864.940102</v>
      </c>
      <c r="Z1171" s="87">
        <v>-29504087214.972198</v>
      </c>
      <c r="AA1171" s="87">
        <v>-29340409530.098598</v>
      </c>
      <c r="AB1171" s="87">
        <v>-29340409530.098598</v>
      </c>
      <c r="AC1171" s="87">
        <v>-29447930957.064602</v>
      </c>
      <c r="AD1171" s="87">
        <v>-29682808841.8913</v>
      </c>
      <c r="AE1171" s="87">
        <v>-29730767403.734901</v>
      </c>
      <c r="AF1171" s="87">
        <v>-29860506339.209</v>
      </c>
      <c r="AG1171" s="87">
        <v>-29989966237.850899</v>
      </c>
      <c r="AH1171" s="87">
        <v>-30181760893.7458</v>
      </c>
      <c r="AI1171" s="87">
        <v>-30576473633.862499</v>
      </c>
      <c r="AJ1171" s="87">
        <v>-30723174112.750702</v>
      </c>
      <c r="AK1171" s="87">
        <v>-30970772362.374699</v>
      </c>
      <c r="AL1171" s="87">
        <v>-30990846223.003899</v>
      </c>
      <c r="AM1171" s="87">
        <v>-31086652733.180698</v>
      </c>
      <c r="AN1171" s="87">
        <v>-30896617034.689999</v>
      </c>
      <c r="AO1171" s="87">
        <v>-30896617034.689999</v>
      </c>
      <c r="AP1171" s="87">
        <v>-31029719838.9883</v>
      </c>
      <c r="AQ1171" s="87">
        <v>-31258583710.173801</v>
      </c>
      <c r="AR1171" s="87">
        <v>-31304586710.2505</v>
      </c>
      <c r="AS1171" s="87">
        <v>-31436669161.715801</v>
      </c>
      <c r="AT1171" s="87">
        <v>-31564198101.568802</v>
      </c>
      <c r="AU1171" s="87">
        <v>-31753803223.155201</v>
      </c>
      <c r="AV1171" s="87">
        <v>-31994875998.376598</v>
      </c>
      <c r="AW1171" s="87">
        <v>-32153287150.440701</v>
      </c>
      <c r="AX1171" s="87">
        <v>-32403996078.429501</v>
      </c>
      <c r="AY1171" s="87">
        <v>-32578464465.9883</v>
      </c>
      <c r="AZ1171" s="87">
        <v>-32674956628.751301</v>
      </c>
      <c r="BA1171" s="87">
        <v>-32468108254.391899</v>
      </c>
      <c r="BB1171" s="87">
        <v>-32468108254.391899</v>
      </c>
    </row>
    <row r="1172" spans="1:54">
      <c r="A1172" s="267" t="s">
        <v>1289</v>
      </c>
      <c r="B1172" s="109">
        <v>-46907288.969643399</v>
      </c>
      <c r="C1172" s="109">
        <v>-188517929.011531</v>
      </c>
      <c r="D1172" s="109">
        <v>-25237007.475234501</v>
      </c>
      <c r="E1172" s="109">
        <v>-95050786.135334507</v>
      </c>
      <c r="F1172" s="109">
        <v>-86090088.332083002</v>
      </c>
      <c r="G1172" s="109">
        <v>-146926403.211575</v>
      </c>
      <c r="H1172" s="109">
        <v>-109798981.01485801</v>
      </c>
      <c r="I1172" s="109">
        <v>-62238999.441638499</v>
      </c>
      <c r="J1172" s="109">
        <v>-229509502.570375</v>
      </c>
      <c r="K1172" s="109">
        <v>-45492471.357986301</v>
      </c>
      <c r="L1172" s="109">
        <v>-98325556.898284703</v>
      </c>
      <c r="M1172" s="109">
        <v>137908191.37743101</v>
      </c>
      <c r="N1172" s="109">
        <v>87892118.628498107</v>
      </c>
      <c r="O1172" s="109">
        <v>87892118.628498107</v>
      </c>
      <c r="P1172" s="109">
        <v>-173190164.63761699</v>
      </c>
      <c r="Q1172" s="109">
        <v>-70327901.121836096</v>
      </c>
      <c r="R1172" s="109">
        <v>-151891563.12615401</v>
      </c>
      <c r="S1172" s="109">
        <v>-153393918.787267</v>
      </c>
      <c r="T1172" s="109">
        <v>-216110962.46990901</v>
      </c>
      <c r="U1172" s="109">
        <v>-419925495.47285497</v>
      </c>
      <c r="V1172" s="109">
        <v>-144389215.66858801</v>
      </c>
      <c r="W1172" s="109">
        <v>-243233821.802742</v>
      </c>
      <c r="X1172" s="109">
        <v>-106373821.205861</v>
      </c>
      <c r="Y1172" s="109">
        <v>-95694350.0321358</v>
      </c>
      <c r="Z1172" s="109">
        <v>163677684.87359199</v>
      </c>
      <c r="AA1172" s="109">
        <v>-107521426.966015</v>
      </c>
      <c r="AB1172" s="109">
        <v>-107521426.966015</v>
      </c>
      <c r="AC1172" s="109">
        <v>-234877884.826693</v>
      </c>
      <c r="AD1172" s="109">
        <v>-47958561.843551598</v>
      </c>
      <c r="AE1172" s="109">
        <v>-129738935.47408199</v>
      </c>
      <c r="AF1172" s="109">
        <v>-129459898.64191</v>
      </c>
      <c r="AG1172" s="109">
        <v>-191794655.894871</v>
      </c>
      <c r="AH1172" s="109">
        <v>-394712740.11676002</v>
      </c>
      <c r="AI1172" s="109">
        <v>-146700478.88815701</v>
      </c>
      <c r="AJ1172" s="109">
        <v>-247598249.62399101</v>
      </c>
      <c r="AK1172" s="109">
        <v>-20073860.629238099</v>
      </c>
      <c r="AL1172" s="109">
        <v>-95806510.176792696</v>
      </c>
      <c r="AM1172" s="109">
        <v>190035698.49066001</v>
      </c>
      <c r="AN1172" s="109">
        <v>-133102804.298263</v>
      </c>
      <c r="AO1172" s="109">
        <v>-133102804.298263</v>
      </c>
      <c r="AP1172" s="109">
        <v>-228863871.1855</v>
      </c>
      <c r="AQ1172" s="109">
        <v>-46003000.076725997</v>
      </c>
      <c r="AR1172" s="109">
        <v>-132082451.46529301</v>
      </c>
      <c r="AS1172" s="109">
        <v>-127528939.852971</v>
      </c>
      <c r="AT1172" s="109">
        <v>-189605121.586404</v>
      </c>
      <c r="AU1172" s="109">
        <v>-241072775.22139201</v>
      </c>
      <c r="AV1172" s="109">
        <v>-158411152.06407699</v>
      </c>
      <c r="AW1172" s="109">
        <v>-250708927.98878601</v>
      </c>
      <c r="AX1172" s="109">
        <v>-174468387.55889601</v>
      </c>
      <c r="AY1172" s="109">
        <v>-96492162.762951106</v>
      </c>
      <c r="AZ1172" s="109">
        <v>206848374.359413</v>
      </c>
      <c r="BA1172" s="109">
        <v>-78193751.227531493</v>
      </c>
      <c r="BB1172" s="109">
        <v>-78193751.227531493</v>
      </c>
    </row>
    <row r="1173" spans="1:54">
      <c r="A1173" s="86" t="s">
        <v>1290</v>
      </c>
      <c r="B1173" s="87">
        <v>0</v>
      </c>
      <c r="C1173" s="87">
        <v>0</v>
      </c>
      <c r="D1173" s="87">
        <v>0</v>
      </c>
      <c r="E1173" s="87">
        <v>0</v>
      </c>
      <c r="F1173" s="87">
        <v>0</v>
      </c>
      <c r="G1173" s="87">
        <v>0</v>
      </c>
      <c r="H1173" s="87">
        <v>0</v>
      </c>
      <c r="I1173" s="87">
        <v>0</v>
      </c>
      <c r="J1173" s="87">
        <v>0</v>
      </c>
      <c r="K1173" s="87">
        <v>0</v>
      </c>
      <c r="L1173" s="87">
        <v>0</v>
      </c>
      <c r="M1173" s="87">
        <v>0</v>
      </c>
      <c r="N1173" s="87">
        <v>0</v>
      </c>
      <c r="O1173" s="87">
        <v>0</v>
      </c>
      <c r="P1173" s="87">
        <v>0</v>
      </c>
      <c r="Q1173" s="87">
        <v>0</v>
      </c>
      <c r="R1173" s="87">
        <v>0</v>
      </c>
      <c r="S1173" s="87">
        <v>0</v>
      </c>
      <c r="T1173" s="87">
        <v>0</v>
      </c>
      <c r="U1173" s="87">
        <v>0</v>
      </c>
      <c r="V1173" s="87">
        <v>0</v>
      </c>
      <c r="W1173" s="87">
        <v>0</v>
      </c>
      <c r="X1173" s="87">
        <v>0</v>
      </c>
      <c r="Y1173" s="87">
        <v>0</v>
      </c>
      <c r="Z1173" s="87">
        <v>0</v>
      </c>
      <c r="AA1173" s="87">
        <v>0</v>
      </c>
      <c r="AB1173" s="87">
        <v>0</v>
      </c>
      <c r="AC1173" s="87">
        <v>0</v>
      </c>
      <c r="AD1173" s="87">
        <v>0</v>
      </c>
      <c r="AE1173" s="87">
        <v>0</v>
      </c>
      <c r="AF1173" s="87">
        <v>0</v>
      </c>
      <c r="AG1173" s="87">
        <v>0</v>
      </c>
      <c r="AH1173" s="87">
        <v>0</v>
      </c>
      <c r="AI1173" s="87">
        <v>0</v>
      </c>
      <c r="AJ1173" s="87">
        <v>0</v>
      </c>
      <c r="AK1173" s="87">
        <v>0</v>
      </c>
      <c r="AL1173" s="87">
        <v>0</v>
      </c>
      <c r="AM1173" s="87">
        <v>0</v>
      </c>
      <c r="AN1173" s="87">
        <v>0</v>
      </c>
      <c r="AO1173" s="87">
        <v>0</v>
      </c>
      <c r="AP1173" s="87">
        <v>0</v>
      </c>
      <c r="AQ1173" s="87">
        <v>0</v>
      </c>
      <c r="AR1173" s="87">
        <v>0</v>
      </c>
      <c r="AS1173" s="87">
        <v>0</v>
      </c>
      <c r="AT1173" s="87">
        <v>0</v>
      </c>
      <c r="AU1173" s="87">
        <v>0</v>
      </c>
      <c r="AV1173" s="87">
        <v>0</v>
      </c>
      <c r="AW1173" s="87">
        <v>0</v>
      </c>
      <c r="AX1173" s="87">
        <v>0</v>
      </c>
      <c r="AY1173" s="87">
        <v>0</v>
      </c>
      <c r="AZ1173" s="87">
        <v>0</v>
      </c>
      <c r="BA1173" s="87">
        <v>0</v>
      </c>
      <c r="BB1173" s="87">
        <v>0</v>
      </c>
    </row>
    <row r="1174" spans="1:54">
      <c r="A1174" s="267" t="s">
        <v>1291</v>
      </c>
      <c r="B1174" s="87">
        <v>0</v>
      </c>
      <c r="C1174" s="87">
        <v>0</v>
      </c>
      <c r="D1174" s="87">
        <v>0</v>
      </c>
      <c r="E1174" s="87">
        <v>0</v>
      </c>
      <c r="F1174" s="87">
        <v>0</v>
      </c>
      <c r="G1174" s="87">
        <v>0</v>
      </c>
      <c r="H1174" s="87">
        <v>0</v>
      </c>
      <c r="I1174" s="87">
        <v>0</v>
      </c>
      <c r="J1174" s="87">
        <v>0</v>
      </c>
      <c r="K1174" s="87">
        <v>0</v>
      </c>
      <c r="L1174" s="87">
        <v>0</v>
      </c>
      <c r="M1174" s="87">
        <v>0</v>
      </c>
      <c r="N1174" s="87">
        <v>0</v>
      </c>
      <c r="O1174" s="87">
        <v>0</v>
      </c>
      <c r="P1174" s="87">
        <v>0</v>
      </c>
      <c r="Q1174" s="87">
        <v>0</v>
      </c>
      <c r="R1174" s="87">
        <v>0</v>
      </c>
      <c r="S1174" s="87">
        <v>0</v>
      </c>
      <c r="T1174" s="87">
        <v>0</v>
      </c>
      <c r="U1174" s="87">
        <v>0</v>
      </c>
      <c r="V1174" s="87">
        <v>0</v>
      </c>
      <c r="W1174" s="87">
        <v>0</v>
      </c>
      <c r="X1174" s="87">
        <v>0</v>
      </c>
      <c r="Y1174" s="87">
        <v>0</v>
      </c>
      <c r="Z1174" s="87">
        <v>0</v>
      </c>
      <c r="AA1174" s="87">
        <v>0</v>
      </c>
      <c r="AB1174" s="87">
        <v>0</v>
      </c>
      <c r="AC1174" s="87">
        <v>0</v>
      </c>
      <c r="AD1174" s="87">
        <v>0</v>
      </c>
      <c r="AE1174" s="87">
        <v>0</v>
      </c>
      <c r="AF1174" s="87">
        <v>0</v>
      </c>
      <c r="AG1174" s="87">
        <v>0</v>
      </c>
      <c r="AH1174" s="87">
        <v>0</v>
      </c>
      <c r="AI1174" s="87">
        <v>0</v>
      </c>
      <c r="AJ1174" s="87">
        <v>0</v>
      </c>
      <c r="AK1174" s="87">
        <v>0</v>
      </c>
      <c r="AL1174" s="87">
        <v>0</v>
      </c>
      <c r="AM1174" s="87">
        <v>0</v>
      </c>
      <c r="AN1174" s="87">
        <v>0</v>
      </c>
      <c r="AO1174" s="87">
        <v>0</v>
      </c>
      <c r="AP1174" s="87">
        <v>0</v>
      </c>
      <c r="AQ1174" s="87">
        <v>0</v>
      </c>
      <c r="AR1174" s="87">
        <v>0</v>
      </c>
      <c r="AS1174" s="87">
        <v>0</v>
      </c>
      <c r="AT1174" s="87">
        <v>0</v>
      </c>
      <c r="AU1174" s="87">
        <v>0</v>
      </c>
      <c r="AV1174" s="87">
        <v>0</v>
      </c>
      <c r="AW1174" s="87">
        <v>0</v>
      </c>
      <c r="AX1174" s="87">
        <v>0</v>
      </c>
      <c r="AY1174" s="87">
        <v>0</v>
      </c>
      <c r="AZ1174" s="87">
        <v>0</v>
      </c>
      <c r="BA1174" s="87">
        <v>0</v>
      </c>
      <c r="BB1174" s="87">
        <v>0</v>
      </c>
    </row>
    <row r="1175" spans="1:54">
      <c r="A1175" s="267" t="s">
        <v>1292</v>
      </c>
      <c r="B1175" s="87">
        <v>0</v>
      </c>
      <c r="C1175" s="87">
        <v>0</v>
      </c>
      <c r="D1175" s="87">
        <v>0</v>
      </c>
      <c r="E1175" s="87">
        <v>0</v>
      </c>
      <c r="F1175" s="87">
        <v>0</v>
      </c>
      <c r="G1175" s="87">
        <v>0</v>
      </c>
      <c r="H1175" s="87">
        <v>0</v>
      </c>
      <c r="I1175" s="87">
        <v>0</v>
      </c>
      <c r="J1175" s="87">
        <v>0</v>
      </c>
      <c r="K1175" s="87">
        <v>0</v>
      </c>
      <c r="L1175" s="87">
        <v>0</v>
      </c>
      <c r="M1175" s="87">
        <v>0</v>
      </c>
      <c r="N1175" s="87">
        <v>0</v>
      </c>
      <c r="O1175" s="87">
        <v>0</v>
      </c>
      <c r="P1175" s="87">
        <v>0</v>
      </c>
      <c r="Q1175" s="87">
        <v>0</v>
      </c>
      <c r="R1175" s="87">
        <v>0</v>
      </c>
      <c r="S1175" s="87">
        <v>0</v>
      </c>
      <c r="T1175" s="87">
        <v>0</v>
      </c>
      <c r="U1175" s="87">
        <v>0</v>
      </c>
      <c r="V1175" s="87">
        <v>0</v>
      </c>
      <c r="W1175" s="87">
        <v>0</v>
      </c>
      <c r="X1175" s="87">
        <v>0</v>
      </c>
      <c r="Y1175" s="87">
        <v>0</v>
      </c>
      <c r="Z1175" s="87">
        <v>0</v>
      </c>
      <c r="AA1175" s="87">
        <v>0</v>
      </c>
      <c r="AB1175" s="87">
        <v>0</v>
      </c>
      <c r="AC1175" s="87">
        <v>0</v>
      </c>
      <c r="AD1175" s="87">
        <v>0</v>
      </c>
      <c r="AE1175" s="87">
        <v>0</v>
      </c>
      <c r="AF1175" s="87">
        <v>0</v>
      </c>
      <c r="AG1175" s="87">
        <v>0</v>
      </c>
      <c r="AH1175" s="87">
        <v>0</v>
      </c>
      <c r="AI1175" s="87">
        <v>0</v>
      </c>
      <c r="AJ1175" s="87">
        <v>0</v>
      </c>
      <c r="AK1175" s="87">
        <v>0</v>
      </c>
      <c r="AL1175" s="87">
        <v>0</v>
      </c>
      <c r="AM1175" s="87">
        <v>0</v>
      </c>
      <c r="AN1175" s="87">
        <v>0</v>
      </c>
      <c r="AO1175" s="87">
        <v>0</v>
      </c>
      <c r="AP1175" s="87">
        <v>0</v>
      </c>
      <c r="AQ1175" s="87">
        <v>0</v>
      </c>
      <c r="AR1175" s="87">
        <v>0</v>
      </c>
      <c r="AS1175" s="87">
        <v>0</v>
      </c>
      <c r="AT1175" s="87">
        <v>0</v>
      </c>
      <c r="AU1175" s="87">
        <v>0</v>
      </c>
      <c r="AV1175" s="87">
        <v>0</v>
      </c>
      <c r="AW1175" s="87">
        <v>0</v>
      </c>
      <c r="AX1175" s="87">
        <v>0</v>
      </c>
      <c r="AY1175" s="87">
        <v>0</v>
      </c>
      <c r="AZ1175" s="87">
        <v>0</v>
      </c>
      <c r="BA1175" s="87">
        <v>0</v>
      </c>
      <c r="BB1175" s="87">
        <v>0</v>
      </c>
    </row>
    <row r="1176" spans="1:54">
      <c r="A1176" s="267" t="s">
        <v>1293</v>
      </c>
      <c r="B1176" s="87">
        <v>0</v>
      </c>
      <c r="C1176" s="87">
        <v>0</v>
      </c>
      <c r="D1176" s="87">
        <v>0</v>
      </c>
      <c r="E1176" s="87">
        <v>0</v>
      </c>
      <c r="F1176" s="87">
        <v>0</v>
      </c>
      <c r="G1176" s="87">
        <v>0</v>
      </c>
      <c r="H1176" s="87">
        <v>0</v>
      </c>
      <c r="I1176" s="87">
        <v>0</v>
      </c>
      <c r="J1176" s="87">
        <v>0</v>
      </c>
      <c r="K1176" s="87">
        <v>0</v>
      </c>
      <c r="L1176" s="87">
        <v>0</v>
      </c>
      <c r="M1176" s="87">
        <v>0</v>
      </c>
      <c r="N1176" s="87">
        <v>0</v>
      </c>
      <c r="O1176" s="87">
        <v>0</v>
      </c>
      <c r="P1176" s="87">
        <v>0</v>
      </c>
      <c r="Q1176" s="87">
        <v>0</v>
      </c>
      <c r="R1176" s="87">
        <v>0</v>
      </c>
      <c r="S1176" s="87">
        <v>0</v>
      </c>
      <c r="T1176" s="87">
        <v>0</v>
      </c>
      <c r="U1176" s="87">
        <v>0</v>
      </c>
      <c r="V1176" s="87">
        <v>0</v>
      </c>
      <c r="W1176" s="87">
        <v>0</v>
      </c>
      <c r="X1176" s="87">
        <v>0</v>
      </c>
      <c r="Y1176" s="87">
        <v>0</v>
      </c>
      <c r="Z1176" s="87">
        <v>0</v>
      </c>
      <c r="AA1176" s="87">
        <v>0</v>
      </c>
      <c r="AB1176" s="87">
        <v>0</v>
      </c>
      <c r="AC1176" s="87">
        <v>0</v>
      </c>
      <c r="AD1176" s="87">
        <v>0</v>
      </c>
      <c r="AE1176" s="87">
        <v>0</v>
      </c>
      <c r="AF1176" s="87">
        <v>0</v>
      </c>
      <c r="AG1176" s="87">
        <v>0</v>
      </c>
      <c r="AH1176" s="87">
        <v>0</v>
      </c>
      <c r="AI1176" s="87">
        <v>0</v>
      </c>
      <c r="AJ1176" s="87">
        <v>0</v>
      </c>
      <c r="AK1176" s="87">
        <v>0</v>
      </c>
      <c r="AL1176" s="87">
        <v>0</v>
      </c>
      <c r="AM1176" s="87">
        <v>0</v>
      </c>
      <c r="AN1176" s="87">
        <v>0</v>
      </c>
      <c r="AO1176" s="87">
        <v>0</v>
      </c>
      <c r="AP1176" s="87">
        <v>0</v>
      </c>
      <c r="AQ1176" s="87">
        <v>0</v>
      </c>
      <c r="AR1176" s="87">
        <v>0</v>
      </c>
      <c r="AS1176" s="87">
        <v>0</v>
      </c>
      <c r="AT1176" s="87">
        <v>0</v>
      </c>
      <c r="AU1176" s="87">
        <v>0</v>
      </c>
      <c r="AV1176" s="87">
        <v>0</v>
      </c>
      <c r="AW1176" s="87">
        <v>0</v>
      </c>
      <c r="AX1176" s="87">
        <v>0</v>
      </c>
      <c r="AY1176" s="87">
        <v>0</v>
      </c>
      <c r="AZ1176" s="87">
        <v>0</v>
      </c>
      <c r="BA1176" s="87">
        <v>0</v>
      </c>
      <c r="BB1176" s="87">
        <v>0</v>
      </c>
    </row>
    <row r="1177" spans="1:54">
      <c r="A1177" s="267" t="s">
        <v>1294</v>
      </c>
      <c r="B1177" s="87">
        <v>0</v>
      </c>
      <c r="C1177" s="87">
        <v>0</v>
      </c>
      <c r="D1177" s="87">
        <v>0</v>
      </c>
      <c r="E1177" s="87">
        <v>0</v>
      </c>
      <c r="F1177" s="87">
        <v>0</v>
      </c>
      <c r="G1177" s="87">
        <v>0</v>
      </c>
      <c r="H1177" s="87">
        <v>0</v>
      </c>
      <c r="I1177" s="87">
        <v>0</v>
      </c>
      <c r="J1177" s="87">
        <v>0</v>
      </c>
      <c r="K1177" s="87">
        <v>0</v>
      </c>
      <c r="L1177" s="87">
        <v>0</v>
      </c>
      <c r="M1177" s="87">
        <v>0</v>
      </c>
      <c r="N1177" s="87">
        <v>0</v>
      </c>
      <c r="O1177" s="87">
        <v>0</v>
      </c>
      <c r="P1177" s="87">
        <v>0</v>
      </c>
      <c r="Q1177" s="87">
        <v>0</v>
      </c>
      <c r="R1177" s="87">
        <v>0</v>
      </c>
      <c r="S1177" s="87">
        <v>0</v>
      </c>
      <c r="T1177" s="87">
        <v>0</v>
      </c>
      <c r="U1177" s="87">
        <v>0</v>
      </c>
      <c r="V1177" s="87">
        <v>0</v>
      </c>
      <c r="W1177" s="87">
        <v>0</v>
      </c>
      <c r="X1177" s="87">
        <v>0</v>
      </c>
      <c r="Y1177" s="87">
        <v>0</v>
      </c>
      <c r="Z1177" s="87">
        <v>0</v>
      </c>
      <c r="AA1177" s="87">
        <v>0</v>
      </c>
      <c r="AB1177" s="87">
        <v>0</v>
      </c>
      <c r="AC1177" s="87">
        <v>0</v>
      </c>
      <c r="AD1177" s="87">
        <v>0</v>
      </c>
      <c r="AE1177" s="87">
        <v>0</v>
      </c>
      <c r="AF1177" s="87">
        <v>0</v>
      </c>
      <c r="AG1177" s="87">
        <v>0</v>
      </c>
      <c r="AH1177" s="87">
        <v>0</v>
      </c>
      <c r="AI1177" s="87">
        <v>0</v>
      </c>
      <c r="AJ1177" s="87">
        <v>0</v>
      </c>
      <c r="AK1177" s="87">
        <v>0</v>
      </c>
      <c r="AL1177" s="87">
        <v>0</v>
      </c>
      <c r="AM1177" s="87">
        <v>0</v>
      </c>
      <c r="AN1177" s="87">
        <v>0</v>
      </c>
      <c r="AO1177" s="87">
        <v>0</v>
      </c>
      <c r="AP1177" s="87">
        <v>0</v>
      </c>
      <c r="AQ1177" s="87">
        <v>0</v>
      </c>
      <c r="AR1177" s="87">
        <v>0</v>
      </c>
      <c r="AS1177" s="87">
        <v>0</v>
      </c>
      <c r="AT1177" s="87">
        <v>0</v>
      </c>
      <c r="AU1177" s="87">
        <v>0</v>
      </c>
      <c r="AV1177" s="87">
        <v>0</v>
      </c>
      <c r="AW1177" s="87">
        <v>0</v>
      </c>
      <c r="AX1177" s="87">
        <v>0</v>
      </c>
      <c r="AY1177" s="87">
        <v>0</v>
      </c>
      <c r="AZ1177" s="87">
        <v>0</v>
      </c>
      <c r="BA1177" s="87">
        <v>0</v>
      </c>
      <c r="BB1177" s="87">
        <v>0</v>
      </c>
    </row>
    <row r="1178" spans="1:54">
      <c r="A1178" s="267" t="s">
        <v>1295</v>
      </c>
      <c r="B1178" s="87">
        <v>0</v>
      </c>
      <c r="C1178" s="87">
        <v>0</v>
      </c>
      <c r="D1178" s="87">
        <v>0</v>
      </c>
      <c r="E1178" s="87">
        <v>0</v>
      </c>
      <c r="F1178" s="87">
        <v>0</v>
      </c>
      <c r="G1178" s="87">
        <v>0</v>
      </c>
      <c r="H1178" s="87">
        <v>0</v>
      </c>
      <c r="I1178" s="87">
        <v>0</v>
      </c>
      <c r="J1178" s="87">
        <v>0</v>
      </c>
      <c r="K1178" s="87">
        <v>0</v>
      </c>
      <c r="L1178" s="87">
        <v>0</v>
      </c>
      <c r="M1178" s="87">
        <v>0</v>
      </c>
      <c r="N1178" s="87">
        <v>0</v>
      </c>
      <c r="O1178" s="87">
        <v>0</v>
      </c>
      <c r="P1178" s="87">
        <v>0</v>
      </c>
      <c r="Q1178" s="87">
        <v>0</v>
      </c>
      <c r="R1178" s="87">
        <v>0</v>
      </c>
      <c r="S1178" s="87">
        <v>0</v>
      </c>
      <c r="T1178" s="87">
        <v>0</v>
      </c>
      <c r="U1178" s="87">
        <v>0</v>
      </c>
      <c r="V1178" s="87">
        <v>0</v>
      </c>
      <c r="W1178" s="87">
        <v>0</v>
      </c>
      <c r="X1178" s="87">
        <v>0</v>
      </c>
      <c r="Y1178" s="87">
        <v>0</v>
      </c>
      <c r="Z1178" s="87">
        <v>0</v>
      </c>
      <c r="AA1178" s="87">
        <v>0</v>
      </c>
      <c r="AB1178" s="87">
        <v>0</v>
      </c>
      <c r="AC1178" s="87">
        <v>0</v>
      </c>
      <c r="AD1178" s="87">
        <v>0</v>
      </c>
      <c r="AE1178" s="87">
        <v>0</v>
      </c>
      <c r="AF1178" s="87">
        <v>0</v>
      </c>
      <c r="AG1178" s="87">
        <v>0</v>
      </c>
      <c r="AH1178" s="87">
        <v>0</v>
      </c>
      <c r="AI1178" s="87">
        <v>0</v>
      </c>
      <c r="AJ1178" s="87">
        <v>0</v>
      </c>
      <c r="AK1178" s="87">
        <v>0</v>
      </c>
      <c r="AL1178" s="87">
        <v>0</v>
      </c>
      <c r="AM1178" s="87">
        <v>0</v>
      </c>
      <c r="AN1178" s="87">
        <v>0</v>
      </c>
      <c r="AO1178" s="87">
        <v>0</v>
      </c>
      <c r="AP1178" s="87">
        <v>0</v>
      </c>
      <c r="AQ1178" s="87">
        <v>0</v>
      </c>
      <c r="AR1178" s="87">
        <v>0</v>
      </c>
      <c r="AS1178" s="87">
        <v>0</v>
      </c>
      <c r="AT1178" s="87">
        <v>0</v>
      </c>
      <c r="AU1178" s="87">
        <v>0</v>
      </c>
      <c r="AV1178" s="87">
        <v>0</v>
      </c>
      <c r="AW1178" s="87">
        <v>0</v>
      </c>
      <c r="AX1178" s="87">
        <v>0</v>
      </c>
      <c r="AY1178" s="87">
        <v>0</v>
      </c>
      <c r="AZ1178" s="87">
        <v>0</v>
      </c>
      <c r="BA1178" s="87">
        <v>0</v>
      </c>
      <c r="BB1178" s="87">
        <v>0</v>
      </c>
    </row>
    <row r="1179" spans="1:54">
      <c r="A1179" s="267" t="s">
        <v>1296</v>
      </c>
      <c r="B1179" s="87">
        <v>0</v>
      </c>
      <c r="C1179" s="87">
        <v>0</v>
      </c>
      <c r="D1179" s="87">
        <v>0</v>
      </c>
      <c r="E1179" s="87">
        <v>0</v>
      </c>
      <c r="F1179" s="87">
        <v>0</v>
      </c>
      <c r="G1179" s="87">
        <v>0</v>
      </c>
      <c r="H1179" s="87">
        <v>0</v>
      </c>
      <c r="I1179" s="87">
        <v>0</v>
      </c>
      <c r="J1179" s="87">
        <v>0</v>
      </c>
      <c r="K1179" s="87">
        <v>0</v>
      </c>
      <c r="L1179" s="87">
        <v>0</v>
      </c>
      <c r="M1179" s="87">
        <v>0</v>
      </c>
      <c r="N1179" s="87">
        <v>0</v>
      </c>
      <c r="O1179" s="87">
        <v>0</v>
      </c>
      <c r="P1179" s="87">
        <v>0</v>
      </c>
      <c r="Q1179" s="87">
        <v>0</v>
      </c>
      <c r="R1179" s="87">
        <v>0</v>
      </c>
      <c r="S1179" s="87">
        <v>0</v>
      </c>
      <c r="T1179" s="87">
        <v>0</v>
      </c>
      <c r="U1179" s="87">
        <v>0</v>
      </c>
      <c r="V1179" s="87">
        <v>0</v>
      </c>
      <c r="W1179" s="87">
        <v>0</v>
      </c>
      <c r="X1179" s="87">
        <v>0</v>
      </c>
      <c r="Y1179" s="87">
        <v>0</v>
      </c>
      <c r="Z1179" s="87">
        <v>0</v>
      </c>
      <c r="AA1179" s="87">
        <v>0</v>
      </c>
      <c r="AB1179" s="87">
        <v>0</v>
      </c>
      <c r="AC1179" s="87">
        <v>0</v>
      </c>
      <c r="AD1179" s="87">
        <v>0</v>
      </c>
      <c r="AE1179" s="87">
        <v>0</v>
      </c>
      <c r="AF1179" s="87">
        <v>0</v>
      </c>
      <c r="AG1179" s="87">
        <v>0</v>
      </c>
      <c r="AH1179" s="87">
        <v>0</v>
      </c>
      <c r="AI1179" s="87">
        <v>0</v>
      </c>
      <c r="AJ1179" s="87">
        <v>0</v>
      </c>
      <c r="AK1179" s="87">
        <v>0</v>
      </c>
      <c r="AL1179" s="87">
        <v>0</v>
      </c>
      <c r="AM1179" s="87">
        <v>0</v>
      </c>
      <c r="AN1179" s="87">
        <v>0</v>
      </c>
      <c r="AO1179" s="87">
        <v>0</v>
      </c>
      <c r="AP1179" s="87">
        <v>0</v>
      </c>
      <c r="AQ1179" s="87">
        <v>0</v>
      </c>
      <c r="AR1179" s="87">
        <v>0</v>
      </c>
      <c r="AS1179" s="87">
        <v>0</v>
      </c>
      <c r="AT1179" s="87">
        <v>0</v>
      </c>
      <c r="AU1179" s="87">
        <v>0</v>
      </c>
      <c r="AV1179" s="87">
        <v>0</v>
      </c>
      <c r="AW1179" s="87">
        <v>0</v>
      </c>
      <c r="AX1179" s="87">
        <v>0</v>
      </c>
      <c r="AY1179" s="87">
        <v>0</v>
      </c>
      <c r="AZ1179" s="87">
        <v>0</v>
      </c>
      <c r="BA1179" s="87">
        <v>0</v>
      </c>
      <c r="BB1179" s="87">
        <v>0</v>
      </c>
    </row>
    <row r="1180" spans="1:54">
      <c r="A1180" s="267" t="s">
        <v>1297</v>
      </c>
      <c r="B1180" s="111">
        <v>0</v>
      </c>
      <c r="C1180" s="111">
        <v>0</v>
      </c>
      <c r="D1180" s="111">
        <v>0</v>
      </c>
      <c r="E1180" s="111">
        <v>0</v>
      </c>
      <c r="F1180" s="111">
        <v>0</v>
      </c>
      <c r="G1180" s="111">
        <v>0</v>
      </c>
      <c r="H1180" s="111">
        <v>0</v>
      </c>
      <c r="I1180" s="111">
        <v>0</v>
      </c>
      <c r="J1180" s="111">
        <v>0</v>
      </c>
      <c r="K1180" s="111">
        <v>0</v>
      </c>
      <c r="L1180" s="111">
        <v>0</v>
      </c>
      <c r="M1180" s="111">
        <v>0</v>
      </c>
      <c r="N1180" s="111">
        <v>0</v>
      </c>
      <c r="O1180" s="111">
        <v>0</v>
      </c>
      <c r="P1180" s="111">
        <v>0</v>
      </c>
      <c r="Q1180" s="111">
        <v>0</v>
      </c>
      <c r="R1180" s="111">
        <v>0</v>
      </c>
      <c r="S1180" s="111">
        <v>0</v>
      </c>
      <c r="T1180" s="111">
        <v>0</v>
      </c>
      <c r="U1180" s="111">
        <v>0</v>
      </c>
      <c r="V1180" s="111">
        <v>0</v>
      </c>
      <c r="W1180" s="111">
        <v>0</v>
      </c>
      <c r="X1180" s="111">
        <v>0</v>
      </c>
      <c r="Y1180" s="111">
        <v>0</v>
      </c>
      <c r="Z1180" s="111">
        <v>0</v>
      </c>
      <c r="AA1180" s="111">
        <v>0</v>
      </c>
      <c r="AB1180" s="111">
        <v>0</v>
      </c>
      <c r="AC1180" s="111">
        <v>0</v>
      </c>
      <c r="AD1180" s="111">
        <v>0</v>
      </c>
      <c r="AE1180" s="111">
        <v>0</v>
      </c>
      <c r="AF1180" s="111">
        <v>0</v>
      </c>
      <c r="AG1180" s="111">
        <v>0</v>
      </c>
      <c r="AH1180" s="111">
        <v>0</v>
      </c>
      <c r="AI1180" s="111">
        <v>0</v>
      </c>
      <c r="AJ1180" s="111">
        <v>0</v>
      </c>
      <c r="AK1180" s="111">
        <v>0</v>
      </c>
      <c r="AL1180" s="111">
        <v>0</v>
      </c>
      <c r="AM1180" s="111">
        <v>0</v>
      </c>
      <c r="AN1180" s="111">
        <v>0</v>
      </c>
      <c r="AO1180" s="111">
        <v>0</v>
      </c>
      <c r="AP1180" s="111">
        <v>0</v>
      </c>
      <c r="AQ1180" s="111">
        <v>0</v>
      </c>
      <c r="AR1180" s="111">
        <v>0</v>
      </c>
      <c r="AS1180" s="111">
        <v>0</v>
      </c>
      <c r="AT1180" s="111">
        <v>0</v>
      </c>
      <c r="AU1180" s="111">
        <v>0</v>
      </c>
      <c r="AV1180" s="111">
        <v>0</v>
      </c>
      <c r="AW1180" s="111">
        <v>0</v>
      </c>
      <c r="AX1180" s="111">
        <v>0</v>
      </c>
      <c r="AY1180" s="111">
        <v>0</v>
      </c>
      <c r="AZ1180" s="111">
        <v>0</v>
      </c>
      <c r="BA1180" s="111">
        <v>0</v>
      </c>
      <c r="BB1180" s="111">
        <v>0</v>
      </c>
    </row>
    <row r="1181" spans="1:54">
      <c r="A1181" s="86" t="s">
        <v>1298</v>
      </c>
      <c r="B1181" s="87">
        <v>0</v>
      </c>
      <c r="C1181" s="87">
        <v>0</v>
      </c>
      <c r="D1181" s="87">
        <v>0</v>
      </c>
      <c r="E1181" s="87">
        <v>0</v>
      </c>
      <c r="F1181" s="87">
        <v>0</v>
      </c>
      <c r="G1181" s="87">
        <v>0</v>
      </c>
      <c r="H1181" s="87">
        <v>0</v>
      </c>
      <c r="I1181" s="87">
        <v>0</v>
      </c>
      <c r="J1181" s="87">
        <v>0</v>
      </c>
      <c r="K1181" s="87">
        <v>0</v>
      </c>
      <c r="L1181" s="87">
        <v>0</v>
      </c>
      <c r="M1181" s="87">
        <v>0</v>
      </c>
      <c r="N1181" s="87">
        <v>0</v>
      </c>
      <c r="O1181" s="87">
        <v>0</v>
      </c>
      <c r="P1181" s="87">
        <v>0</v>
      </c>
      <c r="Q1181" s="87">
        <v>0</v>
      </c>
      <c r="R1181" s="87">
        <v>0</v>
      </c>
      <c r="S1181" s="87">
        <v>0</v>
      </c>
      <c r="T1181" s="87">
        <v>0</v>
      </c>
      <c r="U1181" s="87">
        <v>0</v>
      </c>
      <c r="V1181" s="87">
        <v>0</v>
      </c>
      <c r="W1181" s="87">
        <v>0</v>
      </c>
      <c r="X1181" s="87">
        <v>0</v>
      </c>
      <c r="Y1181" s="87">
        <v>0</v>
      </c>
      <c r="Z1181" s="87">
        <v>0</v>
      </c>
      <c r="AA1181" s="87">
        <v>0</v>
      </c>
      <c r="AB1181" s="87">
        <v>0</v>
      </c>
      <c r="AC1181" s="87">
        <v>0</v>
      </c>
      <c r="AD1181" s="87">
        <v>0</v>
      </c>
      <c r="AE1181" s="87">
        <v>0</v>
      </c>
      <c r="AF1181" s="87">
        <v>0</v>
      </c>
      <c r="AG1181" s="87">
        <v>0</v>
      </c>
      <c r="AH1181" s="87">
        <v>0</v>
      </c>
      <c r="AI1181" s="87">
        <v>0</v>
      </c>
      <c r="AJ1181" s="87">
        <v>0</v>
      </c>
      <c r="AK1181" s="87">
        <v>0</v>
      </c>
      <c r="AL1181" s="87">
        <v>0</v>
      </c>
      <c r="AM1181" s="87">
        <v>0</v>
      </c>
      <c r="AN1181" s="87">
        <v>0</v>
      </c>
      <c r="AO1181" s="87">
        <v>0</v>
      </c>
      <c r="AP1181" s="87">
        <v>0</v>
      </c>
      <c r="AQ1181" s="87">
        <v>0</v>
      </c>
      <c r="AR1181" s="87">
        <v>0</v>
      </c>
      <c r="AS1181" s="87">
        <v>0</v>
      </c>
      <c r="AT1181" s="87">
        <v>0</v>
      </c>
      <c r="AU1181" s="87">
        <v>0</v>
      </c>
      <c r="AV1181" s="87">
        <v>0</v>
      </c>
      <c r="AW1181" s="87">
        <v>0</v>
      </c>
      <c r="AX1181" s="87">
        <v>0</v>
      </c>
      <c r="AY1181" s="87">
        <v>0</v>
      </c>
      <c r="AZ1181" s="87">
        <v>0</v>
      </c>
      <c r="BA1181" s="87">
        <v>0</v>
      </c>
      <c r="BB1181" s="87">
        <v>0</v>
      </c>
    </row>
    <row r="1182" spans="1:54">
      <c r="A1182" s="86" t="s">
        <v>1299</v>
      </c>
      <c r="B1182" s="87"/>
      <c r="C1182" s="87"/>
      <c r="D1182" s="87"/>
      <c r="E1182" s="87"/>
      <c r="F1182" s="87"/>
      <c r="G1182" s="87"/>
      <c r="H1182" s="87"/>
      <c r="I1182" s="87"/>
      <c r="J1182" s="87"/>
      <c r="K1182" s="87"/>
      <c r="L1182" s="87"/>
      <c r="M1182" s="87"/>
      <c r="N1182" s="87"/>
      <c r="O1182" s="87"/>
      <c r="P1182" s="87"/>
      <c r="Q1182" s="87"/>
      <c r="R1182" s="87"/>
      <c r="S1182" s="87"/>
      <c r="T1182" s="87"/>
      <c r="U1182" s="87"/>
      <c r="V1182" s="87"/>
      <c r="W1182" s="87"/>
      <c r="X1182" s="87"/>
      <c r="Y1182" s="87"/>
      <c r="Z1182" s="87"/>
      <c r="AA1182" s="87"/>
      <c r="AB1182" s="87"/>
      <c r="AC1182" s="87"/>
      <c r="AD1182" s="87"/>
      <c r="AE1182" s="87"/>
      <c r="AF1182" s="87"/>
      <c r="AG1182" s="87"/>
      <c r="AH1182" s="87"/>
      <c r="AI1182" s="87"/>
      <c r="AJ1182" s="87"/>
      <c r="AK1182" s="87"/>
      <c r="AL1182" s="87"/>
      <c r="AM1182" s="87"/>
      <c r="AN1182" s="87"/>
      <c r="AO1182" s="87"/>
      <c r="AP1182" s="87"/>
      <c r="AQ1182" s="87"/>
      <c r="AR1182" s="87"/>
      <c r="AS1182" s="87"/>
      <c r="AT1182" s="87"/>
      <c r="AU1182" s="87"/>
      <c r="AV1182" s="87"/>
      <c r="AW1182" s="87"/>
      <c r="AX1182" s="87"/>
      <c r="AY1182" s="87"/>
      <c r="AZ1182" s="87"/>
      <c r="BA1182" s="87"/>
      <c r="BB1182" s="87"/>
    </row>
    <row r="1183" spans="1:54">
      <c r="A1183" s="86" t="s">
        <v>1300</v>
      </c>
      <c r="B1183" s="87"/>
      <c r="C1183" s="87"/>
      <c r="D1183" s="87"/>
      <c r="E1183" s="87"/>
      <c r="F1183" s="87"/>
      <c r="G1183" s="87"/>
      <c r="H1183" s="87"/>
      <c r="I1183" s="87"/>
      <c r="J1183" s="87"/>
      <c r="K1183" s="87"/>
      <c r="L1183" s="87"/>
      <c r="M1183" s="87"/>
      <c r="N1183" s="87"/>
      <c r="O1183" s="87"/>
      <c r="P1183" s="87"/>
      <c r="Q1183" s="87"/>
      <c r="R1183" s="87"/>
      <c r="S1183" s="87"/>
      <c r="T1183" s="87"/>
      <c r="U1183" s="87"/>
      <c r="V1183" s="87"/>
      <c r="W1183" s="87"/>
      <c r="X1183" s="87"/>
      <c r="Y1183" s="87"/>
      <c r="Z1183" s="87"/>
      <c r="AA1183" s="87"/>
      <c r="AB1183" s="87"/>
      <c r="AC1183" s="87"/>
      <c r="AD1183" s="87"/>
      <c r="AE1183" s="87"/>
      <c r="AF1183" s="87"/>
      <c r="AG1183" s="87"/>
      <c r="AH1183" s="87"/>
      <c r="AI1183" s="87"/>
      <c r="AJ1183" s="87"/>
      <c r="AK1183" s="87"/>
      <c r="AL1183" s="87"/>
      <c r="AM1183" s="87"/>
      <c r="AN1183" s="87"/>
      <c r="AO1183" s="87"/>
      <c r="AP1183" s="87"/>
      <c r="AQ1183" s="87"/>
      <c r="AR1183" s="87"/>
      <c r="AS1183" s="87"/>
      <c r="AT1183" s="87"/>
      <c r="AU1183" s="87"/>
      <c r="AV1183" s="87"/>
      <c r="AW1183" s="87"/>
      <c r="AX1183" s="87"/>
      <c r="AY1183" s="87"/>
      <c r="AZ1183" s="87"/>
      <c r="BA1183" s="87"/>
      <c r="BB1183" s="87"/>
    </row>
    <row r="1184" spans="1:54">
      <c r="A1184" s="86" t="s">
        <v>1301</v>
      </c>
      <c r="B1184" s="87">
        <v>0</v>
      </c>
      <c r="C1184" s="87">
        <v>0</v>
      </c>
      <c r="D1184" s="87">
        <v>0</v>
      </c>
      <c r="E1184" s="87">
        <v>0</v>
      </c>
      <c r="F1184" s="87">
        <v>0</v>
      </c>
      <c r="G1184" s="87">
        <v>0</v>
      </c>
      <c r="H1184" s="87">
        <v>0</v>
      </c>
      <c r="I1184" s="87">
        <v>0</v>
      </c>
      <c r="J1184" s="87">
        <v>0</v>
      </c>
      <c r="K1184" s="87">
        <v>0</v>
      </c>
      <c r="L1184" s="87">
        <v>0</v>
      </c>
      <c r="M1184" s="87">
        <v>0</v>
      </c>
      <c r="N1184" s="87">
        <v>0</v>
      </c>
      <c r="O1184" s="87">
        <v>0</v>
      </c>
      <c r="P1184" s="87">
        <v>0</v>
      </c>
      <c r="Q1184" s="87">
        <v>0</v>
      </c>
      <c r="R1184" s="87">
        <v>0</v>
      </c>
      <c r="S1184" s="87">
        <v>0</v>
      </c>
      <c r="T1184" s="87">
        <v>0</v>
      </c>
      <c r="U1184" s="87">
        <v>0</v>
      </c>
      <c r="V1184" s="87">
        <v>0</v>
      </c>
      <c r="W1184" s="87">
        <v>0</v>
      </c>
      <c r="X1184" s="87">
        <v>0</v>
      </c>
      <c r="Y1184" s="87">
        <v>0</v>
      </c>
      <c r="Z1184" s="87">
        <v>0</v>
      </c>
      <c r="AA1184" s="87">
        <v>0</v>
      </c>
      <c r="AB1184" s="87">
        <v>0</v>
      </c>
      <c r="AC1184" s="87">
        <v>0</v>
      </c>
      <c r="AD1184" s="87">
        <v>0</v>
      </c>
      <c r="AE1184" s="87">
        <v>0</v>
      </c>
      <c r="AF1184" s="87">
        <v>0</v>
      </c>
      <c r="AG1184" s="87">
        <v>0</v>
      </c>
      <c r="AH1184" s="87">
        <v>0</v>
      </c>
      <c r="AI1184" s="87">
        <v>0</v>
      </c>
      <c r="AJ1184" s="87">
        <v>0</v>
      </c>
      <c r="AK1184" s="87">
        <v>0</v>
      </c>
      <c r="AL1184" s="87">
        <v>0</v>
      </c>
      <c r="AM1184" s="87">
        <v>0</v>
      </c>
      <c r="AN1184" s="87">
        <v>0</v>
      </c>
      <c r="AO1184" s="87">
        <v>0</v>
      </c>
      <c r="AP1184" s="87">
        <v>0</v>
      </c>
      <c r="AQ1184" s="87">
        <v>0</v>
      </c>
      <c r="AR1184" s="87">
        <v>0</v>
      </c>
      <c r="AS1184" s="87">
        <v>0</v>
      </c>
      <c r="AT1184" s="87">
        <v>0</v>
      </c>
      <c r="AU1184" s="87">
        <v>0</v>
      </c>
      <c r="AV1184" s="87">
        <v>0</v>
      </c>
      <c r="AW1184" s="87">
        <v>0</v>
      </c>
      <c r="AX1184" s="87">
        <v>0</v>
      </c>
      <c r="AY1184" s="87">
        <v>0</v>
      </c>
      <c r="AZ1184" s="87">
        <v>0</v>
      </c>
      <c r="BA1184" s="87">
        <v>0</v>
      </c>
      <c r="BB1184" s="87">
        <v>0</v>
      </c>
    </row>
    <row r="1185" spans="1:54">
      <c r="A1185" s="86" t="s">
        <v>1302</v>
      </c>
      <c r="B1185" s="87">
        <v>0</v>
      </c>
      <c r="C1185" s="87">
        <v>0</v>
      </c>
      <c r="D1185" s="87">
        <v>0</v>
      </c>
      <c r="E1185" s="87">
        <v>0</v>
      </c>
      <c r="F1185" s="87">
        <v>0</v>
      </c>
      <c r="G1185" s="87">
        <v>0</v>
      </c>
      <c r="H1185" s="87">
        <v>0</v>
      </c>
      <c r="I1185" s="87">
        <v>0</v>
      </c>
      <c r="J1185" s="87">
        <v>0</v>
      </c>
      <c r="K1185" s="87">
        <v>0</v>
      </c>
      <c r="L1185" s="87">
        <v>0</v>
      </c>
      <c r="M1185" s="87">
        <v>0</v>
      </c>
      <c r="N1185" s="87">
        <v>0</v>
      </c>
      <c r="O1185" s="87">
        <v>0</v>
      </c>
      <c r="P1185" s="87">
        <v>0</v>
      </c>
      <c r="Q1185" s="87">
        <v>0</v>
      </c>
      <c r="R1185" s="87">
        <v>0</v>
      </c>
      <c r="S1185" s="87">
        <v>0</v>
      </c>
      <c r="T1185" s="87">
        <v>0</v>
      </c>
      <c r="U1185" s="87">
        <v>0</v>
      </c>
      <c r="V1185" s="87">
        <v>0</v>
      </c>
      <c r="W1185" s="87">
        <v>0</v>
      </c>
      <c r="X1185" s="87">
        <v>0</v>
      </c>
      <c r="Y1185" s="87">
        <v>0</v>
      </c>
      <c r="Z1185" s="87">
        <v>0</v>
      </c>
      <c r="AA1185" s="87">
        <v>0</v>
      </c>
      <c r="AB1185" s="87">
        <v>0</v>
      </c>
      <c r="AC1185" s="87">
        <v>0</v>
      </c>
      <c r="AD1185" s="87">
        <v>0</v>
      </c>
      <c r="AE1185" s="87">
        <v>0</v>
      </c>
      <c r="AF1185" s="87">
        <v>0</v>
      </c>
      <c r="AG1185" s="87">
        <v>0</v>
      </c>
      <c r="AH1185" s="87">
        <v>0</v>
      </c>
      <c r="AI1185" s="87">
        <v>0</v>
      </c>
      <c r="AJ1185" s="87">
        <v>0</v>
      </c>
      <c r="AK1185" s="87">
        <v>0</v>
      </c>
      <c r="AL1185" s="87">
        <v>0</v>
      </c>
      <c r="AM1185" s="87">
        <v>0</v>
      </c>
      <c r="AN1185" s="87">
        <v>0</v>
      </c>
      <c r="AO1185" s="87">
        <v>0</v>
      </c>
      <c r="AP1185" s="87">
        <v>0</v>
      </c>
      <c r="AQ1185" s="87">
        <v>0</v>
      </c>
      <c r="AR1185" s="87">
        <v>0</v>
      </c>
      <c r="AS1185" s="87">
        <v>0</v>
      </c>
      <c r="AT1185" s="87">
        <v>0</v>
      </c>
      <c r="AU1185" s="87">
        <v>0</v>
      </c>
      <c r="AV1185" s="87">
        <v>0</v>
      </c>
      <c r="AW1185" s="87">
        <v>0</v>
      </c>
      <c r="AX1185" s="87">
        <v>0</v>
      </c>
      <c r="AY1185" s="87">
        <v>0</v>
      </c>
      <c r="AZ1185" s="87">
        <v>0</v>
      </c>
      <c r="BA1185" s="87">
        <v>0</v>
      </c>
      <c r="BB1185" s="87">
        <v>0</v>
      </c>
    </row>
    <row r="1186" spans="1:54">
      <c r="A1186" s="86" t="s">
        <v>1303</v>
      </c>
      <c r="B1186" s="87">
        <v>0</v>
      </c>
      <c r="C1186" s="87">
        <v>0</v>
      </c>
      <c r="D1186" s="87">
        <v>0</v>
      </c>
      <c r="E1186" s="87">
        <v>0</v>
      </c>
      <c r="F1186" s="87">
        <v>0</v>
      </c>
      <c r="G1186" s="87">
        <v>0</v>
      </c>
      <c r="H1186" s="87">
        <v>0</v>
      </c>
      <c r="I1186" s="87">
        <v>0</v>
      </c>
      <c r="J1186" s="87">
        <v>0</v>
      </c>
      <c r="K1186" s="87">
        <v>0</v>
      </c>
      <c r="L1186" s="87">
        <v>0</v>
      </c>
      <c r="M1186" s="87">
        <v>0</v>
      </c>
      <c r="N1186" s="87">
        <v>0</v>
      </c>
      <c r="O1186" s="87">
        <v>0</v>
      </c>
      <c r="P1186" s="87">
        <v>0</v>
      </c>
      <c r="Q1186" s="87">
        <v>0</v>
      </c>
      <c r="R1186" s="87">
        <v>0</v>
      </c>
      <c r="S1186" s="87">
        <v>0</v>
      </c>
      <c r="T1186" s="87">
        <v>0</v>
      </c>
      <c r="U1186" s="87">
        <v>0</v>
      </c>
      <c r="V1186" s="87">
        <v>0</v>
      </c>
      <c r="W1186" s="87">
        <v>0</v>
      </c>
      <c r="X1186" s="87">
        <v>0</v>
      </c>
      <c r="Y1186" s="87">
        <v>0</v>
      </c>
      <c r="Z1186" s="87">
        <v>0</v>
      </c>
      <c r="AA1186" s="87">
        <v>0</v>
      </c>
      <c r="AB1186" s="87">
        <v>0</v>
      </c>
      <c r="AC1186" s="87">
        <v>0</v>
      </c>
      <c r="AD1186" s="87">
        <v>0</v>
      </c>
      <c r="AE1186" s="87">
        <v>0</v>
      </c>
      <c r="AF1186" s="87">
        <v>0</v>
      </c>
      <c r="AG1186" s="87">
        <v>0</v>
      </c>
      <c r="AH1186" s="87">
        <v>0</v>
      </c>
      <c r="AI1186" s="87">
        <v>0</v>
      </c>
      <c r="AJ1186" s="87">
        <v>0</v>
      </c>
      <c r="AK1186" s="87">
        <v>0</v>
      </c>
      <c r="AL1186" s="87">
        <v>0</v>
      </c>
      <c r="AM1186" s="87">
        <v>0</v>
      </c>
      <c r="AN1186" s="87">
        <v>0</v>
      </c>
      <c r="AO1186" s="87">
        <v>0</v>
      </c>
      <c r="AP1186" s="87">
        <v>0</v>
      </c>
      <c r="AQ1186" s="87">
        <v>0</v>
      </c>
      <c r="AR1186" s="87">
        <v>0</v>
      </c>
      <c r="AS1186" s="87">
        <v>0</v>
      </c>
      <c r="AT1186" s="87">
        <v>0</v>
      </c>
      <c r="AU1186" s="87">
        <v>0</v>
      </c>
      <c r="AV1186" s="87">
        <v>0</v>
      </c>
      <c r="AW1186" s="87">
        <v>0</v>
      </c>
      <c r="AX1186" s="87">
        <v>0</v>
      </c>
      <c r="AY1186" s="87">
        <v>0</v>
      </c>
      <c r="AZ1186" s="87">
        <v>0</v>
      </c>
      <c r="BA1186" s="87">
        <v>0</v>
      </c>
      <c r="BB1186" s="87">
        <v>0</v>
      </c>
    </row>
    <row r="1187" spans="1:54">
      <c r="A1187" s="86" t="s">
        <v>1304</v>
      </c>
      <c r="B1187" s="87"/>
      <c r="C1187" s="87"/>
      <c r="D1187" s="87"/>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c r="AK1187" s="87"/>
      <c r="AL1187" s="87"/>
      <c r="AM1187" s="87"/>
      <c r="AN1187" s="87"/>
      <c r="AO1187" s="87"/>
      <c r="AP1187" s="87"/>
      <c r="AQ1187" s="87"/>
      <c r="AR1187" s="87"/>
      <c r="AS1187" s="87"/>
      <c r="AT1187" s="87"/>
      <c r="AU1187" s="87"/>
      <c r="AV1187" s="87"/>
      <c r="AW1187" s="87"/>
      <c r="AX1187" s="87"/>
      <c r="AY1187" s="87"/>
      <c r="AZ1187" s="87"/>
      <c r="BA1187" s="87"/>
      <c r="BB1187" s="87"/>
    </row>
    <row r="1188" spans="1:54">
      <c r="A1188" s="86" t="s">
        <v>1305</v>
      </c>
      <c r="B1188" s="87"/>
      <c r="C1188" s="87"/>
      <c r="D1188" s="87"/>
      <c r="E1188" s="87"/>
      <c r="F1188" s="87"/>
      <c r="G1188" s="87"/>
      <c r="H1188" s="87"/>
      <c r="I1188" s="87"/>
      <c r="J1188" s="87"/>
      <c r="K1188" s="87"/>
      <c r="L1188" s="87"/>
      <c r="M1188" s="87"/>
      <c r="N1188" s="87"/>
      <c r="O1188" s="87"/>
      <c r="P1188" s="87"/>
      <c r="Q1188" s="87"/>
      <c r="R1188" s="87"/>
      <c r="S1188" s="87"/>
      <c r="T1188" s="87"/>
      <c r="U1188" s="87"/>
      <c r="V1188" s="87"/>
      <c r="W1188" s="87"/>
      <c r="X1188" s="87"/>
      <c r="Y1188" s="87"/>
      <c r="Z1188" s="87"/>
      <c r="AA1188" s="87"/>
      <c r="AB1188" s="87"/>
      <c r="AC1188" s="87"/>
      <c r="AD1188" s="87"/>
      <c r="AE1188" s="87"/>
      <c r="AF1188" s="87"/>
      <c r="AG1188" s="87"/>
      <c r="AH1188" s="87"/>
      <c r="AI1188" s="87"/>
      <c r="AJ1188" s="87"/>
      <c r="AK1188" s="87"/>
      <c r="AL1188" s="87"/>
      <c r="AM1188" s="87"/>
      <c r="AN1188" s="87"/>
      <c r="AO1188" s="87"/>
      <c r="AP1188" s="87"/>
      <c r="AQ1188" s="87"/>
      <c r="AR1188" s="87"/>
      <c r="AS1188" s="87"/>
      <c r="AT1188" s="87"/>
      <c r="AU1188" s="87"/>
      <c r="AV1188" s="87"/>
      <c r="AW1188" s="87"/>
      <c r="AX1188" s="87"/>
      <c r="AY1188" s="87"/>
      <c r="AZ1188" s="87"/>
      <c r="BA1188" s="87"/>
      <c r="BB1188" s="87"/>
    </row>
    <row r="1189" spans="1:54">
      <c r="A1189" s="86" t="s">
        <v>1306</v>
      </c>
      <c r="B1189" s="87">
        <v>0</v>
      </c>
      <c r="C1189" s="87">
        <v>0</v>
      </c>
      <c r="D1189" s="87">
        <v>0</v>
      </c>
      <c r="E1189" s="87">
        <v>0</v>
      </c>
      <c r="F1189" s="87">
        <v>0</v>
      </c>
      <c r="G1189" s="87">
        <v>0</v>
      </c>
      <c r="H1189" s="87">
        <v>0</v>
      </c>
      <c r="I1189" s="87">
        <v>0</v>
      </c>
      <c r="J1189" s="87">
        <v>0</v>
      </c>
      <c r="K1189" s="87">
        <v>0</v>
      </c>
      <c r="L1189" s="87">
        <v>0</v>
      </c>
      <c r="M1189" s="87">
        <v>0</v>
      </c>
      <c r="N1189" s="87">
        <v>0</v>
      </c>
      <c r="O1189" s="87">
        <v>0</v>
      </c>
      <c r="P1189" s="87">
        <v>0</v>
      </c>
      <c r="Q1189" s="87">
        <v>0</v>
      </c>
      <c r="R1189" s="87">
        <v>0</v>
      </c>
      <c r="S1189" s="87">
        <v>0</v>
      </c>
      <c r="T1189" s="87">
        <v>0</v>
      </c>
      <c r="U1189" s="87">
        <v>0</v>
      </c>
      <c r="V1189" s="87">
        <v>0</v>
      </c>
      <c r="W1189" s="87">
        <v>0</v>
      </c>
      <c r="X1189" s="87">
        <v>0</v>
      </c>
      <c r="Y1189" s="87">
        <v>0</v>
      </c>
      <c r="Z1189" s="87">
        <v>0</v>
      </c>
      <c r="AA1189" s="87">
        <v>0</v>
      </c>
      <c r="AB1189" s="87">
        <v>0</v>
      </c>
      <c r="AC1189" s="87">
        <v>0</v>
      </c>
      <c r="AD1189" s="87">
        <v>0</v>
      </c>
      <c r="AE1189" s="87">
        <v>0</v>
      </c>
      <c r="AF1189" s="87">
        <v>0</v>
      </c>
      <c r="AG1189" s="87">
        <v>0</v>
      </c>
      <c r="AH1189" s="87">
        <v>0</v>
      </c>
      <c r="AI1189" s="87">
        <v>0</v>
      </c>
      <c r="AJ1189" s="87">
        <v>0</v>
      </c>
      <c r="AK1189" s="87">
        <v>0</v>
      </c>
      <c r="AL1189" s="87">
        <v>0</v>
      </c>
      <c r="AM1189" s="87">
        <v>0</v>
      </c>
      <c r="AN1189" s="87">
        <v>0</v>
      </c>
      <c r="AO1189" s="87">
        <v>0</v>
      </c>
      <c r="AP1189" s="87">
        <v>0</v>
      </c>
      <c r="AQ1189" s="87">
        <v>0</v>
      </c>
      <c r="AR1189" s="87">
        <v>0</v>
      </c>
      <c r="AS1189" s="87">
        <v>0</v>
      </c>
      <c r="AT1189" s="87">
        <v>0</v>
      </c>
      <c r="AU1189" s="87">
        <v>0</v>
      </c>
      <c r="AV1189" s="87">
        <v>0</v>
      </c>
      <c r="AW1189" s="87">
        <v>0</v>
      </c>
      <c r="AX1189" s="87">
        <v>0</v>
      </c>
      <c r="AY1189" s="87">
        <v>0</v>
      </c>
      <c r="AZ1189" s="87">
        <v>0</v>
      </c>
      <c r="BA1189" s="87">
        <v>0</v>
      </c>
      <c r="BB1189" s="87">
        <v>0</v>
      </c>
    </row>
    <row r="1190" spans="1:54">
      <c r="A1190" s="86" t="s">
        <v>1307</v>
      </c>
      <c r="B1190" s="87"/>
      <c r="C1190" s="87"/>
      <c r="D1190" s="87"/>
      <c r="E1190" s="87"/>
      <c r="F1190" s="87"/>
      <c r="G1190" s="87"/>
      <c r="H1190" s="87"/>
      <c r="I1190" s="87"/>
      <c r="J1190" s="87"/>
      <c r="K1190" s="87"/>
      <c r="L1190" s="87"/>
      <c r="M1190" s="87"/>
      <c r="N1190" s="87"/>
      <c r="O1190" s="87"/>
      <c r="P1190" s="87"/>
      <c r="Q1190" s="87"/>
      <c r="R1190" s="87"/>
      <c r="S1190" s="87"/>
      <c r="T1190" s="87"/>
      <c r="U1190" s="87"/>
      <c r="V1190" s="87"/>
      <c r="W1190" s="87"/>
      <c r="X1190" s="87"/>
      <c r="Y1190" s="87"/>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c r="AT1190" s="87"/>
      <c r="AU1190" s="87"/>
      <c r="AV1190" s="87"/>
      <c r="AW1190" s="87"/>
      <c r="AX1190" s="87"/>
      <c r="AY1190" s="87"/>
      <c r="AZ1190" s="87"/>
      <c r="BA1190" s="87"/>
      <c r="BB1190" s="87"/>
    </row>
    <row r="1191" spans="1:54">
      <c r="A1191" s="86" t="s">
        <v>1308</v>
      </c>
      <c r="B1191" s="87">
        <v>0</v>
      </c>
      <c r="C1191" s="87">
        <v>0</v>
      </c>
      <c r="D1191" s="87">
        <v>0</v>
      </c>
      <c r="E1191" s="87">
        <v>0</v>
      </c>
      <c r="F1191" s="87">
        <v>0</v>
      </c>
      <c r="G1191" s="87">
        <v>0</v>
      </c>
      <c r="H1191" s="87">
        <v>0</v>
      </c>
      <c r="I1191" s="87">
        <v>0</v>
      </c>
      <c r="J1191" s="87">
        <v>0</v>
      </c>
      <c r="K1191" s="87">
        <v>0</v>
      </c>
      <c r="L1191" s="87">
        <v>0</v>
      </c>
      <c r="M1191" s="87">
        <v>0</v>
      </c>
      <c r="N1191" s="87">
        <v>0</v>
      </c>
      <c r="O1191" s="87">
        <v>0</v>
      </c>
      <c r="P1191" s="87">
        <v>0</v>
      </c>
      <c r="Q1191" s="87">
        <v>0</v>
      </c>
      <c r="R1191" s="87">
        <v>0</v>
      </c>
      <c r="S1191" s="87">
        <v>0</v>
      </c>
      <c r="T1191" s="87">
        <v>0</v>
      </c>
      <c r="U1191" s="87">
        <v>0</v>
      </c>
      <c r="V1191" s="87">
        <v>0</v>
      </c>
      <c r="W1191" s="87">
        <v>0</v>
      </c>
      <c r="X1191" s="87">
        <v>0</v>
      </c>
      <c r="Y1191" s="87">
        <v>0</v>
      </c>
      <c r="Z1191" s="87">
        <v>0</v>
      </c>
      <c r="AA1191" s="87">
        <v>0</v>
      </c>
      <c r="AB1191" s="87">
        <v>0</v>
      </c>
      <c r="AC1191" s="87">
        <v>0</v>
      </c>
      <c r="AD1191" s="87">
        <v>0</v>
      </c>
      <c r="AE1191" s="87">
        <v>0</v>
      </c>
      <c r="AF1191" s="87">
        <v>0</v>
      </c>
      <c r="AG1191" s="87">
        <v>0</v>
      </c>
      <c r="AH1191" s="87">
        <v>0</v>
      </c>
      <c r="AI1191" s="87">
        <v>0</v>
      </c>
      <c r="AJ1191" s="87">
        <v>0</v>
      </c>
      <c r="AK1191" s="87">
        <v>0</v>
      </c>
      <c r="AL1191" s="87">
        <v>0</v>
      </c>
      <c r="AM1191" s="87">
        <v>0</v>
      </c>
      <c r="AN1191" s="87">
        <v>0</v>
      </c>
      <c r="AO1191" s="87">
        <v>0</v>
      </c>
      <c r="AP1191" s="87">
        <v>0</v>
      </c>
      <c r="AQ1191" s="87">
        <v>0</v>
      </c>
      <c r="AR1191" s="87">
        <v>0</v>
      </c>
      <c r="AS1191" s="87">
        <v>0</v>
      </c>
      <c r="AT1191" s="87">
        <v>0</v>
      </c>
      <c r="AU1191" s="87">
        <v>0</v>
      </c>
      <c r="AV1191" s="87">
        <v>0</v>
      </c>
      <c r="AW1191" s="87">
        <v>0</v>
      </c>
      <c r="AX1191" s="87">
        <v>0</v>
      </c>
      <c r="AY1191" s="87">
        <v>0</v>
      </c>
      <c r="AZ1191" s="87">
        <v>0</v>
      </c>
      <c r="BA1191" s="87">
        <v>0</v>
      </c>
      <c r="BB1191" s="87">
        <v>0</v>
      </c>
    </row>
    <row r="1192" spans="1:54">
      <c r="A1192" s="86" t="s">
        <v>1309</v>
      </c>
      <c r="B1192" s="87">
        <v>0</v>
      </c>
      <c r="C1192" s="87">
        <v>0</v>
      </c>
      <c r="D1192" s="87">
        <v>0</v>
      </c>
      <c r="E1192" s="87">
        <v>0</v>
      </c>
      <c r="F1192" s="87">
        <v>0</v>
      </c>
      <c r="G1192" s="87">
        <v>0</v>
      </c>
      <c r="H1192" s="87">
        <v>0</v>
      </c>
      <c r="I1192" s="87">
        <v>0</v>
      </c>
      <c r="J1192" s="87">
        <v>0</v>
      </c>
      <c r="K1192" s="87">
        <v>0</v>
      </c>
      <c r="L1192" s="87">
        <v>0</v>
      </c>
      <c r="M1192" s="87">
        <v>0</v>
      </c>
      <c r="N1192" s="87">
        <v>0</v>
      </c>
      <c r="O1192" s="87">
        <v>0</v>
      </c>
      <c r="P1192" s="87">
        <v>0</v>
      </c>
      <c r="Q1192" s="87">
        <v>0</v>
      </c>
      <c r="R1192" s="87">
        <v>0</v>
      </c>
      <c r="S1192" s="87">
        <v>0</v>
      </c>
      <c r="T1192" s="87">
        <v>0</v>
      </c>
      <c r="U1192" s="87">
        <v>0</v>
      </c>
      <c r="V1192" s="87">
        <v>0</v>
      </c>
      <c r="W1192" s="87">
        <v>0</v>
      </c>
      <c r="X1192" s="87">
        <v>0</v>
      </c>
      <c r="Y1192" s="87">
        <v>0</v>
      </c>
      <c r="Z1192" s="87">
        <v>0</v>
      </c>
      <c r="AA1192" s="87">
        <v>0</v>
      </c>
      <c r="AB1192" s="87">
        <v>0</v>
      </c>
      <c r="AC1192" s="87">
        <v>0</v>
      </c>
      <c r="AD1192" s="87">
        <v>0</v>
      </c>
      <c r="AE1192" s="87">
        <v>0</v>
      </c>
      <c r="AF1192" s="87">
        <v>0</v>
      </c>
      <c r="AG1192" s="87">
        <v>0</v>
      </c>
      <c r="AH1192" s="87">
        <v>0</v>
      </c>
      <c r="AI1192" s="87">
        <v>0</v>
      </c>
      <c r="AJ1192" s="87">
        <v>0</v>
      </c>
      <c r="AK1192" s="87">
        <v>0</v>
      </c>
      <c r="AL1192" s="87">
        <v>0</v>
      </c>
      <c r="AM1192" s="87">
        <v>0</v>
      </c>
      <c r="AN1192" s="87">
        <v>0</v>
      </c>
      <c r="AO1192" s="87">
        <v>0</v>
      </c>
      <c r="AP1192" s="87">
        <v>0</v>
      </c>
      <c r="AQ1192" s="87">
        <v>0</v>
      </c>
      <c r="AR1192" s="87">
        <v>0</v>
      </c>
      <c r="AS1192" s="87">
        <v>0</v>
      </c>
      <c r="AT1192" s="87">
        <v>0</v>
      </c>
      <c r="AU1192" s="87">
        <v>0</v>
      </c>
      <c r="AV1192" s="87">
        <v>0</v>
      </c>
      <c r="AW1192" s="87">
        <v>0</v>
      </c>
      <c r="AX1192" s="87">
        <v>0</v>
      </c>
      <c r="AY1192" s="87">
        <v>0</v>
      </c>
      <c r="AZ1192" s="87">
        <v>0</v>
      </c>
      <c r="BA1192" s="87">
        <v>0</v>
      </c>
      <c r="BB1192" s="87">
        <v>0</v>
      </c>
    </row>
    <row r="1193" spans="1:54">
      <c r="A1193" s="86" t="s">
        <v>1310</v>
      </c>
      <c r="B1193" s="87"/>
      <c r="C1193" s="87"/>
      <c r="D1193" s="87"/>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c r="AT1193" s="87"/>
      <c r="AU1193" s="87"/>
      <c r="AV1193" s="87"/>
      <c r="AW1193" s="87"/>
      <c r="AX1193" s="87"/>
      <c r="AY1193" s="87"/>
      <c r="AZ1193" s="87"/>
      <c r="BA1193" s="87"/>
      <c r="BB1193" s="87"/>
    </row>
    <row r="1194" spans="1:54">
      <c r="A1194" s="86" t="s">
        <v>1311</v>
      </c>
      <c r="B1194" s="87"/>
      <c r="C1194" s="87"/>
      <c r="D1194" s="87"/>
      <c r="E1194" s="87"/>
      <c r="F1194" s="87"/>
      <c r="G1194" s="87"/>
      <c r="H1194" s="87"/>
      <c r="I1194" s="87"/>
      <c r="J1194" s="87"/>
      <c r="K1194" s="87"/>
      <c r="L1194" s="87"/>
      <c r="M1194" s="87"/>
      <c r="N1194" s="87"/>
      <c r="O1194" s="87"/>
      <c r="P1194" s="87"/>
      <c r="Q1194" s="87"/>
      <c r="R1194" s="87"/>
      <c r="S1194" s="87"/>
      <c r="T1194" s="87"/>
      <c r="U1194" s="87"/>
      <c r="V1194" s="87"/>
      <c r="W1194" s="87"/>
      <c r="X1194" s="87"/>
      <c r="Y1194" s="87"/>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c r="AT1194" s="87"/>
      <c r="AU1194" s="87"/>
      <c r="AV1194" s="87"/>
      <c r="AW1194" s="87"/>
      <c r="AX1194" s="87"/>
      <c r="AY1194" s="87"/>
      <c r="AZ1194" s="87"/>
      <c r="BA1194" s="87"/>
      <c r="BB1194" s="87"/>
    </row>
    <row r="1195" spans="1:54">
      <c r="A1195" s="86" t="s">
        <v>1312</v>
      </c>
      <c r="B1195" s="87">
        <v>0</v>
      </c>
      <c r="C1195" s="87">
        <v>0</v>
      </c>
      <c r="D1195" s="87">
        <v>0</v>
      </c>
      <c r="E1195" s="87">
        <v>0</v>
      </c>
      <c r="F1195" s="87">
        <v>0</v>
      </c>
      <c r="G1195" s="87">
        <v>0</v>
      </c>
      <c r="H1195" s="87">
        <v>0</v>
      </c>
      <c r="I1195" s="87">
        <v>0</v>
      </c>
      <c r="J1195" s="87">
        <v>0</v>
      </c>
      <c r="K1195" s="87">
        <v>0</v>
      </c>
      <c r="L1195" s="87">
        <v>0</v>
      </c>
      <c r="M1195" s="87">
        <v>0</v>
      </c>
      <c r="N1195" s="87">
        <v>0</v>
      </c>
      <c r="O1195" s="87">
        <v>0</v>
      </c>
      <c r="P1195" s="87">
        <v>0</v>
      </c>
      <c r="Q1195" s="87">
        <v>0</v>
      </c>
      <c r="R1195" s="87">
        <v>0</v>
      </c>
      <c r="S1195" s="87">
        <v>0</v>
      </c>
      <c r="T1195" s="87">
        <v>0</v>
      </c>
      <c r="U1195" s="87">
        <v>0</v>
      </c>
      <c r="V1195" s="87">
        <v>0</v>
      </c>
      <c r="W1195" s="87">
        <v>0</v>
      </c>
      <c r="X1195" s="87">
        <v>0</v>
      </c>
      <c r="Y1195" s="87">
        <v>0</v>
      </c>
      <c r="Z1195" s="87">
        <v>0</v>
      </c>
      <c r="AA1195" s="87">
        <v>0</v>
      </c>
      <c r="AB1195" s="87">
        <v>0</v>
      </c>
      <c r="AC1195" s="87">
        <v>0</v>
      </c>
      <c r="AD1195" s="87">
        <v>0</v>
      </c>
      <c r="AE1195" s="87">
        <v>0</v>
      </c>
      <c r="AF1195" s="87">
        <v>0</v>
      </c>
      <c r="AG1195" s="87">
        <v>0</v>
      </c>
      <c r="AH1195" s="87">
        <v>0</v>
      </c>
      <c r="AI1195" s="87">
        <v>0</v>
      </c>
      <c r="AJ1195" s="87">
        <v>0</v>
      </c>
      <c r="AK1195" s="87">
        <v>0</v>
      </c>
      <c r="AL1195" s="87">
        <v>0</v>
      </c>
      <c r="AM1195" s="87">
        <v>0</v>
      </c>
      <c r="AN1195" s="87">
        <v>0</v>
      </c>
      <c r="AO1195" s="87">
        <v>0</v>
      </c>
      <c r="AP1195" s="87">
        <v>0</v>
      </c>
      <c r="AQ1195" s="87">
        <v>0</v>
      </c>
      <c r="AR1195" s="87">
        <v>0</v>
      </c>
      <c r="AS1195" s="87">
        <v>0</v>
      </c>
      <c r="AT1195" s="87">
        <v>0</v>
      </c>
      <c r="AU1195" s="87">
        <v>0</v>
      </c>
      <c r="AV1195" s="87">
        <v>0</v>
      </c>
      <c r="AW1195" s="87">
        <v>0</v>
      </c>
      <c r="AX1195" s="87">
        <v>0</v>
      </c>
      <c r="AY1195" s="87">
        <v>0</v>
      </c>
      <c r="AZ1195" s="87">
        <v>0</v>
      </c>
      <c r="BA1195" s="87">
        <v>0</v>
      </c>
      <c r="BB1195" s="87">
        <v>0</v>
      </c>
    </row>
    <row r="1196" spans="1:54">
      <c r="A1196" s="86" t="s">
        <v>1313</v>
      </c>
      <c r="B1196" s="87"/>
      <c r="C1196" s="87"/>
      <c r="D1196" s="87"/>
      <c r="E1196" s="87"/>
      <c r="F1196" s="87"/>
      <c r="G1196" s="87"/>
      <c r="H1196" s="87"/>
      <c r="I1196" s="87"/>
      <c r="J1196" s="87"/>
      <c r="K1196" s="87"/>
      <c r="L1196" s="87"/>
      <c r="M1196" s="87"/>
      <c r="N1196" s="87"/>
      <c r="O1196" s="87"/>
      <c r="P1196" s="87"/>
      <c r="Q1196" s="87"/>
      <c r="R1196" s="87"/>
      <c r="S1196" s="87"/>
      <c r="T1196" s="87"/>
      <c r="U1196" s="87"/>
      <c r="V1196" s="87"/>
      <c r="W1196" s="87"/>
      <c r="X1196" s="87"/>
      <c r="Y1196" s="87"/>
      <c r="Z1196" s="87"/>
      <c r="AA1196" s="87"/>
      <c r="AB1196" s="87"/>
      <c r="AC1196" s="87"/>
      <c r="AD1196" s="87"/>
      <c r="AE1196" s="87"/>
      <c r="AF1196" s="87"/>
      <c r="AG1196" s="87"/>
      <c r="AH1196" s="87"/>
      <c r="AI1196" s="87"/>
      <c r="AJ1196" s="87"/>
      <c r="AK1196" s="87"/>
      <c r="AL1196" s="87"/>
      <c r="AM1196" s="87"/>
      <c r="AN1196" s="87"/>
      <c r="AO1196" s="87"/>
      <c r="AP1196" s="87"/>
      <c r="AQ1196" s="87"/>
      <c r="AR1196" s="87"/>
      <c r="AS1196" s="87"/>
      <c r="AT1196" s="87"/>
      <c r="AU1196" s="87"/>
      <c r="AV1196" s="87"/>
      <c r="AW1196" s="87"/>
      <c r="AX1196" s="87"/>
      <c r="AY1196" s="87"/>
      <c r="AZ1196" s="87"/>
      <c r="BA1196" s="87"/>
      <c r="BB1196" s="87"/>
    </row>
    <row r="1197" spans="1:54">
      <c r="A1197" s="86" t="s">
        <v>1314</v>
      </c>
      <c r="B1197" s="87">
        <v>0</v>
      </c>
      <c r="C1197" s="87">
        <v>0</v>
      </c>
      <c r="D1197" s="87">
        <v>0</v>
      </c>
      <c r="E1197" s="87">
        <v>0</v>
      </c>
      <c r="F1197" s="87">
        <v>0</v>
      </c>
      <c r="G1197" s="87">
        <v>0</v>
      </c>
      <c r="H1197" s="87">
        <v>0</v>
      </c>
      <c r="I1197" s="87">
        <v>0</v>
      </c>
      <c r="J1197" s="87">
        <v>0</v>
      </c>
      <c r="K1197" s="87">
        <v>0</v>
      </c>
      <c r="L1197" s="87">
        <v>0</v>
      </c>
      <c r="M1197" s="87">
        <v>0</v>
      </c>
      <c r="N1197" s="87">
        <v>0</v>
      </c>
      <c r="O1197" s="87">
        <v>0</v>
      </c>
      <c r="P1197" s="87">
        <v>0</v>
      </c>
      <c r="Q1197" s="87">
        <v>0</v>
      </c>
      <c r="R1197" s="87">
        <v>0</v>
      </c>
      <c r="S1197" s="87">
        <v>0</v>
      </c>
      <c r="T1197" s="87">
        <v>0</v>
      </c>
      <c r="U1197" s="87">
        <v>0</v>
      </c>
      <c r="V1197" s="87">
        <v>0</v>
      </c>
      <c r="W1197" s="87">
        <v>0</v>
      </c>
      <c r="X1197" s="87">
        <v>0</v>
      </c>
      <c r="Y1197" s="87">
        <v>0</v>
      </c>
      <c r="Z1197" s="87">
        <v>0</v>
      </c>
      <c r="AA1197" s="87">
        <v>0</v>
      </c>
      <c r="AB1197" s="87">
        <v>0</v>
      </c>
      <c r="AC1197" s="87">
        <v>0</v>
      </c>
      <c r="AD1197" s="87">
        <v>0</v>
      </c>
      <c r="AE1197" s="87">
        <v>0</v>
      </c>
      <c r="AF1197" s="87">
        <v>0</v>
      </c>
      <c r="AG1197" s="87">
        <v>0</v>
      </c>
      <c r="AH1197" s="87">
        <v>0</v>
      </c>
      <c r="AI1197" s="87">
        <v>0</v>
      </c>
      <c r="AJ1197" s="87">
        <v>0</v>
      </c>
      <c r="AK1197" s="87">
        <v>0</v>
      </c>
      <c r="AL1197" s="87">
        <v>0</v>
      </c>
      <c r="AM1197" s="87">
        <v>0</v>
      </c>
      <c r="AN1197" s="87">
        <v>0</v>
      </c>
      <c r="AO1197" s="87">
        <v>0</v>
      </c>
      <c r="AP1197" s="87">
        <v>0</v>
      </c>
      <c r="AQ1197" s="87">
        <v>0</v>
      </c>
      <c r="AR1197" s="87">
        <v>0</v>
      </c>
      <c r="AS1197" s="87">
        <v>0</v>
      </c>
      <c r="AT1197" s="87">
        <v>0</v>
      </c>
      <c r="AU1197" s="87">
        <v>0</v>
      </c>
      <c r="AV1197" s="87">
        <v>0</v>
      </c>
      <c r="AW1197" s="87">
        <v>0</v>
      </c>
      <c r="AX1197" s="87">
        <v>0</v>
      </c>
      <c r="AY1197" s="87">
        <v>0</v>
      </c>
      <c r="AZ1197" s="87">
        <v>0</v>
      </c>
      <c r="BA1197" s="87">
        <v>0</v>
      </c>
      <c r="BB1197" s="87">
        <v>0</v>
      </c>
    </row>
    <row r="1198" spans="1:54">
      <c r="A1198" s="86" t="s">
        <v>1315</v>
      </c>
      <c r="B1198" s="87"/>
      <c r="C1198" s="87"/>
      <c r="D1198" s="87"/>
      <c r="E1198" s="87"/>
      <c r="F1198" s="87"/>
      <c r="G1198" s="87"/>
      <c r="H1198" s="87"/>
      <c r="I1198" s="87"/>
      <c r="J1198" s="87"/>
      <c r="K1198" s="87"/>
      <c r="L1198" s="87"/>
      <c r="M1198" s="87"/>
      <c r="N1198" s="87"/>
      <c r="O1198" s="87"/>
      <c r="P1198" s="87"/>
      <c r="Q1198" s="87"/>
      <c r="R1198" s="87"/>
      <c r="S1198" s="87"/>
      <c r="T1198" s="87"/>
      <c r="U1198" s="87"/>
      <c r="V1198" s="87"/>
      <c r="W1198" s="87"/>
      <c r="X1198" s="87"/>
      <c r="Y1198" s="87"/>
      <c r="Z1198" s="87"/>
      <c r="AA1198" s="87"/>
      <c r="AB1198" s="87"/>
      <c r="AC1198" s="87"/>
      <c r="AD1198" s="87"/>
      <c r="AE1198" s="87"/>
      <c r="AF1198" s="87"/>
      <c r="AG1198" s="87"/>
      <c r="AH1198" s="87"/>
      <c r="AI1198" s="87"/>
      <c r="AJ1198" s="87"/>
      <c r="AK1198" s="87"/>
      <c r="AL1198" s="87"/>
      <c r="AM1198" s="87"/>
      <c r="AN1198" s="87"/>
      <c r="AO1198" s="87"/>
      <c r="AP1198" s="87"/>
      <c r="AQ1198" s="87"/>
      <c r="AR1198" s="87"/>
      <c r="AS1198" s="87"/>
      <c r="AT1198" s="87"/>
      <c r="AU1198" s="87"/>
      <c r="AV1198" s="87"/>
      <c r="AW1198" s="87"/>
      <c r="AX1198" s="87"/>
      <c r="AY1198" s="87"/>
      <c r="AZ1198" s="87"/>
      <c r="BA1198" s="87"/>
      <c r="BB1198" s="87"/>
    </row>
    <row r="1199" spans="1:54">
      <c r="A1199" s="86" t="s">
        <v>1316</v>
      </c>
      <c r="B1199" s="87"/>
      <c r="C1199" s="87"/>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87"/>
      <c r="AB1199" s="87"/>
      <c r="AC1199" s="87"/>
      <c r="AD1199" s="87"/>
      <c r="AE1199" s="87"/>
      <c r="AF1199" s="87"/>
      <c r="AG1199" s="87"/>
      <c r="AH1199" s="87"/>
      <c r="AI1199" s="87"/>
      <c r="AJ1199" s="87"/>
      <c r="AK1199" s="87"/>
      <c r="AL1199" s="87"/>
      <c r="AM1199" s="87"/>
      <c r="AN1199" s="87"/>
      <c r="AO1199" s="87"/>
      <c r="AP1199" s="87"/>
      <c r="AQ1199" s="87"/>
      <c r="AR1199" s="87"/>
      <c r="AS1199" s="87"/>
      <c r="AT1199" s="87"/>
      <c r="AU1199" s="87"/>
      <c r="AV1199" s="87"/>
      <c r="AW1199" s="87"/>
      <c r="AX1199" s="87"/>
      <c r="AY1199" s="87"/>
      <c r="AZ1199" s="87"/>
      <c r="BA1199" s="87"/>
      <c r="BB1199" s="87"/>
    </row>
    <row r="1200" spans="1:54">
      <c r="A1200" s="283" t="s">
        <v>1317</v>
      </c>
      <c r="B1200" s="87"/>
      <c r="C1200" s="87"/>
      <c r="D1200" s="87"/>
      <c r="E1200" s="87"/>
      <c r="F1200" s="87"/>
      <c r="G1200" s="87"/>
      <c r="H1200" s="87"/>
      <c r="I1200" s="87"/>
      <c r="J1200" s="87"/>
      <c r="K1200" s="87"/>
      <c r="L1200" s="87"/>
      <c r="M1200" s="87"/>
      <c r="N1200" s="87"/>
      <c r="O1200" s="87"/>
      <c r="P1200" s="87"/>
      <c r="Q1200" s="87"/>
      <c r="R1200" s="87"/>
      <c r="S1200" s="87"/>
      <c r="T1200" s="87"/>
      <c r="U1200" s="87"/>
      <c r="V1200" s="87"/>
      <c r="W1200" s="87"/>
      <c r="X1200" s="87"/>
      <c r="Y1200" s="87"/>
      <c r="Z1200" s="87"/>
      <c r="AA1200" s="87"/>
      <c r="AB1200" s="87"/>
      <c r="AC1200" s="87"/>
      <c r="AD1200" s="87"/>
      <c r="AE1200" s="87"/>
      <c r="AF1200" s="87"/>
      <c r="AG1200" s="87"/>
      <c r="AH1200" s="87"/>
      <c r="AI1200" s="87"/>
      <c r="AJ1200" s="87"/>
      <c r="AK1200" s="87"/>
      <c r="AL1200" s="87"/>
      <c r="AM1200" s="87"/>
      <c r="AN1200" s="87"/>
      <c r="AO1200" s="87"/>
      <c r="AP1200" s="87"/>
      <c r="AQ1200" s="87"/>
      <c r="AR1200" s="87"/>
      <c r="AS1200" s="87"/>
      <c r="AT1200" s="87"/>
      <c r="AU1200" s="87"/>
      <c r="AV1200" s="87"/>
      <c r="AW1200" s="87"/>
      <c r="AX1200" s="87"/>
      <c r="AY1200" s="87"/>
      <c r="AZ1200" s="87"/>
      <c r="BA1200" s="87"/>
      <c r="BB1200" s="87"/>
    </row>
    <row r="1201" spans="1:54">
      <c r="A1201" s="86" t="s">
        <v>1318</v>
      </c>
      <c r="B1201" s="87">
        <v>4106011778.77177</v>
      </c>
      <c r="C1201" s="87">
        <v>4174074472.95715</v>
      </c>
      <c r="D1201" s="87">
        <v>4057026798.4085698</v>
      </c>
      <c r="E1201" s="87">
        <v>4008428076.4157801</v>
      </c>
      <c r="F1201" s="87">
        <v>3936289115.3455</v>
      </c>
      <c r="G1201" s="87">
        <v>3945816214.3853698</v>
      </c>
      <c r="H1201" s="87">
        <v>3910403848.5580401</v>
      </c>
      <c r="I1201" s="87">
        <v>3831267663.4214101</v>
      </c>
      <c r="J1201" s="87">
        <v>3906374859.3819098</v>
      </c>
      <c r="K1201" s="87">
        <v>3809583761.2160602</v>
      </c>
      <c r="L1201" s="87">
        <v>3780850513.3951302</v>
      </c>
      <c r="M1201" s="87">
        <v>3515510929.51758</v>
      </c>
      <c r="N1201" s="87">
        <v>3291733322.7069201</v>
      </c>
      <c r="O1201" s="87">
        <v>3291733322.7069201</v>
      </c>
      <c r="P1201" s="87">
        <v>3329009417.27071</v>
      </c>
      <c r="Q1201" s="87">
        <v>3246428293.2262201</v>
      </c>
      <c r="R1201" s="87">
        <v>3239252881.5178199</v>
      </c>
      <c r="S1201" s="87">
        <v>3240598556.1200299</v>
      </c>
      <c r="T1201" s="87">
        <v>3301037461.3332901</v>
      </c>
      <c r="U1201" s="87">
        <v>3561066679.9867802</v>
      </c>
      <c r="V1201" s="87">
        <v>3548205869.6465602</v>
      </c>
      <c r="W1201" s="87">
        <v>3620633101.5380602</v>
      </c>
      <c r="X1201" s="87">
        <v>3576128446.4660702</v>
      </c>
      <c r="Y1201" s="87">
        <v>3513293555.9714899</v>
      </c>
      <c r="Z1201" s="87">
        <v>3190125230.4281101</v>
      </c>
      <c r="AA1201" s="87">
        <v>3142761734.5341101</v>
      </c>
      <c r="AB1201" s="87">
        <v>3142761734.5341101</v>
      </c>
      <c r="AC1201" s="87">
        <v>3256334400.8660798</v>
      </c>
      <c r="AD1201" s="87">
        <v>3181244133.3463602</v>
      </c>
      <c r="AE1201" s="87">
        <v>3173394595.1555099</v>
      </c>
      <c r="AF1201" s="87">
        <v>3173635530.7917299</v>
      </c>
      <c r="AG1201" s="87">
        <v>3234955202.8035402</v>
      </c>
      <c r="AH1201" s="87">
        <v>3497960066.7772799</v>
      </c>
      <c r="AI1201" s="87">
        <v>3517179344.0105801</v>
      </c>
      <c r="AJ1201" s="87">
        <v>3603065712.45087</v>
      </c>
      <c r="AK1201" s="87">
        <v>3476985712.8121901</v>
      </c>
      <c r="AL1201" s="87">
        <v>3431547778.5930901</v>
      </c>
      <c r="AM1201" s="87">
        <v>3102462534.0308599</v>
      </c>
      <c r="AN1201" s="87">
        <v>3100302369.6146798</v>
      </c>
      <c r="AO1201" s="87">
        <v>3100302369.6146798</v>
      </c>
      <c r="AP1201" s="87">
        <v>3221449659.9661398</v>
      </c>
      <c r="AQ1201" s="87">
        <v>3152999703.7275701</v>
      </c>
      <c r="AR1201" s="87">
        <v>3151448586.3169498</v>
      </c>
      <c r="AS1201" s="87">
        <v>3159055797.4685798</v>
      </c>
      <c r="AT1201" s="87">
        <v>3225721355.7098198</v>
      </c>
      <c r="AU1201" s="87">
        <v>3344848331.4021902</v>
      </c>
      <c r="AV1201" s="87">
        <v>3382277967.2646499</v>
      </c>
      <c r="AW1201" s="87">
        <v>3487479564.4953098</v>
      </c>
      <c r="AX1201" s="87">
        <v>3534774776.4427099</v>
      </c>
      <c r="AY1201" s="87">
        <v>3487184660.4115701</v>
      </c>
      <c r="AZ1201" s="87">
        <v>3141764955.6145501</v>
      </c>
      <c r="BA1201" s="87">
        <v>3089993499.9502001</v>
      </c>
      <c r="BB1201" s="87">
        <v>3089993499.9502001</v>
      </c>
    </row>
    <row r="1202" spans="1:54">
      <c r="A1202" s="86" t="s">
        <v>1319</v>
      </c>
      <c r="B1202" s="87">
        <v>-2529083106.9369402</v>
      </c>
      <c r="C1202" s="87">
        <v>-2632034278.4176202</v>
      </c>
      <c r="D1202" s="87">
        <v>-2706991063.9717302</v>
      </c>
      <c r="E1202" s="87">
        <v>-2685048928.4597101</v>
      </c>
      <c r="F1202" s="87">
        <v>-2689733627.8467398</v>
      </c>
      <c r="G1202" s="87">
        <v>-2725232855.9657602</v>
      </c>
      <c r="H1202" s="87">
        <v>-2646809316.18501</v>
      </c>
      <c r="I1202" s="87">
        <v>-2693333071.85955</v>
      </c>
      <c r="J1202" s="87">
        <v>-2806476429.5380998</v>
      </c>
      <c r="K1202" s="87">
        <v>-2761700989.4844198</v>
      </c>
      <c r="L1202" s="87">
        <v>-2792910241.2765298</v>
      </c>
      <c r="M1202" s="87">
        <v>-2611713123.0022101</v>
      </c>
      <c r="N1202" s="87">
        <v>-2456395931.8263898</v>
      </c>
      <c r="O1202" s="87">
        <v>-2456395931.8263898</v>
      </c>
      <c r="P1202" s="87">
        <v>-2475760391.9457898</v>
      </c>
      <c r="Q1202" s="87">
        <v>-2492793882.1284399</v>
      </c>
      <c r="R1202" s="87">
        <v>-2432934512.7241902</v>
      </c>
      <c r="S1202" s="87">
        <v>-2441930515.9974699</v>
      </c>
      <c r="T1202" s="87">
        <v>-2471645113.4945102</v>
      </c>
      <c r="U1202" s="87">
        <v>-2463802265.5099602</v>
      </c>
      <c r="V1202" s="87">
        <v>-2499096879.7837501</v>
      </c>
      <c r="W1202" s="87">
        <v>-2598239755.0002899</v>
      </c>
      <c r="X1202" s="87">
        <v>-2610503196.3850999</v>
      </c>
      <c r="Y1202" s="87">
        <v>-2630339606.24999</v>
      </c>
      <c r="Z1202" s="87">
        <v>-2419257960.0197802</v>
      </c>
      <c r="AA1202" s="87">
        <v>-2337886014.8645101</v>
      </c>
      <c r="AB1202" s="87">
        <v>-2337886014.8645101</v>
      </c>
      <c r="AC1202" s="87">
        <v>-2388919543.0524802</v>
      </c>
      <c r="AD1202" s="87">
        <v>-2404868233.9274001</v>
      </c>
      <c r="AE1202" s="87">
        <v>-2377157543.3201499</v>
      </c>
      <c r="AF1202" s="87">
        <v>-2387393407.8607702</v>
      </c>
      <c r="AG1202" s="87">
        <v>-2419046754.4647498</v>
      </c>
      <c r="AH1202" s="87">
        <v>-2419668019.4414701</v>
      </c>
      <c r="AI1202" s="87">
        <v>-2458574152.43577</v>
      </c>
      <c r="AJ1202" s="87">
        <v>-2563219000.7493601</v>
      </c>
      <c r="AK1202" s="87">
        <v>-2581743018.5143499</v>
      </c>
      <c r="AL1202" s="87">
        <v>-2602586881.4785399</v>
      </c>
      <c r="AM1202" s="87">
        <v>-2366498283.77351</v>
      </c>
      <c r="AN1202" s="87">
        <v>-2291129407.2561302</v>
      </c>
      <c r="AO1202" s="87">
        <v>-2291129407.2561302</v>
      </c>
      <c r="AP1202" s="87">
        <v>-2344474130.1764002</v>
      </c>
      <c r="AQ1202" s="87">
        <v>-2360135733.3200998</v>
      </c>
      <c r="AR1202" s="87">
        <v>-2335483750.3076401</v>
      </c>
      <c r="AS1202" s="87">
        <v>-2347870423.83915</v>
      </c>
      <c r="AT1202" s="87">
        <v>-2382527974.2704201</v>
      </c>
      <c r="AU1202" s="87">
        <v>-2392159675.0426502</v>
      </c>
      <c r="AV1202" s="87">
        <v>-2445552263.5578098</v>
      </c>
      <c r="AW1202" s="87">
        <v>-2556102838.5476098</v>
      </c>
      <c r="AX1202" s="87">
        <v>-2582350741.9874301</v>
      </c>
      <c r="AY1202" s="87">
        <v>-2606029251.09834</v>
      </c>
      <c r="AZ1202" s="87">
        <v>-2356965497.1174698</v>
      </c>
      <c r="BA1202" s="87">
        <v>-2272468989.7323399</v>
      </c>
      <c r="BB1202" s="87">
        <v>-2272468989.7323399</v>
      </c>
    </row>
    <row r="1203" spans="1:54">
      <c r="A1203" s="86" t="s">
        <v>1320</v>
      </c>
      <c r="B1203" s="87">
        <v>1576928671.83483</v>
      </c>
      <c r="C1203" s="87">
        <v>1542040194.53953</v>
      </c>
      <c r="D1203" s="87">
        <v>1350035734.4368401</v>
      </c>
      <c r="E1203" s="87">
        <v>1323379147.9560699</v>
      </c>
      <c r="F1203" s="87">
        <v>1246555487.49875</v>
      </c>
      <c r="G1203" s="87">
        <v>1220583358.41961</v>
      </c>
      <c r="H1203" s="87">
        <v>1263594532.3730299</v>
      </c>
      <c r="I1203" s="87">
        <v>1137934591.5618501</v>
      </c>
      <c r="J1203" s="87">
        <v>1099898429.8438101</v>
      </c>
      <c r="K1203" s="87">
        <v>1047882771.73164</v>
      </c>
      <c r="L1203" s="87">
        <v>987940272.11860096</v>
      </c>
      <c r="M1203" s="87">
        <v>903797806.51537097</v>
      </c>
      <c r="N1203" s="87">
        <v>835337390.88052797</v>
      </c>
      <c r="O1203" s="87">
        <v>835337390.88052797</v>
      </c>
      <c r="P1203" s="87">
        <v>853249025.32492399</v>
      </c>
      <c r="Q1203" s="87">
        <v>753634411.09777796</v>
      </c>
      <c r="R1203" s="87">
        <v>806318368.79362702</v>
      </c>
      <c r="S1203" s="87">
        <v>798668040.12256205</v>
      </c>
      <c r="T1203" s="87">
        <v>829392347.83877802</v>
      </c>
      <c r="U1203" s="87">
        <v>1097264414.47682</v>
      </c>
      <c r="V1203" s="87">
        <v>1049108989.86281</v>
      </c>
      <c r="W1203" s="87">
        <v>1022393346.53776</v>
      </c>
      <c r="X1203" s="87">
        <v>965625250.08097506</v>
      </c>
      <c r="Y1203" s="87">
        <v>882953949.72149301</v>
      </c>
      <c r="Z1203" s="87">
        <v>770867270.408337</v>
      </c>
      <c r="AA1203" s="87">
        <v>804875719.66959405</v>
      </c>
      <c r="AB1203" s="87">
        <v>804875719.66959405</v>
      </c>
      <c r="AC1203" s="87">
        <v>867414857.81360102</v>
      </c>
      <c r="AD1203" s="87">
        <v>776375899.41896701</v>
      </c>
      <c r="AE1203" s="87">
        <v>796237051.83536196</v>
      </c>
      <c r="AF1203" s="87">
        <v>786242122.93096304</v>
      </c>
      <c r="AG1203" s="87">
        <v>815908448.33878195</v>
      </c>
      <c r="AH1203" s="87">
        <v>1078292047.3358099</v>
      </c>
      <c r="AI1203" s="87">
        <v>1058605191.57481</v>
      </c>
      <c r="AJ1203" s="87">
        <v>1039846711.70151</v>
      </c>
      <c r="AK1203" s="87">
        <v>895242694.29784405</v>
      </c>
      <c r="AL1203" s="87">
        <v>828960897.11455095</v>
      </c>
      <c r="AM1203" s="87">
        <v>735964250.25735295</v>
      </c>
      <c r="AN1203" s="87">
        <v>809172962.35855901</v>
      </c>
      <c r="AO1203" s="87">
        <v>809172962.35855901</v>
      </c>
      <c r="AP1203" s="87">
        <v>876975529.78973699</v>
      </c>
      <c r="AQ1203" s="87">
        <v>792863970.40746999</v>
      </c>
      <c r="AR1203" s="87">
        <v>815964836.00931001</v>
      </c>
      <c r="AS1203" s="87">
        <v>811185373.62943006</v>
      </c>
      <c r="AT1203" s="87">
        <v>843193381.439399</v>
      </c>
      <c r="AU1203" s="87">
        <v>952688656.35954595</v>
      </c>
      <c r="AV1203" s="87">
        <v>936725703.70683706</v>
      </c>
      <c r="AW1203" s="87">
        <v>931376725.947703</v>
      </c>
      <c r="AX1203" s="87">
        <v>952424034.45527995</v>
      </c>
      <c r="AY1203" s="87">
        <v>881155409.31323695</v>
      </c>
      <c r="AZ1203" s="87">
        <v>784799458.49707997</v>
      </c>
      <c r="BA1203" s="87">
        <v>817524510.21785796</v>
      </c>
      <c r="BB1203" s="87">
        <v>817524510.21785796</v>
      </c>
    </row>
    <row r="1204" spans="1:54">
      <c r="A1204" s="283" t="s">
        <v>1321</v>
      </c>
      <c r="B1204" s="87"/>
      <c r="C1204" s="87"/>
      <c r="D1204" s="87"/>
      <c r="E1204" s="87"/>
      <c r="F1204" s="87"/>
      <c r="G1204" s="87"/>
      <c r="H1204" s="87"/>
      <c r="I1204" s="87"/>
      <c r="J1204" s="87"/>
      <c r="K1204" s="87"/>
      <c r="L1204" s="87"/>
      <c r="M1204" s="87"/>
      <c r="N1204" s="87"/>
      <c r="O1204" s="87"/>
      <c r="P1204" s="87"/>
      <c r="Q1204" s="87"/>
      <c r="R1204" s="87"/>
      <c r="S1204" s="87"/>
      <c r="T1204" s="87"/>
      <c r="U1204" s="87"/>
      <c r="V1204" s="87"/>
      <c r="W1204" s="87"/>
      <c r="X1204" s="87"/>
      <c r="Y1204" s="87"/>
      <c r="Z1204" s="87"/>
      <c r="AA1204" s="87"/>
      <c r="AB1204" s="87"/>
      <c r="AC1204" s="87"/>
      <c r="AD1204" s="87"/>
      <c r="AE1204" s="87"/>
      <c r="AF1204" s="87"/>
      <c r="AG1204" s="87"/>
      <c r="AH1204" s="87"/>
      <c r="AI1204" s="87"/>
      <c r="AJ1204" s="87"/>
      <c r="AK1204" s="87"/>
      <c r="AL1204" s="87"/>
      <c r="AM1204" s="87"/>
      <c r="AN1204" s="87"/>
      <c r="AO1204" s="87"/>
      <c r="AP1204" s="87"/>
      <c r="AQ1204" s="87"/>
      <c r="AR1204" s="87"/>
      <c r="AS1204" s="87"/>
      <c r="AT1204" s="87"/>
      <c r="AU1204" s="87"/>
      <c r="AV1204" s="87"/>
      <c r="AW1204" s="87"/>
      <c r="AX1204" s="87"/>
      <c r="AY1204" s="87"/>
      <c r="AZ1204" s="87"/>
      <c r="BA1204" s="87"/>
      <c r="BB1204" s="87"/>
    </row>
    <row r="1205" spans="1:54">
      <c r="A1205" s="86" t="s">
        <v>1322</v>
      </c>
      <c r="B1205" s="87">
        <v>26945786518.013199</v>
      </c>
      <c r="C1205" s="87">
        <v>27201257758.049198</v>
      </c>
      <c r="D1205" s="87">
        <v>27409570379.519901</v>
      </c>
      <c r="E1205" s="87">
        <v>27564148963.263599</v>
      </c>
      <c r="F1205" s="87">
        <v>27609848137.093201</v>
      </c>
      <c r="G1205" s="87">
        <v>27671673841.241001</v>
      </c>
      <c r="H1205" s="87">
        <v>28017462572.968201</v>
      </c>
      <c r="I1205" s="87">
        <v>28066406769.1147</v>
      </c>
      <c r="J1205" s="87">
        <v>28116140315.276501</v>
      </c>
      <c r="K1205" s="87">
        <v>28242812401.3694</v>
      </c>
      <c r="L1205" s="87">
        <v>28415460800.3004</v>
      </c>
      <c r="M1205" s="87">
        <v>28524585514.8078</v>
      </c>
      <c r="N1205" s="87">
        <v>29403892711.594101</v>
      </c>
      <c r="O1205" s="87">
        <v>29403892711.594101</v>
      </c>
      <c r="P1205" s="87">
        <v>29486677472.450401</v>
      </c>
      <c r="Q1205" s="87">
        <v>29528422317.0439</v>
      </c>
      <c r="R1205" s="87">
        <v>29856412210.364799</v>
      </c>
      <c r="S1205" s="87">
        <v>29941611797.888302</v>
      </c>
      <c r="T1205" s="87">
        <v>30006070453.814098</v>
      </c>
      <c r="U1205" s="87">
        <v>30206669071.5061</v>
      </c>
      <c r="V1205" s="87">
        <v>30259414234.289902</v>
      </c>
      <c r="W1205" s="87">
        <v>30332230217.942902</v>
      </c>
      <c r="X1205" s="87">
        <v>30560929155.7682</v>
      </c>
      <c r="Y1205" s="87">
        <v>30613320025.311501</v>
      </c>
      <c r="Z1205" s="87">
        <v>30670848532.860901</v>
      </c>
      <c r="AA1205" s="87">
        <v>32193946585.893398</v>
      </c>
      <c r="AB1205" s="87">
        <v>32193946585.893398</v>
      </c>
      <c r="AC1205" s="87">
        <v>32257372527.1576</v>
      </c>
      <c r="AD1205" s="87">
        <v>32303933560.8372</v>
      </c>
      <c r="AE1205" s="87">
        <v>32423548289.4226</v>
      </c>
      <c r="AF1205" s="87">
        <v>32473077032.7836</v>
      </c>
      <c r="AG1205" s="87">
        <v>32570512408.0154</v>
      </c>
      <c r="AH1205" s="87">
        <v>33084035245.986198</v>
      </c>
      <c r="AI1205" s="87">
        <v>33265363547.1521</v>
      </c>
      <c r="AJ1205" s="87">
        <v>33360584432.2677</v>
      </c>
      <c r="AK1205" s="87">
        <v>33502985384.169701</v>
      </c>
      <c r="AL1205" s="87">
        <v>33576715868.367901</v>
      </c>
      <c r="AM1205" s="87">
        <v>33656248072.341702</v>
      </c>
      <c r="AN1205" s="87">
        <v>34125989293.315498</v>
      </c>
      <c r="AO1205" s="87">
        <v>34125989293.315498</v>
      </c>
      <c r="AP1205" s="87">
        <v>34164798356.251499</v>
      </c>
      <c r="AQ1205" s="87">
        <v>34207716482.298599</v>
      </c>
      <c r="AR1205" s="87">
        <v>34428283247.758698</v>
      </c>
      <c r="AS1205" s="87">
        <v>34483216947.408302</v>
      </c>
      <c r="AT1205" s="87">
        <v>34557343982.943398</v>
      </c>
      <c r="AU1205" s="87">
        <v>35065180263.435402</v>
      </c>
      <c r="AV1205" s="87">
        <v>35273546683.218498</v>
      </c>
      <c r="AW1205" s="87">
        <v>35351772538.4011</v>
      </c>
      <c r="AX1205" s="87">
        <v>35500512907.574799</v>
      </c>
      <c r="AY1205" s="87">
        <v>35631448870.843903</v>
      </c>
      <c r="AZ1205" s="87">
        <v>35712245366.094902</v>
      </c>
      <c r="BA1205" s="87">
        <v>36143255850.506302</v>
      </c>
      <c r="BB1205" s="87">
        <v>36143255850.506302</v>
      </c>
    </row>
    <row r="1206" spans="1:54">
      <c r="A1206" s="86" t="s">
        <v>1323</v>
      </c>
      <c r="B1206" s="87">
        <v>-7187609043.1747999</v>
      </c>
      <c r="C1206" s="87">
        <v>-7250755370.9555101</v>
      </c>
      <c r="D1206" s="87">
        <v>-7293424275.1028404</v>
      </c>
      <c r="E1206" s="87">
        <v>-7344477692.5624399</v>
      </c>
      <c r="F1206" s="87">
        <v>-7405051796.0636101</v>
      </c>
      <c r="G1206" s="87">
        <v>-7465734845.6157598</v>
      </c>
      <c r="H1206" s="87">
        <v>-7510656099.02845</v>
      </c>
      <c r="I1206" s="87">
        <v>-7572554530.6409101</v>
      </c>
      <c r="J1206" s="87">
        <v>-7603665303.3943501</v>
      </c>
      <c r="K1206" s="87">
        <v>-7657232468.5315599</v>
      </c>
      <c r="L1206" s="87">
        <v>-7707575707.7552099</v>
      </c>
      <c r="M1206" s="87">
        <v>-7755974940.4076004</v>
      </c>
      <c r="N1206" s="87">
        <v>-7724620222.1831303</v>
      </c>
      <c r="O1206" s="87">
        <v>-7724620222.1831303</v>
      </c>
      <c r="P1206" s="87">
        <v>-7786319329.9763498</v>
      </c>
      <c r="Q1206" s="87">
        <v>-7851878232.7738304</v>
      </c>
      <c r="R1206" s="87">
        <v>-7908739168.9071398</v>
      </c>
      <c r="S1206" s="87">
        <v>-7971412093.5319796</v>
      </c>
      <c r="T1206" s="87">
        <v>-8038115648.5031204</v>
      </c>
      <c r="U1206" s="87">
        <v>-8088814617.7857904</v>
      </c>
      <c r="V1206" s="87">
        <v>-8153764331.8403397</v>
      </c>
      <c r="W1206" s="87">
        <v>-8220269004.0798702</v>
      </c>
      <c r="X1206" s="87">
        <v>-8224520399.5263796</v>
      </c>
      <c r="Y1206" s="87">
        <v>-8293461862.5802002</v>
      </c>
      <c r="Z1206" s="87">
        <v>-8362751173.30373</v>
      </c>
      <c r="AA1206" s="87">
        <v>-8300263928.1798401</v>
      </c>
      <c r="AB1206" s="87">
        <v>-8300263928.1798401</v>
      </c>
      <c r="AC1206" s="87">
        <v>-8371880468.9856901</v>
      </c>
      <c r="AD1206" s="87">
        <v>-8444939774.8773403</v>
      </c>
      <c r="AE1206" s="87">
        <v>-8509715698.9636402</v>
      </c>
      <c r="AF1206" s="87">
        <v>-8582337794.4987402</v>
      </c>
      <c r="AG1206" s="87">
        <v>-8651100203.7069492</v>
      </c>
      <c r="AH1206" s="87">
        <v>-8711279701.1243706</v>
      </c>
      <c r="AI1206" s="87">
        <v>-8770564653.6956291</v>
      </c>
      <c r="AJ1206" s="87">
        <v>-8843987534.6560497</v>
      </c>
      <c r="AK1206" s="87">
        <v>-8911795399.3010006</v>
      </c>
      <c r="AL1206" s="87">
        <v>-8987664172.8097496</v>
      </c>
      <c r="AM1206" s="87">
        <v>-9063870557.1056004</v>
      </c>
      <c r="AN1206" s="87">
        <v>-9047979766.2467098</v>
      </c>
      <c r="AO1206" s="87">
        <v>-9047979766.2467098</v>
      </c>
      <c r="AP1206" s="87">
        <v>-9125833777.1807709</v>
      </c>
      <c r="AQ1206" s="87">
        <v>-9202184586.7100601</v>
      </c>
      <c r="AR1206" s="87">
        <v>-9272157243.0328293</v>
      </c>
      <c r="AS1206" s="87">
        <v>-9348364176.3641605</v>
      </c>
      <c r="AT1206" s="87">
        <v>-9423669009.4586601</v>
      </c>
      <c r="AU1206" s="87">
        <v>-9487233887.2728691</v>
      </c>
      <c r="AV1206" s="87">
        <v>-9551327604.4149494</v>
      </c>
      <c r="AW1206" s="87">
        <v>-9628626810.7796497</v>
      </c>
      <c r="AX1206" s="87">
        <v>-9699644401.3452702</v>
      </c>
      <c r="AY1206" s="87">
        <v>-9773682119.8175297</v>
      </c>
      <c r="AZ1206" s="87">
        <v>-9853284747.8819294</v>
      </c>
      <c r="BA1206" s="87">
        <v>-9920359484.0854492</v>
      </c>
      <c r="BB1206" s="87">
        <v>-9920359484.0854492</v>
      </c>
    </row>
    <row r="1207" spans="1:54">
      <c r="A1207" s="86" t="s">
        <v>1324</v>
      </c>
      <c r="B1207" s="87">
        <v>129702863.06999999</v>
      </c>
      <c r="C1207" s="87">
        <v>129702863.06999999</v>
      </c>
      <c r="D1207" s="87">
        <v>129702863.06999999</v>
      </c>
      <c r="E1207" s="87">
        <v>129702863.06999999</v>
      </c>
      <c r="F1207" s="87">
        <v>129702863.06999999</v>
      </c>
      <c r="G1207" s="87">
        <v>129702863.06999999</v>
      </c>
      <c r="H1207" s="87">
        <v>129702863.06999999</v>
      </c>
      <c r="I1207" s="87">
        <v>129702863.06999999</v>
      </c>
      <c r="J1207" s="87">
        <v>129702863.06999999</v>
      </c>
      <c r="K1207" s="87">
        <v>129702863.06999999</v>
      </c>
      <c r="L1207" s="87">
        <v>129702863.06999999</v>
      </c>
      <c r="M1207" s="87">
        <v>129702863.06999999</v>
      </c>
      <c r="N1207" s="87">
        <v>129702863.06999999</v>
      </c>
      <c r="O1207" s="87">
        <v>129702863.06999999</v>
      </c>
      <c r="P1207" s="87">
        <v>129702863.06999999</v>
      </c>
      <c r="Q1207" s="87">
        <v>129702863.06999999</v>
      </c>
      <c r="R1207" s="87">
        <v>129702863.06999999</v>
      </c>
      <c r="S1207" s="87">
        <v>129702863.06999999</v>
      </c>
      <c r="T1207" s="87">
        <v>129702863.06999999</v>
      </c>
      <c r="U1207" s="87">
        <v>129702863.06999999</v>
      </c>
      <c r="V1207" s="87">
        <v>129702863.06999999</v>
      </c>
      <c r="W1207" s="87">
        <v>129702863.06999999</v>
      </c>
      <c r="X1207" s="87">
        <v>129702863.06999999</v>
      </c>
      <c r="Y1207" s="87">
        <v>129702863.06999999</v>
      </c>
      <c r="Z1207" s="87">
        <v>129702863.06999999</v>
      </c>
      <c r="AA1207" s="87">
        <v>129702863.06999999</v>
      </c>
      <c r="AB1207" s="87">
        <v>129702863.06999999</v>
      </c>
      <c r="AC1207" s="87">
        <v>129702863.06999999</v>
      </c>
      <c r="AD1207" s="87">
        <v>129702863.06999999</v>
      </c>
      <c r="AE1207" s="87">
        <v>129702863.06999999</v>
      </c>
      <c r="AF1207" s="87">
        <v>129702863.06999999</v>
      </c>
      <c r="AG1207" s="87">
        <v>129702863.06999999</v>
      </c>
      <c r="AH1207" s="87">
        <v>129702863.06999999</v>
      </c>
      <c r="AI1207" s="87">
        <v>129702863.06999999</v>
      </c>
      <c r="AJ1207" s="87">
        <v>129702863.06999999</v>
      </c>
      <c r="AK1207" s="87">
        <v>129702863.06999999</v>
      </c>
      <c r="AL1207" s="87">
        <v>129702863.06999999</v>
      </c>
      <c r="AM1207" s="87">
        <v>129702863.06999999</v>
      </c>
      <c r="AN1207" s="87">
        <v>129702863.06999999</v>
      </c>
      <c r="AO1207" s="87">
        <v>129702863.06999999</v>
      </c>
      <c r="AP1207" s="87">
        <v>129702863.06999999</v>
      </c>
      <c r="AQ1207" s="87">
        <v>129702863.06999999</v>
      </c>
      <c r="AR1207" s="87">
        <v>129702863.06999999</v>
      </c>
      <c r="AS1207" s="87">
        <v>129702863.06999999</v>
      </c>
      <c r="AT1207" s="87">
        <v>129702863.06999999</v>
      </c>
      <c r="AU1207" s="87">
        <v>129702863.06999999</v>
      </c>
      <c r="AV1207" s="87">
        <v>129702863.06999999</v>
      </c>
      <c r="AW1207" s="87">
        <v>129702863.06999999</v>
      </c>
      <c r="AX1207" s="87">
        <v>129702863.06999999</v>
      </c>
      <c r="AY1207" s="87">
        <v>129702863.06999999</v>
      </c>
      <c r="AZ1207" s="87">
        <v>129702863.06999999</v>
      </c>
      <c r="BA1207" s="87">
        <v>129702863.06999999</v>
      </c>
      <c r="BB1207" s="87">
        <v>129702863.06999999</v>
      </c>
    </row>
    <row r="1208" spans="1:54">
      <c r="A1208" s="86" t="s">
        <v>1325</v>
      </c>
      <c r="B1208" s="87">
        <v>1653332018.9686301</v>
      </c>
      <c r="C1208" s="87">
        <v>1581965427.9642799</v>
      </c>
      <c r="D1208" s="87">
        <v>1559109479.08956</v>
      </c>
      <c r="E1208" s="87">
        <v>1599098018.46948</v>
      </c>
      <c r="F1208" s="87">
        <v>1772715732.11638</v>
      </c>
      <c r="G1208" s="87">
        <v>1909486116.2653699</v>
      </c>
      <c r="H1208" s="87">
        <v>1754343719.36605</v>
      </c>
      <c r="I1208" s="87">
        <v>1909186873.9832201</v>
      </c>
      <c r="J1208" s="87">
        <v>2045480141.7576399</v>
      </c>
      <c r="K1208" s="87">
        <v>2115172524.8988199</v>
      </c>
      <c r="L1208" s="87">
        <v>2120439904.4836299</v>
      </c>
      <c r="M1208" s="87">
        <v>2187659549.7017498</v>
      </c>
      <c r="N1208" s="87">
        <v>1413396857.4460399</v>
      </c>
      <c r="O1208" s="87">
        <v>1413396857.4460399</v>
      </c>
      <c r="P1208" s="87">
        <v>1528739009.0297699</v>
      </c>
      <c r="Q1208" s="87">
        <v>1705975826.9730501</v>
      </c>
      <c r="R1208" s="87">
        <v>1593788690.3041</v>
      </c>
      <c r="S1208" s="87">
        <v>1723834654.3115699</v>
      </c>
      <c r="T1208" s="87">
        <v>1882275993.3347001</v>
      </c>
      <c r="U1208" s="87">
        <v>1892797004.4658799</v>
      </c>
      <c r="V1208" s="87">
        <v>2062775964.46646</v>
      </c>
      <c r="W1208" s="87">
        <v>2227795625.68542</v>
      </c>
      <c r="X1208" s="87">
        <v>2154750942.30551</v>
      </c>
      <c r="Y1208" s="87">
        <v>2330355159.06393</v>
      </c>
      <c r="Z1208" s="87">
        <v>2502130985.6289802</v>
      </c>
      <c r="AA1208" s="87">
        <v>1071954993.05371</v>
      </c>
      <c r="AB1208" s="87">
        <v>1071954993.05371</v>
      </c>
      <c r="AC1208" s="87">
        <v>1201972729.62233</v>
      </c>
      <c r="AD1208" s="87">
        <v>1352041749.73</v>
      </c>
      <c r="AE1208" s="87">
        <v>1434674448.53934</v>
      </c>
      <c r="AF1208" s="87">
        <v>1587181830.39958</v>
      </c>
      <c r="AG1208" s="87">
        <v>1689516414.9395599</v>
      </c>
      <c r="AH1208" s="87">
        <v>1368413517.2096801</v>
      </c>
      <c r="AI1208" s="87">
        <v>1374383936.9503901</v>
      </c>
      <c r="AJ1208" s="87">
        <v>1514830380.6593299</v>
      </c>
      <c r="AK1208" s="87">
        <v>1586923720.35074</v>
      </c>
      <c r="AL1208" s="87">
        <v>1730839020.7376699</v>
      </c>
      <c r="AM1208" s="87">
        <v>1867095313.81179</v>
      </c>
      <c r="AN1208" s="87">
        <v>1517258837.3740201</v>
      </c>
      <c r="AO1208" s="87">
        <v>1517258837.3740201</v>
      </c>
      <c r="AP1208" s="87">
        <v>1664544030.5949299</v>
      </c>
      <c r="AQ1208" s="87">
        <v>1812953334.7811899</v>
      </c>
      <c r="AR1208" s="87">
        <v>1795877570.0197599</v>
      </c>
      <c r="AS1208" s="87">
        <v>1937606844.9398</v>
      </c>
      <c r="AT1208" s="87">
        <v>2062258518.3812599</v>
      </c>
      <c r="AU1208" s="87">
        <v>1740467227.76948</v>
      </c>
      <c r="AV1208" s="87">
        <v>1717663353.86711</v>
      </c>
      <c r="AW1208" s="87">
        <v>1862731348.34426</v>
      </c>
      <c r="AX1208" s="87">
        <v>1912669057.88463</v>
      </c>
      <c r="AY1208" s="87">
        <v>2000340404.41888</v>
      </c>
      <c r="AZ1208" s="87">
        <v>2138205180.20682</v>
      </c>
      <c r="BA1208" s="87">
        <v>1904721951.4277699</v>
      </c>
      <c r="BB1208" s="87">
        <v>1904721951.4277699</v>
      </c>
    </row>
    <row r="1209" spans="1:54">
      <c r="A1209" s="86" t="s">
        <v>1326</v>
      </c>
      <c r="B1209" s="87">
        <v>1576928671.83483</v>
      </c>
      <c r="C1209" s="87">
        <v>1542040194.53953</v>
      </c>
      <c r="D1209" s="87">
        <v>1350035734.4368401</v>
      </c>
      <c r="E1209" s="87">
        <v>1323379147.9560699</v>
      </c>
      <c r="F1209" s="87">
        <v>1246555487.49875</v>
      </c>
      <c r="G1209" s="87">
        <v>1220583358.41961</v>
      </c>
      <c r="H1209" s="87">
        <v>1263594532.3730299</v>
      </c>
      <c r="I1209" s="87">
        <v>1137934591.5618501</v>
      </c>
      <c r="J1209" s="87">
        <v>1099898429.8438101</v>
      </c>
      <c r="K1209" s="87">
        <v>1047882771.73164</v>
      </c>
      <c r="L1209" s="87">
        <v>987940272.11860096</v>
      </c>
      <c r="M1209" s="87">
        <v>903797806.51537097</v>
      </c>
      <c r="N1209" s="87">
        <v>835337390.88052797</v>
      </c>
      <c r="O1209" s="87">
        <v>835337390.88052797</v>
      </c>
      <c r="P1209" s="87">
        <v>853249025.32492399</v>
      </c>
      <c r="Q1209" s="87">
        <v>753634411.09777796</v>
      </c>
      <c r="R1209" s="87">
        <v>806318368.79362702</v>
      </c>
      <c r="S1209" s="87">
        <v>798668040.12256205</v>
      </c>
      <c r="T1209" s="87">
        <v>829392347.83877802</v>
      </c>
      <c r="U1209" s="87">
        <v>1097264414.47682</v>
      </c>
      <c r="V1209" s="87">
        <v>1049108989.86281</v>
      </c>
      <c r="W1209" s="87">
        <v>1022393346.53776</v>
      </c>
      <c r="X1209" s="87">
        <v>965625250.08097506</v>
      </c>
      <c r="Y1209" s="87">
        <v>882953949.72149301</v>
      </c>
      <c r="Z1209" s="87">
        <v>770867270.408337</v>
      </c>
      <c r="AA1209" s="87">
        <v>804875719.66959405</v>
      </c>
      <c r="AB1209" s="87">
        <v>804875719.66959405</v>
      </c>
      <c r="AC1209" s="87">
        <v>867414857.81360102</v>
      </c>
      <c r="AD1209" s="87">
        <v>776375899.41896701</v>
      </c>
      <c r="AE1209" s="87">
        <v>796237051.83536196</v>
      </c>
      <c r="AF1209" s="87">
        <v>786242122.93096304</v>
      </c>
      <c r="AG1209" s="87">
        <v>815908448.33878195</v>
      </c>
      <c r="AH1209" s="87">
        <v>1078292047.3358099</v>
      </c>
      <c r="AI1209" s="87">
        <v>1058605191.57481</v>
      </c>
      <c r="AJ1209" s="87">
        <v>1039846711.70151</v>
      </c>
      <c r="AK1209" s="87">
        <v>895242694.29784405</v>
      </c>
      <c r="AL1209" s="87">
        <v>828960897.11455095</v>
      </c>
      <c r="AM1209" s="87">
        <v>735964250.25735295</v>
      </c>
      <c r="AN1209" s="87">
        <v>809172962.35855901</v>
      </c>
      <c r="AO1209" s="87">
        <v>809172962.35855901</v>
      </c>
      <c r="AP1209" s="87">
        <v>876975529.78973699</v>
      </c>
      <c r="AQ1209" s="87">
        <v>792863970.40746999</v>
      </c>
      <c r="AR1209" s="87">
        <v>815964836.00931001</v>
      </c>
      <c r="AS1209" s="87">
        <v>811185373.62943006</v>
      </c>
      <c r="AT1209" s="87">
        <v>843193381.439399</v>
      </c>
      <c r="AU1209" s="87">
        <v>952688656.35954595</v>
      </c>
      <c r="AV1209" s="87">
        <v>936725703.70683706</v>
      </c>
      <c r="AW1209" s="87">
        <v>931376725.947703</v>
      </c>
      <c r="AX1209" s="87">
        <v>952424034.45527995</v>
      </c>
      <c r="AY1209" s="87">
        <v>881155409.31323695</v>
      </c>
      <c r="AZ1209" s="87">
        <v>784799458.49707997</v>
      </c>
      <c r="BA1209" s="87">
        <v>817524510.21785796</v>
      </c>
      <c r="BB1209" s="87">
        <v>817524510.21785796</v>
      </c>
    </row>
    <row r="1210" spans="1:54">
      <c r="A1210" s="86" t="s">
        <v>1327</v>
      </c>
      <c r="B1210" s="87">
        <v>23118141028.7118</v>
      </c>
      <c r="C1210" s="87">
        <v>23204210872.6675</v>
      </c>
      <c r="D1210" s="87">
        <v>23154994181.013401</v>
      </c>
      <c r="E1210" s="87">
        <v>23271851300.196701</v>
      </c>
      <c r="F1210" s="87">
        <v>23353770423.714699</v>
      </c>
      <c r="G1210" s="87">
        <v>23465711333.380199</v>
      </c>
      <c r="H1210" s="87">
        <v>23654447588.748798</v>
      </c>
      <c r="I1210" s="87">
        <v>23670676567.088902</v>
      </c>
      <c r="J1210" s="87">
        <v>23787556446.5536</v>
      </c>
      <c r="K1210" s="87">
        <v>23878338092.5383</v>
      </c>
      <c r="L1210" s="87">
        <v>23945968132.2174</v>
      </c>
      <c r="M1210" s="87">
        <v>23989770793.687302</v>
      </c>
      <c r="N1210" s="87">
        <v>24057709600.807598</v>
      </c>
      <c r="O1210" s="87">
        <v>24057709600.807598</v>
      </c>
      <c r="P1210" s="87">
        <v>24212049039.898701</v>
      </c>
      <c r="Q1210" s="87">
        <v>24265857185.4109</v>
      </c>
      <c r="R1210" s="87">
        <v>24477482963.625401</v>
      </c>
      <c r="S1210" s="87">
        <v>24622405261.8605</v>
      </c>
      <c r="T1210" s="87">
        <v>24809326009.554401</v>
      </c>
      <c r="U1210" s="87">
        <v>25237618735.733002</v>
      </c>
      <c r="V1210" s="87">
        <v>25347237719.8489</v>
      </c>
      <c r="W1210" s="87">
        <v>25491853049.1562</v>
      </c>
      <c r="X1210" s="87">
        <v>25586487811.698299</v>
      </c>
      <c r="Y1210" s="87">
        <v>25662870134.5867</v>
      </c>
      <c r="Z1210" s="87">
        <v>25710798478.664398</v>
      </c>
      <c r="AA1210" s="87">
        <v>25900216233.506802</v>
      </c>
      <c r="AB1210" s="87">
        <v>25900216233.506802</v>
      </c>
      <c r="AC1210" s="87">
        <v>26084582508.677898</v>
      </c>
      <c r="AD1210" s="87">
        <v>26117114298.178902</v>
      </c>
      <c r="AE1210" s="87">
        <v>26274446953.903599</v>
      </c>
      <c r="AF1210" s="87">
        <v>26393866054.685398</v>
      </c>
      <c r="AG1210" s="87">
        <v>26554539930.656799</v>
      </c>
      <c r="AH1210" s="87">
        <v>26949163972.477299</v>
      </c>
      <c r="AI1210" s="87">
        <v>27057490885.051701</v>
      </c>
      <c r="AJ1210" s="87">
        <v>27200976853.0425</v>
      </c>
      <c r="AK1210" s="87">
        <v>27203059262.587299</v>
      </c>
      <c r="AL1210" s="87">
        <v>27278554476.480301</v>
      </c>
      <c r="AM1210" s="87">
        <v>27325139942.375198</v>
      </c>
      <c r="AN1210" s="87">
        <v>27534144189.871399</v>
      </c>
      <c r="AO1210" s="87">
        <v>27534144189.871399</v>
      </c>
      <c r="AP1210" s="87">
        <v>27710187002.525398</v>
      </c>
      <c r="AQ1210" s="87">
        <v>27741052063.847198</v>
      </c>
      <c r="AR1210" s="87">
        <v>27897671273.824902</v>
      </c>
      <c r="AS1210" s="87">
        <v>28013347852.6833</v>
      </c>
      <c r="AT1210" s="87">
        <v>28168829736.375401</v>
      </c>
      <c r="AU1210" s="87">
        <v>28400805123.361599</v>
      </c>
      <c r="AV1210" s="87">
        <v>28506310999.447498</v>
      </c>
      <c r="AW1210" s="87">
        <v>28646956664.983398</v>
      </c>
      <c r="AX1210" s="87">
        <v>28795664461.6394</v>
      </c>
      <c r="AY1210" s="87">
        <v>28868965427.828499</v>
      </c>
      <c r="AZ1210" s="87">
        <v>28911668119.9869</v>
      </c>
      <c r="BA1210" s="87">
        <v>29074845691.136501</v>
      </c>
      <c r="BB1210" s="87">
        <v>29074845691.136501</v>
      </c>
    </row>
    <row r="1211" spans="1:54">
      <c r="A1211" s="283" t="s">
        <v>1328</v>
      </c>
      <c r="B1211" s="87"/>
      <c r="C1211" s="87"/>
      <c r="D1211" s="87"/>
      <c r="E1211" s="87"/>
      <c r="F1211" s="87"/>
      <c r="G1211" s="87"/>
      <c r="H1211" s="87"/>
      <c r="I1211" s="87"/>
      <c r="J1211" s="87"/>
      <c r="K1211" s="87"/>
      <c r="L1211" s="87"/>
      <c r="M1211" s="87"/>
      <c r="N1211" s="87"/>
      <c r="O1211" s="87"/>
      <c r="P1211" s="87"/>
      <c r="Q1211" s="87"/>
      <c r="R1211" s="87"/>
      <c r="S1211" s="87"/>
      <c r="T1211" s="87"/>
      <c r="U1211" s="87"/>
      <c r="V1211" s="87"/>
      <c r="W1211" s="87"/>
      <c r="X1211" s="87"/>
      <c r="Y1211" s="87"/>
      <c r="Z1211" s="87"/>
      <c r="AA1211" s="87"/>
      <c r="AB1211" s="87"/>
      <c r="AC1211" s="87"/>
      <c r="AD1211" s="87"/>
      <c r="AE1211" s="87"/>
      <c r="AF1211" s="87"/>
      <c r="AG1211" s="87"/>
      <c r="AH1211" s="87"/>
      <c r="AI1211" s="87"/>
      <c r="AJ1211" s="87"/>
      <c r="AK1211" s="87"/>
      <c r="AL1211" s="87"/>
      <c r="AM1211" s="87"/>
      <c r="AN1211" s="87"/>
      <c r="AO1211" s="87"/>
      <c r="AP1211" s="87"/>
      <c r="AQ1211" s="87"/>
      <c r="AR1211" s="87"/>
      <c r="AS1211" s="87"/>
      <c r="AT1211" s="87"/>
      <c r="AU1211" s="87"/>
      <c r="AV1211" s="87"/>
      <c r="AW1211" s="87"/>
      <c r="AX1211" s="87"/>
      <c r="AY1211" s="87"/>
      <c r="AZ1211" s="87"/>
      <c r="BA1211" s="87"/>
      <c r="BB1211" s="87"/>
    </row>
    <row r="1212" spans="1:54">
      <c r="A1212" s="86" t="s">
        <v>1329</v>
      </c>
      <c r="B1212" s="87">
        <v>-9976512818.1112404</v>
      </c>
      <c r="C1212" s="87">
        <v>-10098470073.365299</v>
      </c>
      <c r="D1212" s="87">
        <v>-10149357314.6504</v>
      </c>
      <c r="E1212" s="87">
        <v>-10191565431.8055</v>
      </c>
      <c r="F1212" s="87">
        <v>-10240586376.8386</v>
      </c>
      <c r="G1212" s="87">
        <v>-10318472951.3967</v>
      </c>
      <c r="H1212" s="87">
        <v>-10423600877.9212</v>
      </c>
      <c r="I1212" s="87">
        <v>-10527418637.8349</v>
      </c>
      <c r="J1212" s="87">
        <v>-10680269049.8013</v>
      </c>
      <c r="K1212" s="87">
        <v>-10774361049.6534</v>
      </c>
      <c r="L1212" s="87">
        <v>-10842719521.4254</v>
      </c>
      <c r="M1212" s="87">
        <v>-10879470776.7589</v>
      </c>
      <c r="N1212" s="87">
        <v>-10946711989.4261</v>
      </c>
      <c r="O1212" s="87">
        <v>-10946711989.4261</v>
      </c>
      <c r="P1212" s="87">
        <v>-11062904505.1061</v>
      </c>
      <c r="Q1212" s="87">
        <v>-11103460578.361601</v>
      </c>
      <c r="R1212" s="87">
        <v>-11133605593.953501</v>
      </c>
      <c r="S1212" s="87">
        <v>-11176882507.2255</v>
      </c>
      <c r="T1212" s="87">
        <v>-11248344672.485701</v>
      </c>
      <c r="U1212" s="87">
        <v>-11336242460.4163</v>
      </c>
      <c r="V1212" s="87">
        <v>-11433934458.698099</v>
      </c>
      <c r="W1212" s="87">
        <v>-11580057033.3591</v>
      </c>
      <c r="X1212" s="87">
        <v>-11659221770.862499</v>
      </c>
      <c r="Y1212" s="87">
        <v>-11720019158.3638</v>
      </c>
      <c r="Z1212" s="87">
        <v>-11746761660.812099</v>
      </c>
      <c r="AA1212" s="87">
        <v>-11799717667.089899</v>
      </c>
      <c r="AB1212" s="87">
        <v>-11799717667.089899</v>
      </c>
      <c r="AC1212" s="87">
        <v>-11915001994.756599</v>
      </c>
      <c r="AD1212" s="87">
        <v>-11954655131.3972</v>
      </c>
      <c r="AE1212" s="87">
        <v>-11983224144.872999</v>
      </c>
      <c r="AF1212" s="87">
        <v>-12025486997.3647</v>
      </c>
      <c r="AG1212" s="87">
        <v>-12096432271.8876</v>
      </c>
      <c r="AH1212" s="87">
        <v>-12135538845.2197</v>
      </c>
      <c r="AI1212" s="87">
        <v>-12234275661.3151</v>
      </c>
      <c r="AJ1212" s="87">
        <v>-12381432415.1607</v>
      </c>
      <c r="AK1212" s="87">
        <v>-12461236383.830601</v>
      </c>
      <c r="AL1212" s="87">
        <v>-12522459029.063101</v>
      </c>
      <c r="AM1212" s="87">
        <v>-12548772324.008301</v>
      </c>
      <c r="AN1212" s="87">
        <v>-12603309088.778601</v>
      </c>
      <c r="AO1212" s="87">
        <v>-12603309088.778601</v>
      </c>
      <c r="AP1212" s="87">
        <v>-12715937502.4827</v>
      </c>
      <c r="AQ1212" s="87">
        <v>-12755649626.4417</v>
      </c>
      <c r="AR1212" s="87">
        <v>-12783131795.5592</v>
      </c>
      <c r="AS1212" s="87">
        <v>-12823890400.323299</v>
      </c>
      <c r="AT1212" s="87">
        <v>-12894132718.315901</v>
      </c>
      <c r="AU1212" s="87">
        <v>-12856101344.256201</v>
      </c>
      <c r="AV1212" s="87">
        <v>-12952547450.2255</v>
      </c>
      <c r="AW1212" s="87">
        <v>-13097502071.6059</v>
      </c>
      <c r="AX1212" s="87">
        <v>-13176045795.813499</v>
      </c>
      <c r="AY1212" s="87">
        <v>-13235450601.013</v>
      </c>
      <c r="AZ1212" s="87">
        <v>-13259551413.436001</v>
      </c>
      <c r="BA1212" s="87">
        <v>-13312911327.8981</v>
      </c>
      <c r="BB1212" s="87">
        <v>-13312911327.8981</v>
      </c>
    </row>
    <row r="1213" spans="1:54">
      <c r="A1213" s="86" t="s">
        <v>1330</v>
      </c>
      <c r="B1213" s="87">
        <v>-9349944819.76087</v>
      </c>
      <c r="C1213" s="87">
        <v>-9350574805.5153904</v>
      </c>
      <c r="D1213" s="87">
        <v>-9351204791.2698994</v>
      </c>
      <c r="E1213" s="87">
        <v>-9351195888.1355305</v>
      </c>
      <c r="F1213" s="87">
        <v>-8551836522.0382004</v>
      </c>
      <c r="G1213" s="87">
        <v>-8552477155.9408703</v>
      </c>
      <c r="H1213" s="87">
        <v>-8553117789.8435297</v>
      </c>
      <c r="I1213" s="87">
        <v>-8553758423.7461996</v>
      </c>
      <c r="J1213" s="87">
        <v>-9554399057.6488609</v>
      </c>
      <c r="K1213" s="87">
        <v>-9555039691.5515194</v>
      </c>
      <c r="L1213" s="87">
        <v>-9555680325.4541893</v>
      </c>
      <c r="M1213" s="87">
        <v>-9556320959.3568592</v>
      </c>
      <c r="N1213" s="87">
        <v>-9556961593.2595291</v>
      </c>
      <c r="O1213" s="87">
        <v>-9556961593.2595291</v>
      </c>
      <c r="P1213" s="87">
        <v>-9557602227.1621895</v>
      </c>
      <c r="Q1213" s="87">
        <v>-9558242861.0648594</v>
      </c>
      <c r="R1213" s="87">
        <v>-9558244606.0786304</v>
      </c>
      <c r="S1213" s="87">
        <v>-9558895888.1294403</v>
      </c>
      <c r="T1213" s="87">
        <v>-9559547170.1802597</v>
      </c>
      <c r="U1213" s="87">
        <v>-10260198452.231001</v>
      </c>
      <c r="V1213" s="87">
        <v>-10260849734.281799</v>
      </c>
      <c r="W1213" s="87">
        <v>-10261501016.332701</v>
      </c>
      <c r="X1213" s="87">
        <v>-10262152298.383499</v>
      </c>
      <c r="Y1213" s="87">
        <v>-10262803580.434299</v>
      </c>
      <c r="Z1213" s="87">
        <v>-10263454862.4851</v>
      </c>
      <c r="AA1213" s="87">
        <v>-10264106144.5359</v>
      </c>
      <c r="AB1213" s="87">
        <v>-10264106144.5359</v>
      </c>
      <c r="AC1213" s="87">
        <v>-10264754962.3979</v>
      </c>
      <c r="AD1213" s="87">
        <v>-10265403780.26</v>
      </c>
      <c r="AE1213" s="87">
        <v>-10265413709.233101</v>
      </c>
      <c r="AF1213" s="87">
        <v>-10265735675.243299</v>
      </c>
      <c r="AG1213" s="87">
        <v>-10266395141.2535</v>
      </c>
      <c r="AH1213" s="87">
        <v>-10917054607.2637</v>
      </c>
      <c r="AI1213" s="87">
        <v>-10917714073.273899</v>
      </c>
      <c r="AJ1213" s="87">
        <v>-10918373539.2841</v>
      </c>
      <c r="AK1213" s="87">
        <v>-10919033005.2943</v>
      </c>
      <c r="AL1213" s="87">
        <v>-10919692471.304399</v>
      </c>
      <c r="AM1213" s="87">
        <v>-10920351937.3146</v>
      </c>
      <c r="AN1213" s="87">
        <v>-10921011403.3248</v>
      </c>
      <c r="AO1213" s="87">
        <v>-10921011403.3248</v>
      </c>
      <c r="AP1213" s="87">
        <v>-10271635647.1567</v>
      </c>
      <c r="AQ1213" s="87">
        <v>-10272233571.1021</v>
      </c>
      <c r="AR1213" s="87">
        <v>-10272192606.158501</v>
      </c>
      <c r="AS1213" s="87">
        <v>-10272801178.252001</v>
      </c>
      <c r="AT1213" s="87">
        <v>-10273409750.3454</v>
      </c>
      <c r="AU1213" s="87">
        <v>-11524018322.4389</v>
      </c>
      <c r="AV1213" s="87">
        <v>-11524579894.5324</v>
      </c>
      <c r="AW1213" s="87">
        <v>-11525141466.625799</v>
      </c>
      <c r="AX1213" s="87">
        <v>-11525703038.719299</v>
      </c>
      <c r="AY1213" s="87">
        <v>-11526264610.812799</v>
      </c>
      <c r="AZ1213" s="87">
        <v>-11526826182.9063</v>
      </c>
      <c r="BA1213" s="87">
        <v>-11527387754.999701</v>
      </c>
      <c r="BB1213" s="87">
        <v>-11527387754.999701</v>
      </c>
    </row>
    <row r="1214" spans="1:54">
      <c r="A1214" s="86" t="s">
        <v>1331</v>
      </c>
      <c r="B1214" s="87">
        <v>-160584988.64838701</v>
      </c>
      <c r="C1214" s="87">
        <v>-145146799.75453001</v>
      </c>
      <c r="D1214" s="87">
        <v>-43986462.048842996</v>
      </c>
      <c r="E1214" s="87">
        <v>-126073770.957846</v>
      </c>
      <c r="F1214" s="87">
        <v>-958100711.50871003</v>
      </c>
      <c r="G1214" s="87">
        <v>-997092550.63431501</v>
      </c>
      <c r="H1214" s="87">
        <v>-1089790129.6900799</v>
      </c>
      <c r="I1214" s="87">
        <v>-1010243814.99792</v>
      </c>
      <c r="J1214" s="87">
        <v>137442028.716232</v>
      </c>
      <c r="K1214" s="87">
        <v>239377237.91134599</v>
      </c>
      <c r="L1214" s="87">
        <v>393280992.26323497</v>
      </c>
      <c r="M1214" s="87">
        <v>193048441.87334099</v>
      </c>
      <c r="N1214" s="87">
        <v>-5938772.7716698796</v>
      </c>
      <c r="O1214" s="87">
        <v>-5938772.7716698796</v>
      </c>
      <c r="P1214" s="87">
        <v>-37208835.7320804</v>
      </c>
      <c r="Q1214" s="87">
        <v>-27491554.847943299</v>
      </c>
      <c r="R1214" s="87">
        <v>-189077993.35148901</v>
      </c>
      <c r="S1214" s="87">
        <v>-271867626.10165399</v>
      </c>
      <c r="T1214" s="87">
        <v>-374588955.818542</v>
      </c>
      <c r="U1214" s="87">
        <v>233794140.86158001</v>
      </c>
      <c r="V1214" s="87">
        <v>227643124.22132599</v>
      </c>
      <c r="W1214" s="87">
        <v>280939309.93058503</v>
      </c>
      <c r="X1214" s="87">
        <v>341934612.80359203</v>
      </c>
      <c r="Y1214" s="87">
        <v>384555249.98042399</v>
      </c>
      <c r="Z1214" s="87">
        <v>71955812.614500105</v>
      </c>
      <c r="AA1214" s="87">
        <v>-131852214.951662</v>
      </c>
      <c r="AB1214" s="87">
        <v>-131852214.951662</v>
      </c>
      <c r="AC1214" s="87">
        <v>-196512174.79109901</v>
      </c>
      <c r="AD1214" s="87">
        <v>-168300839.92753699</v>
      </c>
      <c r="AE1214" s="87">
        <v>-279697063.07687598</v>
      </c>
      <c r="AF1214" s="87">
        <v>-284151828.04402</v>
      </c>
      <c r="AG1214" s="87">
        <v>-363591134.76955199</v>
      </c>
      <c r="AH1214" s="87">
        <v>233559606.438665</v>
      </c>
      <c r="AI1214" s="87">
        <v>256509907.93695101</v>
      </c>
      <c r="AJ1214" s="87">
        <v>316266376.39893699</v>
      </c>
      <c r="AK1214" s="87">
        <v>290456805.72593403</v>
      </c>
      <c r="AL1214" s="87">
        <v>345374414.50259</v>
      </c>
      <c r="AM1214" s="87">
        <v>25961727.997004099</v>
      </c>
      <c r="AN1214" s="87">
        <v>-180915258.75754201</v>
      </c>
      <c r="AO1214" s="87">
        <v>-180915258.75754201</v>
      </c>
      <c r="AP1214" s="87">
        <v>-888992446.32978797</v>
      </c>
      <c r="AQ1214" s="87">
        <v>-858047614.98357701</v>
      </c>
      <c r="AR1214" s="87">
        <v>-973328736.45499504</v>
      </c>
      <c r="AS1214" s="87">
        <v>-974042396.54382598</v>
      </c>
      <c r="AT1214" s="87">
        <v>-1048936334.2269599</v>
      </c>
      <c r="AU1214" s="87">
        <v>89413364.099600807</v>
      </c>
      <c r="AV1214" s="87">
        <v>131321263.992834</v>
      </c>
      <c r="AW1214" s="87">
        <v>209891225.351459</v>
      </c>
      <c r="AX1214" s="87">
        <v>354915954.59222502</v>
      </c>
      <c r="AY1214" s="87">
        <v>406748952.61554003</v>
      </c>
      <c r="AZ1214" s="87">
        <v>76328665.770742998</v>
      </c>
      <c r="BA1214" s="87">
        <v>-186734302.987297</v>
      </c>
      <c r="BB1214" s="87">
        <v>-186734302.987297</v>
      </c>
    </row>
    <row r="1215" spans="1:54">
      <c r="A1215" s="86" t="s">
        <v>1332</v>
      </c>
      <c r="B1215" s="87">
        <v>0</v>
      </c>
      <c r="C1215" s="87">
        <v>0</v>
      </c>
      <c r="D1215" s="87">
        <v>0</v>
      </c>
      <c r="E1215" s="87">
        <v>0</v>
      </c>
      <c r="F1215" s="87">
        <v>0</v>
      </c>
      <c r="G1215" s="87">
        <v>0</v>
      </c>
      <c r="H1215" s="87">
        <v>0</v>
      </c>
      <c r="I1215" s="87">
        <v>0</v>
      </c>
      <c r="J1215" s="87">
        <v>0</v>
      </c>
      <c r="K1215" s="87">
        <v>0</v>
      </c>
      <c r="L1215" s="87">
        <v>0</v>
      </c>
      <c r="M1215" s="87">
        <v>0</v>
      </c>
      <c r="N1215" s="87">
        <v>0</v>
      </c>
      <c r="O1215" s="87">
        <v>0</v>
      </c>
      <c r="P1215" s="87">
        <v>0</v>
      </c>
      <c r="Q1215" s="87">
        <v>0</v>
      </c>
      <c r="R1215" s="87">
        <v>0</v>
      </c>
      <c r="S1215" s="87">
        <v>0</v>
      </c>
      <c r="T1215" s="87">
        <v>0</v>
      </c>
      <c r="U1215" s="87">
        <v>0</v>
      </c>
      <c r="V1215" s="87">
        <v>0</v>
      </c>
      <c r="W1215" s="87">
        <v>0</v>
      </c>
      <c r="X1215" s="87">
        <v>0</v>
      </c>
      <c r="Y1215" s="87">
        <v>0</v>
      </c>
      <c r="Z1215" s="87">
        <v>0</v>
      </c>
      <c r="AA1215" s="87">
        <v>0</v>
      </c>
      <c r="AB1215" s="87">
        <v>0</v>
      </c>
      <c r="AC1215" s="87">
        <v>0</v>
      </c>
      <c r="AD1215" s="87">
        <v>0</v>
      </c>
      <c r="AE1215" s="87">
        <v>0</v>
      </c>
      <c r="AF1215" s="87">
        <v>0</v>
      </c>
      <c r="AG1215" s="87">
        <v>0</v>
      </c>
      <c r="AH1215" s="87">
        <v>0</v>
      </c>
      <c r="AI1215" s="87">
        <v>0</v>
      </c>
      <c r="AJ1215" s="87">
        <v>0</v>
      </c>
      <c r="AK1215" s="87">
        <v>0</v>
      </c>
      <c r="AL1215" s="87">
        <v>0</v>
      </c>
      <c r="AM1215" s="87">
        <v>0</v>
      </c>
      <c r="AN1215" s="87">
        <v>0</v>
      </c>
      <c r="AO1215" s="87">
        <v>0</v>
      </c>
      <c r="AP1215" s="87">
        <v>0</v>
      </c>
      <c r="AQ1215" s="87">
        <v>0</v>
      </c>
      <c r="AR1215" s="87">
        <v>0</v>
      </c>
      <c r="AS1215" s="87">
        <v>0</v>
      </c>
      <c r="AT1215" s="87">
        <v>0</v>
      </c>
      <c r="AU1215" s="87">
        <v>0</v>
      </c>
      <c r="AV1215" s="87">
        <v>0</v>
      </c>
      <c r="AW1215" s="87">
        <v>0</v>
      </c>
      <c r="AX1215" s="87">
        <v>0</v>
      </c>
      <c r="AY1215" s="87">
        <v>0</v>
      </c>
      <c r="AZ1215" s="87">
        <v>0</v>
      </c>
      <c r="BA1215" s="87">
        <v>0</v>
      </c>
      <c r="BB1215" s="87">
        <v>0</v>
      </c>
    </row>
    <row r="1216" spans="1:54">
      <c r="A1216" s="86" t="s">
        <v>1333</v>
      </c>
      <c r="B1216" s="87">
        <v>-175076994.81999999</v>
      </c>
      <c r="C1216" s="87">
        <v>-175076994.81999999</v>
      </c>
      <c r="D1216" s="87">
        <v>-175076994.81999999</v>
      </c>
      <c r="E1216" s="87">
        <v>-175076994.81999999</v>
      </c>
      <c r="F1216" s="87">
        <v>-175076994.81999999</v>
      </c>
      <c r="G1216" s="87">
        <v>-175076994.81999999</v>
      </c>
      <c r="H1216" s="87">
        <v>-175076994.81999999</v>
      </c>
      <c r="I1216" s="87">
        <v>-175076994.81999999</v>
      </c>
      <c r="J1216" s="87">
        <v>-175076994.81999999</v>
      </c>
      <c r="K1216" s="87">
        <v>-175076994.81999999</v>
      </c>
      <c r="L1216" s="87">
        <v>-175076994.81999999</v>
      </c>
      <c r="M1216" s="87">
        <v>-175076994.81999999</v>
      </c>
      <c r="N1216" s="87">
        <v>-175076994.81999999</v>
      </c>
      <c r="O1216" s="87">
        <v>-175076994.81999999</v>
      </c>
      <c r="P1216" s="87">
        <v>-175076994.81999999</v>
      </c>
      <c r="Q1216" s="87">
        <v>-175076994.81999999</v>
      </c>
      <c r="R1216" s="87">
        <v>-175076994.81999999</v>
      </c>
      <c r="S1216" s="87">
        <v>-175076994.81999999</v>
      </c>
      <c r="T1216" s="87">
        <v>-175076994.81999999</v>
      </c>
      <c r="U1216" s="87">
        <v>-175076994.81999999</v>
      </c>
      <c r="V1216" s="87">
        <v>-175076994.81999999</v>
      </c>
      <c r="W1216" s="87">
        <v>-175076994.81999999</v>
      </c>
      <c r="X1216" s="87">
        <v>-175076994.81999999</v>
      </c>
      <c r="Y1216" s="87">
        <v>-175076994.81999999</v>
      </c>
      <c r="Z1216" s="87">
        <v>-175076994.81999999</v>
      </c>
      <c r="AA1216" s="87">
        <v>-175076994.81999999</v>
      </c>
      <c r="AB1216" s="87">
        <v>-175076994.81999999</v>
      </c>
      <c r="AC1216" s="87">
        <v>-175076994.81999999</v>
      </c>
      <c r="AD1216" s="87">
        <v>-175076994.81999999</v>
      </c>
      <c r="AE1216" s="87">
        <v>-175076994.81999999</v>
      </c>
      <c r="AF1216" s="87">
        <v>-175076994.81999999</v>
      </c>
      <c r="AG1216" s="87">
        <v>-175076994.81999999</v>
      </c>
      <c r="AH1216" s="87">
        <v>-175076994.81999999</v>
      </c>
      <c r="AI1216" s="87">
        <v>-175076994.81999999</v>
      </c>
      <c r="AJ1216" s="87">
        <v>-175076994.81999999</v>
      </c>
      <c r="AK1216" s="87">
        <v>-175076994.81999999</v>
      </c>
      <c r="AL1216" s="87">
        <v>-175076994.81999999</v>
      </c>
      <c r="AM1216" s="87">
        <v>-175076994.81999999</v>
      </c>
      <c r="AN1216" s="87">
        <v>-175076994.81999999</v>
      </c>
      <c r="AO1216" s="87">
        <v>-175076994.81999999</v>
      </c>
      <c r="AP1216" s="87">
        <v>-175076994.81999999</v>
      </c>
      <c r="AQ1216" s="87">
        <v>-175076994.81999999</v>
      </c>
      <c r="AR1216" s="87">
        <v>-175076994.81999999</v>
      </c>
      <c r="AS1216" s="87">
        <v>-175076994.81999999</v>
      </c>
      <c r="AT1216" s="87">
        <v>-175076994.81999999</v>
      </c>
      <c r="AU1216" s="87">
        <v>-175076994.81999999</v>
      </c>
      <c r="AV1216" s="87">
        <v>-175076994.81999999</v>
      </c>
      <c r="AW1216" s="87">
        <v>-175076994.81999999</v>
      </c>
      <c r="AX1216" s="87">
        <v>-175076994.81999999</v>
      </c>
      <c r="AY1216" s="87">
        <v>-175076994.81999999</v>
      </c>
      <c r="AZ1216" s="87">
        <v>-175076994.81999999</v>
      </c>
      <c r="BA1216" s="87">
        <v>-175076994.81999999</v>
      </c>
      <c r="BB1216" s="87">
        <v>-175076994.81999999</v>
      </c>
    </row>
    <row r="1217" spans="1:54">
      <c r="A1217" s="86" t="s">
        <v>1334</v>
      </c>
      <c r="B1217" s="87">
        <v>-235565720.17232299</v>
      </c>
      <c r="C1217" s="87">
        <v>-235522132.59430599</v>
      </c>
      <c r="D1217" s="87">
        <v>-235478545.01628801</v>
      </c>
      <c r="E1217" s="87">
        <v>-235434957.43827099</v>
      </c>
      <c r="F1217" s="87">
        <v>-235391369.86025301</v>
      </c>
      <c r="G1217" s="87">
        <v>-235347782.28223601</v>
      </c>
      <c r="H1217" s="87">
        <v>-235304194.704218</v>
      </c>
      <c r="I1217" s="87">
        <v>-235260607.126201</v>
      </c>
      <c r="J1217" s="87">
        <v>-235217019.54818299</v>
      </c>
      <c r="K1217" s="87">
        <v>-235173431.970166</v>
      </c>
      <c r="L1217" s="87">
        <v>-235129844.39214799</v>
      </c>
      <c r="M1217" s="87">
        <v>-235086256.81413001</v>
      </c>
      <c r="N1217" s="87">
        <v>-247254282.64576</v>
      </c>
      <c r="O1217" s="87">
        <v>-247254282.64576</v>
      </c>
      <c r="P1217" s="87">
        <v>-247169960.925892</v>
      </c>
      <c r="Q1217" s="87">
        <v>-247085639.206025</v>
      </c>
      <c r="R1217" s="87">
        <v>-247001317.48615801</v>
      </c>
      <c r="S1217" s="87">
        <v>-246916995.76629099</v>
      </c>
      <c r="T1217" s="87">
        <v>-246832674.04642299</v>
      </c>
      <c r="U1217" s="87">
        <v>-246748352.326556</v>
      </c>
      <c r="V1217" s="87">
        <v>-246664030.60668901</v>
      </c>
      <c r="W1217" s="87">
        <v>-246579708.88682199</v>
      </c>
      <c r="X1217" s="87">
        <v>-246495387.16695401</v>
      </c>
      <c r="Y1217" s="87">
        <v>-246411065.44708699</v>
      </c>
      <c r="Z1217" s="87">
        <v>-246326743.72722</v>
      </c>
      <c r="AA1217" s="87">
        <v>-247274502.965307</v>
      </c>
      <c r="AB1217" s="87">
        <v>-247274502.965307</v>
      </c>
      <c r="AC1217" s="87">
        <v>-247152977.55961999</v>
      </c>
      <c r="AD1217" s="87">
        <v>-247031452.153934</v>
      </c>
      <c r="AE1217" s="87">
        <v>-246909926.74824801</v>
      </c>
      <c r="AF1217" s="87">
        <v>-246788401.34256199</v>
      </c>
      <c r="AG1217" s="87">
        <v>-246666875.936876</v>
      </c>
      <c r="AH1217" s="87">
        <v>-246545350.53119001</v>
      </c>
      <c r="AI1217" s="87">
        <v>-246423825.125503</v>
      </c>
      <c r="AJ1217" s="87">
        <v>-246302299.71981701</v>
      </c>
      <c r="AK1217" s="87">
        <v>-246180774.31413099</v>
      </c>
      <c r="AL1217" s="87">
        <v>-246059248.908445</v>
      </c>
      <c r="AM1217" s="87">
        <v>-245937723.50275901</v>
      </c>
      <c r="AN1217" s="87">
        <v>-245816198.09707299</v>
      </c>
      <c r="AO1217" s="87">
        <v>-245816198.09707299</v>
      </c>
      <c r="AP1217" s="87">
        <v>-245608099.190231</v>
      </c>
      <c r="AQ1217" s="87">
        <v>-245400000.283389</v>
      </c>
      <c r="AR1217" s="87">
        <v>-245191901.37654701</v>
      </c>
      <c r="AS1217" s="87">
        <v>-244983802.46970499</v>
      </c>
      <c r="AT1217" s="87">
        <v>-244775703.56286299</v>
      </c>
      <c r="AU1217" s="87">
        <v>-244567604.656021</v>
      </c>
      <c r="AV1217" s="87">
        <v>-244359505.74917999</v>
      </c>
      <c r="AW1217" s="87">
        <v>-244151406.842338</v>
      </c>
      <c r="AX1217" s="87">
        <v>-243943307.935496</v>
      </c>
      <c r="AY1217" s="87">
        <v>-243735209.02865401</v>
      </c>
      <c r="AZ1217" s="87">
        <v>-243527110.12181199</v>
      </c>
      <c r="BA1217" s="87">
        <v>-298954383.245166</v>
      </c>
      <c r="BB1217" s="87">
        <v>-298954383.245166</v>
      </c>
    </row>
    <row r="1218" spans="1:54">
      <c r="A1218" s="86" t="s">
        <v>1335</v>
      </c>
      <c r="B1218" s="87">
        <v>-2624951340.1890202</v>
      </c>
      <c r="C1218" s="87">
        <v>-2605560918.9412699</v>
      </c>
      <c r="D1218" s="87">
        <v>-2607676124.8646002</v>
      </c>
      <c r="E1218" s="87">
        <v>-2601935508.0295701</v>
      </c>
      <c r="F1218" s="87">
        <v>-2603854898.97224</v>
      </c>
      <c r="G1218" s="87">
        <v>-2599965547.96275</v>
      </c>
      <c r="H1218" s="87">
        <v>-2591924450.7597499</v>
      </c>
      <c r="I1218" s="87">
        <v>-2584930136.88692</v>
      </c>
      <c r="J1218" s="87">
        <v>-2560251572.3919101</v>
      </c>
      <c r="K1218" s="87">
        <v>-2557989371.5331702</v>
      </c>
      <c r="L1218" s="87">
        <v>-2558309092.4489598</v>
      </c>
      <c r="M1218" s="87">
        <v>-2566408651.5940599</v>
      </c>
      <c r="N1218" s="87">
        <v>-2550004012.8745399</v>
      </c>
      <c r="O1218" s="87">
        <v>-2550004012.8745399</v>
      </c>
      <c r="P1218" s="87">
        <v>-2557903854.7258301</v>
      </c>
      <c r="Q1218" s="87">
        <v>-2581896189.2671599</v>
      </c>
      <c r="R1218" s="87">
        <v>-2603452383.67556</v>
      </c>
      <c r="S1218" s="87">
        <v>-2623320469.1408701</v>
      </c>
      <c r="T1218" s="87">
        <v>-2637070055.1101699</v>
      </c>
      <c r="U1218" s="87">
        <v>-2653066282.4289999</v>
      </c>
      <c r="V1218" s="87">
        <v>-2666005601.5155201</v>
      </c>
      <c r="W1218" s="87">
        <v>-2665510689.4141698</v>
      </c>
      <c r="X1218" s="87">
        <v>-2681993047.7053199</v>
      </c>
      <c r="Y1218" s="87">
        <v>-2698590316.34478</v>
      </c>
      <c r="Z1218" s="87">
        <v>-2720788491.2265902</v>
      </c>
      <c r="AA1218" s="87">
        <v>-2725378277.1339698</v>
      </c>
      <c r="AB1218" s="87">
        <v>-2725378277.1339698</v>
      </c>
      <c r="AC1218" s="87">
        <v>-2730864667.3425002</v>
      </c>
      <c r="AD1218" s="87">
        <v>-2753019057.6100998</v>
      </c>
      <c r="AE1218" s="87">
        <v>-2772089768.1423302</v>
      </c>
      <c r="AF1218" s="87">
        <v>-2846182505.8607602</v>
      </c>
      <c r="AG1218" s="87">
        <v>-2857525554.9791799</v>
      </c>
      <c r="AH1218" s="87">
        <v>-2927687912.63269</v>
      </c>
      <c r="AI1218" s="87">
        <v>-2938331763.5071402</v>
      </c>
      <c r="AJ1218" s="87">
        <v>-2935714732.0479102</v>
      </c>
      <c r="AK1218" s="87">
        <v>-2859046927.3182702</v>
      </c>
      <c r="AL1218" s="87">
        <v>-2874373250.37432</v>
      </c>
      <c r="AM1218" s="87">
        <v>-2895699175.71943</v>
      </c>
      <c r="AN1218" s="87">
        <v>-2870305154.0832701</v>
      </c>
      <c r="AO1218" s="87">
        <v>-2870305154.0832701</v>
      </c>
      <c r="AP1218" s="87">
        <v>-2876850670.28585</v>
      </c>
      <c r="AQ1218" s="87">
        <v>-2900183063.7064199</v>
      </c>
      <c r="AR1218" s="87">
        <v>-2915912496.69558</v>
      </c>
      <c r="AS1218" s="87">
        <v>-2991340787.2644801</v>
      </c>
      <c r="AT1218" s="87">
        <v>-3002910391.8442502</v>
      </c>
      <c r="AU1218" s="87">
        <v>-3073077463.6804099</v>
      </c>
      <c r="AV1218" s="87">
        <v>-3083408210.3603501</v>
      </c>
      <c r="AW1218" s="87">
        <v>-3080370231.0792198</v>
      </c>
      <c r="AX1218" s="87">
        <v>-3151805280.0910802</v>
      </c>
      <c r="AY1218" s="87">
        <v>-3166972417.64398</v>
      </c>
      <c r="AZ1218" s="87">
        <v>-3186845273.94276</v>
      </c>
      <c r="BA1218" s="87">
        <v>-3055564232.1761398</v>
      </c>
      <c r="BB1218" s="87">
        <v>-3055564232.1761398</v>
      </c>
    </row>
    <row r="1219" spans="1:54">
      <c r="A1219" s="86" t="s">
        <v>1336</v>
      </c>
      <c r="B1219" s="87">
        <v>-687735431.15999997</v>
      </c>
      <c r="C1219" s="87">
        <v>-685734846.826666</v>
      </c>
      <c r="D1219" s="87">
        <v>-683734262.49333298</v>
      </c>
      <c r="E1219" s="87">
        <v>-681733678.15999997</v>
      </c>
      <c r="F1219" s="87">
        <v>-679733093.826666</v>
      </c>
      <c r="G1219" s="87">
        <v>-677732509.49333298</v>
      </c>
      <c r="H1219" s="87">
        <v>-675731925.15999997</v>
      </c>
      <c r="I1219" s="87">
        <v>-673731340.826666</v>
      </c>
      <c r="J1219" s="87">
        <v>-671730756.49333298</v>
      </c>
      <c r="K1219" s="87">
        <v>-669730172.15999997</v>
      </c>
      <c r="L1219" s="87">
        <v>-667729587.826666</v>
      </c>
      <c r="M1219" s="87">
        <v>-665729003.49333298</v>
      </c>
      <c r="N1219" s="87">
        <v>-663728419.15999997</v>
      </c>
      <c r="O1219" s="87">
        <v>-663728419.15999997</v>
      </c>
      <c r="P1219" s="87">
        <v>-661793740.57666695</v>
      </c>
      <c r="Q1219" s="87">
        <v>-659859061.99333298</v>
      </c>
      <c r="R1219" s="87">
        <v>-657924383.40999997</v>
      </c>
      <c r="S1219" s="87">
        <v>-655989704.82666695</v>
      </c>
      <c r="T1219" s="87">
        <v>-654055026.24333298</v>
      </c>
      <c r="U1219" s="87">
        <v>-652120347.65999997</v>
      </c>
      <c r="V1219" s="87">
        <v>-650185669.07666695</v>
      </c>
      <c r="W1219" s="87">
        <v>-648250990.49333298</v>
      </c>
      <c r="X1219" s="87">
        <v>-646316311.90999997</v>
      </c>
      <c r="Y1219" s="87">
        <v>-644381633.32666695</v>
      </c>
      <c r="Z1219" s="87">
        <v>-642446954.74333298</v>
      </c>
      <c r="AA1219" s="87">
        <v>-640512276.15999997</v>
      </c>
      <c r="AB1219" s="87">
        <v>-640512276.15999997</v>
      </c>
      <c r="AC1219" s="87">
        <v>-638565196.15999997</v>
      </c>
      <c r="AD1219" s="87">
        <v>-636618116.15999997</v>
      </c>
      <c r="AE1219" s="87">
        <v>-634671036.15999997</v>
      </c>
      <c r="AF1219" s="87">
        <v>-632723956.15999997</v>
      </c>
      <c r="AG1219" s="87">
        <v>-630776876.15999997</v>
      </c>
      <c r="AH1219" s="87">
        <v>-628829796.15999997</v>
      </c>
      <c r="AI1219" s="87">
        <v>-626882716.15999997</v>
      </c>
      <c r="AJ1219" s="87">
        <v>-624935636.15999997</v>
      </c>
      <c r="AK1219" s="87">
        <v>-622988556.15999997</v>
      </c>
      <c r="AL1219" s="87">
        <v>-621041476.15999997</v>
      </c>
      <c r="AM1219" s="87">
        <v>-619094396.15999997</v>
      </c>
      <c r="AN1219" s="87">
        <v>-617147316.15999997</v>
      </c>
      <c r="AO1219" s="87">
        <v>-617147316.15999997</v>
      </c>
      <c r="AP1219" s="87">
        <v>-615167481.40999997</v>
      </c>
      <c r="AQ1219" s="87">
        <v>-613187646.65999997</v>
      </c>
      <c r="AR1219" s="87">
        <v>-611207811.90999997</v>
      </c>
      <c r="AS1219" s="87">
        <v>-609227977.15999997</v>
      </c>
      <c r="AT1219" s="87">
        <v>-607248142.40999997</v>
      </c>
      <c r="AU1219" s="87">
        <v>-605268307.65999997</v>
      </c>
      <c r="AV1219" s="87">
        <v>-603288472.90999997</v>
      </c>
      <c r="AW1219" s="87">
        <v>-601308638.15999997</v>
      </c>
      <c r="AX1219" s="87">
        <v>-599328803.40999997</v>
      </c>
      <c r="AY1219" s="87">
        <v>-597348968.65999997</v>
      </c>
      <c r="AZ1219" s="87">
        <v>-595369133.90999997</v>
      </c>
      <c r="BA1219" s="87">
        <v>-593389299.15999997</v>
      </c>
      <c r="BB1219" s="87">
        <v>-593389299.15999997</v>
      </c>
    </row>
    <row r="1220" spans="1:54">
      <c r="A1220" s="86" t="s">
        <v>1337</v>
      </c>
      <c r="B1220" s="87">
        <v>85677966.069999799</v>
      </c>
      <c r="C1220" s="87">
        <v>85322581.069999799</v>
      </c>
      <c r="D1220" s="87">
        <v>84967196.069999799</v>
      </c>
      <c r="E1220" s="87">
        <v>84611811.069999799</v>
      </c>
      <c r="F1220" s="87">
        <v>84256426.069999799</v>
      </c>
      <c r="G1220" s="87">
        <v>83901041.069999799</v>
      </c>
      <c r="H1220" s="87">
        <v>83545656.069999799</v>
      </c>
      <c r="I1220" s="87">
        <v>83190271.069999799</v>
      </c>
      <c r="J1220" s="87">
        <v>82834886.069999799</v>
      </c>
      <c r="K1220" s="87">
        <v>82479501.069999799</v>
      </c>
      <c r="L1220" s="87">
        <v>82124116.069999799</v>
      </c>
      <c r="M1220" s="87">
        <v>81768731.069999695</v>
      </c>
      <c r="N1220" s="87">
        <v>81413346.069999695</v>
      </c>
      <c r="O1220" s="87">
        <v>81413346.069999695</v>
      </c>
      <c r="P1220" s="87">
        <v>81057961.069999695</v>
      </c>
      <c r="Q1220" s="87">
        <v>80702576.069999695</v>
      </c>
      <c r="R1220" s="87">
        <v>80347191.069999695</v>
      </c>
      <c r="S1220" s="87">
        <v>79991806.069999695</v>
      </c>
      <c r="T1220" s="87">
        <v>79636421.069999695</v>
      </c>
      <c r="U1220" s="87">
        <v>79281036.069999695</v>
      </c>
      <c r="V1220" s="87">
        <v>78925651.069999695</v>
      </c>
      <c r="W1220" s="87">
        <v>78570266.069999695</v>
      </c>
      <c r="X1220" s="87">
        <v>78214881.069999695</v>
      </c>
      <c r="Y1220" s="87">
        <v>77859496.069999695</v>
      </c>
      <c r="Z1220" s="87">
        <v>77504111.069999605</v>
      </c>
      <c r="AA1220" s="87">
        <v>77148726.069999605</v>
      </c>
      <c r="AB1220" s="87">
        <v>77148726.069999605</v>
      </c>
      <c r="AC1220" s="87">
        <v>76793341.069999605</v>
      </c>
      <c r="AD1220" s="87">
        <v>76437956.069999605</v>
      </c>
      <c r="AE1220" s="87">
        <v>76082571.069999605</v>
      </c>
      <c r="AF1220" s="87">
        <v>75727186.069999605</v>
      </c>
      <c r="AG1220" s="87">
        <v>75371801.069999605</v>
      </c>
      <c r="AH1220" s="87">
        <v>75016416.069999605</v>
      </c>
      <c r="AI1220" s="87">
        <v>74661031.069999605</v>
      </c>
      <c r="AJ1220" s="87">
        <v>74305646.069999501</v>
      </c>
      <c r="AK1220" s="87">
        <v>73950261.069999501</v>
      </c>
      <c r="AL1220" s="87">
        <v>73594876.069999501</v>
      </c>
      <c r="AM1220" s="87">
        <v>73239491.069999501</v>
      </c>
      <c r="AN1220" s="87">
        <v>72884106.069999501</v>
      </c>
      <c r="AO1220" s="87">
        <v>72884106.069999501</v>
      </c>
      <c r="AP1220" s="87">
        <v>72528721.069999501</v>
      </c>
      <c r="AQ1220" s="87">
        <v>72173336.069999501</v>
      </c>
      <c r="AR1220" s="87">
        <v>71817951.069999501</v>
      </c>
      <c r="AS1220" s="87">
        <v>71462566.069999501</v>
      </c>
      <c r="AT1220" s="87">
        <v>71107181.069999501</v>
      </c>
      <c r="AU1220" s="87">
        <v>70751796.069999501</v>
      </c>
      <c r="AV1220" s="87">
        <v>70396411.069999397</v>
      </c>
      <c r="AW1220" s="87">
        <v>70041026.069999397</v>
      </c>
      <c r="AX1220" s="87">
        <v>69685641.069999397</v>
      </c>
      <c r="AY1220" s="87">
        <v>69330256.069999397</v>
      </c>
      <c r="AZ1220" s="87">
        <v>68974871.069999397</v>
      </c>
      <c r="BA1220" s="87">
        <v>68619486.069999397</v>
      </c>
      <c r="BB1220" s="87">
        <v>68619486.069999397</v>
      </c>
    </row>
    <row r="1221" spans="1:54">
      <c r="A1221" s="86" t="s">
        <v>1338</v>
      </c>
      <c r="B1221" s="87">
        <v>-23124694146.791801</v>
      </c>
      <c r="C1221" s="87">
        <v>-23210763990.747501</v>
      </c>
      <c r="D1221" s="87">
        <v>-23161547299.093399</v>
      </c>
      <c r="E1221" s="87">
        <v>-23278404418.276699</v>
      </c>
      <c r="F1221" s="87">
        <v>-23360323541.794701</v>
      </c>
      <c r="G1221" s="87">
        <v>-23472264451.460201</v>
      </c>
      <c r="H1221" s="87">
        <v>-23661000706.8288</v>
      </c>
      <c r="I1221" s="87">
        <v>-23677229685.1689</v>
      </c>
      <c r="J1221" s="87">
        <v>-23656667535.9174</v>
      </c>
      <c r="K1221" s="87">
        <v>-23645513972.706902</v>
      </c>
      <c r="L1221" s="87">
        <v>-23559240258.034199</v>
      </c>
      <c r="M1221" s="87">
        <v>-23803275469.893902</v>
      </c>
      <c r="N1221" s="87">
        <v>-24064262718.8876</v>
      </c>
      <c r="O1221" s="87">
        <v>-24064262718.8876</v>
      </c>
      <c r="P1221" s="87">
        <v>-24218602157.978699</v>
      </c>
      <c r="Q1221" s="87">
        <v>-24272410303.490898</v>
      </c>
      <c r="R1221" s="87">
        <v>-24484036081.705399</v>
      </c>
      <c r="S1221" s="87">
        <v>-24628958379.940498</v>
      </c>
      <c r="T1221" s="87">
        <v>-24815879127.634399</v>
      </c>
      <c r="U1221" s="87">
        <v>-25010377712.951401</v>
      </c>
      <c r="V1221" s="87">
        <v>-25126147713.7075</v>
      </c>
      <c r="W1221" s="87">
        <v>-25217466857.305599</v>
      </c>
      <c r="X1221" s="87">
        <v>-25251106316.974701</v>
      </c>
      <c r="Y1221" s="87">
        <v>-25284868002.686298</v>
      </c>
      <c r="Z1221" s="87">
        <v>-25645395784.129902</v>
      </c>
      <c r="AA1221" s="87">
        <v>-25906769351.5868</v>
      </c>
      <c r="AB1221" s="87">
        <v>-25906769351.5868</v>
      </c>
      <c r="AC1221" s="87">
        <v>-26091135626.7579</v>
      </c>
      <c r="AD1221" s="87">
        <v>-26123667416.2589</v>
      </c>
      <c r="AE1221" s="87">
        <v>-26281000071.983601</v>
      </c>
      <c r="AF1221" s="87">
        <v>-26400419172.7654</v>
      </c>
      <c r="AG1221" s="87">
        <v>-26561093048.736801</v>
      </c>
      <c r="AH1221" s="87">
        <v>-26722157484.118599</v>
      </c>
      <c r="AI1221" s="87">
        <v>-26807534095.194698</v>
      </c>
      <c r="AJ1221" s="87">
        <v>-26891263594.723598</v>
      </c>
      <c r="AK1221" s="87">
        <v>-26919155574.941299</v>
      </c>
      <c r="AL1221" s="87">
        <v>-26939733180.057701</v>
      </c>
      <c r="AM1221" s="87">
        <v>-27305731332.458199</v>
      </c>
      <c r="AN1221" s="87">
        <v>-27540697307.951302</v>
      </c>
      <c r="AO1221" s="87">
        <v>-27540697307.951302</v>
      </c>
      <c r="AP1221" s="87">
        <v>-27716740120.6054</v>
      </c>
      <c r="AQ1221" s="87">
        <v>-27747605181.9272</v>
      </c>
      <c r="AR1221" s="87">
        <v>-27904224391.9049</v>
      </c>
      <c r="AS1221" s="87">
        <v>-28019900970.763302</v>
      </c>
      <c r="AT1221" s="87">
        <v>-28175382854.455399</v>
      </c>
      <c r="AU1221" s="87">
        <v>-28317944877.341999</v>
      </c>
      <c r="AV1221" s="87">
        <v>-28381542853.534599</v>
      </c>
      <c r="AW1221" s="87">
        <v>-28443618557.711899</v>
      </c>
      <c r="AX1221" s="87">
        <v>-28447301625.127201</v>
      </c>
      <c r="AY1221" s="87">
        <v>-28468769593.2929</v>
      </c>
      <c r="AZ1221" s="87">
        <v>-28841892572.296101</v>
      </c>
      <c r="BA1221" s="87">
        <v>-29081398809.216499</v>
      </c>
      <c r="BB1221" s="87">
        <v>-29081398809.216499</v>
      </c>
    </row>
    <row r="1222" spans="1:54">
      <c r="A1222" s="86" t="s">
        <v>1339</v>
      </c>
      <c r="B1222" s="87">
        <v>0</v>
      </c>
      <c r="C1222" s="87">
        <v>0</v>
      </c>
      <c r="D1222" s="87">
        <v>0</v>
      </c>
      <c r="E1222" s="87">
        <v>0</v>
      </c>
      <c r="F1222" s="87">
        <v>0</v>
      </c>
      <c r="G1222" s="87">
        <v>0</v>
      </c>
      <c r="H1222" s="87">
        <v>0</v>
      </c>
      <c r="I1222" s="87">
        <v>0</v>
      </c>
      <c r="J1222" s="87">
        <v>0</v>
      </c>
      <c r="K1222" s="87">
        <v>0</v>
      </c>
      <c r="L1222" s="87">
        <v>0</v>
      </c>
      <c r="M1222" s="87">
        <v>0</v>
      </c>
      <c r="N1222" s="87">
        <v>0</v>
      </c>
      <c r="O1222" s="87">
        <v>0</v>
      </c>
      <c r="P1222" s="87">
        <v>0</v>
      </c>
      <c r="Q1222" s="87">
        <v>0</v>
      </c>
      <c r="R1222" s="87">
        <v>0</v>
      </c>
      <c r="S1222" s="87">
        <v>0</v>
      </c>
      <c r="T1222" s="87">
        <v>0</v>
      </c>
      <c r="U1222" s="87">
        <v>0</v>
      </c>
      <c r="V1222" s="87">
        <v>0</v>
      </c>
      <c r="W1222" s="87">
        <v>0</v>
      </c>
      <c r="X1222" s="87">
        <v>0</v>
      </c>
      <c r="Y1222" s="87">
        <v>0</v>
      </c>
      <c r="Z1222" s="87">
        <v>0</v>
      </c>
      <c r="AA1222" s="87">
        <v>0</v>
      </c>
      <c r="AB1222" s="87">
        <v>0</v>
      </c>
      <c r="AC1222" s="87">
        <v>0</v>
      </c>
      <c r="AD1222" s="87">
        <v>0</v>
      </c>
      <c r="AE1222" s="87">
        <v>0</v>
      </c>
      <c r="AF1222" s="87">
        <v>0</v>
      </c>
      <c r="AG1222" s="87">
        <v>0</v>
      </c>
      <c r="AH1222" s="87">
        <v>0</v>
      </c>
      <c r="AI1222" s="87">
        <v>0</v>
      </c>
      <c r="AJ1222" s="87">
        <v>0</v>
      </c>
      <c r="AK1222" s="87">
        <v>0</v>
      </c>
      <c r="AL1222" s="87">
        <v>0</v>
      </c>
      <c r="AM1222" s="87">
        <v>0</v>
      </c>
      <c r="AN1222" s="87">
        <v>0</v>
      </c>
      <c r="AO1222" s="87">
        <v>0</v>
      </c>
      <c r="AP1222" s="87">
        <v>0</v>
      </c>
      <c r="AQ1222" s="87">
        <v>0</v>
      </c>
      <c r="AR1222" s="87">
        <v>0</v>
      </c>
      <c r="AS1222" s="87">
        <v>0</v>
      </c>
      <c r="AT1222" s="87">
        <v>0</v>
      </c>
      <c r="AU1222" s="87">
        <v>0</v>
      </c>
      <c r="AV1222" s="87">
        <v>0</v>
      </c>
      <c r="AW1222" s="87">
        <v>0</v>
      </c>
      <c r="AX1222" s="87">
        <v>0</v>
      </c>
      <c r="AY1222" s="87">
        <v>0</v>
      </c>
      <c r="AZ1222" s="87">
        <v>0</v>
      </c>
      <c r="BA1222" s="87">
        <v>0</v>
      </c>
      <c r="BB1222" s="87">
        <v>0</v>
      </c>
    </row>
    <row r="1223" spans="1:54">
      <c r="A1223" s="86" t="s">
        <v>1340</v>
      </c>
      <c r="B1223" s="87">
        <v>-6553118.0799975898</v>
      </c>
      <c r="C1223" s="87">
        <v>-6553118.0799975898</v>
      </c>
      <c r="D1223" s="87">
        <v>-6553118.0799901402</v>
      </c>
      <c r="E1223" s="87">
        <v>-6553118.0799938701</v>
      </c>
      <c r="F1223" s="87">
        <v>-6553118.0799938701</v>
      </c>
      <c r="G1223" s="87">
        <v>-6553118.0799901402</v>
      </c>
      <c r="H1223" s="87">
        <v>-6553118.0799938701</v>
      </c>
      <c r="I1223" s="87">
        <v>-6553118.0799938701</v>
      </c>
      <c r="J1223" s="87">
        <v>130888910.63623101</v>
      </c>
      <c r="K1223" s="87">
        <v>232824119.83136001</v>
      </c>
      <c r="L1223" s="87">
        <v>386727874.183245</v>
      </c>
      <c r="M1223" s="87">
        <v>186495323.79335099</v>
      </c>
      <c r="N1223" s="87">
        <v>-6553118.0800013198</v>
      </c>
      <c r="O1223" s="87">
        <v>-6553118.0800013198</v>
      </c>
      <c r="P1223" s="87">
        <v>-6553118.0799826896</v>
      </c>
      <c r="Q1223" s="87">
        <v>-6553118.0799938701</v>
      </c>
      <c r="R1223" s="87">
        <v>-6553118.0799901402</v>
      </c>
      <c r="S1223" s="87">
        <v>-6553118.0799901402</v>
      </c>
      <c r="T1223" s="87">
        <v>-6553118.0799901402</v>
      </c>
      <c r="U1223" s="87">
        <v>227241022.78158399</v>
      </c>
      <c r="V1223" s="87">
        <v>221090006.141334</v>
      </c>
      <c r="W1223" s="87">
        <v>274386191.85060197</v>
      </c>
      <c r="X1223" s="87">
        <v>335381494.72360599</v>
      </c>
      <c r="Y1223" s="87">
        <v>378002131.90042901</v>
      </c>
      <c r="Z1223" s="87">
        <v>65402694.534506597</v>
      </c>
      <c r="AA1223" s="87">
        <v>-6553118.0799901402</v>
      </c>
      <c r="AB1223" s="87">
        <v>-6553118.0799901402</v>
      </c>
      <c r="AC1223" s="87">
        <v>-6553118.0799901402</v>
      </c>
      <c r="AD1223" s="87">
        <v>-6553118.0799938701</v>
      </c>
      <c r="AE1223" s="87">
        <v>-6553118.0799901402</v>
      </c>
      <c r="AF1223" s="87">
        <v>-6553118.0799826896</v>
      </c>
      <c r="AG1223" s="87">
        <v>-6553118.0799901402</v>
      </c>
      <c r="AH1223" s="87">
        <v>227006488.35868001</v>
      </c>
      <c r="AI1223" s="87">
        <v>249956789.85697001</v>
      </c>
      <c r="AJ1223" s="87">
        <v>309713258.31894898</v>
      </c>
      <c r="AK1223" s="87">
        <v>283903687.645953</v>
      </c>
      <c r="AL1223" s="87">
        <v>338821296.42259997</v>
      </c>
      <c r="AM1223" s="87">
        <v>19408609.917022198</v>
      </c>
      <c r="AN1223" s="87">
        <v>-6553118.0799826896</v>
      </c>
      <c r="AO1223" s="87">
        <v>-6553118.0799826896</v>
      </c>
      <c r="AP1223" s="87">
        <v>-6553118.0799864205</v>
      </c>
      <c r="AQ1223" s="87">
        <v>-6553118.0799826896</v>
      </c>
      <c r="AR1223" s="87">
        <v>-6553118.0799789699</v>
      </c>
      <c r="AS1223" s="87">
        <v>-6553118.0799826896</v>
      </c>
      <c r="AT1223" s="87">
        <v>-6553118.0799826896</v>
      </c>
      <c r="AU1223" s="87">
        <v>82860246.019616693</v>
      </c>
      <c r="AV1223" s="87">
        <v>124768145.91285899</v>
      </c>
      <c r="AW1223" s="87">
        <v>203338107.27147701</v>
      </c>
      <c r="AX1223" s="87">
        <v>348362836.51224899</v>
      </c>
      <c r="AY1223" s="87">
        <v>400195834.535568</v>
      </c>
      <c r="AZ1223" s="87">
        <v>69775547.690767795</v>
      </c>
      <c r="BA1223" s="87">
        <v>-6553118.0799715202</v>
      </c>
      <c r="BB1223" s="87">
        <v>-6553118.0799715202</v>
      </c>
    </row>
  </sheetData>
  <pageMargins left="0.7" right="0.7" top="0.75" bottom="0.75" header="0.3" footer="0.3"/>
  <pageSetup orientation="portrait" r:id="rId1"/>
  <headerFooter>
    <oddHeader xml:space="preserve">&amp;RDEF’s Response to OPC POD 1 (1-26)
Q7
Page &amp;P of &amp;N
</oddHeader>
    <oddFooter>&amp;R20240025-OPCPOD1-00004255</oddFooter>
  </headerFooter>
  <colBreaks count="1" manualBreakCount="1">
    <brk id="5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7811B-32D5-4B5B-ACF3-A4C69DB44296}">
  <dimension ref="A1:BN373"/>
  <sheetViews>
    <sheetView tabSelected="1" workbookViewId="0">
      <selection activeCell="S27" sqref="S27"/>
    </sheetView>
  </sheetViews>
  <sheetFormatPr defaultColWidth="8.77734375" defaultRowHeight="10.199999999999999" outlineLevelCol="1"/>
  <cols>
    <col min="1" max="1" width="48.44140625" style="99" customWidth="1"/>
    <col min="2" max="13" width="11.6640625" style="88" hidden="1" customWidth="1" outlineLevel="1"/>
    <col min="14" max="14" width="12.44140625" style="88" bestFit="1" customWidth="1" collapsed="1"/>
    <col min="15" max="26" width="11.6640625" style="88" hidden="1" customWidth="1" outlineLevel="1"/>
    <col min="27" max="27" width="11.6640625" style="88" customWidth="1" collapsed="1"/>
    <col min="28" max="39" width="11.6640625" style="88" hidden="1" customWidth="1" outlineLevel="1"/>
    <col min="40" max="40" width="11.6640625" style="88" customWidth="1" collapsed="1"/>
    <col min="41" max="52" width="11.6640625" style="88" hidden="1" customWidth="1" outlineLevel="1"/>
    <col min="53" max="53" width="12.44140625" style="88" bestFit="1" customWidth="1" collapsed="1"/>
    <col min="54" max="65" width="11.6640625" style="88" hidden="1" customWidth="1" outlineLevel="1"/>
    <col min="66" max="66" width="12.44140625" style="88" bestFit="1" customWidth="1" collapsed="1"/>
    <col min="67" max="16384" width="8.77734375" style="88"/>
  </cols>
  <sheetData>
    <row r="1" spans="1:66" s="83" customFormat="1" ht="31.2" customHeight="1"/>
    <row r="2" spans="1:66" s="83" customFormat="1">
      <c r="A2" s="84" t="s">
        <v>72</v>
      </c>
      <c r="B2" s="85" t="s">
        <v>1341</v>
      </c>
      <c r="C2" s="85" t="s">
        <v>1342</v>
      </c>
      <c r="D2" s="85" t="s">
        <v>1343</v>
      </c>
      <c r="E2" s="85" t="s">
        <v>1344</v>
      </c>
      <c r="F2" s="85" t="s">
        <v>1345</v>
      </c>
      <c r="G2" s="85" t="s">
        <v>1346</v>
      </c>
      <c r="H2" s="85" t="s">
        <v>1347</v>
      </c>
      <c r="I2" s="85" t="s">
        <v>1348</v>
      </c>
      <c r="J2" s="85" t="s">
        <v>1349</v>
      </c>
      <c r="K2" s="85" t="s">
        <v>1350</v>
      </c>
      <c r="L2" s="85" t="s">
        <v>1351</v>
      </c>
      <c r="M2" s="85" t="s">
        <v>1352</v>
      </c>
      <c r="N2" s="85" t="s">
        <v>20</v>
      </c>
      <c r="O2" s="85" t="s">
        <v>73</v>
      </c>
      <c r="P2" s="85" t="s">
        <v>74</v>
      </c>
      <c r="Q2" s="85" t="s">
        <v>75</v>
      </c>
      <c r="R2" s="85" t="s">
        <v>76</v>
      </c>
      <c r="S2" s="85" t="s">
        <v>77</v>
      </c>
      <c r="T2" s="85" t="s">
        <v>78</v>
      </c>
      <c r="U2" s="85" t="s">
        <v>79</v>
      </c>
      <c r="V2" s="85" t="s">
        <v>80</v>
      </c>
      <c r="W2" s="85" t="s">
        <v>81</v>
      </c>
      <c r="X2" s="85" t="s">
        <v>82</v>
      </c>
      <c r="Y2" s="85" t="s">
        <v>83</v>
      </c>
      <c r="Z2" s="85" t="s">
        <v>84</v>
      </c>
      <c r="AA2" s="85" t="s">
        <v>17</v>
      </c>
      <c r="AB2" s="85" t="s">
        <v>85</v>
      </c>
      <c r="AC2" s="85" t="s">
        <v>86</v>
      </c>
      <c r="AD2" s="85" t="s">
        <v>87</v>
      </c>
      <c r="AE2" s="85" t="s">
        <v>88</v>
      </c>
      <c r="AF2" s="85" t="s">
        <v>89</v>
      </c>
      <c r="AG2" s="85" t="s">
        <v>90</v>
      </c>
      <c r="AH2" s="85" t="s">
        <v>91</v>
      </c>
      <c r="AI2" s="85" t="s">
        <v>92</v>
      </c>
      <c r="AJ2" s="85" t="s">
        <v>93</v>
      </c>
      <c r="AK2" s="85" t="s">
        <v>94</v>
      </c>
      <c r="AL2" s="85" t="s">
        <v>95</v>
      </c>
      <c r="AM2" s="85" t="s">
        <v>96</v>
      </c>
      <c r="AN2" s="85" t="s">
        <v>14</v>
      </c>
      <c r="AO2" s="85" t="s">
        <v>97</v>
      </c>
      <c r="AP2" s="85" t="s">
        <v>98</v>
      </c>
      <c r="AQ2" s="85" t="s">
        <v>99</v>
      </c>
      <c r="AR2" s="85" t="s">
        <v>100</v>
      </c>
      <c r="AS2" s="85" t="s">
        <v>101</v>
      </c>
      <c r="AT2" s="85" t="s">
        <v>102</v>
      </c>
      <c r="AU2" s="85" t="s">
        <v>103</v>
      </c>
      <c r="AV2" s="85" t="s">
        <v>104</v>
      </c>
      <c r="AW2" s="85" t="s">
        <v>105</v>
      </c>
      <c r="AX2" s="85" t="s">
        <v>106</v>
      </c>
      <c r="AY2" s="85" t="s">
        <v>107</v>
      </c>
      <c r="AZ2" s="85" t="s">
        <v>108</v>
      </c>
      <c r="BA2" s="85" t="s">
        <v>11</v>
      </c>
      <c r="BB2" s="85" t="s">
        <v>109</v>
      </c>
      <c r="BC2" s="85" t="s">
        <v>110</v>
      </c>
      <c r="BD2" s="85" t="s">
        <v>111</v>
      </c>
      <c r="BE2" s="85" t="s">
        <v>112</v>
      </c>
      <c r="BF2" s="85" t="s">
        <v>113</v>
      </c>
      <c r="BG2" s="85" t="s">
        <v>114</v>
      </c>
      <c r="BH2" s="85" t="s">
        <v>115</v>
      </c>
      <c r="BI2" s="85" t="s">
        <v>116</v>
      </c>
      <c r="BJ2" s="85" t="s">
        <v>117</v>
      </c>
      <c r="BK2" s="85" t="s">
        <v>118</v>
      </c>
      <c r="BL2" s="85" t="s">
        <v>119</v>
      </c>
      <c r="BM2" s="85" t="s">
        <v>120</v>
      </c>
      <c r="BN2" s="85" t="s">
        <v>8</v>
      </c>
    </row>
    <row r="3" spans="1:66" s="83" customFormat="1">
      <c r="A3" s="84"/>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row>
    <row r="4" spans="1:66">
      <c r="A4" s="86" t="s">
        <v>121</v>
      </c>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row>
    <row r="5" spans="1:66">
      <c r="A5" s="86" t="s">
        <v>122</v>
      </c>
      <c r="B5" s="87">
        <v>0</v>
      </c>
      <c r="C5" s="87">
        <v>0</v>
      </c>
      <c r="D5" s="87">
        <v>0</v>
      </c>
      <c r="E5" s="87">
        <v>0</v>
      </c>
      <c r="F5" s="87">
        <v>0</v>
      </c>
      <c r="G5" s="87">
        <v>0</v>
      </c>
      <c r="H5" s="87">
        <v>0</v>
      </c>
      <c r="I5" s="87">
        <v>0</v>
      </c>
      <c r="J5" s="87">
        <v>0</v>
      </c>
      <c r="K5" s="87">
        <v>0</v>
      </c>
      <c r="L5" s="87">
        <v>0</v>
      </c>
      <c r="M5" s="87">
        <v>0</v>
      </c>
      <c r="N5" s="87">
        <v>0</v>
      </c>
      <c r="O5" s="87">
        <v>0</v>
      </c>
      <c r="P5" s="87">
        <v>0</v>
      </c>
      <c r="Q5" s="87">
        <v>0</v>
      </c>
      <c r="R5" s="87">
        <v>0</v>
      </c>
      <c r="S5" s="87">
        <v>0</v>
      </c>
      <c r="T5" s="87">
        <v>0</v>
      </c>
      <c r="U5" s="87">
        <v>0</v>
      </c>
      <c r="V5" s="87">
        <v>0</v>
      </c>
      <c r="W5" s="87">
        <v>0</v>
      </c>
      <c r="X5" s="87">
        <v>0</v>
      </c>
      <c r="Y5" s="87">
        <v>0</v>
      </c>
      <c r="Z5" s="87">
        <v>0</v>
      </c>
      <c r="AA5" s="87">
        <v>0</v>
      </c>
      <c r="AB5" s="87">
        <v>0</v>
      </c>
      <c r="AC5" s="87">
        <v>0</v>
      </c>
      <c r="AD5" s="87">
        <v>0</v>
      </c>
      <c r="AE5" s="87">
        <v>0</v>
      </c>
      <c r="AF5" s="87">
        <v>0</v>
      </c>
      <c r="AG5" s="87">
        <v>0</v>
      </c>
      <c r="AH5" s="87">
        <v>0</v>
      </c>
      <c r="AI5" s="87">
        <v>0</v>
      </c>
      <c r="AJ5" s="87">
        <v>0</v>
      </c>
      <c r="AK5" s="87">
        <v>0</v>
      </c>
      <c r="AL5" s="87">
        <v>0</v>
      </c>
      <c r="AM5" s="87">
        <v>0</v>
      </c>
      <c r="AN5" s="87">
        <v>0</v>
      </c>
      <c r="AO5" s="87">
        <v>0</v>
      </c>
      <c r="AP5" s="87">
        <v>0</v>
      </c>
      <c r="AQ5" s="87">
        <v>0</v>
      </c>
      <c r="AR5" s="87">
        <v>0</v>
      </c>
      <c r="AS5" s="87">
        <v>0</v>
      </c>
      <c r="AT5" s="87">
        <v>0</v>
      </c>
      <c r="AU5" s="87">
        <v>0</v>
      </c>
      <c r="AV5" s="87">
        <v>0</v>
      </c>
      <c r="AW5" s="87">
        <v>0</v>
      </c>
      <c r="AX5" s="87">
        <v>0</v>
      </c>
      <c r="AY5" s="87">
        <v>0</v>
      </c>
      <c r="AZ5" s="87">
        <v>0</v>
      </c>
      <c r="BA5" s="87">
        <v>0</v>
      </c>
      <c r="BB5" s="87">
        <v>0</v>
      </c>
      <c r="BC5" s="87">
        <v>0</v>
      </c>
      <c r="BD5" s="87">
        <v>0</v>
      </c>
      <c r="BE5" s="87">
        <v>0</v>
      </c>
      <c r="BF5" s="87">
        <v>0</v>
      </c>
      <c r="BG5" s="87">
        <v>0</v>
      </c>
      <c r="BH5" s="87">
        <v>0</v>
      </c>
      <c r="BI5" s="87">
        <v>0</v>
      </c>
      <c r="BJ5" s="87">
        <v>0</v>
      </c>
      <c r="BK5" s="87">
        <v>0</v>
      </c>
      <c r="BL5" s="87">
        <v>0</v>
      </c>
      <c r="BM5" s="87">
        <v>0</v>
      </c>
      <c r="BN5" s="87">
        <v>0</v>
      </c>
    </row>
    <row r="6" spans="1:66">
      <c r="A6" s="89" t="s">
        <v>1353</v>
      </c>
      <c r="B6" s="87">
        <v>0</v>
      </c>
      <c r="C6" s="87">
        <v>0</v>
      </c>
      <c r="D6" s="87">
        <v>0</v>
      </c>
      <c r="E6" s="87">
        <v>0</v>
      </c>
      <c r="F6" s="87">
        <v>0</v>
      </c>
      <c r="G6" s="87">
        <v>0</v>
      </c>
      <c r="H6" s="87">
        <v>0</v>
      </c>
      <c r="I6" s="87">
        <v>0</v>
      </c>
      <c r="J6" s="87">
        <v>0</v>
      </c>
      <c r="K6" s="87">
        <v>0</v>
      </c>
      <c r="L6" s="87">
        <v>0</v>
      </c>
      <c r="M6" s="87">
        <v>0</v>
      </c>
      <c r="N6" s="87">
        <v>0</v>
      </c>
      <c r="O6" s="87">
        <v>0</v>
      </c>
      <c r="P6" s="87">
        <v>0</v>
      </c>
      <c r="Q6" s="87">
        <v>0</v>
      </c>
      <c r="R6" s="87">
        <v>0</v>
      </c>
      <c r="S6" s="87">
        <v>0</v>
      </c>
      <c r="T6" s="87">
        <v>0</v>
      </c>
      <c r="U6" s="87">
        <v>0</v>
      </c>
      <c r="V6" s="87">
        <v>0</v>
      </c>
      <c r="W6" s="87">
        <v>0</v>
      </c>
      <c r="X6" s="87">
        <v>0</v>
      </c>
      <c r="Y6" s="87">
        <v>0</v>
      </c>
      <c r="Z6" s="87">
        <v>0</v>
      </c>
      <c r="AA6" s="87">
        <v>0</v>
      </c>
      <c r="AB6" s="87">
        <v>0</v>
      </c>
      <c r="AC6" s="87">
        <v>0</v>
      </c>
      <c r="AD6" s="87">
        <v>0</v>
      </c>
      <c r="AE6" s="87">
        <v>0</v>
      </c>
      <c r="AF6" s="87">
        <v>0</v>
      </c>
      <c r="AG6" s="87">
        <v>0</v>
      </c>
      <c r="AH6" s="87">
        <v>0</v>
      </c>
      <c r="AI6" s="87">
        <v>0</v>
      </c>
      <c r="AJ6" s="87">
        <v>0</v>
      </c>
      <c r="AK6" s="87">
        <v>0</v>
      </c>
      <c r="AL6" s="87">
        <v>0</v>
      </c>
      <c r="AM6" s="87">
        <v>0</v>
      </c>
      <c r="AN6" s="87">
        <v>0</v>
      </c>
      <c r="AO6" s="87">
        <v>0</v>
      </c>
      <c r="AP6" s="87">
        <v>0</v>
      </c>
      <c r="AQ6" s="87">
        <v>0</v>
      </c>
      <c r="AR6" s="87">
        <v>0</v>
      </c>
      <c r="AS6" s="87">
        <v>0</v>
      </c>
      <c r="AT6" s="87">
        <v>0</v>
      </c>
      <c r="AU6" s="87">
        <v>0</v>
      </c>
      <c r="AV6" s="87">
        <v>0</v>
      </c>
      <c r="AW6" s="87">
        <v>0</v>
      </c>
      <c r="AX6" s="87">
        <v>0</v>
      </c>
      <c r="AY6" s="87">
        <v>0</v>
      </c>
      <c r="AZ6" s="87">
        <v>0</v>
      </c>
      <c r="BA6" s="87">
        <v>0</v>
      </c>
      <c r="BB6" s="87">
        <v>0</v>
      </c>
      <c r="BC6" s="87">
        <v>0</v>
      </c>
      <c r="BD6" s="87">
        <v>0</v>
      </c>
      <c r="BE6" s="87">
        <v>0</v>
      </c>
      <c r="BF6" s="87">
        <v>0</v>
      </c>
      <c r="BG6" s="87">
        <v>0</v>
      </c>
      <c r="BH6" s="87">
        <v>0</v>
      </c>
      <c r="BI6" s="87">
        <v>0</v>
      </c>
      <c r="BJ6" s="87">
        <v>0</v>
      </c>
      <c r="BK6" s="87">
        <v>0</v>
      </c>
      <c r="BL6" s="87">
        <v>0</v>
      </c>
      <c r="BM6" s="87">
        <v>0</v>
      </c>
      <c r="BN6" s="87">
        <v>0</v>
      </c>
    </row>
    <row r="7" spans="1:66" ht="12.6" thickBot="1">
      <c r="A7" s="90" t="s">
        <v>1354</v>
      </c>
      <c r="B7" s="87">
        <v>0</v>
      </c>
      <c r="C7" s="87">
        <v>0</v>
      </c>
      <c r="D7" s="87">
        <v>0</v>
      </c>
      <c r="E7" s="87">
        <v>0</v>
      </c>
      <c r="F7" s="87">
        <v>0</v>
      </c>
      <c r="G7" s="87">
        <v>0</v>
      </c>
      <c r="H7" s="87">
        <v>0</v>
      </c>
      <c r="I7" s="87">
        <v>0</v>
      </c>
      <c r="J7" s="87">
        <v>0</v>
      </c>
      <c r="K7" s="87">
        <v>0</v>
      </c>
      <c r="L7" s="87">
        <v>0</v>
      </c>
      <c r="M7" s="87">
        <v>0</v>
      </c>
      <c r="N7" s="87">
        <v>0</v>
      </c>
      <c r="O7" s="87">
        <v>0</v>
      </c>
      <c r="P7" s="87">
        <v>0</v>
      </c>
      <c r="Q7" s="87">
        <v>0</v>
      </c>
      <c r="R7" s="87">
        <v>0</v>
      </c>
      <c r="S7" s="87">
        <v>0</v>
      </c>
      <c r="T7" s="87">
        <v>0</v>
      </c>
      <c r="U7" s="87">
        <v>0</v>
      </c>
      <c r="V7" s="87">
        <v>0</v>
      </c>
      <c r="W7" s="87">
        <v>0</v>
      </c>
      <c r="X7" s="87">
        <v>0</v>
      </c>
      <c r="Y7" s="87">
        <v>0</v>
      </c>
      <c r="Z7" s="87">
        <v>0</v>
      </c>
      <c r="AA7" s="87">
        <v>0</v>
      </c>
      <c r="AB7" s="87">
        <v>0</v>
      </c>
      <c r="AC7" s="87">
        <v>0</v>
      </c>
      <c r="AD7" s="87">
        <v>0</v>
      </c>
      <c r="AE7" s="87">
        <v>0</v>
      </c>
      <c r="AF7" s="87">
        <v>0</v>
      </c>
      <c r="AG7" s="87">
        <v>0</v>
      </c>
      <c r="AH7" s="87">
        <v>0</v>
      </c>
      <c r="AI7" s="87">
        <v>0</v>
      </c>
      <c r="AJ7" s="87">
        <v>0</v>
      </c>
      <c r="AK7" s="87">
        <v>0</v>
      </c>
      <c r="AL7" s="87">
        <v>0</v>
      </c>
      <c r="AM7" s="87">
        <v>0</v>
      </c>
      <c r="AN7" s="87">
        <v>0</v>
      </c>
      <c r="AO7" s="87">
        <v>0</v>
      </c>
      <c r="AP7" s="87">
        <v>0</v>
      </c>
      <c r="AQ7" s="87">
        <v>0</v>
      </c>
      <c r="AR7" s="87">
        <v>0</v>
      </c>
      <c r="AS7" s="87">
        <v>0</v>
      </c>
      <c r="AT7" s="87">
        <v>0</v>
      </c>
      <c r="AU7" s="87">
        <v>0</v>
      </c>
      <c r="AV7" s="87">
        <v>0</v>
      </c>
      <c r="AW7" s="87">
        <v>0</v>
      </c>
      <c r="AX7" s="87">
        <v>0</v>
      </c>
      <c r="AY7" s="87">
        <v>0</v>
      </c>
      <c r="AZ7" s="87">
        <v>0</v>
      </c>
      <c r="BA7" s="87">
        <v>0</v>
      </c>
      <c r="BB7" s="87">
        <v>0</v>
      </c>
      <c r="BC7" s="87">
        <v>0</v>
      </c>
      <c r="BD7" s="87">
        <v>0</v>
      </c>
      <c r="BE7" s="87">
        <v>0</v>
      </c>
      <c r="BF7" s="87">
        <v>0</v>
      </c>
      <c r="BG7" s="87">
        <v>0</v>
      </c>
      <c r="BH7" s="87">
        <v>0</v>
      </c>
      <c r="BI7" s="87">
        <v>0</v>
      </c>
      <c r="BJ7" s="87">
        <v>0</v>
      </c>
      <c r="BK7" s="87">
        <v>0</v>
      </c>
      <c r="BL7" s="87">
        <v>0</v>
      </c>
      <c r="BM7" s="87">
        <v>0</v>
      </c>
      <c r="BN7" s="87">
        <v>0</v>
      </c>
    </row>
    <row r="8" spans="1:66">
      <c r="A8" s="86" t="s">
        <v>1355</v>
      </c>
      <c r="B8" s="87">
        <v>97499.999999999098</v>
      </c>
      <c r="C8" s="87">
        <v>97499.999999999098</v>
      </c>
      <c r="D8" s="87">
        <v>97499.999999999098</v>
      </c>
      <c r="E8" s="87">
        <v>97499.999999999098</v>
      </c>
      <c r="F8" s="87">
        <v>97499.999999999098</v>
      </c>
      <c r="G8" s="87">
        <v>97499.999999999098</v>
      </c>
      <c r="H8" s="87">
        <v>97499.999999999098</v>
      </c>
      <c r="I8" s="87">
        <v>97499.999999999098</v>
      </c>
      <c r="J8" s="87">
        <v>97499.999999999098</v>
      </c>
      <c r="K8" s="87">
        <v>97499.999999999098</v>
      </c>
      <c r="L8" s="87">
        <v>97499.999999999098</v>
      </c>
      <c r="M8" s="87">
        <v>97499.999999999098</v>
      </c>
      <c r="N8" s="87">
        <v>1169999.99999999</v>
      </c>
      <c r="O8" s="87">
        <v>97499.999999999098</v>
      </c>
      <c r="P8" s="87">
        <v>97499.999999999098</v>
      </c>
      <c r="Q8" s="87">
        <v>97499.999999999098</v>
      </c>
      <c r="R8" s="87">
        <v>97499.999999999098</v>
      </c>
      <c r="S8" s="87">
        <v>97499.999999999098</v>
      </c>
      <c r="T8" s="87">
        <v>97499.999999999098</v>
      </c>
      <c r="U8" s="87">
        <v>97499.999999999098</v>
      </c>
      <c r="V8" s="87">
        <v>97499.999999999098</v>
      </c>
      <c r="W8" s="87">
        <v>97499.999999999098</v>
      </c>
      <c r="X8" s="87">
        <v>97499.999999999098</v>
      </c>
      <c r="Y8" s="87">
        <v>97499.999999999098</v>
      </c>
      <c r="Z8" s="87">
        <v>97499.999999999098</v>
      </c>
      <c r="AA8" s="87">
        <v>1169999.99999999</v>
      </c>
      <c r="AB8" s="87">
        <v>97499.999999999098</v>
      </c>
      <c r="AC8" s="87">
        <v>97499.999999999098</v>
      </c>
      <c r="AD8" s="87">
        <v>97499.999999999098</v>
      </c>
      <c r="AE8" s="87">
        <v>97499.999999999098</v>
      </c>
      <c r="AF8" s="87">
        <v>97499.999999999098</v>
      </c>
      <c r="AG8" s="87">
        <v>97499.999999999098</v>
      </c>
      <c r="AH8" s="87">
        <v>97499.999999999098</v>
      </c>
      <c r="AI8" s="87">
        <v>97499.999999999098</v>
      </c>
      <c r="AJ8" s="87">
        <v>97499.999999999098</v>
      </c>
      <c r="AK8" s="87">
        <v>97499.999999999098</v>
      </c>
      <c r="AL8" s="87">
        <v>97499.999999999098</v>
      </c>
      <c r="AM8" s="87">
        <v>97499.999999999098</v>
      </c>
      <c r="AN8" s="87">
        <v>1169999.99999999</v>
      </c>
      <c r="AO8" s="87">
        <v>97499.999999999098</v>
      </c>
      <c r="AP8" s="87">
        <v>97499.999999999098</v>
      </c>
      <c r="AQ8" s="87">
        <v>97499.999999999098</v>
      </c>
      <c r="AR8" s="87">
        <v>97499.999999999098</v>
      </c>
      <c r="AS8" s="87">
        <v>97499.999999999098</v>
      </c>
      <c r="AT8" s="87">
        <v>97499.999999999098</v>
      </c>
      <c r="AU8" s="87">
        <v>97499.999999999098</v>
      </c>
      <c r="AV8" s="87">
        <v>97499.999999999098</v>
      </c>
      <c r="AW8" s="87">
        <v>97499.999999999098</v>
      </c>
      <c r="AX8" s="87">
        <v>97499.999999999098</v>
      </c>
      <c r="AY8" s="87">
        <v>97499.999999999098</v>
      </c>
      <c r="AZ8" s="87">
        <v>97499.999999999098</v>
      </c>
      <c r="BA8" s="87">
        <v>1169999.99999999</v>
      </c>
      <c r="BB8" s="87">
        <v>97499.999999999098</v>
      </c>
      <c r="BC8" s="87">
        <v>97499.999999999098</v>
      </c>
      <c r="BD8" s="87">
        <v>97499.999999999098</v>
      </c>
      <c r="BE8" s="87">
        <v>97499.999999999098</v>
      </c>
      <c r="BF8" s="87">
        <v>97499.999999999098</v>
      </c>
      <c r="BG8" s="87">
        <v>97499.999999999098</v>
      </c>
      <c r="BH8" s="87">
        <v>97499.999999999098</v>
      </c>
      <c r="BI8" s="87">
        <v>97499.999999999098</v>
      </c>
      <c r="BJ8" s="87">
        <v>97499.999999999098</v>
      </c>
      <c r="BK8" s="87">
        <v>97499.999999999098</v>
      </c>
      <c r="BL8" s="87">
        <v>97499.999999999098</v>
      </c>
      <c r="BM8" s="87">
        <v>97499.999999999098</v>
      </c>
      <c r="BN8" s="87">
        <v>1169999.99999999</v>
      </c>
    </row>
    <row r="9" spans="1:66">
      <c r="A9" s="86" t="s">
        <v>1356</v>
      </c>
      <c r="B9" s="87">
        <v>10833.333333333199</v>
      </c>
      <c r="C9" s="87">
        <v>10833.333333333199</v>
      </c>
      <c r="D9" s="87">
        <v>10833.333333333199</v>
      </c>
      <c r="E9" s="87">
        <v>10833.333333333199</v>
      </c>
      <c r="F9" s="87">
        <v>10833.333333333199</v>
      </c>
      <c r="G9" s="87">
        <v>10833.333333333199</v>
      </c>
      <c r="H9" s="87">
        <v>10833.333333333199</v>
      </c>
      <c r="I9" s="87">
        <v>10833.333333333199</v>
      </c>
      <c r="J9" s="87">
        <v>10833.333333333199</v>
      </c>
      <c r="K9" s="87">
        <v>10833.333333333199</v>
      </c>
      <c r="L9" s="87">
        <v>10833.333333333199</v>
      </c>
      <c r="M9" s="87">
        <v>10833.333333333199</v>
      </c>
      <c r="N9" s="87">
        <v>129999.999999999</v>
      </c>
      <c r="O9" s="87">
        <v>10833.333333333199</v>
      </c>
      <c r="P9" s="87">
        <v>10833.333333333199</v>
      </c>
      <c r="Q9" s="87">
        <v>10833.333333333199</v>
      </c>
      <c r="R9" s="87">
        <v>10833.333333333199</v>
      </c>
      <c r="S9" s="87">
        <v>10833.333333333199</v>
      </c>
      <c r="T9" s="87">
        <v>10833.333333333199</v>
      </c>
      <c r="U9" s="87">
        <v>10833.333333333199</v>
      </c>
      <c r="V9" s="87">
        <v>10833.333333333199</v>
      </c>
      <c r="W9" s="87">
        <v>10833.333333333199</v>
      </c>
      <c r="X9" s="87">
        <v>10833.333333333199</v>
      </c>
      <c r="Y9" s="87">
        <v>10833.333333333199</v>
      </c>
      <c r="Z9" s="87">
        <v>10833.333333333199</v>
      </c>
      <c r="AA9" s="87">
        <v>129999.999999999</v>
      </c>
      <c r="AB9" s="87">
        <v>10833.333333333199</v>
      </c>
      <c r="AC9" s="87">
        <v>10833.333333333199</v>
      </c>
      <c r="AD9" s="87">
        <v>10833.333333333199</v>
      </c>
      <c r="AE9" s="87">
        <v>10833.333333333199</v>
      </c>
      <c r="AF9" s="87">
        <v>10833.333333333199</v>
      </c>
      <c r="AG9" s="87">
        <v>10833.333333333199</v>
      </c>
      <c r="AH9" s="87">
        <v>10833.333333333199</v>
      </c>
      <c r="AI9" s="87">
        <v>10833.333333333199</v>
      </c>
      <c r="AJ9" s="87">
        <v>10833.333333333199</v>
      </c>
      <c r="AK9" s="87">
        <v>10833.333333333199</v>
      </c>
      <c r="AL9" s="87">
        <v>10833.333333333199</v>
      </c>
      <c r="AM9" s="87">
        <v>10833.333333333199</v>
      </c>
      <c r="AN9" s="87">
        <v>129999.999999999</v>
      </c>
      <c r="AO9" s="87">
        <v>10833.333333333199</v>
      </c>
      <c r="AP9" s="87">
        <v>10833.333333333199</v>
      </c>
      <c r="AQ9" s="87">
        <v>10833.333333333199</v>
      </c>
      <c r="AR9" s="87">
        <v>10833.333333333199</v>
      </c>
      <c r="AS9" s="87">
        <v>10833.333333333199</v>
      </c>
      <c r="AT9" s="87">
        <v>10833.333333333199</v>
      </c>
      <c r="AU9" s="87">
        <v>10833.333333333199</v>
      </c>
      <c r="AV9" s="87">
        <v>10833.333333333199</v>
      </c>
      <c r="AW9" s="87">
        <v>10833.333333333199</v>
      </c>
      <c r="AX9" s="87">
        <v>10833.333333333199</v>
      </c>
      <c r="AY9" s="87">
        <v>10833.333333333199</v>
      </c>
      <c r="AZ9" s="87">
        <v>10833.333333333199</v>
      </c>
      <c r="BA9" s="87">
        <v>129999.999999999</v>
      </c>
      <c r="BB9" s="87">
        <v>10833.333333333199</v>
      </c>
      <c r="BC9" s="87">
        <v>10833.333333333199</v>
      </c>
      <c r="BD9" s="87">
        <v>10833.333333333199</v>
      </c>
      <c r="BE9" s="87">
        <v>10833.333333333199</v>
      </c>
      <c r="BF9" s="87">
        <v>10833.333333333199</v>
      </c>
      <c r="BG9" s="87">
        <v>10833.333333333199</v>
      </c>
      <c r="BH9" s="87">
        <v>10833.333333333199</v>
      </c>
      <c r="BI9" s="87">
        <v>10833.333333333199</v>
      </c>
      <c r="BJ9" s="87">
        <v>10833.333333333199</v>
      </c>
      <c r="BK9" s="87">
        <v>10833.333333333199</v>
      </c>
      <c r="BL9" s="87">
        <v>10833.333333333199</v>
      </c>
      <c r="BM9" s="87">
        <v>10833.333333333199</v>
      </c>
      <c r="BN9" s="87">
        <v>129999.999999999</v>
      </c>
    </row>
    <row r="10" spans="1:66">
      <c r="A10" s="86" t="s">
        <v>1357</v>
      </c>
      <c r="B10" s="87">
        <v>0</v>
      </c>
      <c r="C10" s="87">
        <v>0</v>
      </c>
      <c r="D10" s="87">
        <v>0</v>
      </c>
      <c r="E10" s="87">
        <v>0</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7">
        <v>0</v>
      </c>
      <c r="W10" s="87">
        <v>0</v>
      </c>
      <c r="X10" s="87">
        <v>0</v>
      </c>
      <c r="Y10" s="87">
        <v>0</v>
      </c>
      <c r="Z10" s="87">
        <v>0</v>
      </c>
      <c r="AA10" s="87">
        <v>0</v>
      </c>
      <c r="AB10" s="87">
        <v>0</v>
      </c>
      <c r="AC10" s="87">
        <v>0</v>
      </c>
      <c r="AD10" s="87">
        <v>0</v>
      </c>
      <c r="AE10" s="87">
        <v>0</v>
      </c>
      <c r="AF10" s="87">
        <v>0</v>
      </c>
      <c r="AG10" s="87">
        <v>0</v>
      </c>
      <c r="AH10" s="87">
        <v>0</v>
      </c>
      <c r="AI10" s="87">
        <v>0</v>
      </c>
      <c r="AJ10" s="87">
        <v>0</v>
      </c>
      <c r="AK10" s="87">
        <v>0</v>
      </c>
      <c r="AL10" s="87">
        <v>0</v>
      </c>
      <c r="AM10" s="87">
        <v>0</v>
      </c>
      <c r="AN10" s="87">
        <v>0</v>
      </c>
      <c r="AO10" s="87">
        <v>0</v>
      </c>
      <c r="AP10" s="87">
        <v>0</v>
      </c>
      <c r="AQ10" s="87">
        <v>0</v>
      </c>
      <c r="AR10" s="87">
        <v>0</v>
      </c>
      <c r="AS10" s="87">
        <v>0</v>
      </c>
      <c r="AT10" s="87">
        <v>0</v>
      </c>
      <c r="AU10" s="87">
        <v>0</v>
      </c>
      <c r="AV10" s="87">
        <v>0</v>
      </c>
      <c r="AW10" s="87">
        <v>0</v>
      </c>
      <c r="AX10" s="87">
        <v>0</v>
      </c>
      <c r="AY10" s="87">
        <v>0</v>
      </c>
      <c r="AZ10" s="87">
        <v>0</v>
      </c>
      <c r="BA10" s="87">
        <v>0</v>
      </c>
      <c r="BB10" s="87">
        <v>0</v>
      </c>
      <c r="BC10" s="87">
        <v>0</v>
      </c>
      <c r="BD10" s="87">
        <v>0</v>
      </c>
      <c r="BE10" s="87">
        <v>0</v>
      </c>
      <c r="BF10" s="87">
        <v>0</v>
      </c>
      <c r="BG10" s="87">
        <v>0</v>
      </c>
      <c r="BH10" s="87">
        <v>0</v>
      </c>
      <c r="BI10" s="87">
        <v>0</v>
      </c>
      <c r="BJ10" s="87">
        <v>0</v>
      </c>
      <c r="BK10" s="87">
        <v>0</v>
      </c>
      <c r="BL10" s="87">
        <v>0</v>
      </c>
      <c r="BM10" s="87">
        <v>0</v>
      </c>
      <c r="BN10" s="87">
        <v>0</v>
      </c>
    </row>
    <row r="11" spans="1:66">
      <c r="A11" s="86" t="s">
        <v>1358</v>
      </c>
      <c r="B11" s="87">
        <v>1809333.33333332</v>
      </c>
      <c r="C11" s="87">
        <v>1809333.33333332</v>
      </c>
      <c r="D11" s="87">
        <v>1809333.33333332</v>
      </c>
      <c r="E11" s="87">
        <v>1809333.33333332</v>
      </c>
      <c r="F11" s="87">
        <v>1809333.33333332</v>
      </c>
      <c r="G11" s="87">
        <v>1809333.33333332</v>
      </c>
      <c r="H11" s="87">
        <v>1809333.33333332</v>
      </c>
      <c r="I11" s="87">
        <v>1809333.33333332</v>
      </c>
      <c r="J11" s="87">
        <v>1809333.33333332</v>
      </c>
      <c r="K11" s="87">
        <v>1809333.33333332</v>
      </c>
      <c r="L11" s="87">
        <v>1809333.33333332</v>
      </c>
      <c r="M11" s="87">
        <v>1809333.33333332</v>
      </c>
      <c r="N11" s="87">
        <v>21711999.999999899</v>
      </c>
      <c r="O11" s="87">
        <v>1809333.33333332</v>
      </c>
      <c r="P11" s="87">
        <v>1809333.33333332</v>
      </c>
      <c r="Q11" s="87">
        <v>1809333.33333332</v>
      </c>
      <c r="R11" s="87">
        <v>1809333.33333332</v>
      </c>
      <c r="S11" s="87">
        <v>1809333.33333332</v>
      </c>
      <c r="T11" s="87">
        <v>1809333.33333332</v>
      </c>
      <c r="U11" s="87">
        <v>1809333.33333332</v>
      </c>
      <c r="V11" s="87">
        <v>1809333.33333332</v>
      </c>
      <c r="W11" s="87">
        <v>1809333.33333332</v>
      </c>
      <c r="X11" s="87">
        <v>1809333.33333332</v>
      </c>
      <c r="Y11" s="87">
        <v>1809333.33333332</v>
      </c>
      <c r="Z11" s="87">
        <v>1809333.33333332</v>
      </c>
      <c r="AA11" s="87">
        <v>21711999.999999899</v>
      </c>
      <c r="AB11" s="87">
        <v>1809333.33333332</v>
      </c>
      <c r="AC11" s="87">
        <v>1809333.33333332</v>
      </c>
      <c r="AD11" s="87">
        <v>1809333.33333332</v>
      </c>
      <c r="AE11" s="87">
        <v>1809333.33333332</v>
      </c>
      <c r="AF11" s="87">
        <v>1809333.33333332</v>
      </c>
      <c r="AG11" s="87">
        <v>1809333.33333332</v>
      </c>
      <c r="AH11" s="87">
        <v>1809333.33333332</v>
      </c>
      <c r="AI11" s="87">
        <v>1809333.33333332</v>
      </c>
      <c r="AJ11" s="87">
        <v>1809333.33333332</v>
      </c>
      <c r="AK11" s="87">
        <v>1809333.33333332</v>
      </c>
      <c r="AL11" s="87">
        <v>1809333.33333332</v>
      </c>
      <c r="AM11" s="87">
        <v>1809333.33333332</v>
      </c>
      <c r="AN11" s="87">
        <v>21711999.999999899</v>
      </c>
      <c r="AO11" s="87">
        <v>1809333.33333332</v>
      </c>
      <c r="AP11" s="87">
        <v>1809333.33333332</v>
      </c>
      <c r="AQ11" s="87">
        <v>1809333.33333332</v>
      </c>
      <c r="AR11" s="87">
        <v>1809333.33333332</v>
      </c>
      <c r="AS11" s="87">
        <v>1809333.33333332</v>
      </c>
      <c r="AT11" s="87">
        <v>1809333.33333332</v>
      </c>
      <c r="AU11" s="87">
        <v>1809333.33333332</v>
      </c>
      <c r="AV11" s="87">
        <v>1809333.33333332</v>
      </c>
      <c r="AW11" s="87">
        <v>1809333.33333332</v>
      </c>
      <c r="AX11" s="87">
        <v>1809333.33333332</v>
      </c>
      <c r="AY11" s="87">
        <v>1809333.33333332</v>
      </c>
      <c r="AZ11" s="87">
        <v>1809333.33333332</v>
      </c>
      <c r="BA11" s="87">
        <v>21711999.999999899</v>
      </c>
      <c r="BB11" s="87">
        <v>1809333.33333332</v>
      </c>
      <c r="BC11" s="87">
        <v>1809333.33333332</v>
      </c>
      <c r="BD11" s="87">
        <v>1809333.33333332</v>
      </c>
      <c r="BE11" s="87">
        <v>1809333.33333332</v>
      </c>
      <c r="BF11" s="87">
        <v>1809333.33333332</v>
      </c>
      <c r="BG11" s="87">
        <v>1809333.33333332</v>
      </c>
      <c r="BH11" s="87">
        <v>1809333.33333332</v>
      </c>
      <c r="BI11" s="87">
        <v>1809333.33333332</v>
      </c>
      <c r="BJ11" s="87">
        <v>1809333.33333332</v>
      </c>
      <c r="BK11" s="87">
        <v>1809333.33333332</v>
      </c>
      <c r="BL11" s="87">
        <v>1809333.33333332</v>
      </c>
      <c r="BM11" s="87">
        <v>1809333.33333332</v>
      </c>
      <c r="BN11" s="87">
        <v>21711999.999999899</v>
      </c>
    </row>
    <row r="12" spans="1:66">
      <c r="A12" s="86" t="s">
        <v>1359</v>
      </c>
      <c r="B12" s="87">
        <v>-83583.333333333299</v>
      </c>
      <c r="C12" s="87">
        <v>-83583.333333333299</v>
      </c>
      <c r="D12" s="87">
        <v>-83583.333333333299</v>
      </c>
      <c r="E12" s="87">
        <v>-83583.333333333299</v>
      </c>
      <c r="F12" s="87">
        <v>-83583.333333333299</v>
      </c>
      <c r="G12" s="87">
        <v>-83583.333333333299</v>
      </c>
      <c r="H12" s="87">
        <v>-83583.333333333299</v>
      </c>
      <c r="I12" s="87">
        <v>-83583.333333333299</v>
      </c>
      <c r="J12" s="87">
        <v>-83583.333333333299</v>
      </c>
      <c r="K12" s="87">
        <v>-83583.333333333299</v>
      </c>
      <c r="L12" s="87">
        <v>-83583.333333333299</v>
      </c>
      <c r="M12" s="87">
        <v>-83583.333333333299</v>
      </c>
      <c r="N12" s="87">
        <v>-1002999.99999999</v>
      </c>
      <c r="O12" s="87">
        <v>-83583.333333332397</v>
      </c>
      <c r="P12" s="87">
        <v>-83583.333333332397</v>
      </c>
      <c r="Q12" s="87">
        <v>-83583.333333332397</v>
      </c>
      <c r="R12" s="87">
        <v>-83583.333333332397</v>
      </c>
      <c r="S12" s="87">
        <v>-83583.333333332397</v>
      </c>
      <c r="T12" s="87">
        <v>-83583.333333332397</v>
      </c>
      <c r="U12" s="87">
        <v>-83583.333333332397</v>
      </c>
      <c r="V12" s="87">
        <v>-83583.333333332397</v>
      </c>
      <c r="W12" s="87">
        <v>-83583.333333332397</v>
      </c>
      <c r="X12" s="87">
        <v>-83583.333333332397</v>
      </c>
      <c r="Y12" s="87">
        <v>-83583.333333332397</v>
      </c>
      <c r="Z12" s="87">
        <v>-83583.333333332397</v>
      </c>
      <c r="AA12" s="87">
        <v>-1002999.99999998</v>
      </c>
      <c r="AB12" s="87">
        <v>-83583.333333331597</v>
      </c>
      <c r="AC12" s="87">
        <v>-83583.333333331597</v>
      </c>
      <c r="AD12" s="87">
        <v>-83583.333333331597</v>
      </c>
      <c r="AE12" s="87">
        <v>-83583.333333331597</v>
      </c>
      <c r="AF12" s="87">
        <v>-83583.333333331597</v>
      </c>
      <c r="AG12" s="87">
        <v>-83583.333333331597</v>
      </c>
      <c r="AH12" s="87">
        <v>-83583.333333331597</v>
      </c>
      <c r="AI12" s="87">
        <v>-83583.333333331597</v>
      </c>
      <c r="AJ12" s="87">
        <v>-83583.333333331597</v>
      </c>
      <c r="AK12" s="87">
        <v>-83583.333333331597</v>
      </c>
      <c r="AL12" s="87">
        <v>-83583.333333331597</v>
      </c>
      <c r="AM12" s="87">
        <v>-83583.333333331597</v>
      </c>
      <c r="AN12" s="87">
        <v>-1002999.99999998</v>
      </c>
      <c r="AO12" s="87">
        <v>-83583.333333331597</v>
      </c>
      <c r="AP12" s="87">
        <v>-83583.333333331597</v>
      </c>
      <c r="AQ12" s="87">
        <v>-83583.333333331597</v>
      </c>
      <c r="AR12" s="87">
        <v>-83583.333333331597</v>
      </c>
      <c r="AS12" s="87">
        <v>-83583.333333331597</v>
      </c>
      <c r="AT12" s="87">
        <v>-83583.333333331597</v>
      </c>
      <c r="AU12" s="87">
        <v>-83583.333333331597</v>
      </c>
      <c r="AV12" s="87">
        <v>-83583.333333331597</v>
      </c>
      <c r="AW12" s="87">
        <v>-83583.333333331597</v>
      </c>
      <c r="AX12" s="87">
        <v>-83583.333333331597</v>
      </c>
      <c r="AY12" s="87">
        <v>-83583.333333331597</v>
      </c>
      <c r="AZ12" s="87">
        <v>-83583.333333331597</v>
      </c>
      <c r="BA12" s="87">
        <v>-1002999.99999998</v>
      </c>
      <c r="BB12" s="87">
        <v>-83583.333333331597</v>
      </c>
      <c r="BC12" s="87">
        <v>-83583.333333331597</v>
      </c>
      <c r="BD12" s="87">
        <v>-83583.333333331597</v>
      </c>
      <c r="BE12" s="87">
        <v>-83583.333333331597</v>
      </c>
      <c r="BF12" s="87">
        <v>-83583.333333331597</v>
      </c>
      <c r="BG12" s="87">
        <v>-83583.333333331597</v>
      </c>
      <c r="BH12" s="87">
        <v>-83583.333333331597</v>
      </c>
      <c r="BI12" s="87">
        <v>-83583.333333331597</v>
      </c>
      <c r="BJ12" s="87">
        <v>-83583.333333331597</v>
      </c>
      <c r="BK12" s="87">
        <v>-83583.333333331597</v>
      </c>
      <c r="BL12" s="87">
        <v>-83583.333333331597</v>
      </c>
      <c r="BM12" s="87">
        <v>-83583.333333331597</v>
      </c>
      <c r="BN12" s="87">
        <v>-1002999.99999998</v>
      </c>
    </row>
    <row r="13" spans="1:66">
      <c r="A13" s="86" t="s">
        <v>1360</v>
      </c>
      <c r="B13" s="87">
        <v>0</v>
      </c>
      <c r="C13" s="87">
        <v>0</v>
      </c>
      <c r="D13" s="87">
        <v>0</v>
      </c>
      <c r="E13" s="87">
        <v>0</v>
      </c>
      <c r="F13" s="87">
        <v>0</v>
      </c>
      <c r="G13" s="87">
        <v>0</v>
      </c>
      <c r="H13" s="87">
        <v>0</v>
      </c>
      <c r="I13" s="87">
        <v>0</v>
      </c>
      <c r="J13" s="87">
        <v>0</v>
      </c>
      <c r="K13" s="87">
        <v>0</v>
      </c>
      <c r="L13" s="87">
        <v>0</v>
      </c>
      <c r="M13" s="87">
        <v>0</v>
      </c>
      <c r="N13" s="87">
        <v>0</v>
      </c>
      <c r="O13" s="87">
        <v>0</v>
      </c>
      <c r="P13" s="87">
        <v>0</v>
      </c>
      <c r="Q13" s="87">
        <v>0</v>
      </c>
      <c r="R13" s="87">
        <v>0</v>
      </c>
      <c r="S13" s="87">
        <v>0</v>
      </c>
      <c r="T13" s="87">
        <v>0</v>
      </c>
      <c r="U13" s="87">
        <v>0</v>
      </c>
      <c r="V13" s="87">
        <v>0</v>
      </c>
      <c r="W13" s="87">
        <v>0</v>
      </c>
      <c r="X13" s="87">
        <v>0</v>
      </c>
      <c r="Y13" s="87">
        <v>0</v>
      </c>
      <c r="Z13" s="87">
        <v>0</v>
      </c>
      <c r="AA13" s="87">
        <v>0</v>
      </c>
      <c r="AB13" s="87">
        <v>0</v>
      </c>
      <c r="AC13" s="87">
        <v>0</v>
      </c>
      <c r="AD13" s="87">
        <v>0</v>
      </c>
      <c r="AE13" s="87">
        <v>0</v>
      </c>
      <c r="AF13" s="87">
        <v>0</v>
      </c>
      <c r="AG13" s="87">
        <v>0</v>
      </c>
      <c r="AH13" s="87">
        <v>0</v>
      </c>
      <c r="AI13" s="87">
        <v>0</v>
      </c>
      <c r="AJ13" s="87">
        <v>0</v>
      </c>
      <c r="AK13" s="87">
        <v>0</v>
      </c>
      <c r="AL13" s="87">
        <v>0</v>
      </c>
      <c r="AM13" s="87">
        <v>0</v>
      </c>
      <c r="AN13" s="87">
        <v>0</v>
      </c>
      <c r="AO13" s="87">
        <v>0</v>
      </c>
      <c r="AP13" s="87">
        <v>0</v>
      </c>
      <c r="AQ13" s="87">
        <v>0</v>
      </c>
      <c r="AR13" s="87">
        <v>0</v>
      </c>
      <c r="AS13" s="87">
        <v>0</v>
      </c>
      <c r="AT13" s="87">
        <v>0</v>
      </c>
      <c r="AU13" s="87">
        <v>0</v>
      </c>
      <c r="AV13" s="87">
        <v>0</v>
      </c>
      <c r="AW13" s="87">
        <v>0</v>
      </c>
      <c r="AX13" s="87">
        <v>0</v>
      </c>
      <c r="AY13" s="87">
        <v>0</v>
      </c>
      <c r="AZ13" s="87">
        <v>0</v>
      </c>
      <c r="BA13" s="87">
        <v>0</v>
      </c>
      <c r="BB13" s="87">
        <v>0</v>
      </c>
      <c r="BC13" s="87">
        <v>0</v>
      </c>
      <c r="BD13" s="87">
        <v>0</v>
      </c>
      <c r="BE13" s="87">
        <v>0</v>
      </c>
      <c r="BF13" s="87">
        <v>0</v>
      </c>
      <c r="BG13" s="87">
        <v>0</v>
      </c>
      <c r="BH13" s="87">
        <v>0</v>
      </c>
      <c r="BI13" s="87">
        <v>0</v>
      </c>
      <c r="BJ13" s="87">
        <v>0</v>
      </c>
      <c r="BK13" s="87">
        <v>0</v>
      </c>
      <c r="BL13" s="87">
        <v>0</v>
      </c>
      <c r="BM13" s="87">
        <v>0</v>
      </c>
      <c r="BN13" s="87">
        <v>0</v>
      </c>
    </row>
    <row r="14" spans="1:66">
      <c r="A14" s="86" t="s">
        <v>1361</v>
      </c>
      <c r="B14" s="87">
        <v>0</v>
      </c>
      <c r="C14" s="87">
        <v>0</v>
      </c>
      <c r="D14" s="87">
        <v>0</v>
      </c>
      <c r="E14" s="87">
        <v>0</v>
      </c>
      <c r="F14" s="87">
        <v>0</v>
      </c>
      <c r="G14" s="87">
        <v>0</v>
      </c>
      <c r="H14" s="87">
        <v>0</v>
      </c>
      <c r="I14" s="87">
        <v>0</v>
      </c>
      <c r="J14" s="87">
        <v>0</v>
      </c>
      <c r="K14" s="87">
        <v>0</v>
      </c>
      <c r="L14" s="87">
        <v>0</v>
      </c>
      <c r="M14" s="87">
        <v>0</v>
      </c>
      <c r="N14" s="87">
        <v>0</v>
      </c>
      <c r="O14" s="87">
        <v>0</v>
      </c>
      <c r="P14" s="87">
        <v>0</v>
      </c>
      <c r="Q14" s="87">
        <v>0</v>
      </c>
      <c r="R14" s="87">
        <v>0</v>
      </c>
      <c r="S14" s="87">
        <v>0</v>
      </c>
      <c r="T14" s="87">
        <v>0</v>
      </c>
      <c r="U14" s="87">
        <v>0</v>
      </c>
      <c r="V14" s="87">
        <v>0</v>
      </c>
      <c r="W14" s="87">
        <v>0</v>
      </c>
      <c r="X14" s="87">
        <v>0</v>
      </c>
      <c r="Y14" s="87">
        <v>0</v>
      </c>
      <c r="Z14" s="87">
        <v>0</v>
      </c>
      <c r="AA14" s="87">
        <v>0</v>
      </c>
      <c r="AB14" s="87">
        <v>0</v>
      </c>
      <c r="AC14" s="87">
        <v>0</v>
      </c>
      <c r="AD14" s="87">
        <v>0</v>
      </c>
      <c r="AE14" s="87">
        <v>0</v>
      </c>
      <c r="AF14" s="87">
        <v>0</v>
      </c>
      <c r="AG14" s="87">
        <v>0</v>
      </c>
      <c r="AH14" s="87">
        <v>0</v>
      </c>
      <c r="AI14" s="87">
        <v>0</v>
      </c>
      <c r="AJ14" s="87">
        <v>0</v>
      </c>
      <c r="AK14" s="87">
        <v>0</v>
      </c>
      <c r="AL14" s="87">
        <v>0</v>
      </c>
      <c r="AM14" s="87">
        <v>0</v>
      </c>
      <c r="AN14" s="87">
        <v>0</v>
      </c>
      <c r="AO14" s="87">
        <v>0</v>
      </c>
      <c r="AP14" s="87">
        <v>0</v>
      </c>
      <c r="AQ14" s="87">
        <v>0</v>
      </c>
      <c r="AR14" s="87">
        <v>0</v>
      </c>
      <c r="AS14" s="87">
        <v>0</v>
      </c>
      <c r="AT14" s="87">
        <v>0</v>
      </c>
      <c r="AU14" s="87">
        <v>0</v>
      </c>
      <c r="AV14" s="87">
        <v>0</v>
      </c>
      <c r="AW14" s="87">
        <v>0</v>
      </c>
      <c r="AX14" s="87">
        <v>0</v>
      </c>
      <c r="AY14" s="87">
        <v>0</v>
      </c>
      <c r="AZ14" s="87">
        <v>0</v>
      </c>
      <c r="BA14" s="87">
        <v>0</v>
      </c>
      <c r="BB14" s="87">
        <v>0</v>
      </c>
      <c r="BC14" s="87">
        <v>0</v>
      </c>
      <c r="BD14" s="87">
        <v>0</v>
      </c>
      <c r="BE14" s="87">
        <v>0</v>
      </c>
      <c r="BF14" s="87">
        <v>0</v>
      </c>
      <c r="BG14" s="87">
        <v>0</v>
      </c>
      <c r="BH14" s="87">
        <v>0</v>
      </c>
      <c r="BI14" s="87">
        <v>0</v>
      </c>
      <c r="BJ14" s="87">
        <v>0</v>
      </c>
      <c r="BK14" s="87">
        <v>0</v>
      </c>
      <c r="BL14" s="87">
        <v>0</v>
      </c>
      <c r="BM14" s="87">
        <v>0</v>
      </c>
      <c r="BN14" s="87">
        <v>0</v>
      </c>
    </row>
    <row r="15" spans="1:66">
      <c r="A15" s="86" t="s">
        <v>1362</v>
      </c>
      <c r="B15" s="87">
        <v>0</v>
      </c>
      <c r="C15" s="87">
        <v>0</v>
      </c>
      <c r="D15" s="87">
        <v>0</v>
      </c>
      <c r="E15" s="87">
        <v>0</v>
      </c>
      <c r="F15" s="87">
        <v>0</v>
      </c>
      <c r="G15" s="87">
        <v>0</v>
      </c>
      <c r="H15" s="87">
        <v>0</v>
      </c>
      <c r="I15" s="87">
        <v>0</v>
      </c>
      <c r="J15" s="87">
        <v>0</v>
      </c>
      <c r="K15" s="87">
        <v>0</v>
      </c>
      <c r="L15" s="87">
        <v>0</v>
      </c>
      <c r="M15" s="87">
        <v>0</v>
      </c>
      <c r="N15" s="87">
        <v>0</v>
      </c>
      <c r="O15" s="87">
        <v>0</v>
      </c>
      <c r="P15" s="87">
        <v>0</v>
      </c>
      <c r="Q15" s="87">
        <v>0</v>
      </c>
      <c r="R15" s="87">
        <v>0</v>
      </c>
      <c r="S15" s="87">
        <v>0</v>
      </c>
      <c r="T15" s="87">
        <v>0</v>
      </c>
      <c r="U15" s="87">
        <v>0</v>
      </c>
      <c r="V15" s="87">
        <v>0</v>
      </c>
      <c r="W15" s="87">
        <v>0</v>
      </c>
      <c r="X15" s="87">
        <v>0</v>
      </c>
      <c r="Y15" s="87">
        <v>0</v>
      </c>
      <c r="Z15" s="87">
        <v>0</v>
      </c>
      <c r="AA15" s="87">
        <v>0</v>
      </c>
      <c r="AB15" s="87">
        <v>0</v>
      </c>
      <c r="AC15" s="87">
        <v>0</v>
      </c>
      <c r="AD15" s="87">
        <v>0</v>
      </c>
      <c r="AE15" s="87">
        <v>0</v>
      </c>
      <c r="AF15" s="87">
        <v>0</v>
      </c>
      <c r="AG15" s="87">
        <v>0</v>
      </c>
      <c r="AH15" s="87">
        <v>0</v>
      </c>
      <c r="AI15" s="87">
        <v>0</v>
      </c>
      <c r="AJ15" s="87">
        <v>0</v>
      </c>
      <c r="AK15" s="87">
        <v>0</v>
      </c>
      <c r="AL15" s="87">
        <v>0</v>
      </c>
      <c r="AM15" s="87">
        <v>0</v>
      </c>
      <c r="AN15" s="87">
        <v>0</v>
      </c>
      <c r="AO15" s="87">
        <v>0</v>
      </c>
      <c r="AP15" s="87">
        <v>0</v>
      </c>
      <c r="AQ15" s="87">
        <v>0</v>
      </c>
      <c r="AR15" s="87">
        <v>0</v>
      </c>
      <c r="AS15" s="87">
        <v>0</v>
      </c>
      <c r="AT15" s="87">
        <v>0</v>
      </c>
      <c r="AU15" s="87">
        <v>0</v>
      </c>
      <c r="AV15" s="87">
        <v>0</v>
      </c>
      <c r="AW15" s="87">
        <v>0</v>
      </c>
      <c r="AX15" s="87">
        <v>0</v>
      </c>
      <c r="AY15" s="87">
        <v>0</v>
      </c>
      <c r="AZ15" s="87">
        <v>0</v>
      </c>
      <c r="BA15" s="87">
        <v>0</v>
      </c>
      <c r="BB15" s="87">
        <v>0</v>
      </c>
      <c r="BC15" s="87">
        <v>0</v>
      </c>
      <c r="BD15" s="87">
        <v>0</v>
      </c>
      <c r="BE15" s="87">
        <v>0</v>
      </c>
      <c r="BF15" s="87">
        <v>0</v>
      </c>
      <c r="BG15" s="87">
        <v>0</v>
      </c>
      <c r="BH15" s="87">
        <v>0</v>
      </c>
      <c r="BI15" s="87">
        <v>0</v>
      </c>
      <c r="BJ15" s="87">
        <v>0</v>
      </c>
      <c r="BK15" s="87">
        <v>0</v>
      </c>
      <c r="BL15" s="87">
        <v>0</v>
      </c>
      <c r="BM15" s="87">
        <v>0</v>
      </c>
      <c r="BN15" s="87">
        <v>0</v>
      </c>
    </row>
    <row r="16" spans="1:66">
      <c r="A16" s="86" t="s">
        <v>1363</v>
      </c>
      <c r="B16" s="87">
        <v>6916.6666666666597</v>
      </c>
      <c r="C16" s="87">
        <v>6916.6666666666597</v>
      </c>
      <c r="D16" s="87">
        <v>6916.6666666666597</v>
      </c>
      <c r="E16" s="87">
        <v>6916.6666666666597</v>
      </c>
      <c r="F16" s="87">
        <v>6916.6666666666597</v>
      </c>
      <c r="G16" s="87">
        <v>6916.6666666666597</v>
      </c>
      <c r="H16" s="87">
        <v>6916.6666666666597</v>
      </c>
      <c r="I16" s="87">
        <v>6916.6666666666597</v>
      </c>
      <c r="J16" s="87">
        <v>6916.6666666666597</v>
      </c>
      <c r="K16" s="87">
        <v>6916.6666666666597</v>
      </c>
      <c r="L16" s="87">
        <v>6916.6666666666597</v>
      </c>
      <c r="M16" s="87">
        <v>6916.6666666666597</v>
      </c>
      <c r="N16" s="87">
        <v>83000</v>
      </c>
      <c r="O16" s="87">
        <v>6916.6666666666597</v>
      </c>
      <c r="P16" s="87">
        <v>6916.6666666666597</v>
      </c>
      <c r="Q16" s="87">
        <v>6916.6666666666597</v>
      </c>
      <c r="R16" s="87">
        <v>6916.6666666666597</v>
      </c>
      <c r="S16" s="87">
        <v>6916.6666666666597</v>
      </c>
      <c r="T16" s="87">
        <v>6916.6666666666597</v>
      </c>
      <c r="U16" s="87">
        <v>6916.6666666666597</v>
      </c>
      <c r="V16" s="87">
        <v>6916.6666666666597</v>
      </c>
      <c r="W16" s="87">
        <v>6916.6666666666597</v>
      </c>
      <c r="X16" s="87">
        <v>6916.6666666666597</v>
      </c>
      <c r="Y16" s="87">
        <v>6916.6666666666597</v>
      </c>
      <c r="Z16" s="87">
        <v>6916.6666666666597</v>
      </c>
      <c r="AA16" s="87">
        <v>83000</v>
      </c>
      <c r="AB16" s="87">
        <v>6916.6666666666597</v>
      </c>
      <c r="AC16" s="87">
        <v>6916.6666666666597</v>
      </c>
      <c r="AD16" s="87">
        <v>6916.6666666666597</v>
      </c>
      <c r="AE16" s="87">
        <v>6916.6666666666597</v>
      </c>
      <c r="AF16" s="87">
        <v>6916.6666666666597</v>
      </c>
      <c r="AG16" s="87">
        <v>6916.6666666666597</v>
      </c>
      <c r="AH16" s="87">
        <v>6916.6666666666597</v>
      </c>
      <c r="AI16" s="87">
        <v>6916.6666666666597</v>
      </c>
      <c r="AJ16" s="87">
        <v>6916.6666666666597</v>
      </c>
      <c r="AK16" s="87">
        <v>6916.6666666666597</v>
      </c>
      <c r="AL16" s="87">
        <v>6916.6666666666597</v>
      </c>
      <c r="AM16" s="87">
        <v>6916.6666666666597</v>
      </c>
      <c r="AN16" s="87">
        <v>83000</v>
      </c>
      <c r="AO16" s="87">
        <v>6916.6666666666597</v>
      </c>
      <c r="AP16" s="87">
        <v>6916.6666666666597</v>
      </c>
      <c r="AQ16" s="87">
        <v>6916.6666666666597</v>
      </c>
      <c r="AR16" s="87">
        <v>6916.6666666666597</v>
      </c>
      <c r="AS16" s="87">
        <v>6916.6666666666597</v>
      </c>
      <c r="AT16" s="87">
        <v>6916.6666666666597</v>
      </c>
      <c r="AU16" s="87">
        <v>6916.6666666666597</v>
      </c>
      <c r="AV16" s="87">
        <v>6916.6666666666597</v>
      </c>
      <c r="AW16" s="87">
        <v>6916.6666666666597</v>
      </c>
      <c r="AX16" s="87">
        <v>6916.6666666666597</v>
      </c>
      <c r="AY16" s="87">
        <v>6916.6666666666597</v>
      </c>
      <c r="AZ16" s="87">
        <v>6916.6666666666597</v>
      </c>
      <c r="BA16" s="87">
        <v>83000</v>
      </c>
      <c r="BB16" s="87">
        <v>6916.6666666666597</v>
      </c>
      <c r="BC16" s="87">
        <v>6916.6666666666597</v>
      </c>
      <c r="BD16" s="87">
        <v>6916.6666666666597</v>
      </c>
      <c r="BE16" s="87">
        <v>6916.6666666666597</v>
      </c>
      <c r="BF16" s="87">
        <v>6916.6666666666597</v>
      </c>
      <c r="BG16" s="87">
        <v>6916.6666666666597</v>
      </c>
      <c r="BH16" s="87">
        <v>6916.6666666666597</v>
      </c>
      <c r="BI16" s="87">
        <v>6916.6666666666597</v>
      </c>
      <c r="BJ16" s="87">
        <v>6916.6666666666597</v>
      </c>
      <c r="BK16" s="87">
        <v>6916.6666666666597</v>
      </c>
      <c r="BL16" s="87">
        <v>6916.6666666666597</v>
      </c>
      <c r="BM16" s="87">
        <v>6916.6666666666597</v>
      </c>
      <c r="BN16" s="87">
        <v>83000</v>
      </c>
    </row>
    <row r="17" spans="1:66">
      <c r="A17" s="86" t="s">
        <v>1364</v>
      </c>
      <c r="B17" s="87">
        <v>15500</v>
      </c>
      <c r="C17" s="87">
        <v>15500</v>
      </c>
      <c r="D17" s="87">
        <v>15500</v>
      </c>
      <c r="E17" s="87">
        <v>15500</v>
      </c>
      <c r="F17" s="87">
        <v>15500</v>
      </c>
      <c r="G17" s="87">
        <v>15500</v>
      </c>
      <c r="H17" s="87">
        <v>15500</v>
      </c>
      <c r="I17" s="87">
        <v>15500</v>
      </c>
      <c r="J17" s="87">
        <v>15500</v>
      </c>
      <c r="K17" s="87">
        <v>15500</v>
      </c>
      <c r="L17" s="87">
        <v>15500</v>
      </c>
      <c r="M17" s="87">
        <v>15500</v>
      </c>
      <c r="N17" s="87">
        <v>186000</v>
      </c>
      <c r="O17" s="87">
        <v>15500</v>
      </c>
      <c r="P17" s="87">
        <v>15500</v>
      </c>
      <c r="Q17" s="87">
        <v>15500</v>
      </c>
      <c r="R17" s="87">
        <v>15500</v>
      </c>
      <c r="S17" s="87">
        <v>15500</v>
      </c>
      <c r="T17" s="87">
        <v>15500</v>
      </c>
      <c r="U17" s="87">
        <v>15500</v>
      </c>
      <c r="V17" s="87">
        <v>15500</v>
      </c>
      <c r="W17" s="87">
        <v>15500</v>
      </c>
      <c r="X17" s="87">
        <v>15500</v>
      </c>
      <c r="Y17" s="87">
        <v>15500</v>
      </c>
      <c r="Z17" s="87">
        <v>15500</v>
      </c>
      <c r="AA17" s="87">
        <v>186000</v>
      </c>
      <c r="AB17" s="87">
        <v>15500</v>
      </c>
      <c r="AC17" s="87">
        <v>15500</v>
      </c>
      <c r="AD17" s="87">
        <v>15500</v>
      </c>
      <c r="AE17" s="87">
        <v>15500</v>
      </c>
      <c r="AF17" s="87">
        <v>15500</v>
      </c>
      <c r="AG17" s="87">
        <v>15500</v>
      </c>
      <c r="AH17" s="87">
        <v>15500</v>
      </c>
      <c r="AI17" s="87">
        <v>15500</v>
      </c>
      <c r="AJ17" s="87">
        <v>15500</v>
      </c>
      <c r="AK17" s="87">
        <v>15500</v>
      </c>
      <c r="AL17" s="87">
        <v>15500</v>
      </c>
      <c r="AM17" s="87">
        <v>15500</v>
      </c>
      <c r="AN17" s="87">
        <v>186000</v>
      </c>
      <c r="AO17" s="87">
        <v>15500</v>
      </c>
      <c r="AP17" s="87">
        <v>15500</v>
      </c>
      <c r="AQ17" s="87">
        <v>15500</v>
      </c>
      <c r="AR17" s="87">
        <v>15500</v>
      </c>
      <c r="AS17" s="87">
        <v>15500</v>
      </c>
      <c r="AT17" s="87">
        <v>15500</v>
      </c>
      <c r="AU17" s="87">
        <v>15500</v>
      </c>
      <c r="AV17" s="87">
        <v>15500</v>
      </c>
      <c r="AW17" s="87">
        <v>15500</v>
      </c>
      <c r="AX17" s="87">
        <v>15500</v>
      </c>
      <c r="AY17" s="87">
        <v>15500</v>
      </c>
      <c r="AZ17" s="87">
        <v>15500</v>
      </c>
      <c r="BA17" s="87">
        <v>186000</v>
      </c>
      <c r="BB17" s="87">
        <v>15500</v>
      </c>
      <c r="BC17" s="87">
        <v>15500</v>
      </c>
      <c r="BD17" s="87">
        <v>15500</v>
      </c>
      <c r="BE17" s="87">
        <v>15500</v>
      </c>
      <c r="BF17" s="87">
        <v>15500</v>
      </c>
      <c r="BG17" s="87">
        <v>15500</v>
      </c>
      <c r="BH17" s="87">
        <v>15500</v>
      </c>
      <c r="BI17" s="87">
        <v>15500</v>
      </c>
      <c r="BJ17" s="87">
        <v>15500</v>
      </c>
      <c r="BK17" s="87">
        <v>15500</v>
      </c>
      <c r="BL17" s="87">
        <v>15500</v>
      </c>
      <c r="BM17" s="87">
        <v>15500</v>
      </c>
      <c r="BN17" s="87">
        <v>186000</v>
      </c>
    </row>
    <row r="18" spans="1:66">
      <c r="A18" s="91" t="s">
        <v>1365</v>
      </c>
      <c r="B18" s="87">
        <v>1856499.99999999</v>
      </c>
      <c r="C18" s="87">
        <v>1856499.99999999</v>
      </c>
      <c r="D18" s="87">
        <v>1856499.99999999</v>
      </c>
      <c r="E18" s="87">
        <v>1856499.99999999</v>
      </c>
      <c r="F18" s="87">
        <v>1856499.99999999</v>
      </c>
      <c r="G18" s="87">
        <v>1856499.99999999</v>
      </c>
      <c r="H18" s="87">
        <v>1856499.99999999</v>
      </c>
      <c r="I18" s="87">
        <v>1856499.99999999</v>
      </c>
      <c r="J18" s="87">
        <v>1856499.99999999</v>
      </c>
      <c r="K18" s="87">
        <v>1856499.99999999</v>
      </c>
      <c r="L18" s="87">
        <v>1856499.99999999</v>
      </c>
      <c r="M18" s="87">
        <v>1856499.99999999</v>
      </c>
      <c r="N18" s="87">
        <v>22277999.999999899</v>
      </c>
      <c r="O18" s="87">
        <v>1856499.99999999</v>
      </c>
      <c r="P18" s="87">
        <v>1856499.99999999</v>
      </c>
      <c r="Q18" s="87">
        <v>1856499.99999999</v>
      </c>
      <c r="R18" s="87">
        <v>1856499.99999999</v>
      </c>
      <c r="S18" s="87">
        <v>1856499.99999999</v>
      </c>
      <c r="T18" s="87">
        <v>1856499.99999999</v>
      </c>
      <c r="U18" s="87">
        <v>1856499.99999999</v>
      </c>
      <c r="V18" s="87">
        <v>1856499.99999999</v>
      </c>
      <c r="W18" s="87">
        <v>1856499.99999999</v>
      </c>
      <c r="X18" s="87">
        <v>1856499.99999999</v>
      </c>
      <c r="Y18" s="87">
        <v>1856499.99999999</v>
      </c>
      <c r="Z18" s="87">
        <v>1856499.99999999</v>
      </c>
      <c r="AA18" s="87">
        <v>22277999.999999899</v>
      </c>
      <c r="AB18" s="87">
        <v>1856499.99999999</v>
      </c>
      <c r="AC18" s="87">
        <v>1856499.99999999</v>
      </c>
      <c r="AD18" s="87">
        <v>1856499.99999999</v>
      </c>
      <c r="AE18" s="87">
        <v>1856499.99999999</v>
      </c>
      <c r="AF18" s="87">
        <v>1856499.99999999</v>
      </c>
      <c r="AG18" s="87">
        <v>1856499.99999999</v>
      </c>
      <c r="AH18" s="87">
        <v>1856499.99999999</v>
      </c>
      <c r="AI18" s="87">
        <v>1856499.99999999</v>
      </c>
      <c r="AJ18" s="87">
        <v>1856499.99999999</v>
      </c>
      <c r="AK18" s="87">
        <v>1856499.99999999</v>
      </c>
      <c r="AL18" s="87">
        <v>1856499.99999999</v>
      </c>
      <c r="AM18" s="87">
        <v>1856499.99999999</v>
      </c>
      <c r="AN18" s="87">
        <v>22277999.999999899</v>
      </c>
      <c r="AO18" s="87">
        <v>1856499.99999999</v>
      </c>
      <c r="AP18" s="87">
        <v>1856499.99999999</v>
      </c>
      <c r="AQ18" s="87">
        <v>1856499.99999999</v>
      </c>
      <c r="AR18" s="87">
        <v>1856499.99999999</v>
      </c>
      <c r="AS18" s="87">
        <v>1856499.99999999</v>
      </c>
      <c r="AT18" s="87">
        <v>1856499.99999999</v>
      </c>
      <c r="AU18" s="87">
        <v>1856499.99999999</v>
      </c>
      <c r="AV18" s="87">
        <v>1856499.99999999</v>
      </c>
      <c r="AW18" s="87">
        <v>1856499.99999999</v>
      </c>
      <c r="AX18" s="87">
        <v>1856499.99999999</v>
      </c>
      <c r="AY18" s="87">
        <v>1856499.99999999</v>
      </c>
      <c r="AZ18" s="87">
        <v>1856499.99999999</v>
      </c>
      <c r="BA18" s="87">
        <v>22277999.999999899</v>
      </c>
      <c r="BB18" s="87">
        <v>1856499.99999999</v>
      </c>
      <c r="BC18" s="87">
        <v>1856499.99999999</v>
      </c>
      <c r="BD18" s="87">
        <v>1856499.99999999</v>
      </c>
      <c r="BE18" s="87">
        <v>1856499.99999999</v>
      </c>
      <c r="BF18" s="87">
        <v>1856499.99999999</v>
      </c>
      <c r="BG18" s="87">
        <v>1856499.99999999</v>
      </c>
      <c r="BH18" s="87">
        <v>1856499.99999999</v>
      </c>
      <c r="BI18" s="87">
        <v>1856499.99999999</v>
      </c>
      <c r="BJ18" s="87">
        <v>1856499.99999999</v>
      </c>
      <c r="BK18" s="87">
        <v>1856499.99999999</v>
      </c>
      <c r="BL18" s="87">
        <v>1856499.99999999</v>
      </c>
      <c r="BM18" s="87">
        <v>1856499.99999999</v>
      </c>
      <c r="BN18" s="87">
        <v>22277999.999999899</v>
      </c>
    </row>
    <row r="19" spans="1:66">
      <c r="A19" s="86" t="s">
        <v>1366</v>
      </c>
      <c r="B19" s="87">
        <v>0</v>
      </c>
      <c r="C19" s="87">
        <v>0</v>
      </c>
      <c r="D19" s="87">
        <v>0</v>
      </c>
      <c r="E19" s="87">
        <v>0</v>
      </c>
      <c r="F19" s="87">
        <v>0</v>
      </c>
      <c r="G19" s="87">
        <v>0</v>
      </c>
      <c r="H19" s="87">
        <v>0</v>
      </c>
      <c r="I19" s="87">
        <v>0</v>
      </c>
      <c r="J19" s="87">
        <v>0</v>
      </c>
      <c r="K19" s="87">
        <v>0</v>
      </c>
      <c r="L19" s="87">
        <v>0</v>
      </c>
      <c r="M19" s="87">
        <v>0</v>
      </c>
      <c r="N19" s="87">
        <v>0</v>
      </c>
      <c r="O19" s="87">
        <v>0</v>
      </c>
      <c r="P19" s="87">
        <v>0</v>
      </c>
      <c r="Q19" s="87">
        <v>0</v>
      </c>
      <c r="R19" s="87">
        <v>0</v>
      </c>
      <c r="S19" s="87">
        <v>0</v>
      </c>
      <c r="T19" s="87">
        <v>0</v>
      </c>
      <c r="U19" s="87">
        <v>0</v>
      </c>
      <c r="V19" s="87">
        <v>0</v>
      </c>
      <c r="W19" s="87">
        <v>0</v>
      </c>
      <c r="X19" s="87">
        <v>0</v>
      </c>
      <c r="Y19" s="87">
        <v>0</v>
      </c>
      <c r="Z19" s="87">
        <v>0</v>
      </c>
      <c r="AA19" s="87">
        <v>0</v>
      </c>
      <c r="AB19" s="87">
        <v>0</v>
      </c>
      <c r="AC19" s="87">
        <v>0</v>
      </c>
      <c r="AD19" s="87">
        <v>0</v>
      </c>
      <c r="AE19" s="87">
        <v>0</v>
      </c>
      <c r="AF19" s="87">
        <v>0</v>
      </c>
      <c r="AG19" s="87">
        <v>0</v>
      </c>
      <c r="AH19" s="87">
        <v>0</v>
      </c>
      <c r="AI19" s="87">
        <v>0</v>
      </c>
      <c r="AJ19" s="87">
        <v>0</v>
      </c>
      <c r="AK19" s="87">
        <v>0</v>
      </c>
      <c r="AL19" s="87">
        <v>0</v>
      </c>
      <c r="AM19" s="87">
        <v>0</v>
      </c>
      <c r="AN19" s="87">
        <v>0</v>
      </c>
      <c r="AO19" s="87">
        <v>0</v>
      </c>
      <c r="AP19" s="87">
        <v>0</v>
      </c>
      <c r="AQ19" s="87">
        <v>0</v>
      </c>
      <c r="AR19" s="87">
        <v>0</v>
      </c>
      <c r="AS19" s="87">
        <v>0</v>
      </c>
      <c r="AT19" s="87">
        <v>0</v>
      </c>
      <c r="AU19" s="87">
        <v>0</v>
      </c>
      <c r="AV19" s="87">
        <v>0</v>
      </c>
      <c r="AW19" s="87">
        <v>0</v>
      </c>
      <c r="AX19" s="87">
        <v>0</v>
      </c>
      <c r="AY19" s="87">
        <v>0</v>
      </c>
      <c r="AZ19" s="87">
        <v>0</v>
      </c>
      <c r="BA19" s="87">
        <v>0</v>
      </c>
      <c r="BB19" s="87">
        <v>0</v>
      </c>
      <c r="BC19" s="87">
        <v>0</v>
      </c>
      <c r="BD19" s="87">
        <v>0</v>
      </c>
      <c r="BE19" s="87">
        <v>0</v>
      </c>
      <c r="BF19" s="87">
        <v>0</v>
      </c>
      <c r="BG19" s="87">
        <v>0</v>
      </c>
      <c r="BH19" s="87">
        <v>0</v>
      </c>
      <c r="BI19" s="87">
        <v>0</v>
      </c>
      <c r="BJ19" s="87">
        <v>0</v>
      </c>
      <c r="BK19" s="87">
        <v>0</v>
      </c>
      <c r="BL19" s="87">
        <v>0</v>
      </c>
      <c r="BM19" s="87">
        <v>0</v>
      </c>
      <c r="BN19" s="87">
        <v>0</v>
      </c>
    </row>
    <row r="20" spans="1:66" ht="12.6" thickBot="1">
      <c r="A20" s="90" t="s">
        <v>1367</v>
      </c>
      <c r="B20" s="87">
        <v>0</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0</v>
      </c>
      <c r="BJ20" s="87">
        <v>0</v>
      </c>
      <c r="BK20" s="87">
        <v>0</v>
      </c>
      <c r="BL20" s="87">
        <v>0</v>
      </c>
      <c r="BM20" s="87">
        <v>0</v>
      </c>
      <c r="BN20" s="87">
        <v>0</v>
      </c>
    </row>
    <row r="21" spans="1:66">
      <c r="A21" s="86" t="s">
        <v>1368</v>
      </c>
      <c r="B21" s="87">
        <v>416666.66666666599</v>
      </c>
      <c r="C21" s="87">
        <v>416666.66666666599</v>
      </c>
      <c r="D21" s="87">
        <v>416666.66666666599</v>
      </c>
      <c r="E21" s="87">
        <v>416666.66666666599</v>
      </c>
      <c r="F21" s="87">
        <v>416666.66666666599</v>
      </c>
      <c r="G21" s="87">
        <v>416666.66666666599</v>
      </c>
      <c r="H21" s="87">
        <v>416666.66666666599</v>
      </c>
      <c r="I21" s="87">
        <v>416666.66666666599</v>
      </c>
      <c r="J21" s="87">
        <v>416666.66666666599</v>
      </c>
      <c r="K21" s="87">
        <v>416666.66666666599</v>
      </c>
      <c r="L21" s="87">
        <v>416666.66666666599</v>
      </c>
      <c r="M21" s="87">
        <v>416666.66666666599</v>
      </c>
      <c r="N21" s="87">
        <v>5000000</v>
      </c>
      <c r="O21" s="87">
        <v>416666.66666666599</v>
      </c>
      <c r="P21" s="87">
        <v>416666.66666666599</v>
      </c>
      <c r="Q21" s="87">
        <v>416666.66666666599</v>
      </c>
      <c r="R21" s="87">
        <v>416666.66666666599</v>
      </c>
      <c r="S21" s="87">
        <v>416666.66666666599</v>
      </c>
      <c r="T21" s="87">
        <v>416666.66666666599</v>
      </c>
      <c r="U21" s="87">
        <v>416666.66666666599</v>
      </c>
      <c r="V21" s="87">
        <v>416666.66666666599</v>
      </c>
      <c r="W21" s="87">
        <v>416666.66666666599</v>
      </c>
      <c r="X21" s="87">
        <v>416666.66666666599</v>
      </c>
      <c r="Y21" s="87">
        <v>416666.66666666599</v>
      </c>
      <c r="Z21" s="87">
        <v>416666.66666666599</v>
      </c>
      <c r="AA21" s="87">
        <v>5000000</v>
      </c>
      <c r="AB21" s="87">
        <v>416666.66666666599</v>
      </c>
      <c r="AC21" s="87">
        <v>416666.66666666599</v>
      </c>
      <c r="AD21" s="87">
        <v>416666.66666666599</v>
      </c>
      <c r="AE21" s="87">
        <v>416666.66666666599</v>
      </c>
      <c r="AF21" s="87">
        <v>416666.66666666599</v>
      </c>
      <c r="AG21" s="87">
        <v>416666.66666666599</v>
      </c>
      <c r="AH21" s="87">
        <v>416666.66666666599</v>
      </c>
      <c r="AI21" s="87">
        <v>416666.66666666599</v>
      </c>
      <c r="AJ21" s="87">
        <v>416666.66666666599</v>
      </c>
      <c r="AK21" s="87">
        <v>416666.66666666599</v>
      </c>
      <c r="AL21" s="87">
        <v>416666.66666666599</v>
      </c>
      <c r="AM21" s="87">
        <v>416666.66666666599</v>
      </c>
      <c r="AN21" s="87">
        <v>5000000</v>
      </c>
      <c r="AO21" s="87">
        <v>416666.66666666599</v>
      </c>
      <c r="AP21" s="87">
        <v>416666.66666666599</v>
      </c>
      <c r="AQ21" s="87">
        <v>416666.66666666599</v>
      </c>
      <c r="AR21" s="87">
        <v>416666.66666666599</v>
      </c>
      <c r="AS21" s="87">
        <v>416666.66666666599</v>
      </c>
      <c r="AT21" s="87">
        <v>416666.66666666599</v>
      </c>
      <c r="AU21" s="87">
        <v>416666.66666666599</v>
      </c>
      <c r="AV21" s="87">
        <v>416666.66666666599</v>
      </c>
      <c r="AW21" s="87">
        <v>416666.66666666599</v>
      </c>
      <c r="AX21" s="87">
        <v>416666.66666666599</v>
      </c>
      <c r="AY21" s="87">
        <v>416666.66666666599</v>
      </c>
      <c r="AZ21" s="87">
        <v>416666.66666666599</v>
      </c>
      <c r="BA21" s="87">
        <v>5000000</v>
      </c>
      <c r="BB21" s="87">
        <v>416666.66666666599</v>
      </c>
      <c r="BC21" s="87">
        <v>416666.66666666599</v>
      </c>
      <c r="BD21" s="87">
        <v>416666.66666666599</v>
      </c>
      <c r="BE21" s="87">
        <v>416666.66666666599</v>
      </c>
      <c r="BF21" s="87">
        <v>416666.66666666599</v>
      </c>
      <c r="BG21" s="87">
        <v>416666.66666666599</v>
      </c>
      <c r="BH21" s="87">
        <v>416666.66666666599</v>
      </c>
      <c r="BI21" s="87">
        <v>416666.66666666599</v>
      </c>
      <c r="BJ21" s="87">
        <v>416666.66666666599</v>
      </c>
      <c r="BK21" s="87">
        <v>416666.66666666599</v>
      </c>
      <c r="BL21" s="87">
        <v>416666.66666666599</v>
      </c>
      <c r="BM21" s="87">
        <v>416666.66666666599</v>
      </c>
      <c r="BN21" s="87">
        <v>5000000</v>
      </c>
    </row>
    <row r="22" spans="1:66">
      <c r="A22" s="86" t="s">
        <v>1369</v>
      </c>
      <c r="B22" s="87">
        <v>-1430064.10722226</v>
      </c>
      <c r="C22" s="87">
        <v>-1550651.43931296</v>
      </c>
      <c r="D22" s="87">
        <v>-1637205.8023036099</v>
      </c>
      <c r="E22" s="87">
        <v>-1705141.9619535401</v>
      </c>
      <c r="F22" s="87">
        <v>-1349596.6668505401</v>
      </c>
      <c r="G22" s="87">
        <v>-1424444.5845894199</v>
      </c>
      <c r="H22" s="87">
        <v>-1489500.9964364599</v>
      </c>
      <c r="I22" s="87">
        <v>-1552503.6107872201</v>
      </c>
      <c r="J22" s="87">
        <v>-1614657.74817533</v>
      </c>
      <c r="K22" s="87">
        <v>-1686630.4463434899</v>
      </c>
      <c r="L22" s="87">
        <v>-1767096.7165203199</v>
      </c>
      <c r="M22" s="87">
        <v>-1840063.3466004401</v>
      </c>
      <c r="N22" s="87">
        <v>-19047557.427095599</v>
      </c>
      <c r="O22" s="87">
        <v>-1845370.39234651</v>
      </c>
      <c r="P22" s="87">
        <v>-1217464.1662230999</v>
      </c>
      <c r="Q22" s="87">
        <v>-1279899.7737821799</v>
      </c>
      <c r="R22" s="87">
        <v>-1340918.9225818799</v>
      </c>
      <c r="S22" s="87">
        <v>-1401670.8315369</v>
      </c>
      <c r="T22" s="87">
        <v>-1460799.76444549</v>
      </c>
      <c r="U22" s="87">
        <v>-1520771.35334939</v>
      </c>
      <c r="V22" s="87">
        <v>-1577376.25622231</v>
      </c>
      <c r="W22" s="87">
        <v>-1636596.99795753</v>
      </c>
      <c r="X22" s="87">
        <v>-1186817.63380643</v>
      </c>
      <c r="Y22" s="87">
        <v>-1228862.0991247401</v>
      </c>
      <c r="Z22" s="87">
        <v>-645197.86857025698</v>
      </c>
      <c r="AA22" s="87">
        <v>-16341746.059946701</v>
      </c>
      <c r="AB22" s="87">
        <v>-645529.30360231805</v>
      </c>
      <c r="AC22" s="87">
        <v>-661869.246966701</v>
      </c>
      <c r="AD22" s="87">
        <v>-675881.51420579304</v>
      </c>
      <c r="AE22" s="87">
        <v>-690072.05153247504</v>
      </c>
      <c r="AF22" s="87">
        <v>-703481.49732441001</v>
      </c>
      <c r="AG22" s="87">
        <v>-716565.42403614696</v>
      </c>
      <c r="AH22" s="87">
        <v>-731006.37521796499</v>
      </c>
      <c r="AI22" s="87">
        <v>-745407.598220416</v>
      </c>
      <c r="AJ22" s="87">
        <v>-760771.79352028295</v>
      </c>
      <c r="AK22" s="87">
        <v>-775558.77859566803</v>
      </c>
      <c r="AL22" s="87">
        <v>-787855.90375214303</v>
      </c>
      <c r="AM22" s="87">
        <v>-306042.54777921498</v>
      </c>
      <c r="AN22" s="87">
        <v>-8200042.0347535396</v>
      </c>
      <c r="AO22" s="87">
        <v>-305091.95256737497</v>
      </c>
      <c r="AP22" s="87">
        <v>-321834.72232750303</v>
      </c>
      <c r="AQ22" s="87">
        <v>-352637.87054258701</v>
      </c>
      <c r="AR22" s="87">
        <v>-383825.81070714898</v>
      </c>
      <c r="AS22" s="87">
        <v>-415403.34896613198</v>
      </c>
      <c r="AT22" s="87">
        <v>-447375.35913505103</v>
      </c>
      <c r="AU22" s="87">
        <v>-479746.78376551002</v>
      </c>
      <c r="AV22" s="87">
        <v>-512522.63522928598</v>
      </c>
      <c r="AW22" s="87">
        <v>-545707.99682110897</v>
      </c>
      <c r="AX22" s="87">
        <v>-579308.02388059394</v>
      </c>
      <c r="AY22" s="87">
        <v>-613327.94493376894</v>
      </c>
      <c r="AZ22" s="87">
        <v>-647773.06285446906</v>
      </c>
      <c r="BA22" s="87">
        <v>-5604555.5117305396</v>
      </c>
      <c r="BB22" s="87">
        <v>-662466.05835041904</v>
      </c>
      <c r="BC22" s="87">
        <v>-697220.91746492498</v>
      </c>
      <c r="BD22" s="87">
        <v>-300907.62731233099</v>
      </c>
      <c r="BE22" s="87">
        <v>-316523.55489982403</v>
      </c>
      <c r="BF22" s="87">
        <v>-332333.89980643103</v>
      </c>
      <c r="BG22" s="87">
        <v>-348341.09123788099</v>
      </c>
      <c r="BH22" s="87">
        <v>-364547.59264516103</v>
      </c>
      <c r="BI22" s="87">
        <v>-380955.90226456599</v>
      </c>
      <c r="BJ22" s="87">
        <v>-397568.55366704101</v>
      </c>
      <c r="BK22" s="87">
        <v>-414388.11631707998</v>
      </c>
      <c r="BL22" s="87">
        <v>-431417.19614137901</v>
      </c>
      <c r="BM22" s="87">
        <v>-448658.43610739399</v>
      </c>
      <c r="BN22" s="87">
        <v>-5095328.94621443</v>
      </c>
    </row>
    <row r="23" spans="1:66">
      <c r="A23" s="86" t="s">
        <v>1370</v>
      </c>
      <c r="B23" s="87">
        <v>0</v>
      </c>
      <c r="C23" s="87">
        <v>0</v>
      </c>
      <c r="D23" s="87">
        <v>0</v>
      </c>
      <c r="E23" s="87">
        <v>0</v>
      </c>
      <c r="F23" s="87">
        <v>0</v>
      </c>
      <c r="G23" s="87">
        <v>0</v>
      </c>
      <c r="H23" s="87">
        <v>0</v>
      </c>
      <c r="I23" s="87">
        <v>0</v>
      </c>
      <c r="J23" s="87">
        <v>0</v>
      </c>
      <c r="K23" s="87">
        <v>0</v>
      </c>
      <c r="L23" s="87">
        <v>0</v>
      </c>
      <c r="M23" s="87">
        <v>0</v>
      </c>
      <c r="N23" s="87">
        <v>0</v>
      </c>
      <c r="O23" s="87">
        <v>0</v>
      </c>
      <c r="P23" s="87">
        <v>0</v>
      </c>
      <c r="Q23" s="87">
        <v>0</v>
      </c>
      <c r="R23" s="87">
        <v>0</v>
      </c>
      <c r="S23" s="87">
        <v>0</v>
      </c>
      <c r="T23" s="87">
        <v>0</v>
      </c>
      <c r="U23" s="87">
        <v>0</v>
      </c>
      <c r="V23" s="87">
        <v>0</v>
      </c>
      <c r="W23" s="87">
        <v>0</v>
      </c>
      <c r="X23" s="87">
        <v>0</v>
      </c>
      <c r="Y23" s="87">
        <v>0</v>
      </c>
      <c r="Z23" s="87">
        <v>0</v>
      </c>
      <c r="AA23" s="87">
        <v>0</v>
      </c>
      <c r="AB23" s="87">
        <v>0</v>
      </c>
      <c r="AC23" s="87">
        <v>0</v>
      </c>
      <c r="AD23" s="87">
        <v>0</v>
      </c>
      <c r="AE23" s="87">
        <v>0</v>
      </c>
      <c r="AF23" s="87">
        <v>0</v>
      </c>
      <c r="AG23" s="87">
        <v>0</v>
      </c>
      <c r="AH23" s="87">
        <v>0</v>
      </c>
      <c r="AI23" s="87">
        <v>0</v>
      </c>
      <c r="AJ23" s="87">
        <v>0</v>
      </c>
      <c r="AK23" s="87">
        <v>0</v>
      </c>
      <c r="AL23" s="87">
        <v>0</v>
      </c>
      <c r="AM23" s="87">
        <v>0</v>
      </c>
      <c r="AN23" s="87">
        <v>0</v>
      </c>
      <c r="AO23" s="87">
        <v>0</v>
      </c>
      <c r="AP23" s="87">
        <v>0</v>
      </c>
      <c r="AQ23" s="87">
        <v>0</v>
      </c>
      <c r="AR23" s="87">
        <v>0</v>
      </c>
      <c r="AS23" s="87">
        <v>0</v>
      </c>
      <c r="AT23" s="87">
        <v>0</v>
      </c>
      <c r="AU23" s="87">
        <v>0</v>
      </c>
      <c r="AV23" s="87">
        <v>0</v>
      </c>
      <c r="AW23" s="87">
        <v>0</v>
      </c>
      <c r="AX23" s="87">
        <v>0</v>
      </c>
      <c r="AY23" s="87">
        <v>0</v>
      </c>
      <c r="AZ23" s="87">
        <v>0</v>
      </c>
      <c r="BA23" s="87">
        <v>0</v>
      </c>
      <c r="BB23" s="87">
        <v>0</v>
      </c>
      <c r="BC23" s="87">
        <v>0</v>
      </c>
      <c r="BD23" s="87">
        <v>0</v>
      </c>
      <c r="BE23" s="87">
        <v>0</v>
      </c>
      <c r="BF23" s="87">
        <v>0</v>
      </c>
      <c r="BG23" s="87">
        <v>0</v>
      </c>
      <c r="BH23" s="87">
        <v>0</v>
      </c>
      <c r="BI23" s="87">
        <v>0</v>
      </c>
      <c r="BJ23" s="87">
        <v>0</v>
      </c>
      <c r="BK23" s="87">
        <v>0</v>
      </c>
      <c r="BL23" s="87">
        <v>0</v>
      </c>
      <c r="BM23" s="87">
        <v>0</v>
      </c>
      <c r="BN23" s="87">
        <v>0</v>
      </c>
    </row>
    <row r="24" spans="1:66">
      <c r="A24" s="91" t="s">
        <v>1371</v>
      </c>
      <c r="B24" s="87">
        <v>-1013397.4405556</v>
      </c>
      <c r="C24" s="87">
        <v>-1133984.7726463</v>
      </c>
      <c r="D24" s="87">
        <v>-1220539.1356369499</v>
      </c>
      <c r="E24" s="87">
        <v>-1288475.2952868701</v>
      </c>
      <c r="F24" s="87">
        <v>-932930.00018387998</v>
      </c>
      <c r="G24" s="87">
        <v>-1007777.91792276</v>
      </c>
      <c r="H24" s="87">
        <v>-1072834.3297697899</v>
      </c>
      <c r="I24" s="87">
        <v>-1135836.9441205501</v>
      </c>
      <c r="J24" s="87">
        <v>-1197991.08150866</v>
      </c>
      <c r="K24" s="87">
        <v>-1269963.7796768199</v>
      </c>
      <c r="L24" s="87">
        <v>-1350430.0498536499</v>
      </c>
      <c r="M24" s="87">
        <v>-1423396.6799337701</v>
      </c>
      <c r="N24" s="87">
        <v>-14047557.427095599</v>
      </c>
      <c r="O24" s="87">
        <v>-1428703.72567984</v>
      </c>
      <c r="P24" s="87">
        <v>-800797.49955643399</v>
      </c>
      <c r="Q24" s="87">
        <v>-863233.107115519</v>
      </c>
      <c r="R24" s="87">
        <v>-924252.25591522094</v>
      </c>
      <c r="S24" s="87">
        <v>-985004.16487023304</v>
      </c>
      <c r="T24" s="87">
        <v>-1044133.09777883</v>
      </c>
      <c r="U24" s="87">
        <v>-1104104.68668272</v>
      </c>
      <c r="V24" s="87">
        <v>-1160709.58955565</v>
      </c>
      <c r="W24" s="87">
        <v>-1219930.33129087</v>
      </c>
      <c r="X24" s="87">
        <v>-770150.96713976795</v>
      </c>
      <c r="Y24" s="87">
        <v>-812195.43245807604</v>
      </c>
      <c r="Z24" s="87">
        <v>-228531.20190359</v>
      </c>
      <c r="AA24" s="87">
        <v>-11341746.059946701</v>
      </c>
      <c r="AB24" s="87">
        <v>-228862.636935652</v>
      </c>
      <c r="AC24" s="87">
        <v>-245202.58030003399</v>
      </c>
      <c r="AD24" s="87">
        <v>-259214.847539126</v>
      </c>
      <c r="AE24" s="87">
        <v>-273405.38486580801</v>
      </c>
      <c r="AF24" s="87">
        <v>-286814.83065774298</v>
      </c>
      <c r="AG24" s="87">
        <v>-299898.75736947998</v>
      </c>
      <c r="AH24" s="87">
        <v>-314339.70855129801</v>
      </c>
      <c r="AI24" s="87">
        <v>-328740.93155374902</v>
      </c>
      <c r="AJ24" s="87">
        <v>-344105.12685361702</v>
      </c>
      <c r="AK24" s="87">
        <v>-358892.11192900199</v>
      </c>
      <c r="AL24" s="87">
        <v>-371189.23708547599</v>
      </c>
      <c r="AM24" s="87">
        <v>110624.11888744999</v>
      </c>
      <c r="AN24" s="87">
        <v>-3200042.0347535401</v>
      </c>
      <c r="AO24" s="87">
        <v>111574.714099291</v>
      </c>
      <c r="AP24" s="87">
        <v>94831.9443391635</v>
      </c>
      <c r="AQ24" s="87">
        <v>64028.796124079498</v>
      </c>
      <c r="AR24" s="87">
        <v>32840.855959517401</v>
      </c>
      <c r="AS24" s="87">
        <v>1263.3177005341099</v>
      </c>
      <c r="AT24" s="87">
        <v>-30708.692468385201</v>
      </c>
      <c r="AU24" s="87">
        <v>-63080.117098843402</v>
      </c>
      <c r="AV24" s="87">
        <v>-95855.968562619906</v>
      </c>
      <c r="AW24" s="87">
        <v>-129041.330154442</v>
      </c>
      <c r="AX24" s="87">
        <v>-162641.357213927</v>
      </c>
      <c r="AY24" s="87">
        <v>-196661.278267102</v>
      </c>
      <c r="AZ24" s="87">
        <v>-231106.39618780199</v>
      </c>
      <c r="BA24" s="87">
        <v>-604555.51173053903</v>
      </c>
      <c r="BB24" s="87">
        <v>-245799.39168375201</v>
      </c>
      <c r="BC24" s="87">
        <v>-280554.250798258</v>
      </c>
      <c r="BD24" s="87">
        <v>115759.03935433499</v>
      </c>
      <c r="BE24" s="87">
        <v>100143.111766841</v>
      </c>
      <c r="BF24" s="87">
        <v>84332.766860234799</v>
      </c>
      <c r="BG24" s="87">
        <v>68325.575428785101</v>
      </c>
      <c r="BH24" s="87">
        <v>52119.074021504799</v>
      </c>
      <c r="BI24" s="87">
        <v>35710.764402100103</v>
      </c>
      <c r="BJ24" s="87">
        <v>19098.1129996251</v>
      </c>
      <c r="BK24" s="87">
        <v>2278.5503495866201</v>
      </c>
      <c r="BL24" s="87">
        <v>-14750.529474713099</v>
      </c>
      <c r="BM24" s="87">
        <v>-31991.769440727901</v>
      </c>
      <c r="BN24" s="87">
        <v>-95328.946214437601</v>
      </c>
    </row>
    <row r="25" spans="1:66">
      <c r="A25" s="86" t="s">
        <v>1372</v>
      </c>
      <c r="B25" s="87">
        <v>0</v>
      </c>
      <c r="C25" s="87">
        <v>0</v>
      </c>
      <c r="D25" s="87">
        <v>0</v>
      </c>
      <c r="E25" s="87">
        <v>0</v>
      </c>
      <c r="F25" s="87">
        <v>0</v>
      </c>
      <c r="G25" s="87">
        <v>0</v>
      </c>
      <c r="H25" s="87">
        <v>0</v>
      </c>
      <c r="I25" s="87">
        <v>0</v>
      </c>
      <c r="J25" s="87">
        <v>0</v>
      </c>
      <c r="K25" s="87">
        <v>0</v>
      </c>
      <c r="L25" s="87">
        <v>0</v>
      </c>
      <c r="M25" s="87">
        <v>0</v>
      </c>
      <c r="N25" s="87">
        <v>0</v>
      </c>
      <c r="O25" s="87">
        <v>0</v>
      </c>
      <c r="P25" s="87">
        <v>0</v>
      </c>
      <c r="Q25" s="87">
        <v>0</v>
      </c>
      <c r="R25" s="87">
        <v>0</v>
      </c>
      <c r="S25" s="87">
        <v>0</v>
      </c>
      <c r="T25" s="87">
        <v>0</v>
      </c>
      <c r="U25" s="87">
        <v>0</v>
      </c>
      <c r="V25" s="87">
        <v>0</v>
      </c>
      <c r="W25" s="87">
        <v>0</v>
      </c>
      <c r="X25" s="87">
        <v>0</v>
      </c>
      <c r="Y25" s="87">
        <v>0</v>
      </c>
      <c r="Z25" s="87">
        <v>0</v>
      </c>
      <c r="AA25" s="87">
        <v>0</v>
      </c>
      <c r="AB25" s="87">
        <v>0</v>
      </c>
      <c r="AC25" s="87">
        <v>0</v>
      </c>
      <c r="AD25" s="87">
        <v>0</v>
      </c>
      <c r="AE25" s="87">
        <v>0</v>
      </c>
      <c r="AF25" s="87">
        <v>0</v>
      </c>
      <c r="AG25" s="87">
        <v>0</v>
      </c>
      <c r="AH25" s="87">
        <v>0</v>
      </c>
      <c r="AI25" s="87">
        <v>0</v>
      </c>
      <c r="AJ25" s="87">
        <v>0</v>
      </c>
      <c r="AK25" s="87">
        <v>0</v>
      </c>
      <c r="AL25" s="87">
        <v>0</v>
      </c>
      <c r="AM25" s="87">
        <v>0</v>
      </c>
      <c r="AN25" s="87">
        <v>0</v>
      </c>
      <c r="AO25" s="87">
        <v>0</v>
      </c>
      <c r="AP25" s="87">
        <v>0</v>
      </c>
      <c r="AQ25" s="87">
        <v>0</v>
      </c>
      <c r="AR25" s="87">
        <v>0</v>
      </c>
      <c r="AS25" s="87">
        <v>0</v>
      </c>
      <c r="AT25" s="87">
        <v>0</v>
      </c>
      <c r="AU25" s="87">
        <v>0</v>
      </c>
      <c r="AV25" s="87">
        <v>0</v>
      </c>
      <c r="AW25" s="87">
        <v>0</v>
      </c>
      <c r="AX25" s="87">
        <v>0</v>
      </c>
      <c r="AY25" s="87">
        <v>0</v>
      </c>
      <c r="AZ25" s="87">
        <v>0</v>
      </c>
      <c r="BA25" s="87">
        <v>0</v>
      </c>
      <c r="BB25" s="87">
        <v>0</v>
      </c>
      <c r="BC25" s="87">
        <v>0</v>
      </c>
      <c r="BD25" s="87">
        <v>0</v>
      </c>
      <c r="BE25" s="87">
        <v>0</v>
      </c>
      <c r="BF25" s="87">
        <v>0</v>
      </c>
      <c r="BG25" s="87">
        <v>0</v>
      </c>
      <c r="BH25" s="87">
        <v>0</v>
      </c>
      <c r="BI25" s="87">
        <v>0</v>
      </c>
      <c r="BJ25" s="87">
        <v>0</v>
      </c>
      <c r="BK25" s="87">
        <v>0</v>
      </c>
      <c r="BL25" s="87">
        <v>0</v>
      </c>
      <c r="BM25" s="87">
        <v>0</v>
      </c>
      <c r="BN25" s="87">
        <v>0</v>
      </c>
    </row>
    <row r="26" spans="1:66">
      <c r="A26" s="89" t="s">
        <v>1373</v>
      </c>
      <c r="B26" s="87">
        <v>843102.55944438803</v>
      </c>
      <c r="C26" s="87">
        <v>722515.22735368705</v>
      </c>
      <c r="D26" s="87">
        <v>635960.86436303996</v>
      </c>
      <c r="E26" s="87">
        <v>568024.70471311198</v>
      </c>
      <c r="F26" s="87">
        <v>923569.99981611001</v>
      </c>
      <c r="G26" s="87">
        <v>848722.082077228</v>
      </c>
      <c r="H26" s="87">
        <v>783665.67023019702</v>
      </c>
      <c r="I26" s="87">
        <v>720663.05587943201</v>
      </c>
      <c r="J26" s="87">
        <v>658508.91849132604</v>
      </c>
      <c r="K26" s="87">
        <v>586536.22032316297</v>
      </c>
      <c r="L26" s="87">
        <v>506069.95014633401</v>
      </c>
      <c r="M26" s="87">
        <v>433103.32006621599</v>
      </c>
      <c r="N26" s="87">
        <v>8230442.5729042301</v>
      </c>
      <c r="O26" s="87">
        <v>427796.27432014298</v>
      </c>
      <c r="P26" s="87">
        <v>1055702.5004435501</v>
      </c>
      <c r="Q26" s="87">
        <v>993266.89288447099</v>
      </c>
      <c r="R26" s="87">
        <v>932247.74408476998</v>
      </c>
      <c r="S26" s="87">
        <v>871495.83512975695</v>
      </c>
      <c r="T26" s="87">
        <v>812366.90222116106</v>
      </c>
      <c r="U26" s="87">
        <v>752395.31331726303</v>
      </c>
      <c r="V26" s="87">
        <v>695790.41044433904</v>
      </c>
      <c r="W26" s="87">
        <v>636569.66870911804</v>
      </c>
      <c r="X26" s="87">
        <v>1086349.0328602199</v>
      </c>
      <c r="Y26" s="87">
        <v>1044304.56754191</v>
      </c>
      <c r="Z26" s="87">
        <v>1627968.7980964</v>
      </c>
      <c r="AA26" s="87">
        <v>10936253.9400531</v>
      </c>
      <c r="AB26" s="87">
        <v>1627637.3630643401</v>
      </c>
      <c r="AC26" s="87">
        <v>1611297.4196999499</v>
      </c>
      <c r="AD26" s="87">
        <v>1597285.1524608601</v>
      </c>
      <c r="AE26" s="87">
        <v>1583094.6151341801</v>
      </c>
      <c r="AF26" s="87">
        <v>1569685.1693422401</v>
      </c>
      <c r="AG26" s="87">
        <v>1556601.2426305099</v>
      </c>
      <c r="AH26" s="87">
        <v>1542160.29144869</v>
      </c>
      <c r="AI26" s="87">
        <v>1527759.0684462399</v>
      </c>
      <c r="AJ26" s="87">
        <v>1512394.8731463701</v>
      </c>
      <c r="AK26" s="87">
        <v>1497607.8880709901</v>
      </c>
      <c r="AL26" s="87">
        <v>1485310.76291451</v>
      </c>
      <c r="AM26" s="87">
        <v>1967124.1188874401</v>
      </c>
      <c r="AN26" s="87">
        <v>19077957.965246301</v>
      </c>
      <c r="AO26" s="87">
        <v>1968074.7140992801</v>
      </c>
      <c r="AP26" s="87">
        <v>1951331.9443391501</v>
      </c>
      <c r="AQ26" s="87">
        <v>1920528.79612407</v>
      </c>
      <c r="AR26" s="87">
        <v>1889340.85595951</v>
      </c>
      <c r="AS26" s="87">
        <v>1857763.3177005199</v>
      </c>
      <c r="AT26" s="87">
        <v>1825791.3075315999</v>
      </c>
      <c r="AU26" s="87">
        <v>1793419.88290114</v>
      </c>
      <c r="AV26" s="87">
        <v>1760644.03143737</v>
      </c>
      <c r="AW26" s="87">
        <v>1727458.6698455401</v>
      </c>
      <c r="AX26" s="87">
        <v>1693858.64278606</v>
      </c>
      <c r="AY26" s="87">
        <v>1659838.72173288</v>
      </c>
      <c r="AZ26" s="87">
        <v>1625393.60381218</v>
      </c>
      <c r="BA26" s="87">
        <v>21673444.488269299</v>
      </c>
      <c r="BB26" s="87">
        <v>1610700.6083162399</v>
      </c>
      <c r="BC26" s="87">
        <v>1575945.7492017299</v>
      </c>
      <c r="BD26" s="87">
        <v>1972259.0393543199</v>
      </c>
      <c r="BE26" s="87">
        <v>1956643.1117668301</v>
      </c>
      <c r="BF26" s="87">
        <v>1940832.7668602201</v>
      </c>
      <c r="BG26" s="87">
        <v>1924825.5754287699</v>
      </c>
      <c r="BH26" s="87">
        <v>1908619.0740214901</v>
      </c>
      <c r="BI26" s="87">
        <v>1892210.7644020901</v>
      </c>
      <c r="BJ26" s="87">
        <v>1875598.1129996099</v>
      </c>
      <c r="BK26" s="87">
        <v>1858778.5503495701</v>
      </c>
      <c r="BL26" s="87">
        <v>1841749.4705252701</v>
      </c>
      <c r="BM26" s="87">
        <v>1824508.2305592599</v>
      </c>
      <c r="BN26" s="87">
        <v>22182671.053785399</v>
      </c>
    </row>
    <row r="27" spans="1:66">
      <c r="A27" s="86" t="s">
        <v>1374</v>
      </c>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row>
    <row r="28" spans="1:66">
      <c r="A28" s="89" t="s">
        <v>1375</v>
      </c>
      <c r="B28" s="87">
        <v>0</v>
      </c>
      <c r="C28" s="87">
        <v>0</v>
      </c>
      <c r="D28" s="87">
        <v>0</v>
      </c>
      <c r="E28" s="87">
        <v>0</v>
      </c>
      <c r="F28" s="87">
        <v>0</v>
      </c>
      <c r="G28" s="87">
        <v>0</v>
      </c>
      <c r="H28" s="87">
        <v>0</v>
      </c>
      <c r="I28" s="87">
        <v>0</v>
      </c>
      <c r="J28" s="87">
        <v>0</v>
      </c>
      <c r="K28" s="87">
        <v>0</v>
      </c>
      <c r="L28" s="87">
        <v>0</v>
      </c>
      <c r="M28" s="87">
        <v>0</v>
      </c>
      <c r="N28" s="87">
        <v>0</v>
      </c>
      <c r="O28" s="87">
        <v>0</v>
      </c>
      <c r="P28" s="87">
        <v>0</v>
      </c>
      <c r="Q28" s="87">
        <v>0</v>
      </c>
      <c r="R28" s="87">
        <v>0</v>
      </c>
      <c r="S28" s="87">
        <v>0</v>
      </c>
      <c r="T28" s="87">
        <v>0</v>
      </c>
      <c r="U28" s="87">
        <v>0</v>
      </c>
      <c r="V28" s="87">
        <v>0</v>
      </c>
      <c r="W28" s="87">
        <v>0</v>
      </c>
      <c r="X28" s="87">
        <v>0</v>
      </c>
      <c r="Y28" s="87">
        <v>0</v>
      </c>
      <c r="Z28" s="87">
        <v>0</v>
      </c>
      <c r="AA28" s="87">
        <v>0</v>
      </c>
      <c r="AB28" s="87">
        <v>0</v>
      </c>
      <c r="AC28" s="87">
        <v>0</v>
      </c>
      <c r="AD28" s="87">
        <v>0</v>
      </c>
      <c r="AE28" s="87">
        <v>0</v>
      </c>
      <c r="AF28" s="87">
        <v>0</v>
      </c>
      <c r="AG28" s="87">
        <v>0</v>
      </c>
      <c r="AH28" s="87">
        <v>0</v>
      </c>
      <c r="AI28" s="87">
        <v>0</v>
      </c>
      <c r="AJ28" s="87">
        <v>0</v>
      </c>
      <c r="AK28" s="87">
        <v>0</v>
      </c>
      <c r="AL28" s="87">
        <v>0</v>
      </c>
      <c r="AM28" s="87">
        <v>0</v>
      </c>
      <c r="AN28" s="87">
        <v>0</v>
      </c>
      <c r="AO28" s="87">
        <v>0</v>
      </c>
      <c r="AP28" s="87">
        <v>0</v>
      </c>
      <c r="AQ28" s="87">
        <v>0</v>
      </c>
      <c r="AR28" s="87">
        <v>0</v>
      </c>
      <c r="AS28" s="87">
        <v>0</v>
      </c>
      <c r="AT28" s="87">
        <v>0</v>
      </c>
      <c r="AU28" s="87">
        <v>0</v>
      </c>
      <c r="AV28" s="87">
        <v>0</v>
      </c>
      <c r="AW28" s="87">
        <v>0</v>
      </c>
      <c r="AX28" s="87">
        <v>0</v>
      </c>
      <c r="AY28" s="87">
        <v>0</v>
      </c>
      <c r="AZ28" s="87">
        <v>0</v>
      </c>
      <c r="BA28" s="87">
        <v>0</v>
      </c>
      <c r="BB28" s="87">
        <v>0</v>
      </c>
      <c r="BC28" s="87">
        <v>0</v>
      </c>
      <c r="BD28" s="87">
        <v>0</v>
      </c>
      <c r="BE28" s="87">
        <v>0</v>
      </c>
      <c r="BF28" s="87">
        <v>0</v>
      </c>
      <c r="BG28" s="87">
        <v>0</v>
      </c>
      <c r="BH28" s="87">
        <v>0</v>
      </c>
      <c r="BI28" s="87">
        <v>0</v>
      </c>
      <c r="BJ28" s="87">
        <v>0</v>
      </c>
      <c r="BK28" s="87">
        <v>0</v>
      </c>
      <c r="BL28" s="87">
        <v>0</v>
      </c>
      <c r="BM28" s="87">
        <v>0</v>
      </c>
      <c r="BN28" s="87">
        <v>0</v>
      </c>
    </row>
    <row r="29" spans="1:66" ht="12.6" thickBot="1">
      <c r="A29" s="90" t="s">
        <v>1376</v>
      </c>
      <c r="B29" s="87">
        <v>0</v>
      </c>
      <c r="C29" s="87">
        <v>0</v>
      </c>
      <c r="D29" s="87">
        <v>0</v>
      </c>
      <c r="E29" s="87">
        <v>0</v>
      </c>
      <c r="F29" s="87">
        <v>0</v>
      </c>
      <c r="G29" s="87">
        <v>0</v>
      </c>
      <c r="H29" s="87">
        <v>0</v>
      </c>
      <c r="I29" s="87">
        <v>0</v>
      </c>
      <c r="J29" s="87">
        <v>0</v>
      </c>
      <c r="K29" s="87">
        <v>0</v>
      </c>
      <c r="L29" s="87">
        <v>0</v>
      </c>
      <c r="M29" s="87">
        <v>0</v>
      </c>
      <c r="N29" s="87">
        <v>0</v>
      </c>
      <c r="O29" s="87">
        <v>0</v>
      </c>
      <c r="P29" s="87">
        <v>0</v>
      </c>
      <c r="Q29" s="87">
        <v>0</v>
      </c>
      <c r="R29" s="87">
        <v>0</v>
      </c>
      <c r="S29" s="87">
        <v>0</v>
      </c>
      <c r="T29" s="87">
        <v>0</v>
      </c>
      <c r="U29" s="87">
        <v>0</v>
      </c>
      <c r="V29" s="87">
        <v>0</v>
      </c>
      <c r="W29" s="87">
        <v>0</v>
      </c>
      <c r="X29" s="87">
        <v>0</v>
      </c>
      <c r="Y29" s="87">
        <v>0</v>
      </c>
      <c r="Z29" s="87">
        <v>0</v>
      </c>
      <c r="AA29" s="87">
        <v>0</v>
      </c>
      <c r="AB29" s="87">
        <v>0</v>
      </c>
      <c r="AC29" s="87">
        <v>0</v>
      </c>
      <c r="AD29" s="87">
        <v>0</v>
      </c>
      <c r="AE29" s="87">
        <v>0</v>
      </c>
      <c r="AF29" s="87">
        <v>0</v>
      </c>
      <c r="AG29" s="87">
        <v>0</v>
      </c>
      <c r="AH29" s="87">
        <v>0</v>
      </c>
      <c r="AI29" s="87">
        <v>0</v>
      </c>
      <c r="AJ29" s="87">
        <v>0</v>
      </c>
      <c r="AK29" s="87">
        <v>0</v>
      </c>
      <c r="AL29" s="87">
        <v>0</v>
      </c>
      <c r="AM29" s="87">
        <v>0</v>
      </c>
      <c r="AN29" s="87">
        <v>0</v>
      </c>
      <c r="AO29" s="87">
        <v>0</v>
      </c>
      <c r="AP29" s="87">
        <v>0</v>
      </c>
      <c r="AQ29" s="87">
        <v>0</v>
      </c>
      <c r="AR29" s="87">
        <v>0</v>
      </c>
      <c r="AS29" s="87">
        <v>0</v>
      </c>
      <c r="AT29" s="87">
        <v>0</v>
      </c>
      <c r="AU29" s="87">
        <v>0</v>
      </c>
      <c r="AV29" s="87">
        <v>0</v>
      </c>
      <c r="AW29" s="87">
        <v>0</v>
      </c>
      <c r="AX29" s="87">
        <v>0</v>
      </c>
      <c r="AY29" s="87">
        <v>0</v>
      </c>
      <c r="AZ29" s="87">
        <v>0</v>
      </c>
      <c r="BA29" s="87">
        <v>0</v>
      </c>
      <c r="BB29" s="87">
        <v>0</v>
      </c>
      <c r="BC29" s="87">
        <v>0</v>
      </c>
      <c r="BD29" s="87">
        <v>0</v>
      </c>
      <c r="BE29" s="87">
        <v>0</v>
      </c>
      <c r="BF29" s="87">
        <v>0</v>
      </c>
      <c r="BG29" s="87">
        <v>0</v>
      </c>
      <c r="BH29" s="87">
        <v>0</v>
      </c>
      <c r="BI29" s="87">
        <v>0</v>
      </c>
      <c r="BJ29" s="87">
        <v>0</v>
      </c>
      <c r="BK29" s="87">
        <v>0</v>
      </c>
      <c r="BL29" s="87">
        <v>0</v>
      </c>
      <c r="BM29" s="87">
        <v>0</v>
      </c>
      <c r="BN29" s="87">
        <v>0</v>
      </c>
    </row>
    <row r="30" spans="1:66">
      <c r="A30" s="86" t="s">
        <v>1377</v>
      </c>
      <c r="B30" s="87">
        <v>75616951.3429133</v>
      </c>
      <c r="C30" s="87">
        <v>75934538.409795403</v>
      </c>
      <c r="D30" s="87">
        <v>76326707.110292494</v>
      </c>
      <c r="E30" s="87">
        <v>77883188.190484703</v>
      </c>
      <c r="F30" s="87">
        <v>78287137.899252802</v>
      </c>
      <c r="G30" s="87">
        <v>78751874.646842897</v>
      </c>
      <c r="H30" s="87">
        <v>79149608.512213498</v>
      </c>
      <c r="I30" s="87">
        <v>79117187.270295098</v>
      </c>
      <c r="J30" s="87">
        <v>79242946.234908</v>
      </c>
      <c r="K30" s="87">
        <v>79554557.250740096</v>
      </c>
      <c r="L30" s="87">
        <v>79719243.988285407</v>
      </c>
      <c r="M30" s="87">
        <v>79913771.821945593</v>
      </c>
      <c r="N30" s="87">
        <v>939497712.67796898</v>
      </c>
      <c r="O30" s="87">
        <v>81934740.858396307</v>
      </c>
      <c r="P30" s="87">
        <v>82598653.666861907</v>
      </c>
      <c r="Q30" s="87">
        <v>83135002.589425996</v>
      </c>
      <c r="R30" s="87">
        <v>83465233.040247902</v>
      </c>
      <c r="S30" s="87">
        <v>83598158.501086295</v>
      </c>
      <c r="T30" s="87">
        <v>83783858.863725603</v>
      </c>
      <c r="U30" s="87">
        <v>84495098.913176998</v>
      </c>
      <c r="V30" s="87">
        <v>84512510.0556826</v>
      </c>
      <c r="W30" s="87">
        <v>84686367.914488301</v>
      </c>
      <c r="X30" s="87">
        <v>84934169.039187297</v>
      </c>
      <c r="Y30" s="87">
        <v>85384122.817758307</v>
      </c>
      <c r="Z30" s="87">
        <v>85652532.060557395</v>
      </c>
      <c r="AA30" s="87">
        <v>1008180448.32059</v>
      </c>
      <c r="AB30" s="87">
        <v>88205216.443609297</v>
      </c>
      <c r="AC30" s="87">
        <v>88368781.371639296</v>
      </c>
      <c r="AD30" s="87">
        <v>88462268.528803796</v>
      </c>
      <c r="AE30" s="87">
        <v>89292956.948255807</v>
      </c>
      <c r="AF30" s="87">
        <v>89453536.463045597</v>
      </c>
      <c r="AG30" s="87">
        <v>89649434.630010203</v>
      </c>
      <c r="AH30" s="87">
        <v>90194074.688335001</v>
      </c>
      <c r="AI30" s="87">
        <v>90320541.648335606</v>
      </c>
      <c r="AJ30" s="87">
        <v>90433819.336666301</v>
      </c>
      <c r="AK30" s="87">
        <v>90990182.614857495</v>
      </c>
      <c r="AL30" s="87">
        <v>91111211.810358495</v>
      </c>
      <c r="AM30" s="87">
        <v>91148391.876710907</v>
      </c>
      <c r="AN30" s="87">
        <v>1077630416.36062</v>
      </c>
      <c r="AO30" s="87">
        <v>94988492.710534394</v>
      </c>
      <c r="AP30" s="87">
        <v>95080862.913361594</v>
      </c>
      <c r="AQ30" s="87">
        <v>95163025.897178203</v>
      </c>
      <c r="AR30" s="87">
        <v>95492841.850839093</v>
      </c>
      <c r="AS30" s="87">
        <v>95619775.204842597</v>
      </c>
      <c r="AT30" s="87">
        <v>95778928.861343205</v>
      </c>
      <c r="AU30" s="87">
        <v>96653552.784535602</v>
      </c>
      <c r="AV30" s="87">
        <v>97080959.1606251</v>
      </c>
      <c r="AW30" s="87">
        <v>97279392.962398306</v>
      </c>
      <c r="AX30" s="87">
        <v>97647618.446886599</v>
      </c>
      <c r="AY30" s="87">
        <v>97529986.721812695</v>
      </c>
      <c r="AZ30" s="87">
        <v>96955198.595825404</v>
      </c>
      <c r="BA30" s="87">
        <v>1155270636.1101799</v>
      </c>
      <c r="BB30" s="87">
        <v>98755867.031809196</v>
      </c>
      <c r="BC30" s="87">
        <v>98794818.321187302</v>
      </c>
      <c r="BD30" s="87">
        <v>98905994.007122993</v>
      </c>
      <c r="BE30" s="87">
        <v>99881778.836271197</v>
      </c>
      <c r="BF30" s="87">
        <v>99867115.475989193</v>
      </c>
      <c r="BG30" s="87">
        <v>99781237.087557793</v>
      </c>
      <c r="BH30" s="87">
        <v>101165222.61926199</v>
      </c>
      <c r="BI30" s="87">
        <v>101628988.87523</v>
      </c>
      <c r="BJ30" s="87">
        <v>101449006.16129699</v>
      </c>
      <c r="BK30" s="87">
        <v>101834472.339523</v>
      </c>
      <c r="BL30" s="87">
        <v>102123078.11046401</v>
      </c>
      <c r="BM30" s="87">
        <v>102261565.212524</v>
      </c>
      <c r="BN30" s="87">
        <v>1206449144.0782399</v>
      </c>
    </row>
    <row r="31" spans="1:66">
      <c r="A31" s="86" t="s">
        <v>1378</v>
      </c>
      <c r="B31" s="87">
        <v>-98055643.689859599</v>
      </c>
      <c r="C31" s="87">
        <v>-98055643.689859599</v>
      </c>
      <c r="D31" s="87">
        <v>-98055643.689859599</v>
      </c>
      <c r="E31" s="87">
        <v>-98055643.689859599</v>
      </c>
      <c r="F31" s="87">
        <v>-98055643.689859599</v>
      </c>
      <c r="G31" s="87">
        <v>-98055643.689859599</v>
      </c>
      <c r="H31" s="87">
        <v>-98055643.689859599</v>
      </c>
      <c r="I31" s="87">
        <v>-98055643.689859599</v>
      </c>
      <c r="J31" s="87">
        <v>-98055643.689859599</v>
      </c>
      <c r="K31" s="87">
        <v>-98055643.689859599</v>
      </c>
      <c r="L31" s="87">
        <v>-98055643.689859599</v>
      </c>
      <c r="M31" s="87">
        <v>-98055643.689859599</v>
      </c>
      <c r="N31" s="87">
        <v>-1176667724.2783101</v>
      </c>
      <c r="O31" s="87">
        <v>-111040367.40197399</v>
      </c>
      <c r="P31" s="87">
        <v>-111040367.40197399</v>
      </c>
      <c r="Q31" s="87">
        <v>-111040367.40197399</v>
      </c>
      <c r="R31" s="87">
        <v>-111040367.40197399</v>
      </c>
      <c r="S31" s="87">
        <v>-111040367.40197399</v>
      </c>
      <c r="T31" s="87">
        <v>-111040367.40197399</v>
      </c>
      <c r="U31" s="87">
        <v>-111040367.40197399</v>
      </c>
      <c r="V31" s="87">
        <v>-111040367.40197399</v>
      </c>
      <c r="W31" s="87">
        <v>-111040367.40197399</v>
      </c>
      <c r="X31" s="87">
        <v>-111040367.40197399</v>
      </c>
      <c r="Y31" s="87">
        <v>-111040367.40197399</v>
      </c>
      <c r="Z31" s="87">
        <v>-111040367.40197399</v>
      </c>
      <c r="AA31" s="87">
        <v>-1332484408.8236899</v>
      </c>
      <c r="AB31" s="87">
        <v>-126188723.489995</v>
      </c>
      <c r="AC31" s="87">
        <v>-126188723.489995</v>
      </c>
      <c r="AD31" s="87">
        <v>-126188723.489995</v>
      </c>
      <c r="AE31" s="87">
        <v>-126188723.489995</v>
      </c>
      <c r="AF31" s="87">
        <v>-126188723.489995</v>
      </c>
      <c r="AG31" s="87">
        <v>-126188723.489995</v>
      </c>
      <c r="AH31" s="87">
        <v>-126188723.489995</v>
      </c>
      <c r="AI31" s="87">
        <v>-126188723.489995</v>
      </c>
      <c r="AJ31" s="87">
        <v>-126188723.489995</v>
      </c>
      <c r="AK31" s="87">
        <v>-126188723.489995</v>
      </c>
      <c r="AL31" s="87">
        <v>-126188723.489995</v>
      </c>
      <c r="AM31" s="87">
        <v>-126188723.489995</v>
      </c>
      <c r="AN31" s="87">
        <v>-1514264681.87994</v>
      </c>
      <c r="AO31" s="87">
        <v>-134412794.600593</v>
      </c>
      <c r="AP31" s="87">
        <v>-134412794.600593</v>
      </c>
      <c r="AQ31" s="87">
        <v>-134412794.600593</v>
      </c>
      <c r="AR31" s="87">
        <v>-134412794.600593</v>
      </c>
      <c r="AS31" s="87">
        <v>-134412794.600593</v>
      </c>
      <c r="AT31" s="87">
        <v>-134412794.600593</v>
      </c>
      <c r="AU31" s="87">
        <v>-134412794.600593</v>
      </c>
      <c r="AV31" s="87">
        <v>-134412794.600593</v>
      </c>
      <c r="AW31" s="87">
        <v>-134412794.600593</v>
      </c>
      <c r="AX31" s="87">
        <v>-134412794.600593</v>
      </c>
      <c r="AY31" s="87">
        <v>-134412794.600593</v>
      </c>
      <c r="AZ31" s="87">
        <v>-134412794.600593</v>
      </c>
      <c r="BA31" s="87">
        <v>-1612953535.2071199</v>
      </c>
      <c r="BB31" s="87">
        <v>-136341361.34266201</v>
      </c>
      <c r="BC31" s="87">
        <v>-136341361.34266201</v>
      </c>
      <c r="BD31" s="87">
        <v>-136341361.34266201</v>
      </c>
      <c r="BE31" s="87">
        <v>-136341361.34266201</v>
      </c>
      <c r="BF31" s="87">
        <v>-136341361.34266201</v>
      </c>
      <c r="BG31" s="87">
        <v>-136341361.34266201</v>
      </c>
      <c r="BH31" s="87">
        <v>-136341361.34266201</v>
      </c>
      <c r="BI31" s="87">
        <v>-136341361.34266201</v>
      </c>
      <c r="BJ31" s="87">
        <v>-136341361.34266201</v>
      </c>
      <c r="BK31" s="87">
        <v>-136341361.34266201</v>
      </c>
      <c r="BL31" s="87">
        <v>-136341361.34266201</v>
      </c>
      <c r="BM31" s="87">
        <v>-136341361.34266201</v>
      </c>
      <c r="BN31" s="87">
        <v>-1636096336.1119399</v>
      </c>
    </row>
    <row r="32" spans="1:66">
      <c r="A32" s="86" t="s">
        <v>1379</v>
      </c>
      <c r="B32" s="87">
        <v>0</v>
      </c>
      <c r="C32" s="87">
        <v>0</v>
      </c>
      <c r="D32" s="87">
        <v>0</v>
      </c>
      <c r="E32" s="87">
        <v>0</v>
      </c>
      <c r="F32" s="87">
        <v>0</v>
      </c>
      <c r="G32" s="87">
        <v>0</v>
      </c>
      <c r="H32" s="87">
        <v>0</v>
      </c>
      <c r="I32" s="87">
        <v>0</v>
      </c>
      <c r="J32" s="87">
        <v>0</v>
      </c>
      <c r="K32" s="87">
        <v>0</v>
      </c>
      <c r="L32" s="87">
        <v>0</v>
      </c>
      <c r="M32" s="87">
        <v>0</v>
      </c>
      <c r="N32" s="87">
        <v>0</v>
      </c>
      <c r="O32" s="87">
        <v>0</v>
      </c>
      <c r="P32" s="87">
        <v>0</v>
      </c>
      <c r="Q32" s="87">
        <v>0</v>
      </c>
      <c r="R32" s="87">
        <v>0</v>
      </c>
      <c r="S32" s="87">
        <v>0</v>
      </c>
      <c r="T32" s="87">
        <v>0</v>
      </c>
      <c r="U32" s="87">
        <v>0</v>
      </c>
      <c r="V32" s="87">
        <v>0</v>
      </c>
      <c r="W32" s="87">
        <v>0</v>
      </c>
      <c r="X32" s="87">
        <v>0</v>
      </c>
      <c r="Y32" s="87">
        <v>0</v>
      </c>
      <c r="Z32" s="87">
        <v>0</v>
      </c>
      <c r="AA32" s="87">
        <v>0</v>
      </c>
      <c r="AB32" s="87">
        <v>0</v>
      </c>
      <c r="AC32" s="87">
        <v>0</v>
      </c>
      <c r="AD32" s="87">
        <v>0</v>
      </c>
      <c r="AE32" s="87">
        <v>0</v>
      </c>
      <c r="AF32" s="87">
        <v>0</v>
      </c>
      <c r="AG32" s="87">
        <v>0</v>
      </c>
      <c r="AH32" s="87">
        <v>0</v>
      </c>
      <c r="AI32" s="87">
        <v>0</v>
      </c>
      <c r="AJ32" s="87">
        <v>0</v>
      </c>
      <c r="AK32" s="87">
        <v>0</v>
      </c>
      <c r="AL32" s="87">
        <v>0</v>
      </c>
      <c r="AM32" s="87">
        <v>0</v>
      </c>
      <c r="AN32" s="87">
        <v>0</v>
      </c>
      <c r="AO32" s="87">
        <v>0</v>
      </c>
      <c r="AP32" s="87">
        <v>0</v>
      </c>
      <c r="AQ32" s="87">
        <v>0</v>
      </c>
      <c r="AR32" s="87">
        <v>0</v>
      </c>
      <c r="AS32" s="87">
        <v>0</v>
      </c>
      <c r="AT32" s="87">
        <v>0</v>
      </c>
      <c r="AU32" s="87">
        <v>0</v>
      </c>
      <c r="AV32" s="87">
        <v>0</v>
      </c>
      <c r="AW32" s="87">
        <v>0</v>
      </c>
      <c r="AX32" s="87">
        <v>0</v>
      </c>
      <c r="AY32" s="87">
        <v>0</v>
      </c>
      <c r="AZ32" s="87">
        <v>0</v>
      </c>
      <c r="BA32" s="87">
        <v>0</v>
      </c>
      <c r="BB32" s="87">
        <v>0</v>
      </c>
      <c r="BC32" s="87">
        <v>0</v>
      </c>
      <c r="BD32" s="87">
        <v>0</v>
      </c>
      <c r="BE32" s="87">
        <v>0</v>
      </c>
      <c r="BF32" s="87">
        <v>0</v>
      </c>
      <c r="BG32" s="87">
        <v>0</v>
      </c>
      <c r="BH32" s="87">
        <v>0</v>
      </c>
      <c r="BI32" s="87">
        <v>0</v>
      </c>
      <c r="BJ32" s="87">
        <v>0</v>
      </c>
      <c r="BK32" s="87">
        <v>0</v>
      </c>
      <c r="BL32" s="87">
        <v>0</v>
      </c>
      <c r="BM32" s="87">
        <v>0</v>
      </c>
      <c r="BN32" s="87">
        <v>0</v>
      </c>
    </row>
    <row r="33" spans="1:66">
      <c r="A33" s="86" t="s">
        <v>1380</v>
      </c>
      <c r="B33" s="87">
        <v>0</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0</v>
      </c>
      <c r="BJ33" s="87">
        <v>0</v>
      </c>
      <c r="BK33" s="87">
        <v>0</v>
      </c>
      <c r="BL33" s="87">
        <v>0</v>
      </c>
      <c r="BM33" s="87">
        <v>0</v>
      </c>
      <c r="BN33" s="87">
        <v>0</v>
      </c>
    </row>
    <row r="34" spans="1:66">
      <c r="A34" s="86" t="s">
        <v>1381</v>
      </c>
      <c r="B34" s="87">
        <v>0</v>
      </c>
      <c r="C34" s="87">
        <v>0</v>
      </c>
      <c r="D34" s="87">
        <v>0</v>
      </c>
      <c r="E34" s="87">
        <v>0</v>
      </c>
      <c r="F34" s="87">
        <v>0</v>
      </c>
      <c r="G34" s="87">
        <v>0</v>
      </c>
      <c r="H34" s="87">
        <v>0</v>
      </c>
      <c r="I34" s="87">
        <v>0</v>
      </c>
      <c r="J34" s="87">
        <v>0</v>
      </c>
      <c r="K34" s="87">
        <v>0</v>
      </c>
      <c r="L34" s="87">
        <v>0</v>
      </c>
      <c r="M34" s="87">
        <v>0</v>
      </c>
      <c r="N34" s="87">
        <v>0</v>
      </c>
      <c r="O34" s="87">
        <v>0</v>
      </c>
      <c r="P34" s="87">
        <v>0</v>
      </c>
      <c r="Q34" s="87">
        <v>0</v>
      </c>
      <c r="R34" s="87">
        <v>0</v>
      </c>
      <c r="S34" s="87">
        <v>0</v>
      </c>
      <c r="T34" s="87">
        <v>0</v>
      </c>
      <c r="U34" s="87">
        <v>0</v>
      </c>
      <c r="V34" s="87">
        <v>0</v>
      </c>
      <c r="W34" s="87">
        <v>0</v>
      </c>
      <c r="X34" s="87">
        <v>0</v>
      </c>
      <c r="Y34" s="87">
        <v>0</v>
      </c>
      <c r="Z34" s="87">
        <v>0</v>
      </c>
      <c r="AA34" s="87">
        <v>0</v>
      </c>
      <c r="AB34" s="87">
        <v>0</v>
      </c>
      <c r="AC34" s="87">
        <v>0</v>
      </c>
      <c r="AD34" s="87">
        <v>0</v>
      </c>
      <c r="AE34" s="87">
        <v>0</v>
      </c>
      <c r="AF34" s="87">
        <v>0</v>
      </c>
      <c r="AG34" s="87">
        <v>0</v>
      </c>
      <c r="AH34" s="87">
        <v>0</v>
      </c>
      <c r="AI34" s="87">
        <v>0</v>
      </c>
      <c r="AJ34" s="87">
        <v>0</v>
      </c>
      <c r="AK34" s="87">
        <v>0</v>
      </c>
      <c r="AL34" s="87">
        <v>0</v>
      </c>
      <c r="AM34" s="87">
        <v>0</v>
      </c>
      <c r="AN34" s="87">
        <v>0</v>
      </c>
      <c r="AO34" s="87">
        <v>0</v>
      </c>
      <c r="AP34" s="87">
        <v>0</v>
      </c>
      <c r="AQ34" s="87">
        <v>0</v>
      </c>
      <c r="AR34" s="87">
        <v>0</v>
      </c>
      <c r="AS34" s="87">
        <v>0</v>
      </c>
      <c r="AT34" s="87">
        <v>0</v>
      </c>
      <c r="AU34" s="87">
        <v>0</v>
      </c>
      <c r="AV34" s="87">
        <v>0</v>
      </c>
      <c r="AW34" s="87">
        <v>0</v>
      </c>
      <c r="AX34" s="87">
        <v>0</v>
      </c>
      <c r="AY34" s="87">
        <v>0</v>
      </c>
      <c r="AZ34" s="87">
        <v>0</v>
      </c>
      <c r="BA34" s="87">
        <v>0</v>
      </c>
      <c r="BB34" s="87">
        <v>0</v>
      </c>
      <c r="BC34" s="87">
        <v>0</v>
      </c>
      <c r="BD34" s="87">
        <v>0</v>
      </c>
      <c r="BE34" s="87">
        <v>0</v>
      </c>
      <c r="BF34" s="87">
        <v>0</v>
      </c>
      <c r="BG34" s="87">
        <v>0</v>
      </c>
      <c r="BH34" s="87">
        <v>0</v>
      </c>
      <c r="BI34" s="87">
        <v>0</v>
      </c>
      <c r="BJ34" s="87">
        <v>0</v>
      </c>
      <c r="BK34" s="87">
        <v>0</v>
      </c>
      <c r="BL34" s="87">
        <v>0</v>
      </c>
      <c r="BM34" s="87">
        <v>0</v>
      </c>
      <c r="BN34" s="87">
        <v>0</v>
      </c>
    </row>
    <row r="35" spans="1:66">
      <c r="A35" s="86" t="s">
        <v>1382</v>
      </c>
      <c r="B35" s="87">
        <v>0</v>
      </c>
      <c r="C35" s="87">
        <v>0</v>
      </c>
      <c r="D35" s="87">
        <v>0</v>
      </c>
      <c r="E35" s="87">
        <v>0</v>
      </c>
      <c r="F35" s="87">
        <v>0</v>
      </c>
      <c r="G35" s="87">
        <v>0</v>
      </c>
      <c r="H35" s="87">
        <v>0</v>
      </c>
      <c r="I35" s="87">
        <v>0</v>
      </c>
      <c r="J35" s="87">
        <v>0</v>
      </c>
      <c r="K35" s="87">
        <v>0</v>
      </c>
      <c r="L35" s="87">
        <v>0</v>
      </c>
      <c r="M35" s="87">
        <v>0</v>
      </c>
      <c r="N35" s="87">
        <v>0</v>
      </c>
      <c r="O35" s="87">
        <v>0</v>
      </c>
      <c r="P35" s="87">
        <v>0</v>
      </c>
      <c r="Q35" s="87">
        <v>0</v>
      </c>
      <c r="R35" s="87">
        <v>0</v>
      </c>
      <c r="S35" s="87">
        <v>0</v>
      </c>
      <c r="T35" s="87">
        <v>0</v>
      </c>
      <c r="U35" s="87">
        <v>0</v>
      </c>
      <c r="V35" s="87">
        <v>0</v>
      </c>
      <c r="W35" s="87">
        <v>0</v>
      </c>
      <c r="X35" s="87">
        <v>0</v>
      </c>
      <c r="Y35" s="87">
        <v>0</v>
      </c>
      <c r="Z35" s="87">
        <v>0</v>
      </c>
      <c r="AA35" s="87">
        <v>0</v>
      </c>
      <c r="AB35" s="87">
        <v>0</v>
      </c>
      <c r="AC35" s="87">
        <v>0</v>
      </c>
      <c r="AD35" s="87">
        <v>0</v>
      </c>
      <c r="AE35" s="87">
        <v>0</v>
      </c>
      <c r="AF35" s="87">
        <v>0</v>
      </c>
      <c r="AG35" s="87">
        <v>0</v>
      </c>
      <c r="AH35" s="87">
        <v>0</v>
      </c>
      <c r="AI35" s="87">
        <v>0</v>
      </c>
      <c r="AJ35" s="87">
        <v>0</v>
      </c>
      <c r="AK35" s="87">
        <v>0</v>
      </c>
      <c r="AL35" s="87">
        <v>0</v>
      </c>
      <c r="AM35" s="87">
        <v>0</v>
      </c>
      <c r="AN35" s="87">
        <v>0</v>
      </c>
      <c r="AO35" s="87">
        <v>0</v>
      </c>
      <c r="AP35" s="87">
        <v>0</v>
      </c>
      <c r="AQ35" s="87">
        <v>0</v>
      </c>
      <c r="AR35" s="87">
        <v>0</v>
      </c>
      <c r="AS35" s="87">
        <v>0</v>
      </c>
      <c r="AT35" s="87">
        <v>0</v>
      </c>
      <c r="AU35" s="87">
        <v>0</v>
      </c>
      <c r="AV35" s="87">
        <v>0</v>
      </c>
      <c r="AW35" s="87">
        <v>0</v>
      </c>
      <c r="AX35" s="87">
        <v>0</v>
      </c>
      <c r="AY35" s="87">
        <v>0</v>
      </c>
      <c r="AZ35" s="87">
        <v>0</v>
      </c>
      <c r="BA35" s="87">
        <v>0</v>
      </c>
      <c r="BB35" s="87">
        <v>0</v>
      </c>
      <c r="BC35" s="87">
        <v>0</v>
      </c>
      <c r="BD35" s="87">
        <v>0</v>
      </c>
      <c r="BE35" s="87">
        <v>0</v>
      </c>
      <c r="BF35" s="87">
        <v>0</v>
      </c>
      <c r="BG35" s="87">
        <v>0</v>
      </c>
      <c r="BH35" s="87">
        <v>0</v>
      </c>
      <c r="BI35" s="87">
        <v>0</v>
      </c>
      <c r="BJ35" s="87">
        <v>0</v>
      </c>
      <c r="BK35" s="87">
        <v>0</v>
      </c>
      <c r="BL35" s="87">
        <v>0</v>
      </c>
      <c r="BM35" s="87">
        <v>0</v>
      </c>
      <c r="BN35" s="87">
        <v>0</v>
      </c>
    </row>
    <row r="36" spans="1:66">
      <c r="A36" s="86" t="s">
        <v>1383</v>
      </c>
      <c r="B36" s="87">
        <v>0</v>
      </c>
      <c r="C36" s="87">
        <v>0</v>
      </c>
      <c r="D36" s="87">
        <v>0</v>
      </c>
      <c r="E36" s="87">
        <v>0</v>
      </c>
      <c r="F36" s="87">
        <v>0</v>
      </c>
      <c r="G36" s="87">
        <v>0</v>
      </c>
      <c r="H36" s="87">
        <v>0</v>
      </c>
      <c r="I36" s="87">
        <v>0</v>
      </c>
      <c r="J36" s="87">
        <v>0</v>
      </c>
      <c r="K36" s="87">
        <v>0</v>
      </c>
      <c r="L36" s="87">
        <v>0</v>
      </c>
      <c r="M36" s="87">
        <v>0</v>
      </c>
      <c r="N36" s="87">
        <v>0</v>
      </c>
      <c r="O36" s="87">
        <v>0</v>
      </c>
      <c r="P36" s="87">
        <v>0</v>
      </c>
      <c r="Q36" s="87">
        <v>0</v>
      </c>
      <c r="R36" s="87">
        <v>0</v>
      </c>
      <c r="S36" s="87">
        <v>0</v>
      </c>
      <c r="T36" s="87">
        <v>0</v>
      </c>
      <c r="U36" s="87">
        <v>0</v>
      </c>
      <c r="V36" s="87">
        <v>0</v>
      </c>
      <c r="W36" s="87">
        <v>0</v>
      </c>
      <c r="X36" s="87">
        <v>0</v>
      </c>
      <c r="Y36" s="87">
        <v>0</v>
      </c>
      <c r="Z36" s="87">
        <v>0</v>
      </c>
      <c r="AA36" s="87">
        <v>0</v>
      </c>
      <c r="AB36" s="87">
        <v>0</v>
      </c>
      <c r="AC36" s="87">
        <v>0</v>
      </c>
      <c r="AD36" s="87">
        <v>0</v>
      </c>
      <c r="AE36" s="87">
        <v>0</v>
      </c>
      <c r="AF36" s="87">
        <v>0</v>
      </c>
      <c r="AG36" s="87">
        <v>0</v>
      </c>
      <c r="AH36" s="87">
        <v>0</v>
      </c>
      <c r="AI36" s="87">
        <v>0</v>
      </c>
      <c r="AJ36" s="87">
        <v>0</v>
      </c>
      <c r="AK36" s="87">
        <v>0</v>
      </c>
      <c r="AL36" s="87">
        <v>0</v>
      </c>
      <c r="AM36" s="87">
        <v>0</v>
      </c>
      <c r="AN36" s="87">
        <v>0</v>
      </c>
      <c r="AO36" s="87">
        <v>0</v>
      </c>
      <c r="AP36" s="87">
        <v>0</v>
      </c>
      <c r="AQ36" s="87">
        <v>0</v>
      </c>
      <c r="AR36" s="87">
        <v>0</v>
      </c>
      <c r="AS36" s="87">
        <v>0</v>
      </c>
      <c r="AT36" s="87">
        <v>0</v>
      </c>
      <c r="AU36" s="87">
        <v>0</v>
      </c>
      <c r="AV36" s="87">
        <v>0</v>
      </c>
      <c r="AW36" s="87">
        <v>0</v>
      </c>
      <c r="AX36" s="87">
        <v>0</v>
      </c>
      <c r="AY36" s="87">
        <v>0</v>
      </c>
      <c r="AZ36" s="87">
        <v>0</v>
      </c>
      <c r="BA36" s="87">
        <v>0</v>
      </c>
      <c r="BB36" s="87">
        <v>0</v>
      </c>
      <c r="BC36" s="87">
        <v>0</v>
      </c>
      <c r="BD36" s="87">
        <v>0</v>
      </c>
      <c r="BE36" s="87">
        <v>0</v>
      </c>
      <c r="BF36" s="87">
        <v>0</v>
      </c>
      <c r="BG36" s="87">
        <v>0</v>
      </c>
      <c r="BH36" s="87">
        <v>0</v>
      </c>
      <c r="BI36" s="87">
        <v>0</v>
      </c>
      <c r="BJ36" s="87">
        <v>0</v>
      </c>
      <c r="BK36" s="87">
        <v>0</v>
      </c>
      <c r="BL36" s="87">
        <v>0</v>
      </c>
      <c r="BM36" s="87">
        <v>0</v>
      </c>
      <c r="BN36" s="87">
        <v>0</v>
      </c>
    </row>
    <row r="37" spans="1:66">
      <c r="A37" s="86" t="s">
        <v>1384</v>
      </c>
      <c r="B37" s="87">
        <v>2500000</v>
      </c>
      <c r="C37" s="87">
        <v>2500000</v>
      </c>
      <c r="D37" s="87">
        <v>2500000</v>
      </c>
      <c r="E37" s="87">
        <v>2500000</v>
      </c>
      <c r="F37" s="87">
        <v>2500000</v>
      </c>
      <c r="G37" s="87">
        <v>2500000</v>
      </c>
      <c r="H37" s="87">
        <v>2500000</v>
      </c>
      <c r="I37" s="87">
        <v>2500000</v>
      </c>
      <c r="J37" s="87">
        <v>2500000</v>
      </c>
      <c r="K37" s="87">
        <v>2500000</v>
      </c>
      <c r="L37" s="87">
        <v>2500000</v>
      </c>
      <c r="M37" s="87">
        <v>2500000</v>
      </c>
      <c r="N37" s="87">
        <v>30000000</v>
      </c>
      <c r="O37" s="87">
        <v>2500000</v>
      </c>
      <c r="P37" s="87">
        <v>2500000</v>
      </c>
      <c r="Q37" s="87">
        <v>2500000</v>
      </c>
      <c r="R37" s="87">
        <v>2500000</v>
      </c>
      <c r="S37" s="87">
        <v>2500000</v>
      </c>
      <c r="T37" s="87">
        <v>2500000</v>
      </c>
      <c r="U37" s="87">
        <v>2500000</v>
      </c>
      <c r="V37" s="87">
        <v>2500000</v>
      </c>
      <c r="W37" s="87">
        <v>2500000</v>
      </c>
      <c r="X37" s="87">
        <v>2500000</v>
      </c>
      <c r="Y37" s="87">
        <v>2500000</v>
      </c>
      <c r="Z37" s="87">
        <v>2500000</v>
      </c>
      <c r="AA37" s="87">
        <v>30000000</v>
      </c>
      <c r="AB37" s="87">
        <v>2500000</v>
      </c>
      <c r="AC37" s="87">
        <v>2500000</v>
      </c>
      <c r="AD37" s="87">
        <v>2500000</v>
      </c>
      <c r="AE37" s="87">
        <v>2500000</v>
      </c>
      <c r="AF37" s="87">
        <v>2500000</v>
      </c>
      <c r="AG37" s="87">
        <v>2500000</v>
      </c>
      <c r="AH37" s="87">
        <v>2500000</v>
      </c>
      <c r="AI37" s="87">
        <v>2500000</v>
      </c>
      <c r="AJ37" s="87">
        <v>2500000</v>
      </c>
      <c r="AK37" s="87">
        <v>2500000</v>
      </c>
      <c r="AL37" s="87">
        <v>2500000</v>
      </c>
      <c r="AM37" s="87">
        <v>2500000</v>
      </c>
      <c r="AN37" s="87">
        <v>30000000</v>
      </c>
      <c r="AO37" s="87">
        <v>2500000</v>
      </c>
      <c r="AP37" s="87">
        <v>2500000</v>
      </c>
      <c r="AQ37" s="87">
        <v>2500000</v>
      </c>
      <c r="AR37" s="87">
        <v>2500000</v>
      </c>
      <c r="AS37" s="87">
        <v>2500000</v>
      </c>
      <c r="AT37" s="87">
        <v>2500000</v>
      </c>
      <c r="AU37" s="87">
        <v>2500000</v>
      </c>
      <c r="AV37" s="87">
        <v>2500000</v>
      </c>
      <c r="AW37" s="87">
        <v>2500000</v>
      </c>
      <c r="AX37" s="87">
        <v>2500000</v>
      </c>
      <c r="AY37" s="87">
        <v>2500000</v>
      </c>
      <c r="AZ37" s="87">
        <v>2500000</v>
      </c>
      <c r="BA37" s="87">
        <v>30000000</v>
      </c>
      <c r="BB37" s="87">
        <v>2500000</v>
      </c>
      <c r="BC37" s="87">
        <v>2500000</v>
      </c>
      <c r="BD37" s="87">
        <v>2500000</v>
      </c>
      <c r="BE37" s="87">
        <v>2500000</v>
      </c>
      <c r="BF37" s="87">
        <v>2500000</v>
      </c>
      <c r="BG37" s="87">
        <v>2500000</v>
      </c>
      <c r="BH37" s="87">
        <v>2500000</v>
      </c>
      <c r="BI37" s="87">
        <v>2500000</v>
      </c>
      <c r="BJ37" s="87">
        <v>2500000</v>
      </c>
      <c r="BK37" s="87">
        <v>2500000</v>
      </c>
      <c r="BL37" s="87">
        <v>2500000</v>
      </c>
      <c r="BM37" s="87">
        <v>2500000</v>
      </c>
      <c r="BN37" s="87">
        <v>30000000</v>
      </c>
    </row>
    <row r="38" spans="1:66">
      <c r="A38" s="86" t="s">
        <v>1385</v>
      </c>
      <c r="B38" s="87">
        <v>0</v>
      </c>
      <c r="C38" s="87">
        <v>0</v>
      </c>
      <c r="D38" s="87">
        <v>0</v>
      </c>
      <c r="E38" s="87">
        <v>0</v>
      </c>
      <c r="F38" s="87">
        <v>0</v>
      </c>
      <c r="G38" s="87">
        <v>0</v>
      </c>
      <c r="H38" s="87">
        <v>0</v>
      </c>
      <c r="I38" s="87">
        <v>0</v>
      </c>
      <c r="J38" s="87">
        <v>0</v>
      </c>
      <c r="K38" s="87">
        <v>0</v>
      </c>
      <c r="L38" s="87">
        <v>0</v>
      </c>
      <c r="M38" s="87">
        <v>0</v>
      </c>
      <c r="N38" s="87">
        <v>0</v>
      </c>
      <c r="O38" s="87">
        <v>0</v>
      </c>
      <c r="P38" s="87">
        <v>0</v>
      </c>
      <c r="Q38" s="87">
        <v>0</v>
      </c>
      <c r="R38" s="87">
        <v>0</v>
      </c>
      <c r="S38" s="87">
        <v>0</v>
      </c>
      <c r="T38" s="87">
        <v>0</v>
      </c>
      <c r="U38" s="87">
        <v>0</v>
      </c>
      <c r="V38" s="87">
        <v>0</v>
      </c>
      <c r="W38" s="87">
        <v>0</v>
      </c>
      <c r="X38" s="87">
        <v>0</v>
      </c>
      <c r="Y38" s="87">
        <v>0</v>
      </c>
      <c r="Z38" s="87">
        <v>0</v>
      </c>
      <c r="AA38" s="87">
        <v>0</v>
      </c>
      <c r="AB38" s="87">
        <v>0</v>
      </c>
      <c r="AC38" s="87">
        <v>0</v>
      </c>
      <c r="AD38" s="87">
        <v>0</v>
      </c>
      <c r="AE38" s="87">
        <v>0</v>
      </c>
      <c r="AF38" s="87">
        <v>0</v>
      </c>
      <c r="AG38" s="87">
        <v>0</v>
      </c>
      <c r="AH38" s="87">
        <v>0</v>
      </c>
      <c r="AI38" s="87">
        <v>0</v>
      </c>
      <c r="AJ38" s="87">
        <v>0</v>
      </c>
      <c r="AK38" s="87">
        <v>0</v>
      </c>
      <c r="AL38" s="87">
        <v>0</v>
      </c>
      <c r="AM38" s="87">
        <v>0</v>
      </c>
      <c r="AN38" s="87">
        <v>0</v>
      </c>
      <c r="AO38" s="87">
        <v>0</v>
      </c>
      <c r="AP38" s="87">
        <v>0</v>
      </c>
      <c r="AQ38" s="87">
        <v>0</v>
      </c>
      <c r="AR38" s="87">
        <v>0</v>
      </c>
      <c r="AS38" s="87">
        <v>0</v>
      </c>
      <c r="AT38" s="87">
        <v>0</v>
      </c>
      <c r="AU38" s="87">
        <v>0</v>
      </c>
      <c r="AV38" s="87">
        <v>0</v>
      </c>
      <c r="AW38" s="87">
        <v>0</v>
      </c>
      <c r="AX38" s="87">
        <v>0</v>
      </c>
      <c r="AY38" s="87">
        <v>0</v>
      </c>
      <c r="AZ38" s="87">
        <v>0</v>
      </c>
      <c r="BA38" s="87">
        <v>0</v>
      </c>
      <c r="BB38" s="87">
        <v>0</v>
      </c>
      <c r="BC38" s="87">
        <v>0</v>
      </c>
      <c r="BD38" s="87">
        <v>0</v>
      </c>
      <c r="BE38" s="87">
        <v>0</v>
      </c>
      <c r="BF38" s="87">
        <v>0</v>
      </c>
      <c r="BG38" s="87">
        <v>0</v>
      </c>
      <c r="BH38" s="87">
        <v>0</v>
      </c>
      <c r="BI38" s="87">
        <v>0</v>
      </c>
      <c r="BJ38" s="87">
        <v>0</v>
      </c>
      <c r="BK38" s="87">
        <v>0</v>
      </c>
      <c r="BL38" s="87">
        <v>0</v>
      </c>
      <c r="BM38" s="87">
        <v>0</v>
      </c>
      <c r="BN38" s="87">
        <v>0</v>
      </c>
    </row>
    <row r="39" spans="1:66">
      <c r="A39" s="86" t="s">
        <v>1386</v>
      </c>
      <c r="B39" s="87">
        <v>-8142821.3115744004</v>
      </c>
      <c r="C39" s="87">
        <v>-10542594.613081099</v>
      </c>
      <c r="D39" s="87">
        <v>-12382804.366219301</v>
      </c>
      <c r="E39" s="87">
        <v>-11098361.701905901</v>
      </c>
      <c r="F39" s="87">
        <v>-11762132.9542941</v>
      </c>
      <c r="G39" s="87">
        <v>-11477400.705452699</v>
      </c>
      <c r="H39" s="87">
        <v>-9635670.8464655001</v>
      </c>
      <c r="I39" s="87">
        <v>-9029064.0355952401</v>
      </c>
      <c r="J39" s="87">
        <v>-11223658.545841301</v>
      </c>
      <c r="K39" s="87">
        <v>-13263897.4348695</v>
      </c>
      <c r="L39" s="87">
        <v>-12352307.531198099</v>
      </c>
      <c r="M39" s="87">
        <v>-10205959.087228499</v>
      </c>
      <c r="N39" s="87">
        <v>-131116673.133726</v>
      </c>
      <c r="O39" s="87">
        <v>-9804773.6157705802</v>
      </c>
      <c r="P39" s="87">
        <v>-11457866.700318901</v>
      </c>
      <c r="Q39" s="87">
        <v>-12269556.206738301</v>
      </c>
      <c r="R39" s="87">
        <v>-12060435.753611101</v>
      </c>
      <c r="S39" s="87">
        <v>-11069931.3451088</v>
      </c>
      <c r="T39" s="87">
        <v>-11001107.4155141</v>
      </c>
      <c r="U39" s="87">
        <v>-11220203.889342999</v>
      </c>
      <c r="V39" s="87">
        <v>-11976627.673650401</v>
      </c>
      <c r="W39" s="87">
        <v>-10418595.9307463</v>
      </c>
      <c r="X39" s="87">
        <v>-10217570.536063701</v>
      </c>
      <c r="Y39" s="87">
        <v>-10304266.1630976</v>
      </c>
      <c r="Z39" s="87">
        <v>-10060591.749775</v>
      </c>
      <c r="AA39" s="87">
        <v>-131861526.979738</v>
      </c>
      <c r="AB39" s="87">
        <v>-10271988.5360114</v>
      </c>
      <c r="AC39" s="87">
        <v>-11260268.9555362</v>
      </c>
      <c r="AD39" s="87">
        <v>-11471264.2898903</v>
      </c>
      <c r="AE39" s="87">
        <v>-11315478.882906999</v>
      </c>
      <c r="AF39" s="87">
        <v>-10252062.4524568</v>
      </c>
      <c r="AG39" s="87">
        <v>-10153830.120303901</v>
      </c>
      <c r="AH39" s="87">
        <v>-10432124.804749301</v>
      </c>
      <c r="AI39" s="87">
        <v>-11287751.379008001</v>
      </c>
      <c r="AJ39" s="87">
        <v>-9949482.9827644303</v>
      </c>
      <c r="AK39" s="87">
        <v>-9790420.6641364004</v>
      </c>
      <c r="AL39" s="87">
        <v>-10141600.451407099</v>
      </c>
      <c r="AM39" s="87">
        <v>-9355186.5776413698</v>
      </c>
      <c r="AN39" s="87">
        <v>-125681460.09681199</v>
      </c>
      <c r="AO39" s="87">
        <v>-9717895.3637301996</v>
      </c>
      <c r="AP39" s="87">
        <v>-10706400.1599728</v>
      </c>
      <c r="AQ39" s="87">
        <v>-10917200.7646276</v>
      </c>
      <c r="AR39" s="87">
        <v>-10761343.194166301</v>
      </c>
      <c r="AS39" s="87">
        <v>-9697937.8399923593</v>
      </c>
      <c r="AT39" s="87">
        <v>-9599833.4168414008</v>
      </c>
      <c r="AU39" s="87">
        <v>-9878150.8865057696</v>
      </c>
      <c r="AV39" s="87">
        <v>-10733979.9137883</v>
      </c>
      <c r="AW39" s="87">
        <v>-9395379.2524781693</v>
      </c>
      <c r="AX39" s="87">
        <v>-9236278.0370073505</v>
      </c>
      <c r="AY39" s="87">
        <v>-9587493.2421651501</v>
      </c>
      <c r="AZ39" s="87">
        <v>-8801018.5987963006</v>
      </c>
      <c r="BA39" s="87">
        <v>-119032910.67007101</v>
      </c>
      <c r="BB39" s="87">
        <v>-9971080.1865897309</v>
      </c>
      <c r="BC39" s="87">
        <v>-10966796.9221568</v>
      </c>
      <c r="BD39" s="87">
        <v>-11171338.5049794</v>
      </c>
      <c r="BE39" s="87">
        <v>-11013161.4486541</v>
      </c>
      <c r="BF39" s="87">
        <v>-9950112.1092787795</v>
      </c>
      <c r="BG39" s="87">
        <v>-9856118.9503013194</v>
      </c>
      <c r="BH39" s="87">
        <v>-10135168.7847954</v>
      </c>
      <c r="BI39" s="87">
        <v>-10997505.077798501</v>
      </c>
      <c r="BJ39" s="87">
        <v>-9648224.7188650705</v>
      </c>
      <c r="BK39" s="87">
        <v>-9487873.2771101091</v>
      </c>
      <c r="BL39" s="87">
        <v>-9840226.8876015507</v>
      </c>
      <c r="BM39" s="87">
        <v>-9051798.4097553305</v>
      </c>
      <c r="BN39" s="87">
        <v>-122089405.277886</v>
      </c>
    </row>
    <row r="40" spans="1:66">
      <c r="A40" s="86" t="s">
        <v>1387</v>
      </c>
      <c r="B40" s="87">
        <v>0</v>
      </c>
      <c r="C40" s="87">
        <v>0</v>
      </c>
      <c r="D40" s="87">
        <v>0</v>
      </c>
      <c r="E40" s="87">
        <v>0</v>
      </c>
      <c r="F40" s="87">
        <v>0</v>
      </c>
      <c r="G40" s="87">
        <v>0</v>
      </c>
      <c r="H40" s="87">
        <v>0</v>
      </c>
      <c r="I40" s="87">
        <v>0</v>
      </c>
      <c r="J40" s="87">
        <v>0</v>
      </c>
      <c r="K40" s="87">
        <v>0</v>
      </c>
      <c r="L40" s="87">
        <v>0</v>
      </c>
      <c r="M40" s="87">
        <v>74355467.337305993</v>
      </c>
      <c r="N40" s="87">
        <v>74355467.337305993</v>
      </c>
      <c r="O40" s="87">
        <v>0</v>
      </c>
      <c r="P40" s="87">
        <v>0</v>
      </c>
      <c r="Q40" s="87">
        <v>0</v>
      </c>
      <c r="R40" s="87">
        <v>0</v>
      </c>
      <c r="S40" s="87">
        <v>0</v>
      </c>
      <c r="T40" s="87">
        <v>0</v>
      </c>
      <c r="U40" s="87">
        <v>0</v>
      </c>
      <c r="V40" s="87">
        <v>0</v>
      </c>
      <c r="W40" s="87">
        <v>0</v>
      </c>
      <c r="X40" s="87">
        <v>0</v>
      </c>
      <c r="Y40" s="87">
        <v>0</v>
      </c>
      <c r="Z40" s="87">
        <v>91952821.928819001</v>
      </c>
      <c r="AA40" s="87">
        <v>91952821.928819001</v>
      </c>
      <c r="AB40" s="87">
        <v>0</v>
      </c>
      <c r="AC40" s="87">
        <v>0</v>
      </c>
      <c r="AD40" s="87">
        <v>0</v>
      </c>
      <c r="AE40" s="87">
        <v>0</v>
      </c>
      <c r="AF40" s="87">
        <v>0</v>
      </c>
      <c r="AG40" s="87">
        <v>0</v>
      </c>
      <c r="AH40" s="87">
        <v>0</v>
      </c>
      <c r="AI40" s="87">
        <v>0</v>
      </c>
      <c r="AJ40" s="87">
        <v>0</v>
      </c>
      <c r="AK40" s="87">
        <v>0</v>
      </c>
      <c r="AL40" s="87">
        <v>0</v>
      </c>
      <c r="AM40" s="87">
        <v>84289962.439040005</v>
      </c>
      <c r="AN40" s="87">
        <v>84289962.439040005</v>
      </c>
      <c r="AO40" s="87">
        <v>0</v>
      </c>
      <c r="AP40" s="87">
        <v>0</v>
      </c>
      <c r="AQ40" s="87">
        <v>0</v>
      </c>
      <c r="AR40" s="87">
        <v>0</v>
      </c>
      <c r="AS40" s="87">
        <v>0</v>
      </c>
      <c r="AT40" s="87">
        <v>0</v>
      </c>
      <c r="AU40" s="87">
        <v>0</v>
      </c>
      <c r="AV40" s="87">
        <v>0</v>
      </c>
      <c r="AW40" s="87">
        <v>0</v>
      </c>
      <c r="AX40" s="87">
        <v>0</v>
      </c>
      <c r="AY40" s="87">
        <v>0</v>
      </c>
      <c r="AZ40" s="87">
        <v>81486826.869497001</v>
      </c>
      <c r="BA40" s="87">
        <v>81486826.869497001</v>
      </c>
      <c r="BB40" s="87">
        <v>0</v>
      </c>
      <c r="BC40" s="87">
        <v>0</v>
      </c>
      <c r="BD40" s="87">
        <v>0</v>
      </c>
      <c r="BE40" s="87">
        <v>0</v>
      </c>
      <c r="BF40" s="87">
        <v>0</v>
      </c>
      <c r="BG40" s="87">
        <v>0</v>
      </c>
      <c r="BH40" s="87">
        <v>0</v>
      </c>
      <c r="BI40" s="87">
        <v>0</v>
      </c>
      <c r="BJ40" s="87">
        <v>0</v>
      </c>
      <c r="BK40" s="87">
        <v>0</v>
      </c>
      <c r="BL40" s="87">
        <v>0</v>
      </c>
      <c r="BM40" s="87">
        <v>-32200000</v>
      </c>
      <c r="BN40" s="87">
        <v>-32200000</v>
      </c>
    </row>
    <row r="41" spans="1:66">
      <c r="A41" s="86" t="s">
        <v>1388</v>
      </c>
      <c r="B41" s="87">
        <v>0</v>
      </c>
      <c r="C41" s="87">
        <v>0</v>
      </c>
      <c r="D41" s="87">
        <v>0</v>
      </c>
      <c r="E41" s="87">
        <v>0</v>
      </c>
      <c r="F41" s="87">
        <v>0</v>
      </c>
      <c r="G41" s="87">
        <v>0</v>
      </c>
      <c r="H41" s="87">
        <v>0</v>
      </c>
      <c r="I41" s="87">
        <v>0</v>
      </c>
      <c r="J41" s="87">
        <v>0</v>
      </c>
      <c r="K41" s="87">
        <v>0</v>
      </c>
      <c r="L41" s="87">
        <v>0</v>
      </c>
      <c r="M41" s="87">
        <v>0</v>
      </c>
      <c r="N41" s="87">
        <v>0</v>
      </c>
      <c r="O41" s="87">
        <v>0</v>
      </c>
      <c r="P41" s="87">
        <v>0</v>
      </c>
      <c r="Q41" s="87">
        <v>0</v>
      </c>
      <c r="R41" s="87">
        <v>0</v>
      </c>
      <c r="S41" s="87">
        <v>0</v>
      </c>
      <c r="T41" s="87">
        <v>0</v>
      </c>
      <c r="U41" s="87">
        <v>0</v>
      </c>
      <c r="V41" s="87">
        <v>0</v>
      </c>
      <c r="W41" s="87">
        <v>0</v>
      </c>
      <c r="X41" s="87">
        <v>0</v>
      </c>
      <c r="Y41" s="87">
        <v>0</v>
      </c>
      <c r="Z41" s="87">
        <v>0</v>
      </c>
      <c r="AA41" s="87">
        <v>0</v>
      </c>
      <c r="AB41" s="87">
        <v>0</v>
      </c>
      <c r="AC41" s="87">
        <v>0</v>
      </c>
      <c r="AD41" s="87">
        <v>0</v>
      </c>
      <c r="AE41" s="87">
        <v>0</v>
      </c>
      <c r="AF41" s="87">
        <v>0</v>
      </c>
      <c r="AG41" s="87">
        <v>0</v>
      </c>
      <c r="AH41" s="87">
        <v>0</v>
      </c>
      <c r="AI41" s="87">
        <v>0</v>
      </c>
      <c r="AJ41" s="87">
        <v>0</v>
      </c>
      <c r="AK41" s="87">
        <v>0</v>
      </c>
      <c r="AL41" s="87">
        <v>0</v>
      </c>
      <c r="AM41" s="87">
        <v>0</v>
      </c>
      <c r="AN41" s="87">
        <v>0</v>
      </c>
      <c r="AO41" s="87">
        <v>0</v>
      </c>
      <c r="AP41" s="87">
        <v>0</v>
      </c>
      <c r="AQ41" s="87">
        <v>0</v>
      </c>
      <c r="AR41" s="87">
        <v>0</v>
      </c>
      <c r="AS41" s="87">
        <v>0</v>
      </c>
      <c r="AT41" s="87">
        <v>0</v>
      </c>
      <c r="AU41" s="87">
        <v>0</v>
      </c>
      <c r="AV41" s="87">
        <v>0</v>
      </c>
      <c r="AW41" s="87">
        <v>0</v>
      </c>
      <c r="AX41" s="87">
        <v>0</v>
      </c>
      <c r="AY41" s="87">
        <v>0</v>
      </c>
      <c r="AZ41" s="87">
        <v>0</v>
      </c>
      <c r="BA41" s="87">
        <v>0</v>
      </c>
      <c r="BB41" s="87">
        <v>0</v>
      </c>
      <c r="BC41" s="87">
        <v>0</v>
      </c>
      <c r="BD41" s="87">
        <v>0</v>
      </c>
      <c r="BE41" s="87">
        <v>0</v>
      </c>
      <c r="BF41" s="87">
        <v>0</v>
      </c>
      <c r="BG41" s="87">
        <v>0</v>
      </c>
      <c r="BH41" s="87">
        <v>0</v>
      </c>
      <c r="BI41" s="87">
        <v>0</v>
      </c>
      <c r="BJ41" s="87">
        <v>0</v>
      </c>
      <c r="BK41" s="87">
        <v>0</v>
      </c>
      <c r="BL41" s="87">
        <v>0</v>
      </c>
      <c r="BM41" s="87">
        <v>0</v>
      </c>
      <c r="BN41" s="87">
        <v>0</v>
      </c>
    </row>
    <row r="42" spans="1:66">
      <c r="A42" s="86" t="s">
        <v>1389</v>
      </c>
      <c r="B42" s="87">
        <v>0</v>
      </c>
      <c r="C42" s="87">
        <v>0</v>
      </c>
      <c r="D42" s="87">
        <v>0</v>
      </c>
      <c r="E42" s="87">
        <v>0</v>
      </c>
      <c r="F42" s="87">
        <v>0</v>
      </c>
      <c r="G42" s="87">
        <v>0</v>
      </c>
      <c r="H42" s="87">
        <v>0</v>
      </c>
      <c r="I42" s="87">
        <v>0</v>
      </c>
      <c r="J42" s="87">
        <v>0</v>
      </c>
      <c r="K42" s="87">
        <v>0</v>
      </c>
      <c r="L42" s="87">
        <v>0</v>
      </c>
      <c r="M42" s="87">
        <v>0</v>
      </c>
      <c r="N42" s="87">
        <v>0</v>
      </c>
      <c r="O42" s="87">
        <v>0</v>
      </c>
      <c r="P42" s="87">
        <v>0</v>
      </c>
      <c r="Q42" s="87">
        <v>0</v>
      </c>
      <c r="R42" s="87">
        <v>0</v>
      </c>
      <c r="S42" s="87">
        <v>0</v>
      </c>
      <c r="T42" s="87">
        <v>0</v>
      </c>
      <c r="U42" s="87">
        <v>0</v>
      </c>
      <c r="V42" s="87">
        <v>0</v>
      </c>
      <c r="W42" s="87">
        <v>0</v>
      </c>
      <c r="X42" s="87">
        <v>0</v>
      </c>
      <c r="Y42" s="87">
        <v>0</v>
      </c>
      <c r="Z42" s="87">
        <v>0</v>
      </c>
      <c r="AA42" s="87">
        <v>0</v>
      </c>
      <c r="AB42" s="87">
        <v>0</v>
      </c>
      <c r="AC42" s="87">
        <v>0</v>
      </c>
      <c r="AD42" s="87">
        <v>0</v>
      </c>
      <c r="AE42" s="87">
        <v>0</v>
      </c>
      <c r="AF42" s="87">
        <v>0</v>
      </c>
      <c r="AG42" s="87">
        <v>0</v>
      </c>
      <c r="AH42" s="87">
        <v>0</v>
      </c>
      <c r="AI42" s="87">
        <v>0</v>
      </c>
      <c r="AJ42" s="87">
        <v>0</v>
      </c>
      <c r="AK42" s="87">
        <v>0</v>
      </c>
      <c r="AL42" s="87">
        <v>0</v>
      </c>
      <c r="AM42" s="87">
        <v>0</v>
      </c>
      <c r="AN42" s="87">
        <v>0</v>
      </c>
      <c r="AO42" s="87">
        <v>0</v>
      </c>
      <c r="AP42" s="87">
        <v>0</v>
      </c>
      <c r="AQ42" s="87">
        <v>0</v>
      </c>
      <c r="AR42" s="87">
        <v>0</v>
      </c>
      <c r="AS42" s="87">
        <v>0</v>
      </c>
      <c r="AT42" s="87">
        <v>0</v>
      </c>
      <c r="AU42" s="87">
        <v>0</v>
      </c>
      <c r="AV42" s="87">
        <v>0</v>
      </c>
      <c r="AW42" s="87">
        <v>0</v>
      </c>
      <c r="AX42" s="87">
        <v>0</v>
      </c>
      <c r="AY42" s="87">
        <v>0</v>
      </c>
      <c r="AZ42" s="87">
        <v>0</v>
      </c>
      <c r="BA42" s="87">
        <v>0</v>
      </c>
      <c r="BB42" s="87">
        <v>0</v>
      </c>
      <c r="BC42" s="87">
        <v>0</v>
      </c>
      <c r="BD42" s="87">
        <v>0</v>
      </c>
      <c r="BE42" s="87">
        <v>0</v>
      </c>
      <c r="BF42" s="87">
        <v>0</v>
      </c>
      <c r="BG42" s="87">
        <v>0</v>
      </c>
      <c r="BH42" s="87">
        <v>0</v>
      </c>
      <c r="BI42" s="87">
        <v>0</v>
      </c>
      <c r="BJ42" s="87">
        <v>0</v>
      </c>
      <c r="BK42" s="87">
        <v>0</v>
      </c>
      <c r="BL42" s="87">
        <v>0</v>
      </c>
      <c r="BM42" s="87">
        <v>0</v>
      </c>
      <c r="BN42" s="87">
        <v>0</v>
      </c>
    </row>
    <row r="43" spans="1:66">
      <c r="A43" s="86" t="s">
        <v>1390</v>
      </c>
      <c r="B43" s="87">
        <v>0</v>
      </c>
      <c r="C43" s="87">
        <v>0</v>
      </c>
      <c r="D43" s="87">
        <v>0</v>
      </c>
      <c r="E43" s="87">
        <v>0</v>
      </c>
      <c r="F43" s="87">
        <v>0</v>
      </c>
      <c r="G43" s="87">
        <v>0</v>
      </c>
      <c r="H43" s="87">
        <v>0</v>
      </c>
      <c r="I43" s="87">
        <v>0</v>
      </c>
      <c r="J43" s="87">
        <v>0</v>
      </c>
      <c r="K43" s="87">
        <v>0</v>
      </c>
      <c r="L43" s="87">
        <v>0</v>
      </c>
      <c r="M43" s="87">
        <v>0</v>
      </c>
      <c r="N43" s="87">
        <v>0</v>
      </c>
      <c r="O43" s="87">
        <v>0</v>
      </c>
      <c r="P43" s="87">
        <v>0</v>
      </c>
      <c r="Q43" s="87">
        <v>0</v>
      </c>
      <c r="R43" s="87">
        <v>0</v>
      </c>
      <c r="S43" s="87">
        <v>0</v>
      </c>
      <c r="T43" s="87">
        <v>0</v>
      </c>
      <c r="U43" s="87">
        <v>0</v>
      </c>
      <c r="V43" s="87">
        <v>0</v>
      </c>
      <c r="W43" s="87">
        <v>0</v>
      </c>
      <c r="X43" s="87">
        <v>0</v>
      </c>
      <c r="Y43" s="87">
        <v>0</v>
      </c>
      <c r="Z43" s="87">
        <v>0</v>
      </c>
      <c r="AA43" s="87">
        <v>0</v>
      </c>
      <c r="AB43" s="87">
        <v>0</v>
      </c>
      <c r="AC43" s="87">
        <v>0</v>
      </c>
      <c r="AD43" s="87">
        <v>0</v>
      </c>
      <c r="AE43" s="87">
        <v>0</v>
      </c>
      <c r="AF43" s="87">
        <v>0</v>
      </c>
      <c r="AG43" s="87">
        <v>0</v>
      </c>
      <c r="AH43" s="87">
        <v>0</v>
      </c>
      <c r="AI43" s="87">
        <v>0</v>
      </c>
      <c r="AJ43" s="87">
        <v>0</v>
      </c>
      <c r="AK43" s="87">
        <v>0</v>
      </c>
      <c r="AL43" s="87">
        <v>0</v>
      </c>
      <c r="AM43" s="87">
        <v>0</v>
      </c>
      <c r="AN43" s="87">
        <v>0</v>
      </c>
      <c r="AO43" s="87">
        <v>0</v>
      </c>
      <c r="AP43" s="87">
        <v>0</v>
      </c>
      <c r="AQ43" s="87">
        <v>0</v>
      </c>
      <c r="AR43" s="87">
        <v>0</v>
      </c>
      <c r="AS43" s="87">
        <v>0</v>
      </c>
      <c r="AT43" s="87">
        <v>0</v>
      </c>
      <c r="AU43" s="87">
        <v>0</v>
      </c>
      <c r="AV43" s="87">
        <v>0</v>
      </c>
      <c r="AW43" s="87">
        <v>0</v>
      </c>
      <c r="AX43" s="87">
        <v>0</v>
      </c>
      <c r="AY43" s="87">
        <v>0</v>
      </c>
      <c r="AZ43" s="87">
        <v>0</v>
      </c>
      <c r="BA43" s="87">
        <v>0</v>
      </c>
      <c r="BB43" s="87">
        <v>0</v>
      </c>
      <c r="BC43" s="87">
        <v>0</v>
      </c>
      <c r="BD43" s="87">
        <v>0</v>
      </c>
      <c r="BE43" s="87">
        <v>0</v>
      </c>
      <c r="BF43" s="87">
        <v>0</v>
      </c>
      <c r="BG43" s="87">
        <v>0</v>
      </c>
      <c r="BH43" s="87">
        <v>0</v>
      </c>
      <c r="BI43" s="87">
        <v>0</v>
      </c>
      <c r="BJ43" s="87">
        <v>0</v>
      </c>
      <c r="BK43" s="87">
        <v>0</v>
      </c>
      <c r="BL43" s="87">
        <v>0</v>
      </c>
      <c r="BM43" s="87">
        <v>0</v>
      </c>
      <c r="BN43" s="87">
        <v>0</v>
      </c>
    </row>
    <row r="44" spans="1:66">
      <c r="A44" s="86" t="s">
        <v>1391</v>
      </c>
      <c r="B44" s="87">
        <v>96000</v>
      </c>
      <c r="C44" s="87">
        <v>96000</v>
      </c>
      <c r="D44" s="87">
        <v>96000</v>
      </c>
      <c r="E44" s="87">
        <v>96000</v>
      </c>
      <c r="F44" s="87">
        <v>96000</v>
      </c>
      <c r="G44" s="87">
        <v>96000</v>
      </c>
      <c r="H44" s="87">
        <v>96000</v>
      </c>
      <c r="I44" s="87">
        <v>96000</v>
      </c>
      <c r="J44" s="87">
        <v>96000</v>
      </c>
      <c r="K44" s="87">
        <v>96000</v>
      </c>
      <c r="L44" s="87">
        <v>96000</v>
      </c>
      <c r="M44" s="87">
        <v>96000</v>
      </c>
      <c r="N44" s="87">
        <v>1152000</v>
      </c>
      <c r="O44" s="87">
        <v>96000</v>
      </c>
      <c r="P44" s="87">
        <v>96000</v>
      </c>
      <c r="Q44" s="87">
        <v>96000</v>
      </c>
      <c r="R44" s="87">
        <v>96000</v>
      </c>
      <c r="S44" s="87">
        <v>96000</v>
      </c>
      <c r="T44" s="87">
        <v>96000</v>
      </c>
      <c r="U44" s="87">
        <v>96000</v>
      </c>
      <c r="V44" s="87">
        <v>96000</v>
      </c>
      <c r="W44" s="87">
        <v>96000</v>
      </c>
      <c r="X44" s="87">
        <v>96000</v>
      </c>
      <c r="Y44" s="87">
        <v>96000</v>
      </c>
      <c r="Z44" s="87">
        <v>96000</v>
      </c>
      <c r="AA44" s="87">
        <v>1152000</v>
      </c>
      <c r="AB44" s="87">
        <v>96000</v>
      </c>
      <c r="AC44" s="87">
        <v>96000</v>
      </c>
      <c r="AD44" s="87">
        <v>96000</v>
      </c>
      <c r="AE44" s="87">
        <v>96000</v>
      </c>
      <c r="AF44" s="87">
        <v>96000</v>
      </c>
      <c r="AG44" s="87">
        <v>96000</v>
      </c>
      <c r="AH44" s="87">
        <v>96000</v>
      </c>
      <c r="AI44" s="87">
        <v>96000</v>
      </c>
      <c r="AJ44" s="87">
        <v>96000</v>
      </c>
      <c r="AK44" s="87">
        <v>96000</v>
      </c>
      <c r="AL44" s="87">
        <v>96000</v>
      </c>
      <c r="AM44" s="87">
        <v>96000</v>
      </c>
      <c r="AN44" s="87">
        <v>1152000</v>
      </c>
      <c r="AO44" s="87">
        <v>96000</v>
      </c>
      <c r="AP44" s="87">
        <v>96000</v>
      </c>
      <c r="AQ44" s="87">
        <v>96000</v>
      </c>
      <c r="AR44" s="87">
        <v>96000</v>
      </c>
      <c r="AS44" s="87">
        <v>96000</v>
      </c>
      <c r="AT44" s="87">
        <v>96000</v>
      </c>
      <c r="AU44" s="87">
        <v>96000</v>
      </c>
      <c r="AV44" s="87">
        <v>96000</v>
      </c>
      <c r="AW44" s="87">
        <v>96000</v>
      </c>
      <c r="AX44" s="87">
        <v>96000</v>
      </c>
      <c r="AY44" s="87">
        <v>96000</v>
      </c>
      <c r="AZ44" s="87">
        <v>96000</v>
      </c>
      <c r="BA44" s="87">
        <v>1152000</v>
      </c>
      <c r="BB44" s="87">
        <v>96000</v>
      </c>
      <c r="BC44" s="87">
        <v>96000</v>
      </c>
      <c r="BD44" s="87">
        <v>96000</v>
      </c>
      <c r="BE44" s="87">
        <v>96000</v>
      </c>
      <c r="BF44" s="87">
        <v>96000</v>
      </c>
      <c r="BG44" s="87">
        <v>96000</v>
      </c>
      <c r="BH44" s="87">
        <v>96000</v>
      </c>
      <c r="BI44" s="87">
        <v>96000</v>
      </c>
      <c r="BJ44" s="87">
        <v>96000</v>
      </c>
      <c r="BK44" s="87">
        <v>96000</v>
      </c>
      <c r="BL44" s="87">
        <v>96000</v>
      </c>
      <c r="BM44" s="87">
        <v>96000</v>
      </c>
      <c r="BN44" s="87">
        <v>1152000</v>
      </c>
    </row>
    <row r="45" spans="1:66">
      <c r="A45" s="86" t="s">
        <v>1392</v>
      </c>
      <c r="B45" s="87">
        <v>0</v>
      </c>
      <c r="C45" s="87">
        <v>0</v>
      </c>
      <c r="D45" s="87">
        <v>0</v>
      </c>
      <c r="E45" s="87">
        <v>0</v>
      </c>
      <c r="F45" s="87">
        <v>0</v>
      </c>
      <c r="G45" s="87">
        <v>0</v>
      </c>
      <c r="H45" s="87">
        <v>0</v>
      </c>
      <c r="I45" s="87">
        <v>0</v>
      </c>
      <c r="J45" s="87">
        <v>0</v>
      </c>
      <c r="K45" s="87">
        <v>0</v>
      </c>
      <c r="L45" s="87">
        <v>0</v>
      </c>
      <c r="M45" s="87">
        <v>0</v>
      </c>
      <c r="N45" s="87">
        <v>0</v>
      </c>
      <c r="O45" s="87">
        <v>0</v>
      </c>
      <c r="P45" s="87">
        <v>0</v>
      </c>
      <c r="Q45" s="87">
        <v>0</v>
      </c>
      <c r="R45" s="87">
        <v>0</v>
      </c>
      <c r="S45" s="87">
        <v>0</v>
      </c>
      <c r="T45" s="87">
        <v>0</v>
      </c>
      <c r="U45" s="87">
        <v>0</v>
      </c>
      <c r="V45" s="87">
        <v>0</v>
      </c>
      <c r="W45" s="87">
        <v>0</v>
      </c>
      <c r="X45" s="87">
        <v>0</v>
      </c>
      <c r="Y45" s="87">
        <v>0</v>
      </c>
      <c r="Z45" s="87">
        <v>0</v>
      </c>
      <c r="AA45" s="87">
        <v>0</v>
      </c>
      <c r="AB45" s="87">
        <v>0</v>
      </c>
      <c r="AC45" s="87">
        <v>0</v>
      </c>
      <c r="AD45" s="87">
        <v>0</v>
      </c>
      <c r="AE45" s="87">
        <v>0</v>
      </c>
      <c r="AF45" s="87">
        <v>0</v>
      </c>
      <c r="AG45" s="87">
        <v>0</v>
      </c>
      <c r="AH45" s="87">
        <v>0</v>
      </c>
      <c r="AI45" s="87">
        <v>0</v>
      </c>
      <c r="AJ45" s="87">
        <v>0</v>
      </c>
      <c r="AK45" s="87">
        <v>0</v>
      </c>
      <c r="AL45" s="87">
        <v>0</v>
      </c>
      <c r="AM45" s="87">
        <v>0</v>
      </c>
      <c r="AN45" s="87">
        <v>0</v>
      </c>
      <c r="AO45" s="87">
        <v>0</v>
      </c>
      <c r="AP45" s="87">
        <v>0</v>
      </c>
      <c r="AQ45" s="87">
        <v>0</v>
      </c>
      <c r="AR45" s="87">
        <v>0</v>
      </c>
      <c r="AS45" s="87">
        <v>0</v>
      </c>
      <c r="AT45" s="87">
        <v>0</v>
      </c>
      <c r="AU45" s="87">
        <v>0</v>
      </c>
      <c r="AV45" s="87">
        <v>0</v>
      </c>
      <c r="AW45" s="87">
        <v>0</v>
      </c>
      <c r="AX45" s="87">
        <v>0</v>
      </c>
      <c r="AY45" s="87">
        <v>0</v>
      </c>
      <c r="AZ45" s="87">
        <v>0</v>
      </c>
      <c r="BA45" s="87">
        <v>0</v>
      </c>
      <c r="BB45" s="87">
        <v>0</v>
      </c>
      <c r="BC45" s="87">
        <v>0</v>
      </c>
      <c r="BD45" s="87">
        <v>0</v>
      </c>
      <c r="BE45" s="87">
        <v>0</v>
      </c>
      <c r="BF45" s="87">
        <v>0</v>
      </c>
      <c r="BG45" s="87">
        <v>0</v>
      </c>
      <c r="BH45" s="87">
        <v>0</v>
      </c>
      <c r="BI45" s="87">
        <v>0</v>
      </c>
      <c r="BJ45" s="87">
        <v>0</v>
      </c>
      <c r="BK45" s="87">
        <v>0</v>
      </c>
      <c r="BL45" s="87">
        <v>0</v>
      </c>
      <c r="BM45" s="87">
        <v>0</v>
      </c>
      <c r="BN45" s="87">
        <v>0</v>
      </c>
    </row>
    <row r="46" spans="1:66">
      <c r="A46" s="86" t="s">
        <v>1393</v>
      </c>
      <c r="B46" s="87">
        <v>417283.25</v>
      </c>
      <c r="C46" s="87">
        <v>417283.25</v>
      </c>
      <c r="D46" s="87">
        <v>417283.25</v>
      </c>
      <c r="E46" s="87">
        <v>417283.25</v>
      </c>
      <c r="F46" s="87">
        <v>417283.25</v>
      </c>
      <c r="G46" s="87">
        <v>417283.25</v>
      </c>
      <c r="H46" s="87">
        <v>417283.25</v>
      </c>
      <c r="I46" s="87">
        <v>417283.25</v>
      </c>
      <c r="J46" s="87">
        <v>6467283.25</v>
      </c>
      <c r="K46" s="87">
        <v>417283.25</v>
      </c>
      <c r="L46" s="87">
        <v>417283.25</v>
      </c>
      <c r="M46" s="87">
        <v>417283.25</v>
      </c>
      <c r="N46" s="87">
        <v>11057399</v>
      </c>
      <c r="O46" s="87">
        <v>546068.33333333302</v>
      </c>
      <c r="P46" s="87">
        <v>546068.33333333302</v>
      </c>
      <c r="Q46" s="87">
        <v>546068.33333333302</v>
      </c>
      <c r="R46" s="87">
        <v>546068.33333333302</v>
      </c>
      <c r="S46" s="87">
        <v>546068.33333333302</v>
      </c>
      <c r="T46" s="87">
        <v>546068.33333333302</v>
      </c>
      <c r="U46" s="87">
        <v>546068.33333333302</v>
      </c>
      <c r="V46" s="87">
        <v>546068.33333333302</v>
      </c>
      <c r="W46" s="87">
        <v>546068.33333333302</v>
      </c>
      <c r="X46" s="87">
        <v>546068.33333333302</v>
      </c>
      <c r="Y46" s="87">
        <v>546068.33333333302</v>
      </c>
      <c r="Z46" s="87">
        <v>546068.33333333302</v>
      </c>
      <c r="AA46" s="87">
        <v>6552820</v>
      </c>
      <c r="AB46" s="87">
        <v>0</v>
      </c>
      <c r="AC46" s="87">
        <v>0</v>
      </c>
      <c r="AD46" s="87">
        <v>0</v>
      </c>
      <c r="AE46" s="87">
        <v>0</v>
      </c>
      <c r="AF46" s="87">
        <v>0</v>
      </c>
      <c r="AG46" s="87">
        <v>0</v>
      </c>
      <c r="AH46" s="87">
        <v>0</v>
      </c>
      <c r="AI46" s="87">
        <v>0</v>
      </c>
      <c r="AJ46" s="87">
        <v>0</v>
      </c>
      <c r="AK46" s="87">
        <v>0</v>
      </c>
      <c r="AL46" s="87">
        <v>0</v>
      </c>
      <c r="AM46" s="87">
        <v>0</v>
      </c>
      <c r="AN46" s="87">
        <v>0</v>
      </c>
      <c r="AO46" s="87">
        <v>0</v>
      </c>
      <c r="AP46" s="87">
        <v>0</v>
      </c>
      <c r="AQ46" s="87">
        <v>0</v>
      </c>
      <c r="AR46" s="87">
        <v>0</v>
      </c>
      <c r="AS46" s="87">
        <v>0</v>
      </c>
      <c r="AT46" s="87">
        <v>0</v>
      </c>
      <c r="AU46" s="87">
        <v>0</v>
      </c>
      <c r="AV46" s="87">
        <v>0</v>
      </c>
      <c r="AW46" s="87">
        <v>0</v>
      </c>
      <c r="AX46" s="87">
        <v>0</v>
      </c>
      <c r="AY46" s="87">
        <v>0</v>
      </c>
      <c r="AZ46" s="87">
        <v>0</v>
      </c>
      <c r="BA46" s="87">
        <v>0</v>
      </c>
      <c r="BB46" s="87">
        <v>0</v>
      </c>
      <c r="BC46" s="87">
        <v>0</v>
      </c>
      <c r="BD46" s="87">
        <v>0</v>
      </c>
      <c r="BE46" s="87">
        <v>0</v>
      </c>
      <c r="BF46" s="87">
        <v>0</v>
      </c>
      <c r="BG46" s="87">
        <v>0</v>
      </c>
      <c r="BH46" s="87">
        <v>0</v>
      </c>
      <c r="BI46" s="87">
        <v>0</v>
      </c>
      <c r="BJ46" s="87">
        <v>0</v>
      </c>
      <c r="BK46" s="87">
        <v>0</v>
      </c>
      <c r="BL46" s="87">
        <v>0</v>
      </c>
      <c r="BM46" s="87">
        <v>0</v>
      </c>
      <c r="BN46" s="87">
        <v>0</v>
      </c>
    </row>
    <row r="47" spans="1:66">
      <c r="A47" s="86" t="s">
        <v>1394</v>
      </c>
      <c r="B47" s="87">
        <v>-9589166.6666666605</v>
      </c>
      <c r="C47" s="87">
        <v>-9589166.6666666605</v>
      </c>
      <c r="D47" s="87">
        <v>-9589166.6666666605</v>
      </c>
      <c r="E47" s="87">
        <v>-9589166.6666666605</v>
      </c>
      <c r="F47" s="87">
        <v>-9589166.6666666605</v>
      </c>
      <c r="G47" s="87">
        <v>-9589166.6666666605</v>
      </c>
      <c r="H47" s="87">
        <v>-9589166.6666666605</v>
      </c>
      <c r="I47" s="87">
        <v>-9589166.6666666605</v>
      </c>
      <c r="J47" s="87">
        <v>-9589166.6666666605</v>
      </c>
      <c r="K47" s="87">
        <v>-9589166.6666666605</v>
      </c>
      <c r="L47" s="87">
        <v>-9589166.6666666605</v>
      </c>
      <c r="M47" s="87">
        <v>-9589166.6666666605</v>
      </c>
      <c r="N47" s="87">
        <v>-115070000</v>
      </c>
      <c r="O47" s="87">
        <v>-9589166.6666666605</v>
      </c>
      <c r="P47" s="87">
        <v>-9589166.6666666605</v>
      </c>
      <c r="Q47" s="87">
        <v>-9589166.6666666605</v>
      </c>
      <c r="R47" s="87">
        <v>-9589166.6666666605</v>
      </c>
      <c r="S47" s="87">
        <v>-9589166.6666666605</v>
      </c>
      <c r="T47" s="87">
        <v>-9589166.6666666605</v>
      </c>
      <c r="U47" s="87">
        <v>-9589166.6666666605</v>
      </c>
      <c r="V47" s="87">
        <v>-9589166.6666666605</v>
      </c>
      <c r="W47" s="87">
        <v>-9589166.6666666605</v>
      </c>
      <c r="X47" s="87">
        <v>-9589166.6666666605</v>
      </c>
      <c r="Y47" s="87">
        <v>-9589166.6666666605</v>
      </c>
      <c r="Z47" s="87">
        <v>-9589166.6666666605</v>
      </c>
      <c r="AA47" s="87">
        <v>-115070000</v>
      </c>
      <c r="AB47" s="87">
        <v>-9589166.6666666605</v>
      </c>
      <c r="AC47" s="87">
        <v>-9589166.6666666605</v>
      </c>
      <c r="AD47" s="87">
        <v>-9589166.6666666605</v>
      </c>
      <c r="AE47" s="87">
        <v>-9589166.6666666605</v>
      </c>
      <c r="AF47" s="87">
        <v>-9589166.6666666605</v>
      </c>
      <c r="AG47" s="87">
        <v>-9589166.6666666605</v>
      </c>
      <c r="AH47" s="87">
        <v>-9589166.6666666605</v>
      </c>
      <c r="AI47" s="87">
        <v>-9589166.6666666605</v>
      </c>
      <c r="AJ47" s="87">
        <v>-9589166.6666666605</v>
      </c>
      <c r="AK47" s="87">
        <v>-9589166.6666666605</v>
      </c>
      <c r="AL47" s="87">
        <v>-9589166.6666666605</v>
      </c>
      <c r="AM47" s="87">
        <v>-9589166.6666666605</v>
      </c>
      <c r="AN47" s="87">
        <v>-115070000</v>
      </c>
      <c r="AO47" s="87">
        <v>-9589166.6666666605</v>
      </c>
      <c r="AP47" s="87">
        <v>-9589166.6666666605</v>
      </c>
      <c r="AQ47" s="87">
        <v>-9589166.6666666605</v>
      </c>
      <c r="AR47" s="87">
        <v>-9589166.6666666605</v>
      </c>
      <c r="AS47" s="87">
        <v>-9589166.6666666605</v>
      </c>
      <c r="AT47" s="87">
        <v>-9589166.6666666605</v>
      </c>
      <c r="AU47" s="87">
        <v>-9589166.6666666605</v>
      </c>
      <c r="AV47" s="87">
        <v>-9589166.6666666605</v>
      </c>
      <c r="AW47" s="87">
        <v>-9589166.6666666605</v>
      </c>
      <c r="AX47" s="87">
        <v>-9589166.6666666605</v>
      </c>
      <c r="AY47" s="87">
        <v>-9589166.6666666605</v>
      </c>
      <c r="AZ47" s="87">
        <v>-9589166.6666666605</v>
      </c>
      <c r="BA47" s="87">
        <v>-115070000</v>
      </c>
      <c r="BB47" s="87">
        <v>-9589166.6666666605</v>
      </c>
      <c r="BC47" s="87">
        <v>-9589166.6666666605</v>
      </c>
      <c r="BD47" s="87">
        <v>-9589166.6666666605</v>
      </c>
      <c r="BE47" s="87">
        <v>-9589166.6666666605</v>
      </c>
      <c r="BF47" s="87">
        <v>-9589166.6666666605</v>
      </c>
      <c r="BG47" s="87">
        <v>-9589166.6666666605</v>
      </c>
      <c r="BH47" s="87">
        <v>-9589166.6666666605</v>
      </c>
      <c r="BI47" s="87">
        <v>-9589166.6666666605</v>
      </c>
      <c r="BJ47" s="87">
        <v>-9589166.6666666605</v>
      </c>
      <c r="BK47" s="87">
        <v>-9589166.6666666605</v>
      </c>
      <c r="BL47" s="87">
        <v>-9589166.6666666605</v>
      </c>
      <c r="BM47" s="87">
        <v>-9589166.6666666605</v>
      </c>
      <c r="BN47" s="87">
        <v>-115070000</v>
      </c>
    </row>
    <row r="48" spans="1:66">
      <c r="A48" s="86" t="s">
        <v>1395</v>
      </c>
      <c r="B48" s="87">
        <v>0</v>
      </c>
      <c r="C48" s="87">
        <v>0</v>
      </c>
      <c r="D48" s="87">
        <v>0</v>
      </c>
      <c r="E48" s="87">
        <v>0</v>
      </c>
      <c r="F48" s="87">
        <v>0</v>
      </c>
      <c r="G48" s="87">
        <v>0</v>
      </c>
      <c r="H48" s="87">
        <v>0</v>
      </c>
      <c r="I48" s="87">
        <v>0</v>
      </c>
      <c r="J48" s="87">
        <v>0</v>
      </c>
      <c r="K48" s="87">
        <v>0</v>
      </c>
      <c r="L48" s="87">
        <v>0</v>
      </c>
      <c r="M48" s="87">
        <v>0</v>
      </c>
      <c r="N48" s="87">
        <v>0</v>
      </c>
      <c r="O48" s="87">
        <v>0</v>
      </c>
      <c r="P48" s="87">
        <v>0</v>
      </c>
      <c r="Q48" s="87">
        <v>0</v>
      </c>
      <c r="R48" s="87">
        <v>0</v>
      </c>
      <c r="S48" s="87">
        <v>0</v>
      </c>
      <c r="T48" s="87">
        <v>0</v>
      </c>
      <c r="U48" s="87">
        <v>0</v>
      </c>
      <c r="V48" s="87">
        <v>0</v>
      </c>
      <c r="W48" s="87">
        <v>0</v>
      </c>
      <c r="X48" s="87">
        <v>0</v>
      </c>
      <c r="Y48" s="87">
        <v>0</v>
      </c>
      <c r="Z48" s="87">
        <v>0</v>
      </c>
      <c r="AA48" s="87">
        <v>0</v>
      </c>
      <c r="AB48" s="87">
        <v>0</v>
      </c>
      <c r="AC48" s="87">
        <v>0</v>
      </c>
      <c r="AD48" s="87">
        <v>0</v>
      </c>
      <c r="AE48" s="87">
        <v>0</v>
      </c>
      <c r="AF48" s="87">
        <v>0</v>
      </c>
      <c r="AG48" s="87">
        <v>0</v>
      </c>
      <c r="AH48" s="87">
        <v>0</v>
      </c>
      <c r="AI48" s="87">
        <v>0</v>
      </c>
      <c r="AJ48" s="87">
        <v>0</v>
      </c>
      <c r="AK48" s="87">
        <v>0</v>
      </c>
      <c r="AL48" s="87">
        <v>0</v>
      </c>
      <c r="AM48" s="87">
        <v>0</v>
      </c>
      <c r="AN48" s="87">
        <v>0</v>
      </c>
      <c r="AO48" s="87">
        <v>0</v>
      </c>
      <c r="AP48" s="87">
        <v>0</v>
      </c>
      <c r="AQ48" s="87">
        <v>0</v>
      </c>
      <c r="AR48" s="87">
        <v>0</v>
      </c>
      <c r="AS48" s="87">
        <v>0</v>
      </c>
      <c r="AT48" s="87">
        <v>0</v>
      </c>
      <c r="AU48" s="87">
        <v>0</v>
      </c>
      <c r="AV48" s="87">
        <v>0</v>
      </c>
      <c r="AW48" s="87">
        <v>0</v>
      </c>
      <c r="AX48" s="87">
        <v>0</v>
      </c>
      <c r="AY48" s="87">
        <v>0</v>
      </c>
      <c r="AZ48" s="87">
        <v>0</v>
      </c>
      <c r="BA48" s="87">
        <v>0</v>
      </c>
      <c r="BB48" s="87">
        <v>0</v>
      </c>
      <c r="BC48" s="87">
        <v>0</v>
      </c>
      <c r="BD48" s="87">
        <v>0</v>
      </c>
      <c r="BE48" s="87">
        <v>0</v>
      </c>
      <c r="BF48" s="87">
        <v>0</v>
      </c>
      <c r="BG48" s="87">
        <v>0</v>
      </c>
      <c r="BH48" s="87">
        <v>0</v>
      </c>
      <c r="BI48" s="87">
        <v>0</v>
      </c>
      <c r="BJ48" s="87">
        <v>0</v>
      </c>
      <c r="BK48" s="87">
        <v>0</v>
      </c>
      <c r="BL48" s="87">
        <v>0</v>
      </c>
      <c r="BM48" s="87">
        <v>0</v>
      </c>
      <c r="BN48" s="87">
        <v>0</v>
      </c>
    </row>
    <row r="49" spans="1:66">
      <c r="A49" s="86" t="s">
        <v>1396</v>
      </c>
      <c r="B49" s="87">
        <v>-22840833.333333299</v>
      </c>
      <c r="C49" s="87">
        <v>-22840833.333333299</v>
      </c>
      <c r="D49" s="87">
        <v>-22840833.333333299</v>
      </c>
      <c r="E49" s="87">
        <v>-22840833.333333299</v>
      </c>
      <c r="F49" s="87">
        <v>-22840833.333333299</v>
      </c>
      <c r="G49" s="87">
        <v>-22840833.333333299</v>
      </c>
      <c r="H49" s="87">
        <v>-22840833.333333299</v>
      </c>
      <c r="I49" s="87">
        <v>-22840833.333333299</v>
      </c>
      <c r="J49" s="87">
        <v>-22840833.333333299</v>
      </c>
      <c r="K49" s="87">
        <v>-22840833.333333299</v>
      </c>
      <c r="L49" s="87">
        <v>-22840833.333333299</v>
      </c>
      <c r="M49" s="87">
        <v>-22840833.333333299</v>
      </c>
      <c r="N49" s="87">
        <v>-274090000</v>
      </c>
      <c r="O49" s="87">
        <v>-16805000</v>
      </c>
      <c r="P49" s="87">
        <v>-16805000</v>
      </c>
      <c r="Q49" s="87">
        <v>-16805000</v>
      </c>
      <c r="R49" s="87">
        <v>-16805000</v>
      </c>
      <c r="S49" s="87">
        <v>-16805000</v>
      </c>
      <c r="T49" s="87">
        <v>-16805000</v>
      </c>
      <c r="U49" s="87">
        <v>-16805000</v>
      </c>
      <c r="V49" s="87">
        <v>-16805000</v>
      </c>
      <c r="W49" s="87">
        <v>-16805000</v>
      </c>
      <c r="X49" s="87">
        <v>-16805000</v>
      </c>
      <c r="Y49" s="87">
        <v>-16805000</v>
      </c>
      <c r="Z49" s="87">
        <v>-16805000</v>
      </c>
      <c r="AA49" s="87">
        <v>-201660000</v>
      </c>
      <c r="AB49" s="87">
        <v>-17396666.666666601</v>
      </c>
      <c r="AC49" s="87">
        <v>-17396666.666666601</v>
      </c>
      <c r="AD49" s="87">
        <v>-17396666.666666601</v>
      </c>
      <c r="AE49" s="87">
        <v>-17396666.666666601</v>
      </c>
      <c r="AF49" s="87">
        <v>-17396666.666666601</v>
      </c>
      <c r="AG49" s="87">
        <v>-17396666.666666601</v>
      </c>
      <c r="AH49" s="87">
        <v>-17396666.666666601</v>
      </c>
      <c r="AI49" s="87">
        <v>-17396666.666666601</v>
      </c>
      <c r="AJ49" s="87">
        <v>-17396666.666666601</v>
      </c>
      <c r="AK49" s="87">
        <v>-17396666.666666601</v>
      </c>
      <c r="AL49" s="87">
        <v>-17396666.666666601</v>
      </c>
      <c r="AM49" s="87">
        <v>-17396666.666666601</v>
      </c>
      <c r="AN49" s="87">
        <v>-208759999.99999899</v>
      </c>
      <c r="AO49" s="87">
        <v>-17396666.666666601</v>
      </c>
      <c r="AP49" s="87">
        <v>-17396666.666666601</v>
      </c>
      <c r="AQ49" s="87">
        <v>-17396666.666666601</v>
      </c>
      <c r="AR49" s="87">
        <v>-17396666.666666601</v>
      </c>
      <c r="AS49" s="87">
        <v>-17396666.666666601</v>
      </c>
      <c r="AT49" s="87">
        <v>-17396666.666666601</v>
      </c>
      <c r="AU49" s="87">
        <v>-17396666.666666601</v>
      </c>
      <c r="AV49" s="87">
        <v>-17396666.666666601</v>
      </c>
      <c r="AW49" s="87">
        <v>-17396666.666666601</v>
      </c>
      <c r="AX49" s="87">
        <v>-17396666.666666601</v>
      </c>
      <c r="AY49" s="87">
        <v>-17396666.666666601</v>
      </c>
      <c r="AZ49" s="87">
        <v>-17396666.666666601</v>
      </c>
      <c r="BA49" s="87">
        <v>-208759999.99999899</v>
      </c>
      <c r="BB49" s="87">
        <v>-17396666.666666601</v>
      </c>
      <c r="BC49" s="87">
        <v>-17396666.666666601</v>
      </c>
      <c r="BD49" s="87">
        <v>-17396666.666666601</v>
      </c>
      <c r="BE49" s="87">
        <v>-17396666.666666601</v>
      </c>
      <c r="BF49" s="87">
        <v>-17396666.666666601</v>
      </c>
      <c r="BG49" s="87">
        <v>-17396666.666666601</v>
      </c>
      <c r="BH49" s="87">
        <v>-17396666.666666601</v>
      </c>
      <c r="BI49" s="87">
        <v>-17396666.666666601</v>
      </c>
      <c r="BJ49" s="87">
        <v>-17396666.666666601</v>
      </c>
      <c r="BK49" s="87">
        <v>-17396666.666666601</v>
      </c>
      <c r="BL49" s="87">
        <v>-17396666.666666601</v>
      </c>
      <c r="BM49" s="87">
        <v>-17396666.666666601</v>
      </c>
      <c r="BN49" s="87">
        <v>-208759999.99999899</v>
      </c>
    </row>
    <row r="50" spans="1:66">
      <c r="A50" s="86" t="s">
        <v>1397</v>
      </c>
      <c r="B50" s="87">
        <v>0</v>
      </c>
      <c r="C50" s="87">
        <v>0</v>
      </c>
      <c r="D50" s="87">
        <v>0</v>
      </c>
      <c r="E50" s="87">
        <v>0</v>
      </c>
      <c r="F50" s="87">
        <v>0</v>
      </c>
      <c r="G50" s="87">
        <v>0</v>
      </c>
      <c r="H50" s="87">
        <v>0</v>
      </c>
      <c r="I50" s="87">
        <v>0</v>
      </c>
      <c r="J50" s="87">
        <v>0</v>
      </c>
      <c r="K50" s="87">
        <v>0</v>
      </c>
      <c r="L50" s="87">
        <v>0</v>
      </c>
      <c r="M50" s="87">
        <v>0</v>
      </c>
      <c r="N50" s="87">
        <v>0</v>
      </c>
      <c r="O50" s="87">
        <v>0</v>
      </c>
      <c r="P50" s="87">
        <v>0</v>
      </c>
      <c r="Q50" s="87">
        <v>0</v>
      </c>
      <c r="R50" s="87">
        <v>0</v>
      </c>
      <c r="S50" s="87">
        <v>0</v>
      </c>
      <c r="T50" s="87">
        <v>0</v>
      </c>
      <c r="U50" s="87">
        <v>0</v>
      </c>
      <c r="V50" s="87">
        <v>0</v>
      </c>
      <c r="W50" s="87">
        <v>0</v>
      </c>
      <c r="X50" s="87">
        <v>0</v>
      </c>
      <c r="Y50" s="87">
        <v>0</v>
      </c>
      <c r="Z50" s="87">
        <v>0</v>
      </c>
      <c r="AA50" s="87">
        <v>0</v>
      </c>
      <c r="AB50" s="87">
        <v>0</v>
      </c>
      <c r="AC50" s="87">
        <v>0</v>
      </c>
      <c r="AD50" s="87">
        <v>0</v>
      </c>
      <c r="AE50" s="87">
        <v>0</v>
      </c>
      <c r="AF50" s="87">
        <v>0</v>
      </c>
      <c r="AG50" s="87">
        <v>0</v>
      </c>
      <c r="AH50" s="87">
        <v>0</v>
      </c>
      <c r="AI50" s="87">
        <v>0</v>
      </c>
      <c r="AJ50" s="87">
        <v>0</v>
      </c>
      <c r="AK50" s="87">
        <v>0</v>
      </c>
      <c r="AL50" s="87">
        <v>0</v>
      </c>
      <c r="AM50" s="87">
        <v>0</v>
      </c>
      <c r="AN50" s="87">
        <v>0</v>
      </c>
      <c r="AO50" s="87">
        <v>0</v>
      </c>
      <c r="AP50" s="87">
        <v>0</v>
      </c>
      <c r="AQ50" s="87">
        <v>0</v>
      </c>
      <c r="AR50" s="87">
        <v>0</v>
      </c>
      <c r="AS50" s="87">
        <v>0</v>
      </c>
      <c r="AT50" s="87">
        <v>0</v>
      </c>
      <c r="AU50" s="87">
        <v>0</v>
      </c>
      <c r="AV50" s="87">
        <v>0</v>
      </c>
      <c r="AW50" s="87">
        <v>0</v>
      </c>
      <c r="AX50" s="87">
        <v>0</v>
      </c>
      <c r="AY50" s="87">
        <v>0</v>
      </c>
      <c r="AZ50" s="87">
        <v>0</v>
      </c>
      <c r="BA50" s="87">
        <v>0</v>
      </c>
      <c r="BB50" s="87">
        <v>0</v>
      </c>
      <c r="BC50" s="87">
        <v>0</v>
      </c>
      <c r="BD50" s="87">
        <v>0</v>
      </c>
      <c r="BE50" s="87">
        <v>0</v>
      </c>
      <c r="BF50" s="87">
        <v>0</v>
      </c>
      <c r="BG50" s="87">
        <v>0</v>
      </c>
      <c r="BH50" s="87">
        <v>0</v>
      </c>
      <c r="BI50" s="87">
        <v>0</v>
      </c>
      <c r="BJ50" s="87">
        <v>0</v>
      </c>
      <c r="BK50" s="87">
        <v>0</v>
      </c>
      <c r="BL50" s="87">
        <v>0</v>
      </c>
      <c r="BM50" s="87">
        <v>0</v>
      </c>
      <c r="BN50" s="87">
        <v>0</v>
      </c>
    </row>
    <row r="51" spans="1:66">
      <c r="A51" s="86" t="s">
        <v>1398</v>
      </c>
      <c r="B51" s="87">
        <v>0</v>
      </c>
      <c r="C51" s="87">
        <v>0</v>
      </c>
      <c r="D51" s="87">
        <v>0</v>
      </c>
      <c r="E51" s="87">
        <v>0</v>
      </c>
      <c r="F51" s="87">
        <v>0</v>
      </c>
      <c r="G51" s="87">
        <v>0</v>
      </c>
      <c r="H51" s="87">
        <v>0</v>
      </c>
      <c r="I51" s="87">
        <v>0</v>
      </c>
      <c r="J51" s="87">
        <v>0</v>
      </c>
      <c r="K51" s="87">
        <v>0</v>
      </c>
      <c r="L51" s="87">
        <v>0</v>
      </c>
      <c r="M51" s="87">
        <v>0</v>
      </c>
      <c r="N51" s="87">
        <v>0</v>
      </c>
      <c r="O51" s="87">
        <v>0</v>
      </c>
      <c r="P51" s="87">
        <v>0</v>
      </c>
      <c r="Q51" s="87">
        <v>0</v>
      </c>
      <c r="R51" s="87">
        <v>0</v>
      </c>
      <c r="S51" s="87">
        <v>0</v>
      </c>
      <c r="T51" s="87">
        <v>0</v>
      </c>
      <c r="U51" s="87">
        <v>0</v>
      </c>
      <c r="V51" s="87">
        <v>0</v>
      </c>
      <c r="W51" s="87">
        <v>0</v>
      </c>
      <c r="X51" s="87">
        <v>0</v>
      </c>
      <c r="Y51" s="87">
        <v>0</v>
      </c>
      <c r="Z51" s="87">
        <v>0</v>
      </c>
      <c r="AA51" s="87">
        <v>0</v>
      </c>
      <c r="AB51" s="87">
        <v>0</v>
      </c>
      <c r="AC51" s="87">
        <v>0</v>
      </c>
      <c r="AD51" s="87">
        <v>0</v>
      </c>
      <c r="AE51" s="87">
        <v>0</v>
      </c>
      <c r="AF51" s="87">
        <v>0</v>
      </c>
      <c r="AG51" s="87">
        <v>0</v>
      </c>
      <c r="AH51" s="87">
        <v>0</v>
      </c>
      <c r="AI51" s="87">
        <v>0</v>
      </c>
      <c r="AJ51" s="87">
        <v>0</v>
      </c>
      <c r="AK51" s="87">
        <v>0</v>
      </c>
      <c r="AL51" s="87">
        <v>0</v>
      </c>
      <c r="AM51" s="87">
        <v>0</v>
      </c>
      <c r="AN51" s="87">
        <v>0</v>
      </c>
      <c r="AO51" s="87">
        <v>0</v>
      </c>
      <c r="AP51" s="87">
        <v>0</v>
      </c>
      <c r="AQ51" s="87">
        <v>0</v>
      </c>
      <c r="AR51" s="87">
        <v>0</v>
      </c>
      <c r="AS51" s="87">
        <v>0</v>
      </c>
      <c r="AT51" s="87">
        <v>0</v>
      </c>
      <c r="AU51" s="87">
        <v>0</v>
      </c>
      <c r="AV51" s="87">
        <v>0</v>
      </c>
      <c r="AW51" s="87">
        <v>0</v>
      </c>
      <c r="AX51" s="87">
        <v>0</v>
      </c>
      <c r="AY51" s="87">
        <v>0</v>
      </c>
      <c r="AZ51" s="87">
        <v>0</v>
      </c>
      <c r="BA51" s="87">
        <v>0</v>
      </c>
      <c r="BB51" s="87">
        <v>0</v>
      </c>
      <c r="BC51" s="87">
        <v>0</v>
      </c>
      <c r="BD51" s="87">
        <v>0</v>
      </c>
      <c r="BE51" s="87">
        <v>0</v>
      </c>
      <c r="BF51" s="87">
        <v>0</v>
      </c>
      <c r="BG51" s="87">
        <v>0</v>
      </c>
      <c r="BH51" s="87">
        <v>0</v>
      </c>
      <c r="BI51" s="87">
        <v>0</v>
      </c>
      <c r="BJ51" s="87">
        <v>0</v>
      </c>
      <c r="BK51" s="87">
        <v>0</v>
      </c>
      <c r="BL51" s="87">
        <v>0</v>
      </c>
      <c r="BM51" s="87">
        <v>0</v>
      </c>
      <c r="BN51" s="87">
        <v>0</v>
      </c>
    </row>
    <row r="52" spans="1:66">
      <c r="A52" s="86" t="s">
        <v>1399</v>
      </c>
      <c r="B52" s="87">
        <v>0</v>
      </c>
      <c r="C52" s="87">
        <v>0</v>
      </c>
      <c r="D52" s="87">
        <v>0</v>
      </c>
      <c r="E52" s="87">
        <v>0</v>
      </c>
      <c r="F52" s="87">
        <v>0</v>
      </c>
      <c r="G52" s="87">
        <v>0</v>
      </c>
      <c r="H52" s="87">
        <v>0</v>
      </c>
      <c r="I52" s="87">
        <v>0</v>
      </c>
      <c r="J52" s="87">
        <v>0</v>
      </c>
      <c r="K52" s="87">
        <v>0</v>
      </c>
      <c r="L52" s="87">
        <v>0</v>
      </c>
      <c r="M52" s="87">
        <v>0</v>
      </c>
      <c r="N52" s="87">
        <v>0</v>
      </c>
      <c r="O52" s="87">
        <v>0</v>
      </c>
      <c r="P52" s="87">
        <v>0</v>
      </c>
      <c r="Q52" s="87">
        <v>0</v>
      </c>
      <c r="R52" s="87">
        <v>0</v>
      </c>
      <c r="S52" s="87">
        <v>0</v>
      </c>
      <c r="T52" s="87">
        <v>0</v>
      </c>
      <c r="U52" s="87">
        <v>0</v>
      </c>
      <c r="V52" s="87">
        <v>0</v>
      </c>
      <c r="W52" s="87">
        <v>0</v>
      </c>
      <c r="X52" s="87">
        <v>0</v>
      </c>
      <c r="Y52" s="87">
        <v>0</v>
      </c>
      <c r="Z52" s="87">
        <v>0</v>
      </c>
      <c r="AA52" s="87">
        <v>0</v>
      </c>
      <c r="AB52" s="87">
        <v>0</v>
      </c>
      <c r="AC52" s="87">
        <v>0</v>
      </c>
      <c r="AD52" s="87">
        <v>0</v>
      </c>
      <c r="AE52" s="87">
        <v>0</v>
      </c>
      <c r="AF52" s="87">
        <v>0</v>
      </c>
      <c r="AG52" s="87">
        <v>0</v>
      </c>
      <c r="AH52" s="87">
        <v>0</v>
      </c>
      <c r="AI52" s="87">
        <v>0</v>
      </c>
      <c r="AJ52" s="87">
        <v>0</v>
      </c>
      <c r="AK52" s="87">
        <v>0</v>
      </c>
      <c r="AL52" s="87">
        <v>0</v>
      </c>
      <c r="AM52" s="87">
        <v>0</v>
      </c>
      <c r="AN52" s="87">
        <v>0</v>
      </c>
      <c r="AO52" s="87">
        <v>0</v>
      </c>
      <c r="AP52" s="87">
        <v>0</v>
      </c>
      <c r="AQ52" s="87">
        <v>0</v>
      </c>
      <c r="AR52" s="87">
        <v>0</v>
      </c>
      <c r="AS52" s="87">
        <v>0</v>
      </c>
      <c r="AT52" s="87">
        <v>0</v>
      </c>
      <c r="AU52" s="87">
        <v>0</v>
      </c>
      <c r="AV52" s="87">
        <v>0</v>
      </c>
      <c r="AW52" s="87">
        <v>0</v>
      </c>
      <c r="AX52" s="87">
        <v>0</v>
      </c>
      <c r="AY52" s="87">
        <v>0</v>
      </c>
      <c r="AZ52" s="87">
        <v>0</v>
      </c>
      <c r="BA52" s="87">
        <v>0</v>
      </c>
      <c r="BB52" s="87">
        <v>0</v>
      </c>
      <c r="BC52" s="87">
        <v>0</v>
      </c>
      <c r="BD52" s="87">
        <v>0</v>
      </c>
      <c r="BE52" s="87">
        <v>0</v>
      </c>
      <c r="BF52" s="87">
        <v>0</v>
      </c>
      <c r="BG52" s="87">
        <v>0</v>
      </c>
      <c r="BH52" s="87">
        <v>0</v>
      </c>
      <c r="BI52" s="87">
        <v>0</v>
      </c>
      <c r="BJ52" s="87">
        <v>0</v>
      </c>
      <c r="BK52" s="87">
        <v>0</v>
      </c>
      <c r="BL52" s="87">
        <v>0</v>
      </c>
      <c r="BM52" s="87">
        <v>0</v>
      </c>
      <c r="BN52" s="87">
        <v>0</v>
      </c>
    </row>
    <row r="53" spans="1:66">
      <c r="A53" s="86" t="s">
        <v>1400</v>
      </c>
      <c r="B53" s="87">
        <v>0</v>
      </c>
      <c r="C53" s="87">
        <v>0</v>
      </c>
      <c r="D53" s="87">
        <v>0</v>
      </c>
      <c r="E53" s="87">
        <v>0</v>
      </c>
      <c r="F53" s="87">
        <v>0</v>
      </c>
      <c r="G53" s="87">
        <v>0</v>
      </c>
      <c r="H53" s="87">
        <v>0</v>
      </c>
      <c r="I53" s="87">
        <v>0</v>
      </c>
      <c r="J53" s="87">
        <v>0</v>
      </c>
      <c r="K53" s="87">
        <v>0</v>
      </c>
      <c r="L53" s="87">
        <v>0</v>
      </c>
      <c r="M53" s="87">
        <v>0</v>
      </c>
      <c r="N53" s="87">
        <v>0</v>
      </c>
      <c r="O53" s="87">
        <v>0</v>
      </c>
      <c r="P53" s="87">
        <v>0</v>
      </c>
      <c r="Q53" s="87">
        <v>0</v>
      </c>
      <c r="R53" s="87">
        <v>0</v>
      </c>
      <c r="S53" s="87">
        <v>0</v>
      </c>
      <c r="T53" s="87">
        <v>0</v>
      </c>
      <c r="U53" s="87">
        <v>0</v>
      </c>
      <c r="V53" s="87">
        <v>0</v>
      </c>
      <c r="W53" s="87">
        <v>0</v>
      </c>
      <c r="X53" s="87">
        <v>0</v>
      </c>
      <c r="Y53" s="87">
        <v>0</v>
      </c>
      <c r="Z53" s="87">
        <v>0</v>
      </c>
      <c r="AA53" s="87">
        <v>0</v>
      </c>
      <c r="AB53" s="87">
        <v>0</v>
      </c>
      <c r="AC53" s="87">
        <v>0</v>
      </c>
      <c r="AD53" s="87">
        <v>0</v>
      </c>
      <c r="AE53" s="87">
        <v>0</v>
      </c>
      <c r="AF53" s="87">
        <v>0</v>
      </c>
      <c r="AG53" s="87">
        <v>0</v>
      </c>
      <c r="AH53" s="87">
        <v>0</v>
      </c>
      <c r="AI53" s="87">
        <v>0</v>
      </c>
      <c r="AJ53" s="87">
        <v>0</v>
      </c>
      <c r="AK53" s="87">
        <v>0</v>
      </c>
      <c r="AL53" s="87">
        <v>0</v>
      </c>
      <c r="AM53" s="87">
        <v>0</v>
      </c>
      <c r="AN53" s="87">
        <v>0</v>
      </c>
      <c r="AO53" s="87">
        <v>0</v>
      </c>
      <c r="AP53" s="87">
        <v>0</v>
      </c>
      <c r="AQ53" s="87">
        <v>0</v>
      </c>
      <c r="AR53" s="87">
        <v>0</v>
      </c>
      <c r="AS53" s="87">
        <v>0</v>
      </c>
      <c r="AT53" s="87">
        <v>0</v>
      </c>
      <c r="AU53" s="87">
        <v>0</v>
      </c>
      <c r="AV53" s="87">
        <v>0</v>
      </c>
      <c r="AW53" s="87">
        <v>0</v>
      </c>
      <c r="AX53" s="87">
        <v>0</v>
      </c>
      <c r="AY53" s="87">
        <v>0</v>
      </c>
      <c r="AZ53" s="87">
        <v>0</v>
      </c>
      <c r="BA53" s="87">
        <v>0</v>
      </c>
      <c r="BB53" s="87">
        <v>0</v>
      </c>
      <c r="BC53" s="87">
        <v>0</v>
      </c>
      <c r="BD53" s="87">
        <v>0</v>
      </c>
      <c r="BE53" s="87">
        <v>0</v>
      </c>
      <c r="BF53" s="87">
        <v>0</v>
      </c>
      <c r="BG53" s="87">
        <v>0</v>
      </c>
      <c r="BH53" s="87">
        <v>0</v>
      </c>
      <c r="BI53" s="87">
        <v>0</v>
      </c>
      <c r="BJ53" s="87">
        <v>0</v>
      </c>
      <c r="BK53" s="87">
        <v>0</v>
      </c>
      <c r="BL53" s="87">
        <v>0</v>
      </c>
      <c r="BM53" s="87">
        <v>0</v>
      </c>
      <c r="BN53" s="87">
        <v>0</v>
      </c>
    </row>
    <row r="54" spans="1:66">
      <c r="A54" s="86" t="s">
        <v>1401</v>
      </c>
      <c r="B54" s="87">
        <v>0</v>
      </c>
      <c r="C54" s="87">
        <v>0</v>
      </c>
      <c r="D54" s="87">
        <v>0</v>
      </c>
      <c r="E54" s="87">
        <v>0</v>
      </c>
      <c r="F54" s="87">
        <v>0</v>
      </c>
      <c r="G54" s="87">
        <v>0</v>
      </c>
      <c r="H54" s="87">
        <v>0</v>
      </c>
      <c r="I54" s="87">
        <v>0</v>
      </c>
      <c r="J54" s="87">
        <v>0</v>
      </c>
      <c r="K54" s="87">
        <v>0</v>
      </c>
      <c r="L54" s="87">
        <v>0</v>
      </c>
      <c r="M54" s="87">
        <v>0</v>
      </c>
      <c r="N54" s="87">
        <v>0</v>
      </c>
      <c r="O54" s="87">
        <v>0</v>
      </c>
      <c r="P54" s="87">
        <v>0</v>
      </c>
      <c r="Q54" s="87">
        <v>0</v>
      </c>
      <c r="R54" s="87">
        <v>0</v>
      </c>
      <c r="S54" s="87">
        <v>0</v>
      </c>
      <c r="T54" s="87">
        <v>0</v>
      </c>
      <c r="U54" s="87">
        <v>0</v>
      </c>
      <c r="V54" s="87">
        <v>0</v>
      </c>
      <c r="W54" s="87">
        <v>0</v>
      </c>
      <c r="X54" s="87">
        <v>0</v>
      </c>
      <c r="Y54" s="87">
        <v>0</v>
      </c>
      <c r="Z54" s="87">
        <v>0</v>
      </c>
      <c r="AA54" s="87">
        <v>0</v>
      </c>
      <c r="AB54" s="87">
        <v>0</v>
      </c>
      <c r="AC54" s="87">
        <v>0</v>
      </c>
      <c r="AD54" s="87">
        <v>0</v>
      </c>
      <c r="AE54" s="87">
        <v>0</v>
      </c>
      <c r="AF54" s="87">
        <v>0</v>
      </c>
      <c r="AG54" s="87">
        <v>0</v>
      </c>
      <c r="AH54" s="87">
        <v>0</v>
      </c>
      <c r="AI54" s="87">
        <v>0</v>
      </c>
      <c r="AJ54" s="87">
        <v>0</v>
      </c>
      <c r="AK54" s="87">
        <v>0</v>
      </c>
      <c r="AL54" s="87">
        <v>0</v>
      </c>
      <c r="AM54" s="87">
        <v>0</v>
      </c>
      <c r="AN54" s="87">
        <v>0</v>
      </c>
      <c r="AO54" s="87">
        <v>0</v>
      </c>
      <c r="AP54" s="87">
        <v>0</v>
      </c>
      <c r="AQ54" s="87">
        <v>0</v>
      </c>
      <c r="AR54" s="87">
        <v>0</v>
      </c>
      <c r="AS54" s="87">
        <v>0</v>
      </c>
      <c r="AT54" s="87">
        <v>0</v>
      </c>
      <c r="AU54" s="87">
        <v>0</v>
      </c>
      <c r="AV54" s="87">
        <v>0</v>
      </c>
      <c r="AW54" s="87">
        <v>0</v>
      </c>
      <c r="AX54" s="87">
        <v>0</v>
      </c>
      <c r="AY54" s="87">
        <v>0</v>
      </c>
      <c r="AZ54" s="87">
        <v>0</v>
      </c>
      <c r="BA54" s="87">
        <v>0</v>
      </c>
      <c r="BB54" s="87">
        <v>0</v>
      </c>
      <c r="BC54" s="87">
        <v>0</v>
      </c>
      <c r="BD54" s="87">
        <v>0</v>
      </c>
      <c r="BE54" s="87">
        <v>0</v>
      </c>
      <c r="BF54" s="87">
        <v>0</v>
      </c>
      <c r="BG54" s="87">
        <v>0</v>
      </c>
      <c r="BH54" s="87">
        <v>0</v>
      </c>
      <c r="BI54" s="87">
        <v>0</v>
      </c>
      <c r="BJ54" s="87">
        <v>0</v>
      </c>
      <c r="BK54" s="87">
        <v>0</v>
      </c>
      <c r="BL54" s="87">
        <v>0</v>
      </c>
      <c r="BM54" s="87">
        <v>0</v>
      </c>
      <c r="BN54" s="87">
        <v>0</v>
      </c>
    </row>
    <row r="55" spans="1:66">
      <c r="A55" s="86" t="s">
        <v>1402</v>
      </c>
      <c r="B55" s="87">
        <v>0</v>
      </c>
      <c r="C55" s="87">
        <v>0</v>
      </c>
      <c r="D55" s="87">
        <v>0</v>
      </c>
      <c r="E55" s="87">
        <v>0</v>
      </c>
      <c r="F55" s="87">
        <v>0</v>
      </c>
      <c r="G55" s="87">
        <v>0</v>
      </c>
      <c r="H55" s="87">
        <v>0</v>
      </c>
      <c r="I55" s="87">
        <v>0</v>
      </c>
      <c r="J55" s="87">
        <v>0</v>
      </c>
      <c r="K55" s="87">
        <v>0</v>
      </c>
      <c r="L55" s="87">
        <v>0</v>
      </c>
      <c r="M55" s="87">
        <v>0</v>
      </c>
      <c r="N55" s="87">
        <v>0</v>
      </c>
      <c r="O55" s="87">
        <v>0</v>
      </c>
      <c r="P55" s="87">
        <v>0</v>
      </c>
      <c r="Q55" s="87">
        <v>0</v>
      </c>
      <c r="R55" s="87">
        <v>0</v>
      </c>
      <c r="S55" s="87">
        <v>0</v>
      </c>
      <c r="T55" s="87">
        <v>0</v>
      </c>
      <c r="U55" s="87">
        <v>0</v>
      </c>
      <c r="V55" s="87">
        <v>0</v>
      </c>
      <c r="W55" s="87">
        <v>0</v>
      </c>
      <c r="X55" s="87">
        <v>0</v>
      </c>
      <c r="Y55" s="87">
        <v>0</v>
      </c>
      <c r="Z55" s="87">
        <v>0</v>
      </c>
      <c r="AA55" s="87">
        <v>0</v>
      </c>
      <c r="AB55" s="87">
        <v>0</v>
      </c>
      <c r="AC55" s="87">
        <v>0</v>
      </c>
      <c r="AD55" s="87">
        <v>0</v>
      </c>
      <c r="AE55" s="87">
        <v>0</v>
      </c>
      <c r="AF55" s="87">
        <v>0</v>
      </c>
      <c r="AG55" s="87">
        <v>0</v>
      </c>
      <c r="AH55" s="87">
        <v>0</v>
      </c>
      <c r="AI55" s="87">
        <v>0</v>
      </c>
      <c r="AJ55" s="87">
        <v>0</v>
      </c>
      <c r="AK55" s="87">
        <v>0</v>
      </c>
      <c r="AL55" s="87">
        <v>0</v>
      </c>
      <c r="AM55" s="87">
        <v>0</v>
      </c>
      <c r="AN55" s="87">
        <v>0</v>
      </c>
      <c r="AO55" s="87">
        <v>0</v>
      </c>
      <c r="AP55" s="87">
        <v>0</v>
      </c>
      <c r="AQ55" s="87">
        <v>0</v>
      </c>
      <c r="AR55" s="87">
        <v>0</v>
      </c>
      <c r="AS55" s="87">
        <v>0</v>
      </c>
      <c r="AT55" s="87">
        <v>0</v>
      </c>
      <c r="AU55" s="87">
        <v>0</v>
      </c>
      <c r="AV55" s="87">
        <v>0</v>
      </c>
      <c r="AW55" s="87">
        <v>0</v>
      </c>
      <c r="AX55" s="87">
        <v>0</v>
      </c>
      <c r="AY55" s="87">
        <v>0</v>
      </c>
      <c r="AZ55" s="87">
        <v>0</v>
      </c>
      <c r="BA55" s="87">
        <v>0</v>
      </c>
      <c r="BB55" s="87">
        <v>0</v>
      </c>
      <c r="BC55" s="87">
        <v>0</v>
      </c>
      <c r="BD55" s="87">
        <v>0</v>
      </c>
      <c r="BE55" s="87">
        <v>0</v>
      </c>
      <c r="BF55" s="87">
        <v>0</v>
      </c>
      <c r="BG55" s="87">
        <v>0</v>
      </c>
      <c r="BH55" s="87">
        <v>0</v>
      </c>
      <c r="BI55" s="87">
        <v>0</v>
      </c>
      <c r="BJ55" s="87">
        <v>0</v>
      </c>
      <c r="BK55" s="87">
        <v>0</v>
      </c>
      <c r="BL55" s="87">
        <v>0</v>
      </c>
      <c r="BM55" s="87">
        <v>0</v>
      </c>
      <c r="BN55" s="87">
        <v>0</v>
      </c>
    </row>
    <row r="56" spans="1:66">
      <c r="A56" s="86" t="s">
        <v>1403</v>
      </c>
      <c r="B56" s="87">
        <v>0</v>
      </c>
      <c r="C56" s="87">
        <v>0</v>
      </c>
      <c r="D56" s="87">
        <v>0</v>
      </c>
      <c r="E56" s="87">
        <v>0</v>
      </c>
      <c r="F56" s="87">
        <v>0</v>
      </c>
      <c r="G56" s="87">
        <v>0</v>
      </c>
      <c r="H56" s="87">
        <v>0</v>
      </c>
      <c r="I56" s="87">
        <v>0</v>
      </c>
      <c r="J56" s="87">
        <v>0</v>
      </c>
      <c r="K56" s="87">
        <v>0</v>
      </c>
      <c r="L56" s="87">
        <v>0</v>
      </c>
      <c r="M56" s="87">
        <v>0</v>
      </c>
      <c r="N56" s="87">
        <v>0</v>
      </c>
      <c r="O56" s="87">
        <v>0</v>
      </c>
      <c r="P56" s="87">
        <v>0</v>
      </c>
      <c r="Q56" s="87">
        <v>0</v>
      </c>
      <c r="R56" s="87">
        <v>0</v>
      </c>
      <c r="S56" s="87">
        <v>0</v>
      </c>
      <c r="T56" s="87">
        <v>0</v>
      </c>
      <c r="U56" s="87">
        <v>0</v>
      </c>
      <c r="V56" s="87">
        <v>0</v>
      </c>
      <c r="W56" s="87">
        <v>0</v>
      </c>
      <c r="X56" s="87">
        <v>0</v>
      </c>
      <c r="Y56" s="87">
        <v>0</v>
      </c>
      <c r="Z56" s="87">
        <v>0</v>
      </c>
      <c r="AA56" s="87">
        <v>0</v>
      </c>
      <c r="AB56" s="87">
        <v>0</v>
      </c>
      <c r="AC56" s="87">
        <v>0</v>
      </c>
      <c r="AD56" s="87">
        <v>0</v>
      </c>
      <c r="AE56" s="87">
        <v>0</v>
      </c>
      <c r="AF56" s="87">
        <v>0</v>
      </c>
      <c r="AG56" s="87">
        <v>0</v>
      </c>
      <c r="AH56" s="87">
        <v>0</v>
      </c>
      <c r="AI56" s="87">
        <v>0</v>
      </c>
      <c r="AJ56" s="87">
        <v>0</v>
      </c>
      <c r="AK56" s="87">
        <v>0</v>
      </c>
      <c r="AL56" s="87">
        <v>0</v>
      </c>
      <c r="AM56" s="87">
        <v>0</v>
      </c>
      <c r="AN56" s="87">
        <v>0</v>
      </c>
      <c r="AO56" s="87">
        <v>0</v>
      </c>
      <c r="AP56" s="87">
        <v>0</v>
      </c>
      <c r="AQ56" s="87">
        <v>0</v>
      </c>
      <c r="AR56" s="87">
        <v>0</v>
      </c>
      <c r="AS56" s="87">
        <v>0</v>
      </c>
      <c r="AT56" s="87">
        <v>0</v>
      </c>
      <c r="AU56" s="87">
        <v>0</v>
      </c>
      <c r="AV56" s="87">
        <v>0</v>
      </c>
      <c r="AW56" s="87">
        <v>0</v>
      </c>
      <c r="AX56" s="87">
        <v>0</v>
      </c>
      <c r="AY56" s="87">
        <v>0</v>
      </c>
      <c r="AZ56" s="87">
        <v>0</v>
      </c>
      <c r="BA56" s="87">
        <v>0</v>
      </c>
      <c r="BB56" s="87">
        <v>0</v>
      </c>
      <c r="BC56" s="87">
        <v>0</v>
      </c>
      <c r="BD56" s="87">
        <v>0</v>
      </c>
      <c r="BE56" s="87">
        <v>0</v>
      </c>
      <c r="BF56" s="87">
        <v>0</v>
      </c>
      <c r="BG56" s="87">
        <v>0</v>
      </c>
      <c r="BH56" s="87">
        <v>0</v>
      </c>
      <c r="BI56" s="87">
        <v>0</v>
      </c>
      <c r="BJ56" s="87">
        <v>0</v>
      </c>
      <c r="BK56" s="87">
        <v>0</v>
      </c>
      <c r="BL56" s="87">
        <v>0</v>
      </c>
      <c r="BM56" s="87">
        <v>0</v>
      </c>
      <c r="BN56" s="87">
        <v>0</v>
      </c>
    </row>
    <row r="57" spans="1:66">
      <c r="A57" s="86" t="s">
        <v>1404</v>
      </c>
      <c r="B57" s="87">
        <v>0</v>
      </c>
      <c r="C57" s="87">
        <v>0</v>
      </c>
      <c r="D57" s="87">
        <v>0</v>
      </c>
      <c r="E57" s="87">
        <v>0</v>
      </c>
      <c r="F57" s="87">
        <v>0</v>
      </c>
      <c r="G57" s="87">
        <v>0</v>
      </c>
      <c r="H57" s="87">
        <v>0</v>
      </c>
      <c r="I57" s="87">
        <v>0</v>
      </c>
      <c r="J57" s="87">
        <v>0</v>
      </c>
      <c r="K57" s="87">
        <v>0</v>
      </c>
      <c r="L57" s="87">
        <v>0</v>
      </c>
      <c r="M57" s="87">
        <v>0</v>
      </c>
      <c r="N57" s="87">
        <v>0</v>
      </c>
      <c r="O57" s="87">
        <v>0</v>
      </c>
      <c r="P57" s="87">
        <v>0</v>
      </c>
      <c r="Q57" s="87">
        <v>0</v>
      </c>
      <c r="R57" s="87">
        <v>0</v>
      </c>
      <c r="S57" s="87">
        <v>0</v>
      </c>
      <c r="T57" s="87">
        <v>0</v>
      </c>
      <c r="U57" s="87">
        <v>0</v>
      </c>
      <c r="V57" s="87">
        <v>0</v>
      </c>
      <c r="W57" s="87">
        <v>0</v>
      </c>
      <c r="X57" s="87">
        <v>0</v>
      </c>
      <c r="Y57" s="87">
        <v>0</v>
      </c>
      <c r="Z57" s="87">
        <v>0</v>
      </c>
      <c r="AA57" s="87">
        <v>0</v>
      </c>
      <c r="AB57" s="87">
        <v>0</v>
      </c>
      <c r="AC57" s="87">
        <v>0</v>
      </c>
      <c r="AD57" s="87">
        <v>0</v>
      </c>
      <c r="AE57" s="87">
        <v>0</v>
      </c>
      <c r="AF57" s="87">
        <v>0</v>
      </c>
      <c r="AG57" s="87">
        <v>0</v>
      </c>
      <c r="AH57" s="87">
        <v>0</v>
      </c>
      <c r="AI57" s="87">
        <v>0</v>
      </c>
      <c r="AJ57" s="87">
        <v>0</v>
      </c>
      <c r="AK57" s="87">
        <v>0</v>
      </c>
      <c r="AL57" s="87">
        <v>0</v>
      </c>
      <c r="AM57" s="87">
        <v>0</v>
      </c>
      <c r="AN57" s="87">
        <v>0</v>
      </c>
      <c r="AO57" s="87">
        <v>0</v>
      </c>
      <c r="AP57" s="87">
        <v>0</v>
      </c>
      <c r="AQ57" s="87">
        <v>0</v>
      </c>
      <c r="AR57" s="87">
        <v>0</v>
      </c>
      <c r="AS57" s="87">
        <v>0</v>
      </c>
      <c r="AT57" s="87">
        <v>0</v>
      </c>
      <c r="AU57" s="87">
        <v>0</v>
      </c>
      <c r="AV57" s="87">
        <v>0</v>
      </c>
      <c r="AW57" s="87">
        <v>0</v>
      </c>
      <c r="AX57" s="87">
        <v>0</v>
      </c>
      <c r="AY57" s="87">
        <v>0</v>
      </c>
      <c r="AZ57" s="87">
        <v>0</v>
      </c>
      <c r="BA57" s="87">
        <v>0</v>
      </c>
      <c r="BB57" s="87">
        <v>0</v>
      </c>
      <c r="BC57" s="87">
        <v>0</v>
      </c>
      <c r="BD57" s="87">
        <v>0</v>
      </c>
      <c r="BE57" s="87">
        <v>0</v>
      </c>
      <c r="BF57" s="87">
        <v>0</v>
      </c>
      <c r="BG57" s="87">
        <v>0</v>
      </c>
      <c r="BH57" s="87">
        <v>0</v>
      </c>
      <c r="BI57" s="87">
        <v>0</v>
      </c>
      <c r="BJ57" s="87">
        <v>0</v>
      </c>
      <c r="BK57" s="87">
        <v>0</v>
      </c>
      <c r="BL57" s="87">
        <v>0</v>
      </c>
      <c r="BM57" s="87">
        <v>0</v>
      </c>
      <c r="BN57" s="87">
        <v>0</v>
      </c>
    </row>
    <row r="58" spans="1:66">
      <c r="A58" s="86" t="s">
        <v>1405</v>
      </c>
      <c r="B58" s="87">
        <v>0</v>
      </c>
      <c r="C58" s="87">
        <v>0</v>
      </c>
      <c r="D58" s="87">
        <v>0</v>
      </c>
      <c r="E58" s="87">
        <v>0</v>
      </c>
      <c r="F58" s="87">
        <v>0</v>
      </c>
      <c r="G58" s="87">
        <v>0</v>
      </c>
      <c r="H58" s="87">
        <v>0</v>
      </c>
      <c r="I58" s="87">
        <v>0</v>
      </c>
      <c r="J58" s="87">
        <v>0</v>
      </c>
      <c r="K58" s="87">
        <v>0</v>
      </c>
      <c r="L58" s="87">
        <v>0</v>
      </c>
      <c r="M58" s="87">
        <v>0</v>
      </c>
      <c r="N58" s="87">
        <v>0</v>
      </c>
      <c r="O58" s="87">
        <v>0</v>
      </c>
      <c r="P58" s="87">
        <v>0</v>
      </c>
      <c r="Q58" s="87">
        <v>0</v>
      </c>
      <c r="R58" s="87">
        <v>0</v>
      </c>
      <c r="S58" s="87">
        <v>0</v>
      </c>
      <c r="T58" s="87">
        <v>0</v>
      </c>
      <c r="U58" s="87">
        <v>0</v>
      </c>
      <c r="V58" s="87">
        <v>0</v>
      </c>
      <c r="W58" s="87">
        <v>0</v>
      </c>
      <c r="X58" s="87">
        <v>0</v>
      </c>
      <c r="Y58" s="87">
        <v>0</v>
      </c>
      <c r="Z58" s="87">
        <v>0</v>
      </c>
      <c r="AA58" s="87">
        <v>0</v>
      </c>
      <c r="AB58" s="87">
        <v>0</v>
      </c>
      <c r="AC58" s="87">
        <v>0</v>
      </c>
      <c r="AD58" s="87">
        <v>0</v>
      </c>
      <c r="AE58" s="87">
        <v>0</v>
      </c>
      <c r="AF58" s="87">
        <v>0</v>
      </c>
      <c r="AG58" s="87">
        <v>0</v>
      </c>
      <c r="AH58" s="87">
        <v>0</v>
      </c>
      <c r="AI58" s="87">
        <v>0</v>
      </c>
      <c r="AJ58" s="87">
        <v>0</v>
      </c>
      <c r="AK58" s="87">
        <v>0</v>
      </c>
      <c r="AL58" s="87">
        <v>0</v>
      </c>
      <c r="AM58" s="87">
        <v>0</v>
      </c>
      <c r="AN58" s="87">
        <v>0</v>
      </c>
      <c r="AO58" s="87">
        <v>0</v>
      </c>
      <c r="AP58" s="87">
        <v>0</v>
      </c>
      <c r="AQ58" s="87">
        <v>0</v>
      </c>
      <c r="AR58" s="87">
        <v>0</v>
      </c>
      <c r="AS58" s="87">
        <v>0</v>
      </c>
      <c r="AT58" s="87">
        <v>0</v>
      </c>
      <c r="AU58" s="87">
        <v>0</v>
      </c>
      <c r="AV58" s="87">
        <v>0</v>
      </c>
      <c r="AW58" s="87">
        <v>0</v>
      </c>
      <c r="AX58" s="87">
        <v>0</v>
      </c>
      <c r="AY58" s="87">
        <v>0</v>
      </c>
      <c r="AZ58" s="87">
        <v>0</v>
      </c>
      <c r="BA58" s="87">
        <v>0</v>
      </c>
      <c r="BB58" s="87">
        <v>0</v>
      </c>
      <c r="BC58" s="87">
        <v>0</v>
      </c>
      <c r="BD58" s="87">
        <v>0</v>
      </c>
      <c r="BE58" s="87">
        <v>0</v>
      </c>
      <c r="BF58" s="87">
        <v>0</v>
      </c>
      <c r="BG58" s="87">
        <v>0</v>
      </c>
      <c r="BH58" s="87">
        <v>0</v>
      </c>
      <c r="BI58" s="87">
        <v>0</v>
      </c>
      <c r="BJ58" s="87">
        <v>0</v>
      </c>
      <c r="BK58" s="87">
        <v>0</v>
      </c>
      <c r="BL58" s="87">
        <v>0</v>
      </c>
      <c r="BM58" s="87">
        <v>0</v>
      </c>
      <c r="BN58" s="87">
        <v>0</v>
      </c>
    </row>
    <row r="59" spans="1:66">
      <c r="A59" s="86" t="s">
        <v>1406</v>
      </c>
      <c r="B59" s="87">
        <v>0</v>
      </c>
      <c r="C59" s="87">
        <v>0</v>
      </c>
      <c r="D59" s="87">
        <v>0</v>
      </c>
      <c r="E59" s="87">
        <v>0</v>
      </c>
      <c r="F59" s="87">
        <v>0</v>
      </c>
      <c r="G59" s="87">
        <v>0</v>
      </c>
      <c r="H59" s="87">
        <v>0</v>
      </c>
      <c r="I59" s="87">
        <v>0</v>
      </c>
      <c r="J59" s="87">
        <v>0</v>
      </c>
      <c r="K59" s="87">
        <v>0</v>
      </c>
      <c r="L59" s="87">
        <v>0</v>
      </c>
      <c r="M59" s="87">
        <v>0</v>
      </c>
      <c r="N59" s="87">
        <v>0</v>
      </c>
      <c r="O59" s="87">
        <v>0</v>
      </c>
      <c r="P59" s="87">
        <v>0</v>
      </c>
      <c r="Q59" s="87">
        <v>0</v>
      </c>
      <c r="R59" s="87">
        <v>0</v>
      </c>
      <c r="S59" s="87">
        <v>0</v>
      </c>
      <c r="T59" s="87">
        <v>0</v>
      </c>
      <c r="U59" s="87">
        <v>0</v>
      </c>
      <c r="V59" s="87">
        <v>0</v>
      </c>
      <c r="W59" s="87">
        <v>0</v>
      </c>
      <c r="X59" s="87">
        <v>0</v>
      </c>
      <c r="Y59" s="87">
        <v>0</v>
      </c>
      <c r="Z59" s="87">
        <v>0</v>
      </c>
      <c r="AA59" s="87">
        <v>0</v>
      </c>
      <c r="AB59" s="87">
        <v>0</v>
      </c>
      <c r="AC59" s="87">
        <v>0</v>
      </c>
      <c r="AD59" s="87">
        <v>0</v>
      </c>
      <c r="AE59" s="87">
        <v>0</v>
      </c>
      <c r="AF59" s="87">
        <v>0</v>
      </c>
      <c r="AG59" s="87">
        <v>0</v>
      </c>
      <c r="AH59" s="87">
        <v>0</v>
      </c>
      <c r="AI59" s="87">
        <v>0</v>
      </c>
      <c r="AJ59" s="87">
        <v>0</v>
      </c>
      <c r="AK59" s="87">
        <v>0</v>
      </c>
      <c r="AL59" s="87">
        <v>0</v>
      </c>
      <c r="AM59" s="87">
        <v>0</v>
      </c>
      <c r="AN59" s="87">
        <v>0</v>
      </c>
      <c r="AO59" s="87">
        <v>0</v>
      </c>
      <c r="AP59" s="87">
        <v>0</v>
      </c>
      <c r="AQ59" s="87">
        <v>0</v>
      </c>
      <c r="AR59" s="87">
        <v>0</v>
      </c>
      <c r="AS59" s="87">
        <v>0</v>
      </c>
      <c r="AT59" s="87">
        <v>0</v>
      </c>
      <c r="AU59" s="87">
        <v>0</v>
      </c>
      <c r="AV59" s="87">
        <v>0</v>
      </c>
      <c r="AW59" s="87">
        <v>0</v>
      </c>
      <c r="AX59" s="87">
        <v>0</v>
      </c>
      <c r="AY59" s="87">
        <v>0</v>
      </c>
      <c r="AZ59" s="87">
        <v>0</v>
      </c>
      <c r="BA59" s="87">
        <v>0</v>
      </c>
      <c r="BB59" s="87">
        <v>0</v>
      </c>
      <c r="BC59" s="87">
        <v>0</v>
      </c>
      <c r="BD59" s="87">
        <v>0</v>
      </c>
      <c r="BE59" s="87">
        <v>0</v>
      </c>
      <c r="BF59" s="87">
        <v>0</v>
      </c>
      <c r="BG59" s="87">
        <v>0</v>
      </c>
      <c r="BH59" s="87">
        <v>0</v>
      </c>
      <c r="BI59" s="87">
        <v>0</v>
      </c>
      <c r="BJ59" s="87">
        <v>0</v>
      </c>
      <c r="BK59" s="87">
        <v>0</v>
      </c>
      <c r="BL59" s="87">
        <v>0</v>
      </c>
      <c r="BM59" s="87">
        <v>0</v>
      </c>
      <c r="BN59" s="87">
        <v>0</v>
      </c>
    </row>
    <row r="60" spans="1:66">
      <c r="A60" s="86" t="s">
        <v>1407</v>
      </c>
      <c r="B60" s="87">
        <v>0</v>
      </c>
      <c r="C60" s="87">
        <v>0</v>
      </c>
      <c r="D60" s="87">
        <v>0</v>
      </c>
      <c r="E60" s="87">
        <v>0</v>
      </c>
      <c r="F60" s="87">
        <v>0</v>
      </c>
      <c r="G60" s="87">
        <v>0</v>
      </c>
      <c r="H60" s="87">
        <v>0</v>
      </c>
      <c r="I60" s="87">
        <v>0</v>
      </c>
      <c r="J60" s="87">
        <v>0</v>
      </c>
      <c r="K60" s="87">
        <v>0</v>
      </c>
      <c r="L60" s="87">
        <v>0</v>
      </c>
      <c r="M60" s="87">
        <v>0</v>
      </c>
      <c r="N60" s="87">
        <v>0</v>
      </c>
      <c r="O60" s="87">
        <v>0</v>
      </c>
      <c r="P60" s="87">
        <v>0</v>
      </c>
      <c r="Q60" s="87">
        <v>0</v>
      </c>
      <c r="R60" s="87">
        <v>0</v>
      </c>
      <c r="S60" s="87">
        <v>0</v>
      </c>
      <c r="T60" s="87">
        <v>0</v>
      </c>
      <c r="U60" s="87">
        <v>0</v>
      </c>
      <c r="V60" s="87">
        <v>0</v>
      </c>
      <c r="W60" s="87">
        <v>0</v>
      </c>
      <c r="X60" s="87">
        <v>0</v>
      </c>
      <c r="Y60" s="87">
        <v>0</v>
      </c>
      <c r="Z60" s="87">
        <v>0</v>
      </c>
      <c r="AA60" s="87">
        <v>0</v>
      </c>
      <c r="AB60" s="87">
        <v>0</v>
      </c>
      <c r="AC60" s="87">
        <v>0</v>
      </c>
      <c r="AD60" s="87">
        <v>0</v>
      </c>
      <c r="AE60" s="87">
        <v>0</v>
      </c>
      <c r="AF60" s="87">
        <v>0</v>
      </c>
      <c r="AG60" s="87">
        <v>0</v>
      </c>
      <c r="AH60" s="87">
        <v>0</v>
      </c>
      <c r="AI60" s="87">
        <v>0</v>
      </c>
      <c r="AJ60" s="87">
        <v>0</v>
      </c>
      <c r="AK60" s="87">
        <v>0</v>
      </c>
      <c r="AL60" s="87">
        <v>0</v>
      </c>
      <c r="AM60" s="87">
        <v>0</v>
      </c>
      <c r="AN60" s="87">
        <v>0</v>
      </c>
      <c r="AO60" s="87">
        <v>0</v>
      </c>
      <c r="AP60" s="87">
        <v>0</v>
      </c>
      <c r="AQ60" s="87">
        <v>0</v>
      </c>
      <c r="AR60" s="87">
        <v>0</v>
      </c>
      <c r="AS60" s="87">
        <v>0</v>
      </c>
      <c r="AT60" s="87">
        <v>0</v>
      </c>
      <c r="AU60" s="87">
        <v>0</v>
      </c>
      <c r="AV60" s="87">
        <v>0</v>
      </c>
      <c r="AW60" s="87">
        <v>0</v>
      </c>
      <c r="AX60" s="87">
        <v>0</v>
      </c>
      <c r="AY60" s="87">
        <v>0</v>
      </c>
      <c r="AZ60" s="87">
        <v>0</v>
      </c>
      <c r="BA60" s="87">
        <v>0</v>
      </c>
      <c r="BB60" s="87">
        <v>0</v>
      </c>
      <c r="BC60" s="87">
        <v>0</v>
      </c>
      <c r="BD60" s="87">
        <v>0</v>
      </c>
      <c r="BE60" s="87">
        <v>0</v>
      </c>
      <c r="BF60" s="87">
        <v>0</v>
      </c>
      <c r="BG60" s="87">
        <v>0</v>
      </c>
      <c r="BH60" s="87">
        <v>0</v>
      </c>
      <c r="BI60" s="87">
        <v>0</v>
      </c>
      <c r="BJ60" s="87">
        <v>0</v>
      </c>
      <c r="BK60" s="87">
        <v>0</v>
      </c>
      <c r="BL60" s="87">
        <v>0</v>
      </c>
      <c r="BM60" s="87">
        <v>0</v>
      </c>
      <c r="BN60" s="87">
        <v>0</v>
      </c>
    </row>
    <row r="61" spans="1:66">
      <c r="A61" s="86" t="s">
        <v>1408</v>
      </c>
      <c r="B61" s="87">
        <v>0</v>
      </c>
      <c r="C61" s="87">
        <v>0</v>
      </c>
      <c r="D61" s="87">
        <v>0</v>
      </c>
      <c r="E61" s="87">
        <v>0</v>
      </c>
      <c r="F61" s="87">
        <v>0</v>
      </c>
      <c r="G61" s="87">
        <v>0</v>
      </c>
      <c r="H61" s="87">
        <v>0</v>
      </c>
      <c r="I61" s="87">
        <v>0</v>
      </c>
      <c r="J61" s="87">
        <v>0</v>
      </c>
      <c r="K61" s="87">
        <v>0</v>
      </c>
      <c r="L61" s="87">
        <v>0</v>
      </c>
      <c r="M61" s="87">
        <v>0</v>
      </c>
      <c r="N61" s="87">
        <v>0</v>
      </c>
      <c r="O61" s="87">
        <v>0</v>
      </c>
      <c r="P61" s="87">
        <v>0</v>
      </c>
      <c r="Q61" s="87">
        <v>0</v>
      </c>
      <c r="R61" s="87">
        <v>0</v>
      </c>
      <c r="S61" s="87">
        <v>0</v>
      </c>
      <c r="T61" s="87">
        <v>0</v>
      </c>
      <c r="U61" s="87">
        <v>0</v>
      </c>
      <c r="V61" s="87">
        <v>0</v>
      </c>
      <c r="W61" s="87">
        <v>0</v>
      </c>
      <c r="X61" s="87">
        <v>0</v>
      </c>
      <c r="Y61" s="87">
        <v>0</v>
      </c>
      <c r="Z61" s="87">
        <v>0</v>
      </c>
      <c r="AA61" s="87">
        <v>0</v>
      </c>
      <c r="AB61" s="87">
        <v>0</v>
      </c>
      <c r="AC61" s="87">
        <v>0</v>
      </c>
      <c r="AD61" s="87">
        <v>0</v>
      </c>
      <c r="AE61" s="87">
        <v>0</v>
      </c>
      <c r="AF61" s="87">
        <v>0</v>
      </c>
      <c r="AG61" s="87">
        <v>0</v>
      </c>
      <c r="AH61" s="87">
        <v>0</v>
      </c>
      <c r="AI61" s="87">
        <v>0</v>
      </c>
      <c r="AJ61" s="87">
        <v>0</v>
      </c>
      <c r="AK61" s="87">
        <v>0</v>
      </c>
      <c r="AL61" s="87">
        <v>0</v>
      </c>
      <c r="AM61" s="87">
        <v>0</v>
      </c>
      <c r="AN61" s="87">
        <v>0</v>
      </c>
      <c r="AO61" s="87">
        <v>0</v>
      </c>
      <c r="AP61" s="87">
        <v>0</v>
      </c>
      <c r="AQ61" s="87">
        <v>0</v>
      </c>
      <c r="AR61" s="87">
        <v>0</v>
      </c>
      <c r="AS61" s="87">
        <v>0</v>
      </c>
      <c r="AT61" s="87">
        <v>0</v>
      </c>
      <c r="AU61" s="87">
        <v>0</v>
      </c>
      <c r="AV61" s="87">
        <v>0</v>
      </c>
      <c r="AW61" s="87">
        <v>0</v>
      </c>
      <c r="AX61" s="87">
        <v>0</v>
      </c>
      <c r="AY61" s="87">
        <v>0</v>
      </c>
      <c r="AZ61" s="87">
        <v>0</v>
      </c>
      <c r="BA61" s="87">
        <v>0</v>
      </c>
      <c r="BB61" s="87">
        <v>0</v>
      </c>
      <c r="BC61" s="87">
        <v>0</v>
      </c>
      <c r="BD61" s="87">
        <v>0</v>
      </c>
      <c r="BE61" s="87">
        <v>0</v>
      </c>
      <c r="BF61" s="87">
        <v>0</v>
      </c>
      <c r="BG61" s="87">
        <v>0</v>
      </c>
      <c r="BH61" s="87">
        <v>0</v>
      </c>
      <c r="BI61" s="87">
        <v>0</v>
      </c>
      <c r="BJ61" s="87">
        <v>0</v>
      </c>
      <c r="BK61" s="87">
        <v>0</v>
      </c>
      <c r="BL61" s="87">
        <v>0</v>
      </c>
      <c r="BM61" s="87">
        <v>0</v>
      </c>
      <c r="BN61" s="87">
        <v>0</v>
      </c>
    </row>
    <row r="62" spans="1:66">
      <c r="A62" s="86" t="s">
        <v>1409</v>
      </c>
      <c r="B62" s="87">
        <v>0</v>
      </c>
      <c r="C62" s="87">
        <v>0</v>
      </c>
      <c r="D62" s="87">
        <v>0</v>
      </c>
      <c r="E62" s="87">
        <v>0</v>
      </c>
      <c r="F62" s="87">
        <v>0</v>
      </c>
      <c r="G62" s="87">
        <v>0</v>
      </c>
      <c r="H62" s="87">
        <v>0</v>
      </c>
      <c r="I62" s="87">
        <v>0</v>
      </c>
      <c r="J62" s="87">
        <v>0</v>
      </c>
      <c r="K62" s="87">
        <v>0</v>
      </c>
      <c r="L62" s="87">
        <v>0</v>
      </c>
      <c r="M62" s="87">
        <v>0</v>
      </c>
      <c r="N62" s="87">
        <v>0</v>
      </c>
      <c r="O62" s="87">
        <v>0</v>
      </c>
      <c r="P62" s="87">
        <v>0</v>
      </c>
      <c r="Q62" s="87">
        <v>0</v>
      </c>
      <c r="R62" s="87">
        <v>0</v>
      </c>
      <c r="S62" s="87">
        <v>0</v>
      </c>
      <c r="T62" s="87">
        <v>0</v>
      </c>
      <c r="U62" s="87">
        <v>0</v>
      </c>
      <c r="V62" s="87">
        <v>0</v>
      </c>
      <c r="W62" s="87">
        <v>0</v>
      </c>
      <c r="X62" s="87">
        <v>0</v>
      </c>
      <c r="Y62" s="87">
        <v>0</v>
      </c>
      <c r="Z62" s="87">
        <v>0</v>
      </c>
      <c r="AA62" s="87">
        <v>0</v>
      </c>
      <c r="AB62" s="87">
        <v>0</v>
      </c>
      <c r="AC62" s="87">
        <v>0</v>
      </c>
      <c r="AD62" s="87">
        <v>0</v>
      </c>
      <c r="AE62" s="87">
        <v>0</v>
      </c>
      <c r="AF62" s="87">
        <v>0</v>
      </c>
      <c r="AG62" s="87">
        <v>0</v>
      </c>
      <c r="AH62" s="87">
        <v>0</v>
      </c>
      <c r="AI62" s="87">
        <v>0</v>
      </c>
      <c r="AJ62" s="87">
        <v>0</v>
      </c>
      <c r="AK62" s="87">
        <v>0</v>
      </c>
      <c r="AL62" s="87">
        <v>0</v>
      </c>
      <c r="AM62" s="87">
        <v>0</v>
      </c>
      <c r="AN62" s="87">
        <v>0</v>
      </c>
      <c r="AO62" s="87">
        <v>0</v>
      </c>
      <c r="AP62" s="87">
        <v>0</v>
      </c>
      <c r="AQ62" s="87">
        <v>0</v>
      </c>
      <c r="AR62" s="87">
        <v>0</v>
      </c>
      <c r="AS62" s="87">
        <v>0</v>
      </c>
      <c r="AT62" s="87">
        <v>0</v>
      </c>
      <c r="AU62" s="87">
        <v>0</v>
      </c>
      <c r="AV62" s="87">
        <v>0</v>
      </c>
      <c r="AW62" s="87">
        <v>0</v>
      </c>
      <c r="AX62" s="87">
        <v>0</v>
      </c>
      <c r="AY62" s="87">
        <v>0</v>
      </c>
      <c r="AZ62" s="87">
        <v>0</v>
      </c>
      <c r="BA62" s="87">
        <v>0</v>
      </c>
      <c r="BB62" s="87">
        <v>0</v>
      </c>
      <c r="BC62" s="87">
        <v>0</v>
      </c>
      <c r="BD62" s="87">
        <v>0</v>
      </c>
      <c r="BE62" s="87">
        <v>0</v>
      </c>
      <c r="BF62" s="87">
        <v>0</v>
      </c>
      <c r="BG62" s="87">
        <v>0</v>
      </c>
      <c r="BH62" s="87">
        <v>0</v>
      </c>
      <c r="BI62" s="87">
        <v>0</v>
      </c>
      <c r="BJ62" s="87">
        <v>0</v>
      </c>
      <c r="BK62" s="87">
        <v>0</v>
      </c>
      <c r="BL62" s="87">
        <v>0</v>
      </c>
      <c r="BM62" s="87">
        <v>0</v>
      </c>
      <c r="BN62" s="87">
        <v>0</v>
      </c>
    </row>
    <row r="63" spans="1:66">
      <c r="A63" s="86" t="s">
        <v>1410</v>
      </c>
      <c r="B63" s="87">
        <v>0</v>
      </c>
      <c r="C63" s="87">
        <v>0</v>
      </c>
      <c r="D63" s="87">
        <v>0</v>
      </c>
      <c r="E63" s="87">
        <v>0</v>
      </c>
      <c r="F63" s="87">
        <v>0</v>
      </c>
      <c r="G63" s="87">
        <v>0</v>
      </c>
      <c r="H63" s="87">
        <v>0</v>
      </c>
      <c r="I63" s="87">
        <v>0</v>
      </c>
      <c r="J63" s="87">
        <v>0</v>
      </c>
      <c r="K63" s="87">
        <v>0</v>
      </c>
      <c r="L63" s="87">
        <v>0</v>
      </c>
      <c r="M63" s="87">
        <v>0</v>
      </c>
      <c r="N63" s="87">
        <v>0</v>
      </c>
      <c r="O63" s="87">
        <v>0</v>
      </c>
      <c r="P63" s="87">
        <v>0</v>
      </c>
      <c r="Q63" s="87">
        <v>0</v>
      </c>
      <c r="R63" s="87">
        <v>0</v>
      </c>
      <c r="S63" s="87">
        <v>0</v>
      </c>
      <c r="T63" s="87">
        <v>0</v>
      </c>
      <c r="U63" s="87">
        <v>0</v>
      </c>
      <c r="V63" s="87">
        <v>0</v>
      </c>
      <c r="W63" s="87">
        <v>0</v>
      </c>
      <c r="X63" s="87">
        <v>0</v>
      </c>
      <c r="Y63" s="87">
        <v>0</v>
      </c>
      <c r="Z63" s="87">
        <v>0</v>
      </c>
      <c r="AA63" s="87">
        <v>0</v>
      </c>
      <c r="AB63" s="87">
        <v>0</v>
      </c>
      <c r="AC63" s="87">
        <v>0</v>
      </c>
      <c r="AD63" s="87">
        <v>0</v>
      </c>
      <c r="AE63" s="87">
        <v>0</v>
      </c>
      <c r="AF63" s="87">
        <v>0</v>
      </c>
      <c r="AG63" s="87">
        <v>0</v>
      </c>
      <c r="AH63" s="87">
        <v>0</v>
      </c>
      <c r="AI63" s="87">
        <v>0</v>
      </c>
      <c r="AJ63" s="87">
        <v>0</v>
      </c>
      <c r="AK63" s="87">
        <v>0</v>
      </c>
      <c r="AL63" s="87">
        <v>0</v>
      </c>
      <c r="AM63" s="87">
        <v>0</v>
      </c>
      <c r="AN63" s="87">
        <v>0</v>
      </c>
      <c r="AO63" s="87">
        <v>0</v>
      </c>
      <c r="AP63" s="87">
        <v>0</v>
      </c>
      <c r="AQ63" s="87">
        <v>0</v>
      </c>
      <c r="AR63" s="87">
        <v>0</v>
      </c>
      <c r="AS63" s="87">
        <v>0</v>
      </c>
      <c r="AT63" s="87">
        <v>0</v>
      </c>
      <c r="AU63" s="87">
        <v>0</v>
      </c>
      <c r="AV63" s="87">
        <v>0</v>
      </c>
      <c r="AW63" s="87">
        <v>0</v>
      </c>
      <c r="AX63" s="87">
        <v>0</v>
      </c>
      <c r="AY63" s="87">
        <v>0</v>
      </c>
      <c r="AZ63" s="87">
        <v>0</v>
      </c>
      <c r="BA63" s="87">
        <v>0</v>
      </c>
      <c r="BB63" s="87">
        <v>0</v>
      </c>
      <c r="BC63" s="87">
        <v>0</v>
      </c>
      <c r="BD63" s="87">
        <v>0</v>
      </c>
      <c r="BE63" s="87">
        <v>0</v>
      </c>
      <c r="BF63" s="87">
        <v>0</v>
      </c>
      <c r="BG63" s="87">
        <v>0</v>
      </c>
      <c r="BH63" s="87">
        <v>0</v>
      </c>
      <c r="BI63" s="87">
        <v>0</v>
      </c>
      <c r="BJ63" s="87">
        <v>0</v>
      </c>
      <c r="BK63" s="87">
        <v>0</v>
      </c>
      <c r="BL63" s="87">
        <v>0</v>
      </c>
      <c r="BM63" s="87">
        <v>0</v>
      </c>
      <c r="BN63" s="87">
        <v>0</v>
      </c>
    </row>
    <row r="64" spans="1:66">
      <c r="A64" s="86" t="s">
        <v>1411</v>
      </c>
      <c r="B64" s="87">
        <v>0</v>
      </c>
      <c r="C64" s="87">
        <v>0</v>
      </c>
      <c r="D64" s="87">
        <v>0</v>
      </c>
      <c r="E64" s="87">
        <v>0</v>
      </c>
      <c r="F64" s="87">
        <v>0</v>
      </c>
      <c r="G64" s="87">
        <v>0</v>
      </c>
      <c r="H64" s="87">
        <v>0</v>
      </c>
      <c r="I64" s="87">
        <v>0</v>
      </c>
      <c r="J64" s="87">
        <v>0</v>
      </c>
      <c r="K64" s="87">
        <v>0</v>
      </c>
      <c r="L64" s="87">
        <v>0</v>
      </c>
      <c r="M64" s="87">
        <v>0</v>
      </c>
      <c r="N64" s="87">
        <v>0</v>
      </c>
      <c r="O64" s="87">
        <v>0</v>
      </c>
      <c r="P64" s="87">
        <v>0</v>
      </c>
      <c r="Q64" s="87">
        <v>0</v>
      </c>
      <c r="R64" s="87">
        <v>0</v>
      </c>
      <c r="S64" s="87">
        <v>0</v>
      </c>
      <c r="T64" s="87">
        <v>0</v>
      </c>
      <c r="U64" s="87">
        <v>0</v>
      </c>
      <c r="V64" s="87">
        <v>0</v>
      </c>
      <c r="W64" s="87">
        <v>0</v>
      </c>
      <c r="X64" s="87">
        <v>0</v>
      </c>
      <c r="Y64" s="87">
        <v>0</v>
      </c>
      <c r="Z64" s="87">
        <v>0</v>
      </c>
      <c r="AA64" s="87">
        <v>0</v>
      </c>
      <c r="AB64" s="87">
        <v>0</v>
      </c>
      <c r="AC64" s="87">
        <v>0</v>
      </c>
      <c r="AD64" s="87">
        <v>0</v>
      </c>
      <c r="AE64" s="87">
        <v>0</v>
      </c>
      <c r="AF64" s="87">
        <v>0</v>
      </c>
      <c r="AG64" s="87">
        <v>0</v>
      </c>
      <c r="AH64" s="87">
        <v>0</v>
      </c>
      <c r="AI64" s="87">
        <v>0</v>
      </c>
      <c r="AJ64" s="87">
        <v>0</v>
      </c>
      <c r="AK64" s="87">
        <v>0</v>
      </c>
      <c r="AL64" s="87">
        <v>0</v>
      </c>
      <c r="AM64" s="87">
        <v>0</v>
      </c>
      <c r="AN64" s="87">
        <v>0</v>
      </c>
      <c r="AO64" s="87">
        <v>0</v>
      </c>
      <c r="AP64" s="87">
        <v>0</v>
      </c>
      <c r="AQ64" s="87">
        <v>0</v>
      </c>
      <c r="AR64" s="87">
        <v>0</v>
      </c>
      <c r="AS64" s="87">
        <v>0</v>
      </c>
      <c r="AT64" s="87">
        <v>0</v>
      </c>
      <c r="AU64" s="87">
        <v>0</v>
      </c>
      <c r="AV64" s="87">
        <v>0</v>
      </c>
      <c r="AW64" s="87">
        <v>0</v>
      </c>
      <c r="AX64" s="87">
        <v>0</v>
      </c>
      <c r="AY64" s="87">
        <v>0</v>
      </c>
      <c r="AZ64" s="87">
        <v>0</v>
      </c>
      <c r="BA64" s="87">
        <v>0</v>
      </c>
      <c r="BB64" s="87">
        <v>0</v>
      </c>
      <c r="BC64" s="87">
        <v>0</v>
      </c>
      <c r="BD64" s="87">
        <v>0</v>
      </c>
      <c r="BE64" s="87">
        <v>0</v>
      </c>
      <c r="BF64" s="87">
        <v>0</v>
      </c>
      <c r="BG64" s="87">
        <v>0</v>
      </c>
      <c r="BH64" s="87">
        <v>0</v>
      </c>
      <c r="BI64" s="87">
        <v>0</v>
      </c>
      <c r="BJ64" s="87">
        <v>0</v>
      </c>
      <c r="BK64" s="87">
        <v>0</v>
      </c>
      <c r="BL64" s="87">
        <v>0</v>
      </c>
      <c r="BM64" s="87">
        <v>0</v>
      </c>
      <c r="BN64" s="87">
        <v>0</v>
      </c>
    </row>
    <row r="65" spans="1:66">
      <c r="A65" s="86" t="s">
        <v>1412</v>
      </c>
      <c r="B65" s="87">
        <v>0</v>
      </c>
      <c r="C65" s="87">
        <v>0</v>
      </c>
      <c r="D65" s="87">
        <v>0</v>
      </c>
      <c r="E65" s="87">
        <v>0</v>
      </c>
      <c r="F65" s="87">
        <v>0</v>
      </c>
      <c r="G65" s="87">
        <v>0</v>
      </c>
      <c r="H65" s="87">
        <v>0</v>
      </c>
      <c r="I65" s="87">
        <v>0</v>
      </c>
      <c r="J65" s="87">
        <v>0</v>
      </c>
      <c r="K65" s="87">
        <v>0</v>
      </c>
      <c r="L65" s="87">
        <v>0</v>
      </c>
      <c r="M65" s="87">
        <v>0</v>
      </c>
      <c r="N65" s="87">
        <v>0</v>
      </c>
      <c r="O65" s="87">
        <v>0</v>
      </c>
      <c r="P65" s="87">
        <v>0</v>
      </c>
      <c r="Q65" s="87">
        <v>0</v>
      </c>
      <c r="R65" s="87">
        <v>0</v>
      </c>
      <c r="S65" s="87">
        <v>0</v>
      </c>
      <c r="T65" s="87">
        <v>0</v>
      </c>
      <c r="U65" s="87">
        <v>0</v>
      </c>
      <c r="V65" s="87">
        <v>0</v>
      </c>
      <c r="W65" s="87">
        <v>0</v>
      </c>
      <c r="X65" s="87">
        <v>0</v>
      </c>
      <c r="Y65" s="87">
        <v>0</v>
      </c>
      <c r="Z65" s="87">
        <v>0</v>
      </c>
      <c r="AA65" s="87">
        <v>0</v>
      </c>
      <c r="AB65" s="87">
        <v>0</v>
      </c>
      <c r="AC65" s="87">
        <v>0</v>
      </c>
      <c r="AD65" s="87">
        <v>0</v>
      </c>
      <c r="AE65" s="87">
        <v>0</v>
      </c>
      <c r="AF65" s="87">
        <v>0</v>
      </c>
      <c r="AG65" s="87">
        <v>0</v>
      </c>
      <c r="AH65" s="87">
        <v>0</v>
      </c>
      <c r="AI65" s="87">
        <v>0</v>
      </c>
      <c r="AJ65" s="87">
        <v>0</v>
      </c>
      <c r="AK65" s="87">
        <v>0</v>
      </c>
      <c r="AL65" s="87">
        <v>0</v>
      </c>
      <c r="AM65" s="87">
        <v>0</v>
      </c>
      <c r="AN65" s="87">
        <v>0</v>
      </c>
      <c r="AO65" s="87">
        <v>0</v>
      </c>
      <c r="AP65" s="87">
        <v>0</v>
      </c>
      <c r="AQ65" s="87">
        <v>0</v>
      </c>
      <c r="AR65" s="87">
        <v>0</v>
      </c>
      <c r="AS65" s="87">
        <v>0</v>
      </c>
      <c r="AT65" s="87">
        <v>0</v>
      </c>
      <c r="AU65" s="87">
        <v>0</v>
      </c>
      <c r="AV65" s="87">
        <v>0</v>
      </c>
      <c r="AW65" s="87">
        <v>0</v>
      </c>
      <c r="AX65" s="87">
        <v>0</v>
      </c>
      <c r="AY65" s="87">
        <v>0</v>
      </c>
      <c r="AZ65" s="87">
        <v>0</v>
      </c>
      <c r="BA65" s="87">
        <v>0</v>
      </c>
      <c r="BB65" s="87">
        <v>0</v>
      </c>
      <c r="BC65" s="87">
        <v>0</v>
      </c>
      <c r="BD65" s="87">
        <v>0</v>
      </c>
      <c r="BE65" s="87">
        <v>0</v>
      </c>
      <c r="BF65" s="87">
        <v>0</v>
      </c>
      <c r="BG65" s="87">
        <v>0</v>
      </c>
      <c r="BH65" s="87">
        <v>0</v>
      </c>
      <c r="BI65" s="87">
        <v>0</v>
      </c>
      <c r="BJ65" s="87">
        <v>0</v>
      </c>
      <c r="BK65" s="87">
        <v>0</v>
      </c>
      <c r="BL65" s="87">
        <v>0</v>
      </c>
      <c r="BM65" s="87">
        <v>0</v>
      </c>
      <c r="BN65" s="87">
        <v>0</v>
      </c>
    </row>
    <row r="66" spans="1:66">
      <c r="A66" s="86" t="s">
        <v>1413</v>
      </c>
      <c r="B66" s="87">
        <v>0</v>
      </c>
      <c r="C66" s="87">
        <v>0</v>
      </c>
      <c r="D66" s="87">
        <v>0</v>
      </c>
      <c r="E66" s="87">
        <v>0</v>
      </c>
      <c r="F66" s="87">
        <v>0</v>
      </c>
      <c r="G66" s="87">
        <v>0</v>
      </c>
      <c r="H66" s="87">
        <v>0</v>
      </c>
      <c r="I66" s="87">
        <v>0</v>
      </c>
      <c r="J66" s="87">
        <v>0</v>
      </c>
      <c r="K66" s="87">
        <v>0</v>
      </c>
      <c r="L66" s="87">
        <v>0</v>
      </c>
      <c r="M66" s="87">
        <v>0</v>
      </c>
      <c r="N66" s="87">
        <v>0</v>
      </c>
      <c r="O66" s="87">
        <v>0</v>
      </c>
      <c r="P66" s="87">
        <v>0</v>
      </c>
      <c r="Q66" s="87">
        <v>0</v>
      </c>
      <c r="R66" s="87">
        <v>0</v>
      </c>
      <c r="S66" s="87">
        <v>0</v>
      </c>
      <c r="T66" s="87">
        <v>0</v>
      </c>
      <c r="U66" s="87">
        <v>0</v>
      </c>
      <c r="V66" s="87">
        <v>0</v>
      </c>
      <c r="W66" s="87">
        <v>0</v>
      </c>
      <c r="X66" s="87">
        <v>0</v>
      </c>
      <c r="Y66" s="87">
        <v>0</v>
      </c>
      <c r="Z66" s="87">
        <v>0</v>
      </c>
      <c r="AA66" s="87">
        <v>0</v>
      </c>
      <c r="AB66" s="87">
        <v>0</v>
      </c>
      <c r="AC66" s="87">
        <v>0</v>
      </c>
      <c r="AD66" s="87">
        <v>0</v>
      </c>
      <c r="AE66" s="87">
        <v>0</v>
      </c>
      <c r="AF66" s="87">
        <v>0</v>
      </c>
      <c r="AG66" s="87">
        <v>0</v>
      </c>
      <c r="AH66" s="87">
        <v>0</v>
      </c>
      <c r="AI66" s="87">
        <v>0</v>
      </c>
      <c r="AJ66" s="87">
        <v>0</v>
      </c>
      <c r="AK66" s="87">
        <v>0</v>
      </c>
      <c r="AL66" s="87">
        <v>0</v>
      </c>
      <c r="AM66" s="87">
        <v>0</v>
      </c>
      <c r="AN66" s="87">
        <v>0</v>
      </c>
      <c r="AO66" s="87">
        <v>0</v>
      </c>
      <c r="AP66" s="87">
        <v>0</v>
      </c>
      <c r="AQ66" s="87">
        <v>0</v>
      </c>
      <c r="AR66" s="87">
        <v>0</v>
      </c>
      <c r="AS66" s="87">
        <v>0</v>
      </c>
      <c r="AT66" s="87">
        <v>0</v>
      </c>
      <c r="AU66" s="87">
        <v>0</v>
      </c>
      <c r="AV66" s="87">
        <v>0</v>
      </c>
      <c r="AW66" s="87">
        <v>0</v>
      </c>
      <c r="AX66" s="87">
        <v>0</v>
      </c>
      <c r="AY66" s="87">
        <v>0</v>
      </c>
      <c r="AZ66" s="87">
        <v>0</v>
      </c>
      <c r="BA66" s="87">
        <v>0</v>
      </c>
      <c r="BB66" s="87">
        <v>0</v>
      </c>
      <c r="BC66" s="87">
        <v>0</v>
      </c>
      <c r="BD66" s="87">
        <v>0</v>
      </c>
      <c r="BE66" s="87">
        <v>0</v>
      </c>
      <c r="BF66" s="87">
        <v>0</v>
      </c>
      <c r="BG66" s="87">
        <v>0</v>
      </c>
      <c r="BH66" s="87">
        <v>0</v>
      </c>
      <c r="BI66" s="87">
        <v>0</v>
      </c>
      <c r="BJ66" s="87">
        <v>0</v>
      </c>
      <c r="BK66" s="87">
        <v>0</v>
      </c>
      <c r="BL66" s="87">
        <v>0</v>
      </c>
      <c r="BM66" s="87">
        <v>0</v>
      </c>
      <c r="BN66" s="87">
        <v>0</v>
      </c>
    </row>
    <row r="67" spans="1:66">
      <c r="A67" s="86" t="s">
        <v>1414</v>
      </c>
      <c r="B67" s="87">
        <v>0</v>
      </c>
      <c r="C67" s="87">
        <v>0</v>
      </c>
      <c r="D67" s="87">
        <v>0</v>
      </c>
      <c r="E67" s="87">
        <v>0</v>
      </c>
      <c r="F67" s="87">
        <v>0</v>
      </c>
      <c r="G67" s="87">
        <v>0</v>
      </c>
      <c r="H67" s="87">
        <v>0</v>
      </c>
      <c r="I67" s="87">
        <v>0</v>
      </c>
      <c r="J67" s="87">
        <v>0</v>
      </c>
      <c r="K67" s="87">
        <v>0</v>
      </c>
      <c r="L67" s="87">
        <v>0</v>
      </c>
      <c r="M67" s="87">
        <v>0</v>
      </c>
      <c r="N67" s="87">
        <v>0</v>
      </c>
      <c r="O67" s="87">
        <v>0</v>
      </c>
      <c r="P67" s="87">
        <v>0</v>
      </c>
      <c r="Q67" s="87">
        <v>0</v>
      </c>
      <c r="R67" s="87">
        <v>0</v>
      </c>
      <c r="S67" s="87">
        <v>0</v>
      </c>
      <c r="T67" s="87">
        <v>0</v>
      </c>
      <c r="U67" s="87">
        <v>0</v>
      </c>
      <c r="V67" s="87">
        <v>0</v>
      </c>
      <c r="W67" s="87">
        <v>0</v>
      </c>
      <c r="X67" s="87">
        <v>0</v>
      </c>
      <c r="Y67" s="87">
        <v>0</v>
      </c>
      <c r="Z67" s="87">
        <v>0</v>
      </c>
      <c r="AA67" s="87">
        <v>0</v>
      </c>
      <c r="AB67" s="87">
        <v>0</v>
      </c>
      <c r="AC67" s="87">
        <v>0</v>
      </c>
      <c r="AD67" s="87">
        <v>0</v>
      </c>
      <c r="AE67" s="87">
        <v>0</v>
      </c>
      <c r="AF67" s="87">
        <v>0</v>
      </c>
      <c r="AG67" s="87">
        <v>0</v>
      </c>
      <c r="AH67" s="87">
        <v>0</v>
      </c>
      <c r="AI67" s="87">
        <v>0</v>
      </c>
      <c r="AJ67" s="87">
        <v>0</v>
      </c>
      <c r="AK67" s="87">
        <v>0</v>
      </c>
      <c r="AL67" s="87">
        <v>0</v>
      </c>
      <c r="AM67" s="87">
        <v>0</v>
      </c>
      <c r="AN67" s="87">
        <v>0</v>
      </c>
      <c r="AO67" s="87">
        <v>0</v>
      </c>
      <c r="AP67" s="87">
        <v>0</v>
      </c>
      <c r="AQ67" s="87">
        <v>0</v>
      </c>
      <c r="AR67" s="87">
        <v>0</v>
      </c>
      <c r="AS67" s="87">
        <v>0</v>
      </c>
      <c r="AT67" s="87">
        <v>0</v>
      </c>
      <c r="AU67" s="87">
        <v>0</v>
      </c>
      <c r="AV67" s="87">
        <v>0</v>
      </c>
      <c r="AW67" s="87">
        <v>0</v>
      </c>
      <c r="AX67" s="87">
        <v>0</v>
      </c>
      <c r="AY67" s="87">
        <v>0</v>
      </c>
      <c r="AZ67" s="87">
        <v>0</v>
      </c>
      <c r="BA67" s="87">
        <v>0</v>
      </c>
      <c r="BB67" s="87">
        <v>0</v>
      </c>
      <c r="BC67" s="87">
        <v>0</v>
      </c>
      <c r="BD67" s="87">
        <v>0</v>
      </c>
      <c r="BE67" s="87">
        <v>0</v>
      </c>
      <c r="BF67" s="87">
        <v>0</v>
      </c>
      <c r="BG67" s="87">
        <v>0</v>
      </c>
      <c r="BH67" s="87">
        <v>0</v>
      </c>
      <c r="BI67" s="87">
        <v>0</v>
      </c>
      <c r="BJ67" s="87">
        <v>0</v>
      </c>
      <c r="BK67" s="87">
        <v>0</v>
      </c>
      <c r="BL67" s="87">
        <v>0</v>
      </c>
      <c r="BM67" s="87">
        <v>0</v>
      </c>
      <c r="BN67" s="87">
        <v>0</v>
      </c>
    </row>
    <row r="68" spans="1:66">
      <c r="A68" s="86" t="s">
        <v>1415</v>
      </c>
      <c r="B68" s="87">
        <v>0</v>
      </c>
      <c r="C68" s="87">
        <v>0</v>
      </c>
      <c r="D68" s="87">
        <v>0</v>
      </c>
      <c r="E68" s="87">
        <v>0</v>
      </c>
      <c r="F68" s="87">
        <v>0</v>
      </c>
      <c r="G68" s="87">
        <v>0</v>
      </c>
      <c r="H68" s="87">
        <v>0</v>
      </c>
      <c r="I68" s="87">
        <v>0</v>
      </c>
      <c r="J68" s="87">
        <v>0</v>
      </c>
      <c r="K68" s="87">
        <v>0</v>
      </c>
      <c r="L68" s="87">
        <v>0</v>
      </c>
      <c r="M68" s="87">
        <v>0</v>
      </c>
      <c r="N68" s="87">
        <v>0</v>
      </c>
      <c r="O68" s="87">
        <v>0</v>
      </c>
      <c r="P68" s="87">
        <v>0</v>
      </c>
      <c r="Q68" s="87">
        <v>0</v>
      </c>
      <c r="R68" s="87">
        <v>0</v>
      </c>
      <c r="S68" s="87">
        <v>0</v>
      </c>
      <c r="T68" s="87">
        <v>0</v>
      </c>
      <c r="U68" s="87">
        <v>0</v>
      </c>
      <c r="V68" s="87">
        <v>0</v>
      </c>
      <c r="W68" s="87">
        <v>0</v>
      </c>
      <c r="X68" s="87">
        <v>0</v>
      </c>
      <c r="Y68" s="87">
        <v>0</v>
      </c>
      <c r="Z68" s="87">
        <v>0</v>
      </c>
      <c r="AA68" s="87">
        <v>0</v>
      </c>
      <c r="AB68" s="87">
        <v>0</v>
      </c>
      <c r="AC68" s="87">
        <v>0</v>
      </c>
      <c r="AD68" s="87">
        <v>0</v>
      </c>
      <c r="AE68" s="87">
        <v>0</v>
      </c>
      <c r="AF68" s="87">
        <v>0</v>
      </c>
      <c r="AG68" s="87">
        <v>0</v>
      </c>
      <c r="AH68" s="87">
        <v>0</v>
      </c>
      <c r="AI68" s="87">
        <v>0</v>
      </c>
      <c r="AJ68" s="87">
        <v>0</v>
      </c>
      <c r="AK68" s="87">
        <v>0</v>
      </c>
      <c r="AL68" s="87">
        <v>0</v>
      </c>
      <c r="AM68" s="87">
        <v>0</v>
      </c>
      <c r="AN68" s="87">
        <v>0</v>
      </c>
      <c r="AO68" s="87">
        <v>0</v>
      </c>
      <c r="AP68" s="87">
        <v>0</v>
      </c>
      <c r="AQ68" s="87">
        <v>0</v>
      </c>
      <c r="AR68" s="87">
        <v>0</v>
      </c>
      <c r="AS68" s="87">
        <v>0</v>
      </c>
      <c r="AT68" s="87">
        <v>0</v>
      </c>
      <c r="AU68" s="87">
        <v>0</v>
      </c>
      <c r="AV68" s="87">
        <v>0</v>
      </c>
      <c r="AW68" s="87">
        <v>0</v>
      </c>
      <c r="AX68" s="87">
        <v>0</v>
      </c>
      <c r="AY68" s="87">
        <v>0</v>
      </c>
      <c r="AZ68" s="87">
        <v>0</v>
      </c>
      <c r="BA68" s="87">
        <v>0</v>
      </c>
      <c r="BB68" s="87">
        <v>0</v>
      </c>
      <c r="BC68" s="87">
        <v>0</v>
      </c>
      <c r="BD68" s="87">
        <v>0</v>
      </c>
      <c r="BE68" s="87">
        <v>0</v>
      </c>
      <c r="BF68" s="87">
        <v>0</v>
      </c>
      <c r="BG68" s="87">
        <v>0</v>
      </c>
      <c r="BH68" s="87">
        <v>0</v>
      </c>
      <c r="BI68" s="87">
        <v>0</v>
      </c>
      <c r="BJ68" s="87">
        <v>0</v>
      </c>
      <c r="BK68" s="87">
        <v>0</v>
      </c>
      <c r="BL68" s="87">
        <v>0</v>
      </c>
      <c r="BM68" s="87">
        <v>0</v>
      </c>
      <c r="BN68" s="87">
        <v>0</v>
      </c>
    </row>
    <row r="69" spans="1:66">
      <c r="A69" s="86" t="s">
        <v>1416</v>
      </c>
      <c r="B69" s="87">
        <v>0</v>
      </c>
      <c r="C69" s="87">
        <v>0</v>
      </c>
      <c r="D69" s="87">
        <v>0</v>
      </c>
      <c r="E69" s="87">
        <v>0</v>
      </c>
      <c r="F69" s="87">
        <v>0</v>
      </c>
      <c r="G69" s="87">
        <v>0</v>
      </c>
      <c r="H69" s="87">
        <v>0</v>
      </c>
      <c r="I69" s="87">
        <v>0</v>
      </c>
      <c r="J69" s="87">
        <v>0</v>
      </c>
      <c r="K69" s="87">
        <v>0</v>
      </c>
      <c r="L69" s="87">
        <v>0</v>
      </c>
      <c r="M69" s="87">
        <v>0</v>
      </c>
      <c r="N69" s="87">
        <v>0</v>
      </c>
      <c r="O69" s="87">
        <v>0</v>
      </c>
      <c r="P69" s="87">
        <v>0</v>
      </c>
      <c r="Q69" s="87">
        <v>0</v>
      </c>
      <c r="R69" s="87">
        <v>0</v>
      </c>
      <c r="S69" s="87">
        <v>0</v>
      </c>
      <c r="T69" s="87">
        <v>0</v>
      </c>
      <c r="U69" s="87">
        <v>0</v>
      </c>
      <c r="V69" s="87">
        <v>0</v>
      </c>
      <c r="W69" s="87">
        <v>0</v>
      </c>
      <c r="X69" s="87">
        <v>0</v>
      </c>
      <c r="Y69" s="87">
        <v>0</v>
      </c>
      <c r="Z69" s="87">
        <v>0</v>
      </c>
      <c r="AA69" s="87">
        <v>0</v>
      </c>
      <c r="AB69" s="87">
        <v>0</v>
      </c>
      <c r="AC69" s="87">
        <v>0</v>
      </c>
      <c r="AD69" s="87">
        <v>0</v>
      </c>
      <c r="AE69" s="87">
        <v>0</v>
      </c>
      <c r="AF69" s="87">
        <v>0</v>
      </c>
      <c r="AG69" s="87">
        <v>0</v>
      </c>
      <c r="AH69" s="87">
        <v>0</v>
      </c>
      <c r="AI69" s="87">
        <v>0</v>
      </c>
      <c r="AJ69" s="87">
        <v>0</v>
      </c>
      <c r="AK69" s="87">
        <v>0</v>
      </c>
      <c r="AL69" s="87">
        <v>0</v>
      </c>
      <c r="AM69" s="87">
        <v>0</v>
      </c>
      <c r="AN69" s="87">
        <v>0</v>
      </c>
      <c r="AO69" s="87">
        <v>0</v>
      </c>
      <c r="AP69" s="87">
        <v>0</v>
      </c>
      <c r="AQ69" s="87">
        <v>0</v>
      </c>
      <c r="AR69" s="87">
        <v>0</v>
      </c>
      <c r="AS69" s="87">
        <v>0</v>
      </c>
      <c r="AT69" s="87">
        <v>0</v>
      </c>
      <c r="AU69" s="87">
        <v>0</v>
      </c>
      <c r="AV69" s="87">
        <v>0</v>
      </c>
      <c r="AW69" s="87">
        <v>0</v>
      </c>
      <c r="AX69" s="87">
        <v>0</v>
      </c>
      <c r="AY69" s="87">
        <v>0</v>
      </c>
      <c r="AZ69" s="87">
        <v>0</v>
      </c>
      <c r="BA69" s="87">
        <v>0</v>
      </c>
      <c r="BB69" s="87">
        <v>0</v>
      </c>
      <c r="BC69" s="87">
        <v>0</v>
      </c>
      <c r="BD69" s="87">
        <v>0</v>
      </c>
      <c r="BE69" s="87">
        <v>0</v>
      </c>
      <c r="BF69" s="87">
        <v>0</v>
      </c>
      <c r="BG69" s="87">
        <v>0</v>
      </c>
      <c r="BH69" s="87">
        <v>0</v>
      </c>
      <c r="BI69" s="87">
        <v>0</v>
      </c>
      <c r="BJ69" s="87">
        <v>0</v>
      </c>
      <c r="BK69" s="87">
        <v>0</v>
      </c>
      <c r="BL69" s="87">
        <v>0</v>
      </c>
      <c r="BM69" s="87">
        <v>0</v>
      </c>
      <c r="BN69" s="87">
        <v>0</v>
      </c>
    </row>
    <row r="70" spans="1:66">
      <c r="A70" s="86" t="s">
        <v>1417</v>
      </c>
      <c r="B70" s="87">
        <v>0</v>
      </c>
      <c r="C70" s="87">
        <v>0</v>
      </c>
      <c r="D70" s="87">
        <v>0</v>
      </c>
      <c r="E70" s="87">
        <v>0</v>
      </c>
      <c r="F70" s="87">
        <v>0</v>
      </c>
      <c r="G70" s="87">
        <v>0</v>
      </c>
      <c r="H70" s="87">
        <v>0</v>
      </c>
      <c r="I70" s="87">
        <v>0</v>
      </c>
      <c r="J70" s="87">
        <v>0</v>
      </c>
      <c r="K70" s="87">
        <v>0</v>
      </c>
      <c r="L70" s="87">
        <v>0</v>
      </c>
      <c r="M70" s="87">
        <v>0</v>
      </c>
      <c r="N70" s="87">
        <v>0</v>
      </c>
      <c r="O70" s="87">
        <v>0</v>
      </c>
      <c r="P70" s="87">
        <v>0</v>
      </c>
      <c r="Q70" s="87">
        <v>0</v>
      </c>
      <c r="R70" s="87">
        <v>0</v>
      </c>
      <c r="S70" s="87">
        <v>0</v>
      </c>
      <c r="T70" s="87">
        <v>0</v>
      </c>
      <c r="U70" s="87">
        <v>0</v>
      </c>
      <c r="V70" s="87">
        <v>0</v>
      </c>
      <c r="W70" s="87">
        <v>0</v>
      </c>
      <c r="X70" s="87">
        <v>0</v>
      </c>
      <c r="Y70" s="87">
        <v>0</v>
      </c>
      <c r="Z70" s="87">
        <v>0</v>
      </c>
      <c r="AA70" s="87">
        <v>0</v>
      </c>
      <c r="AB70" s="87">
        <v>0</v>
      </c>
      <c r="AC70" s="87">
        <v>0</v>
      </c>
      <c r="AD70" s="87">
        <v>0</v>
      </c>
      <c r="AE70" s="87">
        <v>0</v>
      </c>
      <c r="AF70" s="87">
        <v>0</v>
      </c>
      <c r="AG70" s="87">
        <v>0</v>
      </c>
      <c r="AH70" s="87">
        <v>0</v>
      </c>
      <c r="AI70" s="87">
        <v>0</v>
      </c>
      <c r="AJ70" s="87">
        <v>0</v>
      </c>
      <c r="AK70" s="87">
        <v>0</v>
      </c>
      <c r="AL70" s="87">
        <v>0</v>
      </c>
      <c r="AM70" s="87">
        <v>0</v>
      </c>
      <c r="AN70" s="87">
        <v>0</v>
      </c>
      <c r="AO70" s="87">
        <v>0</v>
      </c>
      <c r="AP70" s="87">
        <v>0</v>
      </c>
      <c r="AQ70" s="87">
        <v>0</v>
      </c>
      <c r="AR70" s="87">
        <v>0</v>
      </c>
      <c r="AS70" s="87">
        <v>0</v>
      </c>
      <c r="AT70" s="87">
        <v>0</v>
      </c>
      <c r="AU70" s="87">
        <v>0</v>
      </c>
      <c r="AV70" s="87">
        <v>0</v>
      </c>
      <c r="AW70" s="87">
        <v>0</v>
      </c>
      <c r="AX70" s="87">
        <v>0</v>
      </c>
      <c r="AY70" s="87">
        <v>0</v>
      </c>
      <c r="AZ70" s="87">
        <v>0</v>
      </c>
      <c r="BA70" s="87">
        <v>0</v>
      </c>
      <c r="BB70" s="87">
        <v>0</v>
      </c>
      <c r="BC70" s="87">
        <v>0</v>
      </c>
      <c r="BD70" s="87">
        <v>0</v>
      </c>
      <c r="BE70" s="87">
        <v>0</v>
      </c>
      <c r="BF70" s="87">
        <v>0</v>
      </c>
      <c r="BG70" s="87">
        <v>0</v>
      </c>
      <c r="BH70" s="87">
        <v>0</v>
      </c>
      <c r="BI70" s="87">
        <v>0</v>
      </c>
      <c r="BJ70" s="87">
        <v>0</v>
      </c>
      <c r="BK70" s="87">
        <v>0</v>
      </c>
      <c r="BL70" s="87">
        <v>0</v>
      </c>
      <c r="BM70" s="87">
        <v>0</v>
      </c>
      <c r="BN70" s="87">
        <v>0</v>
      </c>
    </row>
    <row r="71" spans="1:66">
      <c r="A71" s="86" t="s">
        <v>1418</v>
      </c>
      <c r="B71" s="87">
        <v>0</v>
      </c>
      <c r="C71" s="87">
        <v>0</v>
      </c>
      <c r="D71" s="87">
        <v>0</v>
      </c>
      <c r="E71" s="87">
        <v>0</v>
      </c>
      <c r="F71" s="87">
        <v>0</v>
      </c>
      <c r="G71" s="87">
        <v>0</v>
      </c>
      <c r="H71" s="87">
        <v>0</v>
      </c>
      <c r="I71" s="87">
        <v>0</v>
      </c>
      <c r="J71" s="87">
        <v>0</v>
      </c>
      <c r="K71" s="87">
        <v>0</v>
      </c>
      <c r="L71" s="87">
        <v>0</v>
      </c>
      <c r="M71" s="87">
        <v>0</v>
      </c>
      <c r="N71" s="87">
        <v>0</v>
      </c>
      <c r="O71" s="87">
        <v>0</v>
      </c>
      <c r="P71" s="87">
        <v>0</v>
      </c>
      <c r="Q71" s="87">
        <v>0</v>
      </c>
      <c r="R71" s="87">
        <v>0</v>
      </c>
      <c r="S71" s="87">
        <v>0</v>
      </c>
      <c r="T71" s="87">
        <v>0</v>
      </c>
      <c r="U71" s="87">
        <v>0</v>
      </c>
      <c r="V71" s="87">
        <v>0</v>
      </c>
      <c r="W71" s="87">
        <v>0</v>
      </c>
      <c r="X71" s="87">
        <v>0</v>
      </c>
      <c r="Y71" s="87">
        <v>0</v>
      </c>
      <c r="Z71" s="87">
        <v>0</v>
      </c>
      <c r="AA71" s="87">
        <v>0</v>
      </c>
      <c r="AB71" s="87">
        <v>0</v>
      </c>
      <c r="AC71" s="87">
        <v>0</v>
      </c>
      <c r="AD71" s="87">
        <v>0</v>
      </c>
      <c r="AE71" s="87">
        <v>0</v>
      </c>
      <c r="AF71" s="87">
        <v>0</v>
      </c>
      <c r="AG71" s="87">
        <v>0</v>
      </c>
      <c r="AH71" s="87">
        <v>0</v>
      </c>
      <c r="AI71" s="87">
        <v>0</v>
      </c>
      <c r="AJ71" s="87">
        <v>0</v>
      </c>
      <c r="AK71" s="87">
        <v>0</v>
      </c>
      <c r="AL71" s="87">
        <v>0</v>
      </c>
      <c r="AM71" s="87">
        <v>0</v>
      </c>
      <c r="AN71" s="87">
        <v>0</v>
      </c>
      <c r="AO71" s="87">
        <v>0</v>
      </c>
      <c r="AP71" s="87">
        <v>0</v>
      </c>
      <c r="AQ71" s="87">
        <v>0</v>
      </c>
      <c r="AR71" s="87">
        <v>0</v>
      </c>
      <c r="AS71" s="87">
        <v>0</v>
      </c>
      <c r="AT71" s="87">
        <v>0</v>
      </c>
      <c r="AU71" s="87">
        <v>0</v>
      </c>
      <c r="AV71" s="87">
        <v>0</v>
      </c>
      <c r="AW71" s="87">
        <v>0</v>
      </c>
      <c r="AX71" s="87">
        <v>0</v>
      </c>
      <c r="AY71" s="87">
        <v>0</v>
      </c>
      <c r="AZ71" s="87">
        <v>0</v>
      </c>
      <c r="BA71" s="87">
        <v>0</v>
      </c>
      <c r="BB71" s="87">
        <v>0</v>
      </c>
      <c r="BC71" s="87">
        <v>0</v>
      </c>
      <c r="BD71" s="87">
        <v>0</v>
      </c>
      <c r="BE71" s="87">
        <v>0</v>
      </c>
      <c r="BF71" s="87">
        <v>0</v>
      </c>
      <c r="BG71" s="87">
        <v>0</v>
      </c>
      <c r="BH71" s="87">
        <v>0</v>
      </c>
      <c r="BI71" s="87">
        <v>0</v>
      </c>
      <c r="BJ71" s="87">
        <v>0</v>
      </c>
      <c r="BK71" s="87">
        <v>0</v>
      </c>
      <c r="BL71" s="87">
        <v>0</v>
      </c>
      <c r="BM71" s="87">
        <v>0</v>
      </c>
      <c r="BN71" s="87">
        <v>0</v>
      </c>
    </row>
    <row r="72" spans="1:66">
      <c r="A72" s="86" t="s">
        <v>1419</v>
      </c>
      <c r="B72" s="87">
        <v>0</v>
      </c>
      <c r="C72" s="87">
        <v>0</v>
      </c>
      <c r="D72" s="87">
        <v>0</v>
      </c>
      <c r="E72" s="87">
        <v>0</v>
      </c>
      <c r="F72" s="87">
        <v>0</v>
      </c>
      <c r="G72" s="87">
        <v>0</v>
      </c>
      <c r="H72" s="87">
        <v>0</v>
      </c>
      <c r="I72" s="87">
        <v>0</v>
      </c>
      <c r="J72" s="87">
        <v>0</v>
      </c>
      <c r="K72" s="87">
        <v>0</v>
      </c>
      <c r="L72" s="87">
        <v>0</v>
      </c>
      <c r="M72" s="87">
        <v>0</v>
      </c>
      <c r="N72" s="87">
        <v>0</v>
      </c>
      <c r="O72" s="87">
        <v>0</v>
      </c>
      <c r="P72" s="87">
        <v>0</v>
      </c>
      <c r="Q72" s="87">
        <v>0</v>
      </c>
      <c r="R72" s="87">
        <v>0</v>
      </c>
      <c r="S72" s="87">
        <v>0</v>
      </c>
      <c r="T72" s="87">
        <v>0</v>
      </c>
      <c r="U72" s="87">
        <v>0</v>
      </c>
      <c r="V72" s="87">
        <v>0</v>
      </c>
      <c r="W72" s="87">
        <v>0</v>
      </c>
      <c r="X72" s="87">
        <v>0</v>
      </c>
      <c r="Y72" s="87">
        <v>0</v>
      </c>
      <c r="Z72" s="87">
        <v>0</v>
      </c>
      <c r="AA72" s="87">
        <v>0</v>
      </c>
      <c r="AB72" s="87">
        <v>0</v>
      </c>
      <c r="AC72" s="87">
        <v>0</v>
      </c>
      <c r="AD72" s="87">
        <v>0</v>
      </c>
      <c r="AE72" s="87">
        <v>0</v>
      </c>
      <c r="AF72" s="87">
        <v>0</v>
      </c>
      <c r="AG72" s="87">
        <v>0</v>
      </c>
      <c r="AH72" s="87">
        <v>0</v>
      </c>
      <c r="AI72" s="87">
        <v>0</v>
      </c>
      <c r="AJ72" s="87">
        <v>0</v>
      </c>
      <c r="AK72" s="87">
        <v>0</v>
      </c>
      <c r="AL72" s="87">
        <v>0</v>
      </c>
      <c r="AM72" s="87">
        <v>0</v>
      </c>
      <c r="AN72" s="87">
        <v>0</v>
      </c>
      <c r="AO72" s="87">
        <v>0</v>
      </c>
      <c r="AP72" s="87">
        <v>0</v>
      </c>
      <c r="AQ72" s="87">
        <v>0</v>
      </c>
      <c r="AR72" s="87">
        <v>0</v>
      </c>
      <c r="AS72" s="87">
        <v>0</v>
      </c>
      <c r="AT72" s="87">
        <v>0</v>
      </c>
      <c r="AU72" s="87">
        <v>0</v>
      </c>
      <c r="AV72" s="87">
        <v>0</v>
      </c>
      <c r="AW72" s="87">
        <v>0</v>
      </c>
      <c r="AX72" s="87">
        <v>0</v>
      </c>
      <c r="AY72" s="87">
        <v>0</v>
      </c>
      <c r="AZ72" s="87">
        <v>0</v>
      </c>
      <c r="BA72" s="87">
        <v>0</v>
      </c>
      <c r="BB72" s="87">
        <v>0</v>
      </c>
      <c r="BC72" s="87">
        <v>0</v>
      </c>
      <c r="BD72" s="87">
        <v>0</v>
      </c>
      <c r="BE72" s="87">
        <v>0</v>
      </c>
      <c r="BF72" s="87">
        <v>0</v>
      </c>
      <c r="BG72" s="87">
        <v>0</v>
      </c>
      <c r="BH72" s="87">
        <v>0</v>
      </c>
      <c r="BI72" s="87">
        <v>0</v>
      </c>
      <c r="BJ72" s="87">
        <v>0</v>
      </c>
      <c r="BK72" s="87">
        <v>0</v>
      </c>
      <c r="BL72" s="87">
        <v>0</v>
      </c>
      <c r="BM72" s="87">
        <v>0</v>
      </c>
      <c r="BN72" s="87">
        <v>0</v>
      </c>
    </row>
    <row r="73" spans="1:66">
      <c r="A73" s="86" t="s">
        <v>1420</v>
      </c>
      <c r="B73" s="87">
        <v>0</v>
      </c>
      <c r="C73" s="87">
        <v>0</v>
      </c>
      <c r="D73" s="87">
        <v>0</v>
      </c>
      <c r="E73" s="87">
        <v>0</v>
      </c>
      <c r="F73" s="87">
        <v>0</v>
      </c>
      <c r="G73" s="87">
        <v>0</v>
      </c>
      <c r="H73" s="87">
        <v>0</v>
      </c>
      <c r="I73" s="87">
        <v>0</v>
      </c>
      <c r="J73" s="87">
        <v>0</v>
      </c>
      <c r="K73" s="87">
        <v>0</v>
      </c>
      <c r="L73" s="87">
        <v>0</v>
      </c>
      <c r="M73" s="87">
        <v>0</v>
      </c>
      <c r="N73" s="87">
        <v>0</v>
      </c>
      <c r="O73" s="87">
        <v>0</v>
      </c>
      <c r="P73" s="87">
        <v>0</v>
      </c>
      <c r="Q73" s="87">
        <v>0</v>
      </c>
      <c r="R73" s="87">
        <v>0</v>
      </c>
      <c r="S73" s="87">
        <v>0</v>
      </c>
      <c r="T73" s="87">
        <v>0</v>
      </c>
      <c r="U73" s="87">
        <v>0</v>
      </c>
      <c r="V73" s="87">
        <v>0</v>
      </c>
      <c r="W73" s="87">
        <v>0</v>
      </c>
      <c r="X73" s="87">
        <v>0</v>
      </c>
      <c r="Y73" s="87">
        <v>0</v>
      </c>
      <c r="Z73" s="87">
        <v>0</v>
      </c>
      <c r="AA73" s="87">
        <v>0</v>
      </c>
      <c r="AB73" s="87">
        <v>0</v>
      </c>
      <c r="AC73" s="87">
        <v>0</v>
      </c>
      <c r="AD73" s="87">
        <v>0</v>
      </c>
      <c r="AE73" s="87">
        <v>0</v>
      </c>
      <c r="AF73" s="87">
        <v>0</v>
      </c>
      <c r="AG73" s="87">
        <v>0</v>
      </c>
      <c r="AH73" s="87">
        <v>0</v>
      </c>
      <c r="AI73" s="87">
        <v>0</v>
      </c>
      <c r="AJ73" s="87">
        <v>0</v>
      </c>
      <c r="AK73" s="87">
        <v>0</v>
      </c>
      <c r="AL73" s="87">
        <v>0</v>
      </c>
      <c r="AM73" s="87">
        <v>0</v>
      </c>
      <c r="AN73" s="87">
        <v>0</v>
      </c>
      <c r="AO73" s="87">
        <v>0</v>
      </c>
      <c r="AP73" s="87">
        <v>0</v>
      </c>
      <c r="AQ73" s="87">
        <v>0</v>
      </c>
      <c r="AR73" s="87">
        <v>0</v>
      </c>
      <c r="AS73" s="87">
        <v>0</v>
      </c>
      <c r="AT73" s="87">
        <v>0</v>
      </c>
      <c r="AU73" s="87">
        <v>0</v>
      </c>
      <c r="AV73" s="87">
        <v>0</v>
      </c>
      <c r="AW73" s="87">
        <v>0</v>
      </c>
      <c r="AX73" s="87">
        <v>0</v>
      </c>
      <c r="AY73" s="87">
        <v>0</v>
      </c>
      <c r="AZ73" s="87">
        <v>0</v>
      </c>
      <c r="BA73" s="87">
        <v>0</v>
      </c>
      <c r="BB73" s="87">
        <v>0</v>
      </c>
      <c r="BC73" s="87">
        <v>0</v>
      </c>
      <c r="BD73" s="87">
        <v>0</v>
      </c>
      <c r="BE73" s="87">
        <v>0</v>
      </c>
      <c r="BF73" s="87">
        <v>0</v>
      </c>
      <c r="BG73" s="87">
        <v>0</v>
      </c>
      <c r="BH73" s="87">
        <v>0</v>
      </c>
      <c r="BI73" s="87">
        <v>0</v>
      </c>
      <c r="BJ73" s="87">
        <v>0</v>
      </c>
      <c r="BK73" s="87">
        <v>0</v>
      </c>
      <c r="BL73" s="87">
        <v>0</v>
      </c>
      <c r="BM73" s="87">
        <v>0</v>
      </c>
      <c r="BN73" s="87">
        <v>0</v>
      </c>
    </row>
    <row r="74" spans="1:66">
      <c r="A74" s="86" t="s">
        <v>1421</v>
      </c>
      <c r="B74" s="87">
        <v>0</v>
      </c>
      <c r="C74" s="87">
        <v>0</v>
      </c>
      <c r="D74" s="87">
        <v>0</v>
      </c>
      <c r="E74" s="87">
        <v>0</v>
      </c>
      <c r="F74" s="87">
        <v>0</v>
      </c>
      <c r="G74" s="87">
        <v>0</v>
      </c>
      <c r="H74" s="87">
        <v>0</v>
      </c>
      <c r="I74" s="87">
        <v>0</v>
      </c>
      <c r="J74" s="87">
        <v>0</v>
      </c>
      <c r="K74" s="87">
        <v>0</v>
      </c>
      <c r="L74" s="87">
        <v>0</v>
      </c>
      <c r="M74" s="87">
        <v>0</v>
      </c>
      <c r="N74" s="87">
        <v>0</v>
      </c>
      <c r="O74" s="87">
        <v>0</v>
      </c>
      <c r="P74" s="87">
        <v>0</v>
      </c>
      <c r="Q74" s="87">
        <v>0</v>
      </c>
      <c r="R74" s="87">
        <v>0</v>
      </c>
      <c r="S74" s="87">
        <v>0</v>
      </c>
      <c r="T74" s="87">
        <v>0</v>
      </c>
      <c r="U74" s="87">
        <v>0</v>
      </c>
      <c r="V74" s="87">
        <v>0</v>
      </c>
      <c r="W74" s="87">
        <v>0</v>
      </c>
      <c r="X74" s="87">
        <v>0</v>
      </c>
      <c r="Y74" s="87">
        <v>0</v>
      </c>
      <c r="Z74" s="87">
        <v>0</v>
      </c>
      <c r="AA74" s="87">
        <v>0</v>
      </c>
      <c r="AB74" s="87">
        <v>0</v>
      </c>
      <c r="AC74" s="87">
        <v>0</v>
      </c>
      <c r="AD74" s="87">
        <v>0</v>
      </c>
      <c r="AE74" s="87">
        <v>0</v>
      </c>
      <c r="AF74" s="87">
        <v>0</v>
      </c>
      <c r="AG74" s="87">
        <v>0</v>
      </c>
      <c r="AH74" s="87">
        <v>0</v>
      </c>
      <c r="AI74" s="87">
        <v>0</v>
      </c>
      <c r="AJ74" s="87">
        <v>0</v>
      </c>
      <c r="AK74" s="87">
        <v>0</v>
      </c>
      <c r="AL74" s="87">
        <v>0</v>
      </c>
      <c r="AM74" s="87">
        <v>0</v>
      </c>
      <c r="AN74" s="87">
        <v>0</v>
      </c>
      <c r="AO74" s="87">
        <v>0</v>
      </c>
      <c r="AP74" s="87">
        <v>0</v>
      </c>
      <c r="AQ74" s="87">
        <v>0</v>
      </c>
      <c r="AR74" s="87">
        <v>0</v>
      </c>
      <c r="AS74" s="87">
        <v>0</v>
      </c>
      <c r="AT74" s="87">
        <v>0</v>
      </c>
      <c r="AU74" s="87">
        <v>0</v>
      </c>
      <c r="AV74" s="87">
        <v>0</v>
      </c>
      <c r="AW74" s="87">
        <v>0</v>
      </c>
      <c r="AX74" s="87">
        <v>0</v>
      </c>
      <c r="AY74" s="87">
        <v>0</v>
      </c>
      <c r="AZ74" s="87">
        <v>0</v>
      </c>
      <c r="BA74" s="87">
        <v>0</v>
      </c>
      <c r="BB74" s="87">
        <v>0</v>
      </c>
      <c r="BC74" s="87">
        <v>0</v>
      </c>
      <c r="BD74" s="87">
        <v>0</v>
      </c>
      <c r="BE74" s="87">
        <v>0</v>
      </c>
      <c r="BF74" s="87">
        <v>0</v>
      </c>
      <c r="BG74" s="87">
        <v>0</v>
      </c>
      <c r="BH74" s="87">
        <v>0</v>
      </c>
      <c r="BI74" s="87">
        <v>0</v>
      </c>
      <c r="BJ74" s="87">
        <v>0</v>
      </c>
      <c r="BK74" s="87">
        <v>0</v>
      </c>
      <c r="BL74" s="87">
        <v>0</v>
      </c>
      <c r="BM74" s="87">
        <v>0</v>
      </c>
      <c r="BN74" s="87">
        <v>0</v>
      </c>
    </row>
    <row r="75" spans="1:66">
      <c r="A75" s="86" t="s">
        <v>1422</v>
      </c>
      <c r="B75" s="87">
        <v>0</v>
      </c>
      <c r="C75" s="87">
        <v>0</v>
      </c>
      <c r="D75" s="87">
        <v>0</v>
      </c>
      <c r="E75" s="87">
        <v>0</v>
      </c>
      <c r="F75" s="87">
        <v>0</v>
      </c>
      <c r="G75" s="87">
        <v>0</v>
      </c>
      <c r="H75" s="87">
        <v>0</v>
      </c>
      <c r="I75" s="87">
        <v>0</v>
      </c>
      <c r="J75" s="87">
        <v>0</v>
      </c>
      <c r="K75" s="87">
        <v>0</v>
      </c>
      <c r="L75" s="87">
        <v>0</v>
      </c>
      <c r="M75" s="87">
        <v>0</v>
      </c>
      <c r="N75" s="87">
        <v>0</v>
      </c>
      <c r="O75" s="87">
        <v>0</v>
      </c>
      <c r="P75" s="87">
        <v>0</v>
      </c>
      <c r="Q75" s="87">
        <v>0</v>
      </c>
      <c r="R75" s="87">
        <v>0</v>
      </c>
      <c r="S75" s="87">
        <v>0</v>
      </c>
      <c r="T75" s="87">
        <v>0</v>
      </c>
      <c r="U75" s="87">
        <v>0</v>
      </c>
      <c r="V75" s="87">
        <v>0</v>
      </c>
      <c r="W75" s="87">
        <v>0</v>
      </c>
      <c r="X75" s="87">
        <v>0</v>
      </c>
      <c r="Y75" s="87">
        <v>0</v>
      </c>
      <c r="Z75" s="87">
        <v>0</v>
      </c>
      <c r="AA75" s="87">
        <v>0</v>
      </c>
      <c r="AB75" s="87">
        <v>0</v>
      </c>
      <c r="AC75" s="87">
        <v>0</v>
      </c>
      <c r="AD75" s="87">
        <v>0</v>
      </c>
      <c r="AE75" s="87">
        <v>0</v>
      </c>
      <c r="AF75" s="87">
        <v>0</v>
      </c>
      <c r="AG75" s="87">
        <v>0</v>
      </c>
      <c r="AH75" s="87">
        <v>0</v>
      </c>
      <c r="AI75" s="87">
        <v>0</v>
      </c>
      <c r="AJ75" s="87">
        <v>0</v>
      </c>
      <c r="AK75" s="87">
        <v>0</v>
      </c>
      <c r="AL75" s="87">
        <v>0</v>
      </c>
      <c r="AM75" s="87">
        <v>0</v>
      </c>
      <c r="AN75" s="87">
        <v>0</v>
      </c>
      <c r="AO75" s="87">
        <v>0</v>
      </c>
      <c r="AP75" s="87">
        <v>0</v>
      </c>
      <c r="AQ75" s="87">
        <v>0</v>
      </c>
      <c r="AR75" s="87">
        <v>0</v>
      </c>
      <c r="AS75" s="87">
        <v>0</v>
      </c>
      <c r="AT75" s="87">
        <v>0</v>
      </c>
      <c r="AU75" s="87">
        <v>0</v>
      </c>
      <c r="AV75" s="87">
        <v>0</v>
      </c>
      <c r="AW75" s="87">
        <v>0</v>
      </c>
      <c r="AX75" s="87">
        <v>0</v>
      </c>
      <c r="AY75" s="87">
        <v>0</v>
      </c>
      <c r="AZ75" s="87">
        <v>0</v>
      </c>
      <c r="BA75" s="87">
        <v>0</v>
      </c>
      <c r="BB75" s="87">
        <v>0</v>
      </c>
      <c r="BC75" s="87">
        <v>0</v>
      </c>
      <c r="BD75" s="87">
        <v>0</v>
      </c>
      <c r="BE75" s="87">
        <v>0</v>
      </c>
      <c r="BF75" s="87">
        <v>0</v>
      </c>
      <c r="BG75" s="87">
        <v>0</v>
      </c>
      <c r="BH75" s="87">
        <v>0</v>
      </c>
      <c r="BI75" s="87">
        <v>0</v>
      </c>
      <c r="BJ75" s="87">
        <v>0</v>
      </c>
      <c r="BK75" s="87">
        <v>0</v>
      </c>
      <c r="BL75" s="87">
        <v>0</v>
      </c>
      <c r="BM75" s="87">
        <v>0</v>
      </c>
      <c r="BN75" s="87">
        <v>0</v>
      </c>
    </row>
    <row r="76" spans="1:66">
      <c r="A76" s="86" t="s">
        <v>1423</v>
      </c>
      <c r="B76" s="87">
        <v>0</v>
      </c>
      <c r="C76" s="87">
        <v>0</v>
      </c>
      <c r="D76" s="87">
        <v>0</v>
      </c>
      <c r="E76" s="87">
        <v>0</v>
      </c>
      <c r="F76" s="87">
        <v>0</v>
      </c>
      <c r="G76" s="87">
        <v>0</v>
      </c>
      <c r="H76" s="87">
        <v>0</v>
      </c>
      <c r="I76" s="87">
        <v>0</v>
      </c>
      <c r="J76" s="87">
        <v>0</v>
      </c>
      <c r="K76" s="87">
        <v>0</v>
      </c>
      <c r="L76" s="87">
        <v>0</v>
      </c>
      <c r="M76" s="87">
        <v>0</v>
      </c>
      <c r="N76" s="87">
        <v>0</v>
      </c>
      <c r="O76" s="87">
        <v>0</v>
      </c>
      <c r="P76" s="87">
        <v>0</v>
      </c>
      <c r="Q76" s="87">
        <v>0</v>
      </c>
      <c r="R76" s="87">
        <v>0</v>
      </c>
      <c r="S76" s="87">
        <v>0</v>
      </c>
      <c r="T76" s="87">
        <v>0</v>
      </c>
      <c r="U76" s="87">
        <v>0</v>
      </c>
      <c r="V76" s="87">
        <v>0</v>
      </c>
      <c r="W76" s="87">
        <v>0</v>
      </c>
      <c r="X76" s="87">
        <v>0</v>
      </c>
      <c r="Y76" s="87">
        <v>0</v>
      </c>
      <c r="Z76" s="87">
        <v>0</v>
      </c>
      <c r="AA76" s="87">
        <v>0</v>
      </c>
      <c r="AB76" s="87">
        <v>0</v>
      </c>
      <c r="AC76" s="87">
        <v>0</v>
      </c>
      <c r="AD76" s="87">
        <v>0</v>
      </c>
      <c r="AE76" s="87">
        <v>0</v>
      </c>
      <c r="AF76" s="87">
        <v>0</v>
      </c>
      <c r="AG76" s="87">
        <v>0</v>
      </c>
      <c r="AH76" s="87">
        <v>0</v>
      </c>
      <c r="AI76" s="87">
        <v>0</v>
      </c>
      <c r="AJ76" s="87">
        <v>0</v>
      </c>
      <c r="AK76" s="87">
        <v>0</v>
      </c>
      <c r="AL76" s="87">
        <v>0</v>
      </c>
      <c r="AM76" s="87">
        <v>0</v>
      </c>
      <c r="AN76" s="87">
        <v>0</v>
      </c>
      <c r="AO76" s="87">
        <v>0</v>
      </c>
      <c r="AP76" s="87">
        <v>0</v>
      </c>
      <c r="AQ76" s="87">
        <v>0</v>
      </c>
      <c r="AR76" s="87">
        <v>0</v>
      </c>
      <c r="AS76" s="87">
        <v>0</v>
      </c>
      <c r="AT76" s="87">
        <v>0</v>
      </c>
      <c r="AU76" s="87">
        <v>0</v>
      </c>
      <c r="AV76" s="87">
        <v>0</v>
      </c>
      <c r="AW76" s="87">
        <v>0</v>
      </c>
      <c r="AX76" s="87">
        <v>0</v>
      </c>
      <c r="AY76" s="87">
        <v>0</v>
      </c>
      <c r="AZ76" s="87">
        <v>0</v>
      </c>
      <c r="BA76" s="87">
        <v>0</v>
      </c>
      <c r="BB76" s="87">
        <v>0</v>
      </c>
      <c r="BC76" s="87">
        <v>0</v>
      </c>
      <c r="BD76" s="87">
        <v>0</v>
      </c>
      <c r="BE76" s="87">
        <v>0</v>
      </c>
      <c r="BF76" s="87">
        <v>0</v>
      </c>
      <c r="BG76" s="87">
        <v>0</v>
      </c>
      <c r="BH76" s="87">
        <v>0</v>
      </c>
      <c r="BI76" s="87">
        <v>0</v>
      </c>
      <c r="BJ76" s="87">
        <v>0</v>
      </c>
      <c r="BK76" s="87">
        <v>0</v>
      </c>
      <c r="BL76" s="87">
        <v>0</v>
      </c>
      <c r="BM76" s="87">
        <v>0</v>
      </c>
      <c r="BN76" s="87">
        <v>0</v>
      </c>
    </row>
    <row r="77" spans="1:66">
      <c r="A77" s="86" t="s">
        <v>1424</v>
      </c>
      <c r="B77" s="87">
        <v>0</v>
      </c>
      <c r="C77" s="87">
        <v>0</v>
      </c>
      <c r="D77" s="87">
        <v>0</v>
      </c>
      <c r="E77" s="87">
        <v>0</v>
      </c>
      <c r="F77" s="87">
        <v>0</v>
      </c>
      <c r="G77" s="87">
        <v>0</v>
      </c>
      <c r="H77" s="87">
        <v>0</v>
      </c>
      <c r="I77" s="87">
        <v>0</v>
      </c>
      <c r="J77" s="87">
        <v>0</v>
      </c>
      <c r="K77" s="87">
        <v>0</v>
      </c>
      <c r="L77" s="87">
        <v>0</v>
      </c>
      <c r="M77" s="87">
        <v>0</v>
      </c>
      <c r="N77" s="87">
        <v>0</v>
      </c>
      <c r="O77" s="87">
        <v>0</v>
      </c>
      <c r="P77" s="87">
        <v>0</v>
      </c>
      <c r="Q77" s="87">
        <v>0</v>
      </c>
      <c r="R77" s="87">
        <v>0</v>
      </c>
      <c r="S77" s="87">
        <v>0</v>
      </c>
      <c r="T77" s="87">
        <v>0</v>
      </c>
      <c r="U77" s="87">
        <v>0</v>
      </c>
      <c r="V77" s="87">
        <v>0</v>
      </c>
      <c r="W77" s="87">
        <v>0</v>
      </c>
      <c r="X77" s="87">
        <v>0</v>
      </c>
      <c r="Y77" s="87">
        <v>0</v>
      </c>
      <c r="Z77" s="87">
        <v>0</v>
      </c>
      <c r="AA77" s="87">
        <v>0</v>
      </c>
      <c r="AB77" s="87">
        <v>0</v>
      </c>
      <c r="AC77" s="87">
        <v>0</v>
      </c>
      <c r="AD77" s="87">
        <v>0</v>
      </c>
      <c r="AE77" s="87">
        <v>0</v>
      </c>
      <c r="AF77" s="87">
        <v>0</v>
      </c>
      <c r="AG77" s="87">
        <v>0</v>
      </c>
      <c r="AH77" s="87">
        <v>0</v>
      </c>
      <c r="AI77" s="87">
        <v>0</v>
      </c>
      <c r="AJ77" s="87">
        <v>0</v>
      </c>
      <c r="AK77" s="87">
        <v>0</v>
      </c>
      <c r="AL77" s="87">
        <v>0</v>
      </c>
      <c r="AM77" s="87">
        <v>0</v>
      </c>
      <c r="AN77" s="87">
        <v>0</v>
      </c>
      <c r="AO77" s="87">
        <v>0</v>
      </c>
      <c r="AP77" s="87">
        <v>0</v>
      </c>
      <c r="AQ77" s="87">
        <v>0</v>
      </c>
      <c r="AR77" s="87">
        <v>0</v>
      </c>
      <c r="AS77" s="87">
        <v>0</v>
      </c>
      <c r="AT77" s="87">
        <v>0</v>
      </c>
      <c r="AU77" s="87">
        <v>0</v>
      </c>
      <c r="AV77" s="87">
        <v>0</v>
      </c>
      <c r="AW77" s="87">
        <v>0</v>
      </c>
      <c r="AX77" s="87">
        <v>0</v>
      </c>
      <c r="AY77" s="87">
        <v>0</v>
      </c>
      <c r="AZ77" s="87">
        <v>0</v>
      </c>
      <c r="BA77" s="87">
        <v>0</v>
      </c>
      <c r="BB77" s="87">
        <v>0</v>
      </c>
      <c r="BC77" s="87">
        <v>0</v>
      </c>
      <c r="BD77" s="87">
        <v>0</v>
      </c>
      <c r="BE77" s="87">
        <v>0</v>
      </c>
      <c r="BF77" s="87">
        <v>0</v>
      </c>
      <c r="BG77" s="87">
        <v>0</v>
      </c>
      <c r="BH77" s="87">
        <v>0</v>
      </c>
      <c r="BI77" s="87">
        <v>0</v>
      </c>
      <c r="BJ77" s="87">
        <v>0</v>
      </c>
      <c r="BK77" s="87">
        <v>0</v>
      </c>
      <c r="BL77" s="87">
        <v>0</v>
      </c>
      <c r="BM77" s="87">
        <v>0</v>
      </c>
      <c r="BN77" s="87">
        <v>0</v>
      </c>
    </row>
    <row r="78" spans="1:66">
      <c r="A78" s="86" t="s">
        <v>1425</v>
      </c>
      <c r="B78" s="87">
        <v>0</v>
      </c>
      <c r="C78" s="87">
        <v>0</v>
      </c>
      <c r="D78" s="87">
        <v>0</v>
      </c>
      <c r="E78" s="87">
        <v>0</v>
      </c>
      <c r="F78" s="87">
        <v>0</v>
      </c>
      <c r="G78" s="87">
        <v>0</v>
      </c>
      <c r="H78" s="87">
        <v>0</v>
      </c>
      <c r="I78" s="87">
        <v>0</v>
      </c>
      <c r="J78" s="87">
        <v>0</v>
      </c>
      <c r="K78" s="87">
        <v>0</v>
      </c>
      <c r="L78" s="87">
        <v>0</v>
      </c>
      <c r="M78" s="87">
        <v>0</v>
      </c>
      <c r="N78" s="87">
        <v>0</v>
      </c>
      <c r="O78" s="87">
        <v>0</v>
      </c>
      <c r="P78" s="87">
        <v>0</v>
      </c>
      <c r="Q78" s="87">
        <v>0</v>
      </c>
      <c r="R78" s="87">
        <v>0</v>
      </c>
      <c r="S78" s="87">
        <v>0</v>
      </c>
      <c r="T78" s="87">
        <v>0</v>
      </c>
      <c r="U78" s="87">
        <v>0</v>
      </c>
      <c r="V78" s="87">
        <v>0</v>
      </c>
      <c r="W78" s="87">
        <v>0</v>
      </c>
      <c r="X78" s="87">
        <v>0</v>
      </c>
      <c r="Y78" s="87">
        <v>0</v>
      </c>
      <c r="Z78" s="87">
        <v>0</v>
      </c>
      <c r="AA78" s="87">
        <v>0</v>
      </c>
      <c r="AB78" s="87">
        <v>0</v>
      </c>
      <c r="AC78" s="87">
        <v>0</v>
      </c>
      <c r="AD78" s="87">
        <v>0</v>
      </c>
      <c r="AE78" s="87">
        <v>0</v>
      </c>
      <c r="AF78" s="87">
        <v>0</v>
      </c>
      <c r="AG78" s="87">
        <v>0</v>
      </c>
      <c r="AH78" s="87">
        <v>0</v>
      </c>
      <c r="AI78" s="87">
        <v>0</v>
      </c>
      <c r="AJ78" s="87">
        <v>0</v>
      </c>
      <c r="AK78" s="87">
        <v>0</v>
      </c>
      <c r="AL78" s="87">
        <v>0</v>
      </c>
      <c r="AM78" s="87">
        <v>0</v>
      </c>
      <c r="AN78" s="87">
        <v>0</v>
      </c>
      <c r="AO78" s="87">
        <v>0</v>
      </c>
      <c r="AP78" s="87">
        <v>0</v>
      </c>
      <c r="AQ78" s="87">
        <v>0</v>
      </c>
      <c r="AR78" s="87">
        <v>0</v>
      </c>
      <c r="AS78" s="87">
        <v>0</v>
      </c>
      <c r="AT78" s="87">
        <v>0</v>
      </c>
      <c r="AU78" s="87">
        <v>0</v>
      </c>
      <c r="AV78" s="87">
        <v>0</v>
      </c>
      <c r="AW78" s="87">
        <v>0</v>
      </c>
      <c r="AX78" s="87">
        <v>0</v>
      </c>
      <c r="AY78" s="87">
        <v>0</v>
      </c>
      <c r="AZ78" s="87">
        <v>0</v>
      </c>
      <c r="BA78" s="87">
        <v>0</v>
      </c>
      <c r="BB78" s="87">
        <v>0</v>
      </c>
      <c r="BC78" s="87">
        <v>0</v>
      </c>
      <c r="BD78" s="87">
        <v>0</v>
      </c>
      <c r="BE78" s="87">
        <v>0</v>
      </c>
      <c r="BF78" s="87">
        <v>0</v>
      </c>
      <c r="BG78" s="87">
        <v>0</v>
      </c>
      <c r="BH78" s="87">
        <v>0</v>
      </c>
      <c r="BI78" s="87">
        <v>0</v>
      </c>
      <c r="BJ78" s="87">
        <v>0</v>
      </c>
      <c r="BK78" s="87">
        <v>0</v>
      </c>
      <c r="BL78" s="87">
        <v>0</v>
      </c>
      <c r="BM78" s="87">
        <v>0</v>
      </c>
      <c r="BN78" s="87">
        <v>0</v>
      </c>
    </row>
    <row r="79" spans="1:66">
      <c r="A79" s="86" t="s">
        <v>1426</v>
      </c>
      <c r="B79" s="87">
        <v>0</v>
      </c>
      <c r="C79" s="87">
        <v>0</v>
      </c>
      <c r="D79" s="87">
        <v>0</v>
      </c>
      <c r="E79" s="87">
        <v>0</v>
      </c>
      <c r="F79" s="87">
        <v>0</v>
      </c>
      <c r="G79" s="87">
        <v>0</v>
      </c>
      <c r="H79" s="87">
        <v>0</v>
      </c>
      <c r="I79" s="87">
        <v>0</v>
      </c>
      <c r="J79" s="87">
        <v>0</v>
      </c>
      <c r="K79" s="87">
        <v>0</v>
      </c>
      <c r="L79" s="87">
        <v>0</v>
      </c>
      <c r="M79" s="87">
        <v>0</v>
      </c>
      <c r="N79" s="87">
        <v>0</v>
      </c>
      <c r="O79" s="87">
        <v>0</v>
      </c>
      <c r="P79" s="87">
        <v>0</v>
      </c>
      <c r="Q79" s="87">
        <v>0</v>
      </c>
      <c r="R79" s="87">
        <v>0</v>
      </c>
      <c r="S79" s="87">
        <v>0</v>
      </c>
      <c r="T79" s="87">
        <v>0</v>
      </c>
      <c r="U79" s="87">
        <v>0</v>
      </c>
      <c r="V79" s="87">
        <v>0</v>
      </c>
      <c r="W79" s="87">
        <v>0</v>
      </c>
      <c r="X79" s="87">
        <v>0</v>
      </c>
      <c r="Y79" s="87">
        <v>0</v>
      </c>
      <c r="Z79" s="87">
        <v>0</v>
      </c>
      <c r="AA79" s="87">
        <v>0</v>
      </c>
      <c r="AB79" s="87">
        <v>0</v>
      </c>
      <c r="AC79" s="87">
        <v>0</v>
      </c>
      <c r="AD79" s="87">
        <v>0</v>
      </c>
      <c r="AE79" s="87">
        <v>0</v>
      </c>
      <c r="AF79" s="87">
        <v>0</v>
      </c>
      <c r="AG79" s="87">
        <v>0</v>
      </c>
      <c r="AH79" s="87">
        <v>0</v>
      </c>
      <c r="AI79" s="87">
        <v>0</v>
      </c>
      <c r="AJ79" s="87">
        <v>0</v>
      </c>
      <c r="AK79" s="87">
        <v>0</v>
      </c>
      <c r="AL79" s="87">
        <v>0</v>
      </c>
      <c r="AM79" s="87">
        <v>0</v>
      </c>
      <c r="AN79" s="87">
        <v>0</v>
      </c>
      <c r="AO79" s="87">
        <v>0</v>
      </c>
      <c r="AP79" s="87">
        <v>0</v>
      </c>
      <c r="AQ79" s="87">
        <v>0</v>
      </c>
      <c r="AR79" s="87">
        <v>0</v>
      </c>
      <c r="AS79" s="87">
        <v>0</v>
      </c>
      <c r="AT79" s="87">
        <v>0</v>
      </c>
      <c r="AU79" s="87">
        <v>0</v>
      </c>
      <c r="AV79" s="87">
        <v>0</v>
      </c>
      <c r="AW79" s="87">
        <v>0</v>
      </c>
      <c r="AX79" s="87">
        <v>0</v>
      </c>
      <c r="AY79" s="87">
        <v>0</v>
      </c>
      <c r="AZ79" s="87">
        <v>0</v>
      </c>
      <c r="BA79" s="87">
        <v>0</v>
      </c>
      <c r="BB79" s="87">
        <v>0</v>
      </c>
      <c r="BC79" s="87">
        <v>0</v>
      </c>
      <c r="BD79" s="87">
        <v>0</v>
      </c>
      <c r="BE79" s="87">
        <v>0</v>
      </c>
      <c r="BF79" s="87">
        <v>0</v>
      </c>
      <c r="BG79" s="87">
        <v>0</v>
      </c>
      <c r="BH79" s="87">
        <v>0</v>
      </c>
      <c r="BI79" s="87">
        <v>0</v>
      </c>
      <c r="BJ79" s="87">
        <v>0</v>
      </c>
      <c r="BK79" s="87">
        <v>0</v>
      </c>
      <c r="BL79" s="87">
        <v>0</v>
      </c>
      <c r="BM79" s="87">
        <v>0</v>
      </c>
      <c r="BN79" s="87">
        <v>0</v>
      </c>
    </row>
    <row r="80" spans="1:66">
      <c r="A80" s="86" t="s">
        <v>1427</v>
      </c>
      <c r="B80" s="87">
        <v>0</v>
      </c>
      <c r="C80" s="87">
        <v>0</v>
      </c>
      <c r="D80" s="87">
        <v>0</v>
      </c>
      <c r="E80" s="87">
        <v>0</v>
      </c>
      <c r="F80" s="87">
        <v>0</v>
      </c>
      <c r="G80" s="87">
        <v>0</v>
      </c>
      <c r="H80" s="87">
        <v>0</v>
      </c>
      <c r="I80" s="87">
        <v>0</v>
      </c>
      <c r="J80" s="87">
        <v>0</v>
      </c>
      <c r="K80" s="87">
        <v>0</v>
      </c>
      <c r="L80" s="87">
        <v>0</v>
      </c>
      <c r="M80" s="87">
        <v>0</v>
      </c>
      <c r="N80" s="87">
        <v>0</v>
      </c>
      <c r="O80" s="87">
        <v>0</v>
      </c>
      <c r="P80" s="87">
        <v>0</v>
      </c>
      <c r="Q80" s="87">
        <v>0</v>
      </c>
      <c r="R80" s="87">
        <v>0</v>
      </c>
      <c r="S80" s="87">
        <v>0</v>
      </c>
      <c r="T80" s="87">
        <v>0</v>
      </c>
      <c r="U80" s="87">
        <v>0</v>
      </c>
      <c r="V80" s="87">
        <v>0</v>
      </c>
      <c r="W80" s="87">
        <v>0</v>
      </c>
      <c r="X80" s="87">
        <v>0</v>
      </c>
      <c r="Y80" s="87">
        <v>0</v>
      </c>
      <c r="Z80" s="87">
        <v>0</v>
      </c>
      <c r="AA80" s="87">
        <v>0</v>
      </c>
      <c r="AB80" s="87">
        <v>0</v>
      </c>
      <c r="AC80" s="87">
        <v>0</v>
      </c>
      <c r="AD80" s="87">
        <v>0</v>
      </c>
      <c r="AE80" s="87">
        <v>0</v>
      </c>
      <c r="AF80" s="87">
        <v>0</v>
      </c>
      <c r="AG80" s="87">
        <v>0</v>
      </c>
      <c r="AH80" s="87">
        <v>0</v>
      </c>
      <c r="AI80" s="87">
        <v>0</v>
      </c>
      <c r="AJ80" s="87">
        <v>0</v>
      </c>
      <c r="AK80" s="87">
        <v>0</v>
      </c>
      <c r="AL80" s="87">
        <v>0</v>
      </c>
      <c r="AM80" s="87">
        <v>0</v>
      </c>
      <c r="AN80" s="87">
        <v>0</v>
      </c>
      <c r="AO80" s="87">
        <v>0</v>
      </c>
      <c r="AP80" s="87">
        <v>0</v>
      </c>
      <c r="AQ80" s="87">
        <v>0</v>
      </c>
      <c r="AR80" s="87">
        <v>0</v>
      </c>
      <c r="AS80" s="87">
        <v>0</v>
      </c>
      <c r="AT80" s="87">
        <v>0</v>
      </c>
      <c r="AU80" s="87">
        <v>0</v>
      </c>
      <c r="AV80" s="87">
        <v>0</v>
      </c>
      <c r="AW80" s="87">
        <v>0</v>
      </c>
      <c r="AX80" s="87">
        <v>0</v>
      </c>
      <c r="AY80" s="87">
        <v>0</v>
      </c>
      <c r="AZ80" s="87">
        <v>0</v>
      </c>
      <c r="BA80" s="87">
        <v>0</v>
      </c>
      <c r="BB80" s="87">
        <v>0</v>
      </c>
      <c r="BC80" s="87">
        <v>0</v>
      </c>
      <c r="BD80" s="87">
        <v>0</v>
      </c>
      <c r="BE80" s="87">
        <v>0</v>
      </c>
      <c r="BF80" s="87">
        <v>0</v>
      </c>
      <c r="BG80" s="87">
        <v>0</v>
      </c>
      <c r="BH80" s="87">
        <v>0</v>
      </c>
      <c r="BI80" s="87">
        <v>0</v>
      </c>
      <c r="BJ80" s="87">
        <v>0</v>
      </c>
      <c r="BK80" s="87">
        <v>0</v>
      </c>
      <c r="BL80" s="87">
        <v>0</v>
      </c>
      <c r="BM80" s="87">
        <v>0</v>
      </c>
      <c r="BN80" s="87">
        <v>0</v>
      </c>
    </row>
    <row r="81" spans="1:66">
      <c r="A81" s="86" t="s">
        <v>1428</v>
      </c>
      <c r="B81" s="87">
        <v>0</v>
      </c>
      <c r="C81" s="87">
        <v>0</v>
      </c>
      <c r="D81" s="87">
        <v>0</v>
      </c>
      <c r="E81" s="87">
        <v>0</v>
      </c>
      <c r="F81" s="87">
        <v>0</v>
      </c>
      <c r="G81" s="87">
        <v>0</v>
      </c>
      <c r="H81" s="87">
        <v>0</v>
      </c>
      <c r="I81" s="87">
        <v>0</v>
      </c>
      <c r="J81" s="87">
        <v>0</v>
      </c>
      <c r="K81" s="87">
        <v>0</v>
      </c>
      <c r="L81" s="87">
        <v>0</v>
      </c>
      <c r="M81" s="87">
        <v>0</v>
      </c>
      <c r="N81" s="87">
        <v>0</v>
      </c>
      <c r="O81" s="87">
        <v>0</v>
      </c>
      <c r="P81" s="87">
        <v>0</v>
      </c>
      <c r="Q81" s="87">
        <v>0</v>
      </c>
      <c r="R81" s="87">
        <v>0</v>
      </c>
      <c r="S81" s="87">
        <v>0</v>
      </c>
      <c r="T81" s="87">
        <v>0</v>
      </c>
      <c r="U81" s="87">
        <v>0</v>
      </c>
      <c r="V81" s="87">
        <v>0</v>
      </c>
      <c r="W81" s="87">
        <v>0</v>
      </c>
      <c r="X81" s="87">
        <v>0</v>
      </c>
      <c r="Y81" s="87">
        <v>0</v>
      </c>
      <c r="Z81" s="87">
        <v>0</v>
      </c>
      <c r="AA81" s="87">
        <v>0</v>
      </c>
      <c r="AB81" s="87">
        <v>0</v>
      </c>
      <c r="AC81" s="87">
        <v>0</v>
      </c>
      <c r="AD81" s="87">
        <v>0</v>
      </c>
      <c r="AE81" s="87">
        <v>0</v>
      </c>
      <c r="AF81" s="87">
        <v>0</v>
      </c>
      <c r="AG81" s="87">
        <v>0</v>
      </c>
      <c r="AH81" s="87">
        <v>0</v>
      </c>
      <c r="AI81" s="87">
        <v>0</v>
      </c>
      <c r="AJ81" s="87">
        <v>0</v>
      </c>
      <c r="AK81" s="87">
        <v>0</v>
      </c>
      <c r="AL81" s="87">
        <v>0</v>
      </c>
      <c r="AM81" s="87">
        <v>0</v>
      </c>
      <c r="AN81" s="87">
        <v>0</v>
      </c>
      <c r="AO81" s="87">
        <v>0</v>
      </c>
      <c r="AP81" s="87">
        <v>0</v>
      </c>
      <c r="AQ81" s="87">
        <v>0</v>
      </c>
      <c r="AR81" s="87">
        <v>0</v>
      </c>
      <c r="AS81" s="87">
        <v>0</v>
      </c>
      <c r="AT81" s="87">
        <v>0</v>
      </c>
      <c r="AU81" s="87">
        <v>0</v>
      </c>
      <c r="AV81" s="87">
        <v>0</v>
      </c>
      <c r="AW81" s="87">
        <v>0</v>
      </c>
      <c r="AX81" s="87">
        <v>0</v>
      </c>
      <c r="AY81" s="87">
        <v>0</v>
      </c>
      <c r="AZ81" s="87">
        <v>0</v>
      </c>
      <c r="BA81" s="87">
        <v>0</v>
      </c>
      <c r="BB81" s="87">
        <v>0</v>
      </c>
      <c r="BC81" s="87">
        <v>0</v>
      </c>
      <c r="BD81" s="87">
        <v>0</v>
      </c>
      <c r="BE81" s="87">
        <v>0</v>
      </c>
      <c r="BF81" s="87">
        <v>0</v>
      </c>
      <c r="BG81" s="87">
        <v>0</v>
      </c>
      <c r="BH81" s="87">
        <v>0</v>
      </c>
      <c r="BI81" s="87">
        <v>0</v>
      </c>
      <c r="BJ81" s="87">
        <v>0</v>
      </c>
      <c r="BK81" s="87">
        <v>0</v>
      </c>
      <c r="BL81" s="87">
        <v>0</v>
      </c>
      <c r="BM81" s="87">
        <v>0</v>
      </c>
      <c r="BN81" s="87">
        <v>0</v>
      </c>
    </row>
    <row r="82" spans="1:66">
      <c r="A82" s="86" t="s">
        <v>1429</v>
      </c>
      <c r="B82" s="87">
        <v>0</v>
      </c>
      <c r="C82" s="87">
        <v>0</v>
      </c>
      <c r="D82" s="87">
        <v>0</v>
      </c>
      <c r="E82" s="87">
        <v>0</v>
      </c>
      <c r="F82" s="87">
        <v>0</v>
      </c>
      <c r="G82" s="87">
        <v>0</v>
      </c>
      <c r="H82" s="87">
        <v>0</v>
      </c>
      <c r="I82" s="87">
        <v>0</v>
      </c>
      <c r="J82" s="87">
        <v>0</v>
      </c>
      <c r="K82" s="87">
        <v>0</v>
      </c>
      <c r="L82" s="87">
        <v>0</v>
      </c>
      <c r="M82" s="87">
        <v>0</v>
      </c>
      <c r="N82" s="87">
        <v>0</v>
      </c>
      <c r="O82" s="87">
        <v>0</v>
      </c>
      <c r="P82" s="87">
        <v>0</v>
      </c>
      <c r="Q82" s="87">
        <v>0</v>
      </c>
      <c r="R82" s="87">
        <v>0</v>
      </c>
      <c r="S82" s="87">
        <v>0</v>
      </c>
      <c r="T82" s="87">
        <v>0</v>
      </c>
      <c r="U82" s="87">
        <v>0</v>
      </c>
      <c r="V82" s="87">
        <v>0</v>
      </c>
      <c r="W82" s="87">
        <v>0</v>
      </c>
      <c r="X82" s="87">
        <v>0</v>
      </c>
      <c r="Y82" s="87">
        <v>0</v>
      </c>
      <c r="Z82" s="87">
        <v>0</v>
      </c>
      <c r="AA82" s="87">
        <v>0</v>
      </c>
      <c r="AB82" s="87">
        <v>0</v>
      </c>
      <c r="AC82" s="87">
        <v>0</v>
      </c>
      <c r="AD82" s="87">
        <v>0</v>
      </c>
      <c r="AE82" s="87">
        <v>0</v>
      </c>
      <c r="AF82" s="87">
        <v>0</v>
      </c>
      <c r="AG82" s="87">
        <v>0</v>
      </c>
      <c r="AH82" s="87">
        <v>0</v>
      </c>
      <c r="AI82" s="87">
        <v>0</v>
      </c>
      <c r="AJ82" s="87">
        <v>0</v>
      </c>
      <c r="AK82" s="87">
        <v>0</v>
      </c>
      <c r="AL82" s="87">
        <v>0</v>
      </c>
      <c r="AM82" s="87">
        <v>0</v>
      </c>
      <c r="AN82" s="87">
        <v>0</v>
      </c>
      <c r="AO82" s="87">
        <v>0</v>
      </c>
      <c r="AP82" s="87">
        <v>0</v>
      </c>
      <c r="AQ82" s="87">
        <v>0</v>
      </c>
      <c r="AR82" s="87">
        <v>0</v>
      </c>
      <c r="AS82" s="87">
        <v>0</v>
      </c>
      <c r="AT82" s="87">
        <v>0</v>
      </c>
      <c r="AU82" s="87">
        <v>0</v>
      </c>
      <c r="AV82" s="87">
        <v>0</v>
      </c>
      <c r="AW82" s="87">
        <v>0</v>
      </c>
      <c r="AX82" s="87">
        <v>0</v>
      </c>
      <c r="AY82" s="87">
        <v>0</v>
      </c>
      <c r="AZ82" s="87">
        <v>0</v>
      </c>
      <c r="BA82" s="87">
        <v>0</v>
      </c>
      <c r="BB82" s="87">
        <v>0</v>
      </c>
      <c r="BC82" s="87">
        <v>0</v>
      </c>
      <c r="BD82" s="87">
        <v>0</v>
      </c>
      <c r="BE82" s="87">
        <v>0</v>
      </c>
      <c r="BF82" s="87">
        <v>0</v>
      </c>
      <c r="BG82" s="87">
        <v>0</v>
      </c>
      <c r="BH82" s="87">
        <v>0</v>
      </c>
      <c r="BI82" s="87">
        <v>0</v>
      </c>
      <c r="BJ82" s="87">
        <v>0</v>
      </c>
      <c r="BK82" s="87">
        <v>0</v>
      </c>
      <c r="BL82" s="87">
        <v>0</v>
      </c>
      <c r="BM82" s="87">
        <v>0</v>
      </c>
      <c r="BN82" s="87">
        <v>0</v>
      </c>
    </row>
    <row r="83" spans="1:66">
      <c r="A83" s="86" t="s">
        <v>1430</v>
      </c>
      <c r="B83" s="87">
        <v>0</v>
      </c>
      <c r="C83" s="87">
        <v>0</v>
      </c>
      <c r="D83" s="87">
        <v>0</v>
      </c>
      <c r="E83" s="87">
        <v>0</v>
      </c>
      <c r="F83" s="87">
        <v>0</v>
      </c>
      <c r="G83" s="87">
        <v>0</v>
      </c>
      <c r="H83" s="87">
        <v>0</v>
      </c>
      <c r="I83" s="87">
        <v>0</v>
      </c>
      <c r="J83" s="87">
        <v>0</v>
      </c>
      <c r="K83" s="87">
        <v>0</v>
      </c>
      <c r="L83" s="87">
        <v>0</v>
      </c>
      <c r="M83" s="87">
        <v>0</v>
      </c>
      <c r="N83" s="87">
        <v>0</v>
      </c>
      <c r="O83" s="87">
        <v>0</v>
      </c>
      <c r="P83" s="87">
        <v>0</v>
      </c>
      <c r="Q83" s="87">
        <v>0</v>
      </c>
      <c r="R83" s="87">
        <v>0</v>
      </c>
      <c r="S83" s="87">
        <v>0</v>
      </c>
      <c r="T83" s="87">
        <v>0</v>
      </c>
      <c r="U83" s="87">
        <v>0</v>
      </c>
      <c r="V83" s="87">
        <v>0</v>
      </c>
      <c r="W83" s="87">
        <v>0</v>
      </c>
      <c r="X83" s="87">
        <v>0</v>
      </c>
      <c r="Y83" s="87">
        <v>0</v>
      </c>
      <c r="Z83" s="87">
        <v>0</v>
      </c>
      <c r="AA83" s="87">
        <v>0</v>
      </c>
      <c r="AB83" s="87">
        <v>0</v>
      </c>
      <c r="AC83" s="87">
        <v>0</v>
      </c>
      <c r="AD83" s="87">
        <v>0</v>
      </c>
      <c r="AE83" s="87">
        <v>0</v>
      </c>
      <c r="AF83" s="87">
        <v>0</v>
      </c>
      <c r="AG83" s="87">
        <v>0</v>
      </c>
      <c r="AH83" s="87">
        <v>0</v>
      </c>
      <c r="AI83" s="87">
        <v>0</v>
      </c>
      <c r="AJ83" s="87">
        <v>0</v>
      </c>
      <c r="AK83" s="87">
        <v>0</v>
      </c>
      <c r="AL83" s="87">
        <v>0</v>
      </c>
      <c r="AM83" s="87">
        <v>0</v>
      </c>
      <c r="AN83" s="87">
        <v>0</v>
      </c>
      <c r="AO83" s="87">
        <v>0</v>
      </c>
      <c r="AP83" s="87">
        <v>0</v>
      </c>
      <c r="AQ83" s="87">
        <v>0</v>
      </c>
      <c r="AR83" s="87">
        <v>0</v>
      </c>
      <c r="AS83" s="87">
        <v>0</v>
      </c>
      <c r="AT83" s="87">
        <v>0</v>
      </c>
      <c r="AU83" s="87">
        <v>0</v>
      </c>
      <c r="AV83" s="87">
        <v>0</v>
      </c>
      <c r="AW83" s="87">
        <v>0</v>
      </c>
      <c r="AX83" s="87">
        <v>0</v>
      </c>
      <c r="AY83" s="87">
        <v>0</v>
      </c>
      <c r="AZ83" s="87">
        <v>0</v>
      </c>
      <c r="BA83" s="87">
        <v>0</v>
      </c>
      <c r="BB83" s="87">
        <v>0</v>
      </c>
      <c r="BC83" s="87">
        <v>0</v>
      </c>
      <c r="BD83" s="87">
        <v>0</v>
      </c>
      <c r="BE83" s="87">
        <v>0</v>
      </c>
      <c r="BF83" s="87">
        <v>0</v>
      </c>
      <c r="BG83" s="87">
        <v>0</v>
      </c>
      <c r="BH83" s="87">
        <v>0</v>
      </c>
      <c r="BI83" s="87">
        <v>0</v>
      </c>
      <c r="BJ83" s="87">
        <v>0</v>
      </c>
      <c r="BK83" s="87">
        <v>0</v>
      </c>
      <c r="BL83" s="87">
        <v>0</v>
      </c>
      <c r="BM83" s="87">
        <v>0</v>
      </c>
      <c r="BN83" s="87">
        <v>0</v>
      </c>
    </row>
    <row r="84" spans="1:66">
      <c r="A84" s="86" t="s">
        <v>1431</v>
      </c>
      <c r="B84" s="87">
        <v>0</v>
      </c>
      <c r="C84" s="87">
        <v>0</v>
      </c>
      <c r="D84" s="87">
        <v>0</v>
      </c>
      <c r="E84" s="87">
        <v>0</v>
      </c>
      <c r="F84" s="87">
        <v>0</v>
      </c>
      <c r="G84" s="87">
        <v>0</v>
      </c>
      <c r="H84" s="87">
        <v>0</v>
      </c>
      <c r="I84" s="87">
        <v>0</v>
      </c>
      <c r="J84" s="87">
        <v>0</v>
      </c>
      <c r="K84" s="87">
        <v>0</v>
      </c>
      <c r="L84" s="87">
        <v>0</v>
      </c>
      <c r="M84" s="87">
        <v>0</v>
      </c>
      <c r="N84" s="87">
        <v>0</v>
      </c>
      <c r="O84" s="87">
        <v>0</v>
      </c>
      <c r="P84" s="87">
        <v>0</v>
      </c>
      <c r="Q84" s="87">
        <v>0</v>
      </c>
      <c r="R84" s="87">
        <v>0</v>
      </c>
      <c r="S84" s="87">
        <v>0</v>
      </c>
      <c r="T84" s="87">
        <v>0</v>
      </c>
      <c r="U84" s="87">
        <v>0</v>
      </c>
      <c r="V84" s="87">
        <v>0</v>
      </c>
      <c r="W84" s="87">
        <v>0</v>
      </c>
      <c r="X84" s="87">
        <v>0</v>
      </c>
      <c r="Y84" s="87">
        <v>0</v>
      </c>
      <c r="Z84" s="87">
        <v>0</v>
      </c>
      <c r="AA84" s="87">
        <v>0</v>
      </c>
      <c r="AB84" s="87">
        <v>0</v>
      </c>
      <c r="AC84" s="87">
        <v>0</v>
      </c>
      <c r="AD84" s="87">
        <v>0</v>
      </c>
      <c r="AE84" s="87">
        <v>0</v>
      </c>
      <c r="AF84" s="87">
        <v>0</v>
      </c>
      <c r="AG84" s="87">
        <v>0</v>
      </c>
      <c r="AH84" s="87">
        <v>0</v>
      </c>
      <c r="AI84" s="87">
        <v>0</v>
      </c>
      <c r="AJ84" s="87">
        <v>0</v>
      </c>
      <c r="AK84" s="87">
        <v>0</v>
      </c>
      <c r="AL84" s="87">
        <v>0</v>
      </c>
      <c r="AM84" s="87">
        <v>0</v>
      </c>
      <c r="AN84" s="87">
        <v>0</v>
      </c>
      <c r="AO84" s="87">
        <v>0</v>
      </c>
      <c r="AP84" s="87">
        <v>0</v>
      </c>
      <c r="AQ84" s="87">
        <v>0</v>
      </c>
      <c r="AR84" s="87">
        <v>0</v>
      </c>
      <c r="AS84" s="87">
        <v>0</v>
      </c>
      <c r="AT84" s="87">
        <v>0</v>
      </c>
      <c r="AU84" s="87">
        <v>0</v>
      </c>
      <c r="AV84" s="87">
        <v>0</v>
      </c>
      <c r="AW84" s="87">
        <v>0</v>
      </c>
      <c r="AX84" s="87">
        <v>0</v>
      </c>
      <c r="AY84" s="87">
        <v>0</v>
      </c>
      <c r="AZ84" s="87">
        <v>0</v>
      </c>
      <c r="BA84" s="87">
        <v>0</v>
      </c>
      <c r="BB84" s="87">
        <v>0</v>
      </c>
      <c r="BC84" s="87">
        <v>0</v>
      </c>
      <c r="BD84" s="87">
        <v>0</v>
      </c>
      <c r="BE84" s="87">
        <v>0</v>
      </c>
      <c r="BF84" s="87">
        <v>0</v>
      </c>
      <c r="BG84" s="87">
        <v>0</v>
      </c>
      <c r="BH84" s="87">
        <v>0</v>
      </c>
      <c r="BI84" s="87">
        <v>0</v>
      </c>
      <c r="BJ84" s="87">
        <v>0</v>
      </c>
      <c r="BK84" s="87">
        <v>0</v>
      </c>
      <c r="BL84" s="87">
        <v>0</v>
      </c>
      <c r="BM84" s="87">
        <v>0</v>
      </c>
      <c r="BN84" s="87">
        <v>0</v>
      </c>
    </row>
    <row r="85" spans="1:66">
      <c r="A85" s="86" t="s">
        <v>1432</v>
      </c>
      <c r="B85" s="87">
        <v>0</v>
      </c>
      <c r="C85" s="87">
        <v>0</v>
      </c>
      <c r="D85" s="87">
        <v>0</v>
      </c>
      <c r="E85" s="87">
        <v>0</v>
      </c>
      <c r="F85" s="87">
        <v>0</v>
      </c>
      <c r="G85" s="87">
        <v>0</v>
      </c>
      <c r="H85" s="87">
        <v>0</v>
      </c>
      <c r="I85" s="87">
        <v>0</v>
      </c>
      <c r="J85" s="87">
        <v>0</v>
      </c>
      <c r="K85" s="87">
        <v>0</v>
      </c>
      <c r="L85" s="87">
        <v>0</v>
      </c>
      <c r="M85" s="87">
        <v>0</v>
      </c>
      <c r="N85" s="87">
        <v>0</v>
      </c>
      <c r="O85" s="87">
        <v>0</v>
      </c>
      <c r="P85" s="87">
        <v>0</v>
      </c>
      <c r="Q85" s="87">
        <v>0</v>
      </c>
      <c r="R85" s="87">
        <v>0</v>
      </c>
      <c r="S85" s="87">
        <v>0</v>
      </c>
      <c r="T85" s="87">
        <v>0</v>
      </c>
      <c r="U85" s="87">
        <v>0</v>
      </c>
      <c r="V85" s="87">
        <v>0</v>
      </c>
      <c r="W85" s="87">
        <v>0</v>
      </c>
      <c r="X85" s="87">
        <v>0</v>
      </c>
      <c r="Y85" s="87">
        <v>0</v>
      </c>
      <c r="Z85" s="87">
        <v>0</v>
      </c>
      <c r="AA85" s="87">
        <v>0</v>
      </c>
      <c r="AB85" s="87">
        <v>0</v>
      </c>
      <c r="AC85" s="87">
        <v>0</v>
      </c>
      <c r="AD85" s="87">
        <v>0</v>
      </c>
      <c r="AE85" s="87">
        <v>0</v>
      </c>
      <c r="AF85" s="87">
        <v>0</v>
      </c>
      <c r="AG85" s="87">
        <v>0</v>
      </c>
      <c r="AH85" s="87">
        <v>0</v>
      </c>
      <c r="AI85" s="87">
        <v>0</v>
      </c>
      <c r="AJ85" s="87">
        <v>0</v>
      </c>
      <c r="AK85" s="87">
        <v>0</v>
      </c>
      <c r="AL85" s="87">
        <v>0</v>
      </c>
      <c r="AM85" s="87">
        <v>0</v>
      </c>
      <c r="AN85" s="87">
        <v>0</v>
      </c>
      <c r="AO85" s="87">
        <v>0</v>
      </c>
      <c r="AP85" s="87">
        <v>0</v>
      </c>
      <c r="AQ85" s="87">
        <v>0</v>
      </c>
      <c r="AR85" s="87">
        <v>0</v>
      </c>
      <c r="AS85" s="87">
        <v>0</v>
      </c>
      <c r="AT85" s="87">
        <v>0</v>
      </c>
      <c r="AU85" s="87">
        <v>0</v>
      </c>
      <c r="AV85" s="87">
        <v>0</v>
      </c>
      <c r="AW85" s="87">
        <v>0</v>
      </c>
      <c r="AX85" s="87">
        <v>0</v>
      </c>
      <c r="AY85" s="87">
        <v>0</v>
      </c>
      <c r="AZ85" s="87">
        <v>0</v>
      </c>
      <c r="BA85" s="87">
        <v>0</v>
      </c>
      <c r="BB85" s="87">
        <v>0</v>
      </c>
      <c r="BC85" s="87">
        <v>0</v>
      </c>
      <c r="BD85" s="87">
        <v>0</v>
      </c>
      <c r="BE85" s="87">
        <v>0</v>
      </c>
      <c r="BF85" s="87">
        <v>0</v>
      </c>
      <c r="BG85" s="87">
        <v>0</v>
      </c>
      <c r="BH85" s="87">
        <v>0</v>
      </c>
      <c r="BI85" s="87">
        <v>0</v>
      </c>
      <c r="BJ85" s="87">
        <v>0</v>
      </c>
      <c r="BK85" s="87">
        <v>0</v>
      </c>
      <c r="BL85" s="87">
        <v>0</v>
      </c>
      <c r="BM85" s="87">
        <v>0</v>
      </c>
      <c r="BN85" s="87">
        <v>0</v>
      </c>
    </row>
    <row r="86" spans="1:66">
      <c r="A86" s="86" t="s">
        <v>1433</v>
      </c>
      <c r="B86" s="87">
        <v>0</v>
      </c>
      <c r="C86" s="87">
        <v>0</v>
      </c>
      <c r="D86" s="87">
        <v>0</v>
      </c>
      <c r="E86" s="87">
        <v>0</v>
      </c>
      <c r="F86" s="87">
        <v>0</v>
      </c>
      <c r="G86" s="87">
        <v>0</v>
      </c>
      <c r="H86" s="87">
        <v>0</v>
      </c>
      <c r="I86" s="87">
        <v>0</v>
      </c>
      <c r="J86" s="87">
        <v>0</v>
      </c>
      <c r="K86" s="87">
        <v>0</v>
      </c>
      <c r="L86" s="87">
        <v>0</v>
      </c>
      <c r="M86" s="87">
        <v>0</v>
      </c>
      <c r="N86" s="87">
        <v>0</v>
      </c>
      <c r="O86" s="87">
        <v>0</v>
      </c>
      <c r="P86" s="87">
        <v>0</v>
      </c>
      <c r="Q86" s="87">
        <v>0</v>
      </c>
      <c r="R86" s="87">
        <v>0</v>
      </c>
      <c r="S86" s="87">
        <v>0</v>
      </c>
      <c r="T86" s="87">
        <v>0</v>
      </c>
      <c r="U86" s="87">
        <v>0</v>
      </c>
      <c r="V86" s="87">
        <v>0</v>
      </c>
      <c r="W86" s="87">
        <v>0</v>
      </c>
      <c r="X86" s="87">
        <v>0</v>
      </c>
      <c r="Y86" s="87">
        <v>0</v>
      </c>
      <c r="Z86" s="87">
        <v>0</v>
      </c>
      <c r="AA86" s="87">
        <v>0</v>
      </c>
      <c r="AB86" s="87">
        <v>0</v>
      </c>
      <c r="AC86" s="87">
        <v>0</v>
      </c>
      <c r="AD86" s="87">
        <v>0</v>
      </c>
      <c r="AE86" s="87">
        <v>0</v>
      </c>
      <c r="AF86" s="87">
        <v>0</v>
      </c>
      <c r="AG86" s="87">
        <v>0</v>
      </c>
      <c r="AH86" s="87">
        <v>0</v>
      </c>
      <c r="AI86" s="87">
        <v>0</v>
      </c>
      <c r="AJ86" s="87">
        <v>0</v>
      </c>
      <c r="AK86" s="87">
        <v>0</v>
      </c>
      <c r="AL86" s="87">
        <v>0</v>
      </c>
      <c r="AM86" s="87">
        <v>0</v>
      </c>
      <c r="AN86" s="87">
        <v>0</v>
      </c>
      <c r="AO86" s="87">
        <v>0</v>
      </c>
      <c r="AP86" s="87">
        <v>0</v>
      </c>
      <c r="AQ86" s="87">
        <v>0</v>
      </c>
      <c r="AR86" s="87">
        <v>0</v>
      </c>
      <c r="AS86" s="87">
        <v>0</v>
      </c>
      <c r="AT86" s="87">
        <v>0</v>
      </c>
      <c r="AU86" s="87">
        <v>0</v>
      </c>
      <c r="AV86" s="87">
        <v>0</v>
      </c>
      <c r="AW86" s="87">
        <v>0</v>
      </c>
      <c r="AX86" s="87">
        <v>0</v>
      </c>
      <c r="AY86" s="87">
        <v>0</v>
      </c>
      <c r="AZ86" s="87">
        <v>0</v>
      </c>
      <c r="BA86" s="87">
        <v>0</v>
      </c>
      <c r="BB86" s="87">
        <v>0</v>
      </c>
      <c r="BC86" s="87">
        <v>0</v>
      </c>
      <c r="BD86" s="87">
        <v>0</v>
      </c>
      <c r="BE86" s="87">
        <v>0</v>
      </c>
      <c r="BF86" s="87">
        <v>0</v>
      </c>
      <c r="BG86" s="87">
        <v>0</v>
      </c>
      <c r="BH86" s="87">
        <v>0</v>
      </c>
      <c r="BI86" s="87">
        <v>0</v>
      </c>
      <c r="BJ86" s="87">
        <v>0</v>
      </c>
      <c r="BK86" s="87">
        <v>0</v>
      </c>
      <c r="BL86" s="87">
        <v>0</v>
      </c>
      <c r="BM86" s="87">
        <v>0</v>
      </c>
      <c r="BN86" s="87">
        <v>0</v>
      </c>
    </row>
    <row r="87" spans="1:66">
      <c r="A87" s="86" t="s">
        <v>1434</v>
      </c>
      <c r="B87" s="87">
        <v>0</v>
      </c>
      <c r="C87" s="87">
        <v>0</v>
      </c>
      <c r="D87" s="87">
        <v>0</v>
      </c>
      <c r="E87" s="87">
        <v>0</v>
      </c>
      <c r="F87" s="87">
        <v>0</v>
      </c>
      <c r="G87" s="87">
        <v>0</v>
      </c>
      <c r="H87" s="87">
        <v>0</v>
      </c>
      <c r="I87" s="87">
        <v>0</v>
      </c>
      <c r="J87" s="87">
        <v>0</v>
      </c>
      <c r="K87" s="87">
        <v>0</v>
      </c>
      <c r="L87" s="87">
        <v>0</v>
      </c>
      <c r="M87" s="87">
        <v>0</v>
      </c>
      <c r="N87" s="87">
        <v>0</v>
      </c>
      <c r="O87" s="87">
        <v>0</v>
      </c>
      <c r="P87" s="87">
        <v>0</v>
      </c>
      <c r="Q87" s="87">
        <v>0</v>
      </c>
      <c r="R87" s="87">
        <v>0</v>
      </c>
      <c r="S87" s="87">
        <v>0</v>
      </c>
      <c r="T87" s="87">
        <v>0</v>
      </c>
      <c r="U87" s="87">
        <v>0</v>
      </c>
      <c r="V87" s="87">
        <v>0</v>
      </c>
      <c r="W87" s="87">
        <v>0</v>
      </c>
      <c r="X87" s="87">
        <v>0</v>
      </c>
      <c r="Y87" s="87">
        <v>0</v>
      </c>
      <c r="Z87" s="87">
        <v>0</v>
      </c>
      <c r="AA87" s="87">
        <v>0</v>
      </c>
      <c r="AB87" s="87">
        <v>0</v>
      </c>
      <c r="AC87" s="87">
        <v>0</v>
      </c>
      <c r="AD87" s="87">
        <v>0</v>
      </c>
      <c r="AE87" s="87">
        <v>0</v>
      </c>
      <c r="AF87" s="87">
        <v>0</v>
      </c>
      <c r="AG87" s="87">
        <v>0</v>
      </c>
      <c r="AH87" s="87">
        <v>0</v>
      </c>
      <c r="AI87" s="87">
        <v>0</v>
      </c>
      <c r="AJ87" s="87">
        <v>0</v>
      </c>
      <c r="AK87" s="87">
        <v>0</v>
      </c>
      <c r="AL87" s="87">
        <v>0</v>
      </c>
      <c r="AM87" s="87">
        <v>0</v>
      </c>
      <c r="AN87" s="87">
        <v>0</v>
      </c>
      <c r="AO87" s="87">
        <v>0</v>
      </c>
      <c r="AP87" s="87">
        <v>0</v>
      </c>
      <c r="AQ87" s="87">
        <v>0</v>
      </c>
      <c r="AR87" s="87">
        <v>0</v>
      </c>
      <c r="AS87" s="87">
        <v>0</v>
      </c>
      <c r="AT87" s="87">
        <v>0</v>
      </c>
      <c r="AU87" s="87">
        <v>0</v>
      </c>
      <c r="AV87" s="87">
        <v>0</v>
      </c>
      <c r="AW87" s="87">
        <v>0</v>
      </c>
      <c r="AX87" s="87">
        <v>0</v>
      </c>
      <c r="AY87" s="87">
        <v>0</v>
      </c>
      <c r="AZ87" s="87">
        <v>0</v>
      </c>
      <c r="BA87" s="87">
        <v>0</v>
      </c>
      <c r="BB87" s="87">
        <v>0</v>
      </c>
      <c r="BC87" s="87">
        <v>0</v>
      </c>
      <c r="BD87" s="87">
        <v>0</v>
      </c>
      <c r="BE87" s="87">
        <v>0</v>
      </c>
      <c r="BF87" s="87">
        <v>0</v>
      </c>
      <c r="BG87" s="87">
        <v>0</v>
      </c>
      <c r="BH87" s="87">
        <v>0</v>
      </c>
      <c r="BI87" s="87">
        <v>0</v>
      </c>
      <c r="BJ87" s="87">
        <v>0</v>
      </c>
      <c r="BK87" s="87">
        <v>0</v>
      </c>
      <c r="BL87" s="87">
        <v>0</v>
      </c>
      <c r="BM87" s="87">
        <v>0</v>
      </c>
      <c r="BN87" s="87">
        <v>0</v>
      </c>
    </row>
    <row r="88" spans="1:66">
      <c r="A88" s="86" t="s">
        <v>1435</v>
      </c>
      <c r="B88" s="87">
        <v>-1669133</v>
      </c>
      <c r="C88" s="87">
        <v>-1669133</v>
      </c>
      <c r="D88" s="87">
        <v>-1669133</v>
      </c>
      <c r="E88" s="87">
        <v>-1669133</v>
      </c>
      <c r="F88" s="87">
        <v>-1669133</v>
      </c>
      <c r="G88" s="87">
        <v>-1669133</v>
      </c>
      <c r="H88" s="87">
        <v>-1669133</v>
      </c>
      <c r="I88" s="87">
        <v>-1669133</v>
      </c>
      <c r="J88" s="87">
        <v>-1669133</v>
      </c>
      <c r="K88" s="87">
        <v>-1669133</v>
      </c>
      <c r="L88" s="87">
        <v>-1669133</v>
      </c>
      <c r="M88" s="87">
        <v>-1669133</v>
      </c>
      <c r="N88" s="87">
        <v>-20029596</v>
      </c>
      <c r="O88" s="87">
        <v>-2184273.3333333302</v>
      </c>
      <c r="P88" s="87">
        <v>-2184273.3333333302</v>
      </c>
      <c r="Q88" s="87">
        <v>-2184273.3333333302</v>
      </c>
      <c r="R88" s="87">
        <v>-2184273.3333333302</v>
      </c>
      <c r="S88" s="87">
        <v>-2184273.3333333302</v>
      </c>
      <c r="T88" s="87">
        <v>-2184273.3333333302</v>
      </c>
      <c r="U88" s="87">
        <v>-2184273.3333333302</v>
      </c>
      <c r="V88" s="87">
        <v>-2184273.3333333302</v>
      </c>
      <c r="W88" s="87">
        <v>-2184273.3333333302</v>
      </c>
      <c r="X88" s="87">
        <v>-2184273.3333333302</v>
      </c>
      <c r="Y88" s="87">
        <v>-2184273.3333333302</v>
      </c>
      <c r="Z88" s="87">
        <v>-2184273.3333333302</v>
      </c>
      <c r="AA88" s="87">
        <v>-26211280</v>
      </c>
      <c r="AB88" s="87">
        <v>0</v>
      </c>
      <c r="AC88" s="87">
        <v>0</v>
      </c>
      <c r="AD88" s="87">
        <v>0</v>
      </c>
      <c r="AE88" s="87">
        <v>0</v>
      </c>
      <c r="AF88" s="87">
        <v>0</v>
      </c>
      <c r="AG88" s="87">
        <v>0</v>
      </c>
      <c r="AH88" s="87">
        <v>0</v>
      </c>
      <c r="AI88" s="87">
        <v>0</v>
      </c>
      <c r="AJ88" s="87">
        <v>0</v>
      </c>
      <c r="AK88" s="87">
        <v>0</v>
      </c>
      <c r="AL88" s="87">
        <v>0</v>
      </c>
      <c r="AM88" s="87">
        <v>0</v>
      </c>
      <c r="AN88" s="87">
        <v>0</v>
      </c>
      <c r="AO88" s="87">
        <v>0</v>
      </c>
      <c r="AP88" s="87">
        <v>0</v>
      </c>
      <c r="AQ88" s="87">
        <v>0</v>
      </c>
      <c r="AR88" s="87">
        <v>0</v>
      </c>
      <c r="AS88" s="87">
        <v>0</v>
      </c>
      <c r="AT88" s="87">
        <v>0</v>
      </c>
      <c r="AU88" s="87">
        <v>0</v>
      </c>
      <c r="AV88" s="87">
        <v>0</v>
      </c>
      <c r="AW88" s="87">
        <v>0</v>
      </c>
      <c r="AX88" s="87">
        <v>0</v>
      </c>
      <c r="AY88" s="87">
        <v>0</v>
      </c>
      <c r="AZ88" s="87">
        <v>0</v>
      </c>
      <c r="BA88" s="87">
        <v>0</v>
      </c>
      <c r="BB88" s="87">
        <v>0</v>
      </c>
      <c r="BC88" s="87">
        <v>0</v>
      </c>
      <c r="BD88" s="87">
        <v>0</v>
      </c>
      <c r="BE88" s="87">
        <v>0</v>
      </c>
      <c r="BF88" s="87">
        <v>0</v>
      </c>
      <c r="BG88" s="87">
        <v>0</v>
      </c>
      <c r="BH88" s="87">
        <v>0</v>
      </c>
      <c r="BI88" s="87">
        <v>0</v>
      </c>
      <c r="BJ88" s="87">
        <v>0</v>
      </c>
      <c r="BK88" s="87">
        <v>0</v>
      </c>
      <c r="BL88" s="87">
        <v>0</v>
      </c>
      <c r="BM88" s="87">
        <v>0</v>
      </c>
      <c r="BN88" s="87">
        <v>0</v>
      </c>
    </row>
    <row r="89" spans="1:66">
      <c r="A89" s="86" t="s">
        <v>1436</v>
      </c>
      <c r="B89" s="87">
        <v>0</v>
      </c>
      <c r="C89" s="87">
        <v>0</v>
      </c>
      <c r="D89" s="87">
        <v>0</v>
      </c>
      <c r="E89" s="87">
        <v>0</v>
      </c>
      <c r="F89" s="87">
        <v>0</v>
      </c>
      <c r="G89" s="87">
        <v>0</v>
      </c>
      <c r="H89" s="87">
        <v>0</v>
      </c>
      <c r="I89" s="87">
        <v>0</v>
      </c>
      <c r="J89" s="87">
        <v>0</v>
      </c>
      <c r="K89" s="87">
        <v>0</v>
      </c>
      <c r="L89" s="87">
        <v>0</v>
      </c>
      <c r="M89" s="87">
        <v>0</v>
      </c>
      <c r="N89" s="87">
        <v>0</v>
      </c>
      <c r="O89" s="87">
        <v>0</v>
      </c>
      <c r="P89" s="87">
        <v>0</v>
      </c>
      <c r="Q89" s="87">
        <v>0</v>
      </c>
      <c r="R89" s="87">
        <v>0</v>
      </c>
      <c r="S89" s="87">
        <v>0</v>
      </c>
      <c r="T89" s="87">
        <v>0</v>
      </c>
      <c r="U89" s="87">
        <v>0</v>
      </c>
      <c r="V89" s="87">
        <v>0</v>
      </c>
      <c r="W89" s="87">
        <v>0</v>
      </c>
      <c r="X89" s="87">
        <v>0</v>
      </c>
      <c r="Y89" s="87">
        <v>0</v>
      </c>
      <c r="Z89" s="87">
        <v>0</v>
      </c>
      <c r="AA89" s="87">
        <v>0</v>
      </c>
      <c r="AB89" s="87">
        <v>0</v>
      </c>
      <c r="AC89" s="87">
        <v>0</v>
      </c>
      <c r="AD89" s="87">
        <v>0</v>
      </c>
      <c r="AE89" s="87">
        <v>0</v>
      </c>
      <c r="AF89" s="87">
        <v>0</v>
      </c>
      <c r="AG89" s="87">
        <v>0</v>
      </c>
      <c r="AH89" s="87">
        <v>0</v>
      </c>
      <c r="AI89" s="87">
        <v>0</v>
      </c>
      <c r="AJ89" s="87">
        <v>0</v>
      </c>
      <c r="AK89" s="87">
        <v>0</v>
      </c>
      <c r="AL89" s="87">
        <v>0</v>
      </c>
      <c r="AM89" s="87">
        <v>0</v>
      </c>
      <c r="AN89" s="87">
        <v>0</v>
      </c>
      <c r="AO89" s="87">
        <v>0</v>
      </c>
      <c r="AP89" s="87">
        <v>0</v>
      </c>
      <c r="AQ89" s="87">
        <v>0</v>
      </c>
      <c r="AR89" s="87">
        <v>0</v>
      </c>
      <c r="AS89" s="87">
        <v>0</v>
      </c>
      <c r="AT89" s="87">
        <v>0</v>
      </c>
      <c r="AU89" s="87">
        <v>0</v>
      </c>
      <c r="AV89" s="87">
        <v>0</v>
      </c>
      <c r="AW89" s="87">
        <v>0</v>
      </c>
      <c r="AX89" s="87">
        <v>0</v>
      </c>
      <c r="AY89" s="87">
        <v>0</v>
      </c>
      <c r="AZ89" s="87">
        <v>0</v>
      </c>
      <c r="BA89" s="87">
        <v>0</v>
      </c>
      <c r="BB89" s="87">
        <v>0</v>
      </c>
      <c r="BC89" s="87">
        <v>0</v>
      </c>
      <c r="BD89" s="87">
        <v>0</v>
      </c>
      <c r="BE89" s="87">
        <v>0</v>
      </c>
      <c r="BF89" s="87">
        <v>0</v>
      </c>
      <c r="BG89" s="87">
        <v>0</v>
      </c>
      <c r="BH89" s="87">
        <v>0</v>
      </c>
      <c r="BI89" s="87">
        <v>0</v>
      </c>
      <c r="BJ89" s="87">
        <v>0</v>
      </c>
      <c r="BK89" s="87">
        <v>0</v>
      </c>
      <c r="BL89" s="87">
        <v>0</v>
      </c>
      <c r="BM89" s="87">
        <v>0</v>
      </c>
      <c r="BN89" s="87">
        <v>0</v>
      </c>
    </row>
    <row r="90" spans="1:66">
      <c r="A90" s="86" t="s">
        <v>1437</v>
      </c>
      <c r="B90" s="87">
        <v>0</v>
      </c>
      <c r="C90" s="87">
        <v>0</v>
      </c>
      <c r="D90" s="87">
        <v>0</v>
      </c>
      <c r="E90" s="87">
        <v>0</v>
      </c>
      <c r="F90" s="87">
        <v>0</v>
      </c>
      <c r="G90" s="87">
        <v>0</v>
      </c>
      <c r="H90" s="87">
        <v>0</v>
      </c>
      <c r="I90" s="87">
        <v>0</v>
      </c>
      <c r="J90" s="87">
        <v>-24200000</v>
      </c>
      <c r="K90" s="87">
        <v>0</v>
      </c>
      <c r="L90" s="87">
        <v>0</v>
      </c>
      <c r="M90" s="87">
        <v>0</v>
      </c>
      <c r="N90" s="87">
        <v>-24200000</v>
      </c>
      <c r="O90" s="87">
        <v>0</v>
      </c>
      <c r="P90" s="87">
        <v>0</v>
      </c>
      <c r="Q90" s="87">
        <v>0</v>
      </c>
      <c r="R90" s="87">
        <v>0</v>
      </c>
      <c r="S90" s="87">
        <v>0</v>
      </c>
      <c r="T90" s="87">
        <v>0</v>
      </c>
      <c r="U90" s="87">
        <v>0</v>
      </c>
      <c r="V90" s="87">
        <v>0</v>
      </c>
      <c r="W90" s="87">
        <v>0</v>
      </c>
      <c r="X90" s="87">
        <v>0</v>
      </c>
      <c r="Y90" s="87">
        <v>0</v>
      </c>
      <c r="Z90" s="87">
        <v>0</v>
      </c>
      <c r="AA90" s="87">
        <v>0</v>
      </c>
      <c r="AB90" s="87">
        <v>0</v>
      </c>
      <c r="AC90" s="87">
        <v>0</v>
      </c>
      <c r="AD90" s="87">
        <v>0</v>
      </c>
      <c r="AE90" s="87">
        <v>0</v>
      </c>
      <c r="AF90" s="87">
        <v>0</v>
      </c>
      <c r="AG90" s="87">
        <v>0</v>
      </c>
      <c r="AH90" s="87">
        <v>0</v>
      </c>
      <c r="AI90" s="87">
        <v>0</v>
      </c>
      <c r="AJ90" s="87">
        <v>0</v>
      </c>
      <c r="AK90" s="87">
        <v>0</v>
      </c>
      <c r="AL90" s="87">
        <v>0</v>
      </c>
      <c r="AM90" s="87">
        <v>0</v>
      </c>
      <c r="AN90" s="87">
        <v>0</v>
      </c>
      <c r="AO90" s="87">
        <v>0</v>
      </c>
      <c r="AP90" s="87">
        <v>0</v>
      </c>
      <c r="AQ90" s="87">
        <v>0</v>
      </c>
      <c r="AR90" s="87">
        <v>0</v>
      </c>
      <c r="AS90" s="87">
        <v>0</v>
      </c>
      <c r="AT90" s="87">
        <v>0</v>
      </c>
      <c r="AU90" s="87">
        <v>0</v>
      </c>
      <c r="AV90" s="87">
        <v>0</v>
      </c>
      <c r="AW90" s="87">
        <v>0</v>
      </c>
      <c r="AX90" s="87">
        <v>0</v>
      </c>
      <c r="AY90" s="87">
        <v>0</v>
      </c>
      <c r="AZ90" s="87">
        <v>0</v>
      </c>
      <c r="BA90" s="87">
        <v>0</v>
      </c>
      <c r="BB90" s="87">
        <v>0</v>
      </c>
      <c r="BC90" s="87">
        <v>0</v>
      </c>
      <c r="BD90" s="87">
        <v>0</v>
      </c>
      <c r="BE90" s="87">
        <v>0</v>
      </c>
      <c r="BF90" s="87">
        <v>0</v>
      </c>
      <c r="BG90" s="87">
        <v>0</v>
      </c>
      <c r="BH90" s="87">
        <v>0</v>
      </c>
      <c r="BI90" s="87">
        <v>0</v>
      </c>
      <c r="BJ90" s="87">
        <v>0</v>
      </c>
      <c r="BK90" s="87">
        <v>0</v>
      </c>
      <c r="BL90" s="87">
        <v>0</v>
      </c>
      <c r="BM90" s="87">
        <v>0</v>
      </c>
      <c r="BN90" s="87">
        <v>0</v>
      </c>
    </row>
    <row r="91" spans="1:66">
      <c r="A91" s="86" t="s">
        <v>1438</v>
      </c>
      <c r="B91" s="87">
        <v>0</v>
      </c>
      <c r="C91" s="87">
        <v>0</v>
      </c>
      <c r="D91" s="87">
        <v>0</v>
      </c>
      <c r="E91" s="87">
        <v>0</v>
      </c>
      <c r="F91" s="87">
        <v>0</v>
      </c>
      <c r="G91" s="87">
        <v>0</v>
      </c>
      <c r="H91" s="87">
        <v>0</v>
      </c>
      <c r="I91" s="87">
        <v>0</v>
      </c>
      <c r="J91" s="87">
        <v>0</v>
      </c>
      <c r="K91" s="87">
        <v>0</v>
      </c>
      <c r="L91" s="87">
        <v>0</v>
      </c>
      <c r="M91" s="87">
        <v>0</v>
      </c>
      <c r="N91" s="87">
        <v>0</v>
      </c>
      <c r="O91" s="87">
        <v>0</v>
      </c>
      <c r="P91" s="87">
        <v>0</v>
      </c>
      <c r="Q91" s="87">
        <v>0</v>
      </c>
      <c r="R91" s="87">
        <v>0</v>
      </c>
      <c r="S91" s="87">
        <v>0</v>
      </c>
      <c r="T91" s="87">
        <v>0</v>
      </c>
      <c r="U91" s="87">
        <v>0</v>
      </c>
      <c r="V91" s="87">
        <v>0</v>
      </c>
      <c r="W91" s="87">
        <v>0</v>
      </c>
      <c r="X91" s="87">
        <v>0</v>
      </c>
      <c r="Y91" s="87">
        <v>0</v>
      </c>
      <c r="Z91" s="87">
        <v>0</v>
      </c>
      <c r="AA91" s="87">
        <v>0</v>
      </c>
      <c r="AB91" s="87">
        <v>0</v>
      </c>
      <c r="AC91" s="87">
        <v>0</v>
      </c>
      <c r="AD91" s="87">
        <v>0</v>
      </c>
      <c r="AE91" s="87">
        <v>0</v>
      </c>
      <c r="AF91" s="87">
        <v>0</v>
      </c>
      <c r="AG91" s="87">
        <v>0</v>
      </c>
      <c r="AH91" s="87">
        <v>0</v>
      </c>
      <c r="AI91" s="87">
        <v>0</v>
      </c>
      <c r="AJ91" s="87">
        <v>0</v>
      </c>
      <c r="AK91" s="87">
        <v>0</v>
      </c>
      <c r="AL91" s="87">
        <v>0</v>
      </c>
      <c r="AM91" s="87">
        <v>0</v>
      </c>
      <c r="AN91" s="87">
        <v>0</v>
      </c>
      <c r="AO91" s="87">
        <v>0</v>
      </c>
      <c r="AP91" s="87">
        <v>0</v>
      </c>
      <c r="AQ91" s="87">
        <v>0</v>
      </c>
      <c r="AR91" s="87">
        <v>0</v>
      </c>
      <c r="AS91" s="87">
        <v>0</v>
      </c>
      <c r="AT91" s="87">
        <v>0</v>
      </c>
      <c r="AU91" s="87">
        <v>0</v>
      </c>
      <c r="AV91" s="87">
        <v>0</v>
      </c>
      <c r="AW91" s="87">
        <v>0</v>
      </c>
      <c r="AX91" s="87">
        <v>0</v>
      </c>
      <c r="AY91" s="87">
        <v>0</v>
      </c>
      <c r="AZ91" s="87">
        <v>0</v>
      </c>
      <c r="BA91" s="87">
        <v>0</v>
      </c>
      <c r="BB91" s="87">
        <v>0</v>
      </c>
      <c r="BC91" s="87">
        <v>0</v>
      </c>
      <c r="BD91" s="87">
        <v>0</v>
      </c>
      <c r="BE91" s="87">
        <v>0</v>
      </c>
      <c r="BF91" s="87">
        <v>0</v>
      </c>
      <c r="BG91" s="87">
        <v>0</v>
      </c>
      <c r="BH91" s="87">
        <v>0</v>
      </c>
      <c r="BI91" s="87">
        <v>0</v>
      </c>
      <c r="BJ91" s="87">
        <v>0</v>
      </c>
      <c r="BK91" s="87">
        <v>0</v>
      </c>
      <c r="BL91" s="87">
        <v>0</v>
      </c>
      <c r="BM91" s="87">
        <v>0</v>
      </c>
      <c r="BN91" s="87">
        <v>0</v>
      </c>
    </row>
    <row r="92" spans="1:66">
      <c r="A92" s="86" t="s">
        <v>1439</v>
      </c>
      <c r="B92" s="87">
        <v>0</v>
      </c>
      <c r="C92" s="87">
        <v>0</v>
      </c>
      <c r="D92" s="87">
        <v>0</v>
      </c>
      <c r="E92" s="87">
        <v>0</v>
      </c>
      <c r="F92" s="87">
        <v>0</v>
      </c>
      <c r="G92" s="87">
        <v>0</v>
      </c>
      <c r="H92" s="87">
        <v>0</v>
      </c>
      <c r="I92" s="87">
        <v>0</v>
      </c>
      <c r="J92" s="87">
        <v>0</v>
      </c>
      <c r="K92" s="87">
        <v>0</v>
      </c>
      <c r="L92" s="87">
        <v>0</v>
      </c>
      <c r="M92" s="87">
        <v>0</v>
      </c>
      <c r="N92" s="87">
        <v>0</v>
      </c>
      <c r="O92" s="87">
        <v>0</v>
      </c>
      <c r="P92" s="87">
        <v>0</v>
      </c>
      <c r="Q92" s="87">
        <v>0</v>
      </c>
      <c r="R92" s="87">
        <v>0</v>
      </c>
      <c r="S92" s="87">
        <v>0</v>
      </c>
      <c r="T92" s="87">
        <v>0</v>
      </c>
      <c r="U92" s="87">
        <v>0</v>
      </c>
      <c r="V92" s="87">
        <v>0</v>
      </c>
      <c r="W92" s="87">
        <v>0</v>
      </c>
      <c r="X92" s="87">
        <v>0</v>
      </c>
      <c r="Y92" s="87">
        <v>0</v>
      </c>
      <c r="Z92" s="87">
        <v>0</v>
      </c>
      <c r="AA92" s="87">
        <v>0</v>
      </c>
      <c r="AB92" s="87">
        <v>0</v>
      </c>
      <c r="AC92" s="87">
        <v>0</v>
      </c>
      <c r="AD92" s="87">
        <v>0</v>
      </c>
      <c r="AE92" s="87">
        <v>0</v>
      </c>
      <c r="AF92" s="87">
        <v>0</v>
      </c>
      <c r="AG92" s="87">
        <v>0</v>
      </c>
      <c r="AH92" s="87">
        <v>0</v>
      </c>
      <c r="AI92" s="87">
        <v>0</v>
      </c>
      <c r="AJ92" s="87">
        <v>0</v>
      </c>
      <c r="AK92" s="87">
        <v>0</v>
      </c>
      <c r="AL92" s="87">
        <v>0</v>
      </c>
      <c r="AM92" s="87">
        <v>0</v>
      </c>
      <c r="AN92" s="87">
        <v>0</v>
      </c>
      <c r="AO92" s="87">
        <v>0</v>
      </c>
      <c r="AP92" s="87">
        <v>0</v>
      </c>
      <c r="AQ92" s="87">
        <v>0</v>
      </c>
      <c r="AR92" s="87">
        <v>0</v>
      </c>
      <c r="AS92" s="87">
        <v>0</v>
      </c>
      <c r="AT92" s="87">
        <v>0</v>
      </c>
      <c r="AU92" s="87">
        <v>0</v>
      </c>
      <c r="AV92" s="87">
        <v>0</v>
      </c>
      <c r="AW92" s="87">
        <v>0</v>
      </c>
      <c r="AX92" s="87">
        <v>0</v>
      </c>
      <c r="AY92" s="87">
        <v>0</v>
      </c>
      <c r="AZ92" s="87">
        <v>0</v>
      </c>
      <c r="BA92" s="87">
        <v>0</v>
      </c>
      <c r="BB92" s="87">
        <v>0</v>
      </c>
      <c r="BC92" s="87">
        <v>0</v>
      </c>
      <c r="BD92" s="87">
        <v>0</v>
      </c>
      <c r="BE92" s="87">
        <v>0</v>
      </c>
      <c r="BF92" s="87">
        <v>0</v>
      </c>
      <c r="BG92" s="87">
        <v>0</v>
      </c>
      <c r="BH92" s="87">
        <v>0</v>
      </c>
      <c r="BI92" s="87">
        <v>0</v>
      </c>
      <c r="BJ92" s="87">
        <v>0</v>
      </c>
      <c r="BK92" s="87">
        <v>0</v>
      </c>
      <c r="BL92" s="87">
        <v>0</v>
      </c>
      <c r="BM92" s="87">
        <v>0</v>
      </c>
      <c r="BN92" s="87">
        <v>0</v>
      </c>
    </row>
    <row r="93" spans="1:66">
      <c r="A93" s="86" t="s">
        <v>1440</v>
      </c>
      <c r="B93" s="87">
        <v>0</v>
      </c>
      <c r="C93" s="87">
        <v>0</v>
      </c>
      <c r="D93" s="87">
        <v>0</v>
      </c>
      <c r="E93" s="87">
        <v>0</v>
      </c>
      <c r="F93" s="87">
        <v>0</v>
      </c>
      <c r="G93" s="87">
        <v>0</v>
      </c>
      <c r="H93" s="87">
        <v>0</v>
      </c>
      <c r="I93" s="87">
        <v>0</v>
      </c>
      <c r="J93" s="87">
        <v>0</v>
      </c>
      <c r="K93" s="87">
        <v>0</v>
      </c>
      <c r="L93" s="87">
        <v>0</v>
      </c>
      <c r="M93" s="87">
        <v>0</v>
      </c>
      <c r="N93" s="87">
        <v>0</v>
      </c>
      <c r="O93" s="87">
        <v>0</v>
      </c>
      <c r="P93" s="87">
        <v>0</v>
      </c>
      <c r="Q93" s="87">
        <v>0</v>
      </c>
      <c r="R93" s="87">
        <v>0</v>
      </c>
      <c r="S93" s="87">
        <v>0</v>
      </c>
      <c r="T93" s="87">
        <v>0</v>
      </c>
      <c r="U93" s="87">
        <v>0</v>
      </c>
      <c r="V93" s="87">
        <v>0</v>
      </c>
      <c r="W93" s="87">
        <v>0</v>
      </c>
      <c r="X93" s="87">
        <v>0</v>
      </c>
      <c r="Y93" s="87">
        <v>0</v>
      </c>
      <c r="Z93" s="87">
        <v>0</v>
      </c>
      <c r="AA93" s="87">
        <v>0</v>
      </c>
      <c r="AB93" s="87">
        <v>0</v>
      </c>
      <c r="AC93" s="87">
        <v>0</v>
      </c>
      <c r="AD93" s="87">
        <v>0</v>
      </c>
      <c r="AE93" s="87">
        <v>0</v>
      </c>
      <c r="AF93" s="87">
        <v>0</v>
      </c>
      <c r="AG93" s="87">
        <v>0</v>
      </c>
      <c r="AH93" s="87">
        <v>0</v>
      </c>
      <c r="AI93" s="87">
        <v>0</v>
      </c>
      <c r="AJ93" s="87">
        <v>0</v>
      </c>
      <c r="AK93" s="87">
        <v>0</v>
      </c>
      <c r="AL93" s="87">
        <v>0</v>
      </c>
      <c r="AM93" s="87">
        <v>0</v>
      </c>
      <c r="AN93" s="87">
        <v>0</v>
      </c>
      <c r="AO93" s="87">
        <v>0</v>
      </c>
      <c r="AP93" s="87">
        <v>0</v>
      </c>
      <c r="AQ93" s="87">
        <v>0</v>
      </c>
      <c r="AR93" s="87">
        <v>0</v>
      </c>
      <c r="AS93" s="87">
        <v>0</v>
      </c>
      <c r="AT93" s="87">
        <v>0</v>
      </c>
      <c r="AU93" s="87">
        <v>0</v>
      </c>
      <c r="AV93" s="87">
        <v>0</v>
      </c>
      <c r="AW93" s="87">
        <v>0</v>
      </c>
      <c r="AX93" s="87">
        <v>0</v>
      </c>
      <c r="AY93" s="87">
        <v>0</v>
      </c>
      <c r="AZ93" s="87">
        <v>0</v>
      </c>
      <c r="BA93" s="87">
        <v>0</v>
      </c>
      <c r="BB93" s="87">
        <v>0</v>
      </c>
      <c r="BC93" s="87">
        <v>0</v>
      </c>
      <c r="BD93" s="87">
        <v>0</v>
      </c>
      <c r="BE93" s="87">
        <v>0</v>
      </c>
      <c r="BF93" s="87">
        <v>0</v>
      </c>
      <c r="BG93" s="87">
        <v>0</v>
      </c>
      <c r="BH93" s="87">
        <v>0</v>
      </c>
      <c r="BI93" s="87">
        <v>0</v>
      </c>
      <c r="BJ93" s="87">
        <v>0</v>
      </c>
      <c r="BK93" s="87">
        <v>0</v>
      </c>
      <c r="BL93" s="87">
        <v>0</v>
      </c>
      <c r="BM93" s="87">
        <v>0</v>
      </c>
      <c r="BN93" s="87">
        <v>0</v>
      </c>
    </row>
    <row r="94" spans="1:66">
      <c r="A94" s="86" t="s">
        <v>1441</v>
      </c>
      <c r="B94" s="87">
        <v>0</v>
      </c>
      <c r="C94" s="87">
        <v>0</v>
      </c>
      <c r="D94" s="87">
        <v>0</v>
      </c>
      <c r="E94" s="87">
        <v>0</v>
      </c>
      <c r="F94" s="87">
        <v>0</v>
      </c>
      <c r="G94" s="87">
        <v>0</v>
      </c>
      <c r="H94" s="87">
        <v>0</v>
      </c>
      <c r="I94" s="87">
        <v>0</v>
      </c>
      <c r="J94" s="87">
        <v>0</v>
      </c>
      <c r="K94" s="87">
        <v>0</v>
      </c>
      <c r="L94" s="87">
        <v>0</v>
      </c>
      <c r="M94" s="87">
        <v>0</v>
      </c>
      <c r="N94" s="87">
        <v>0</v>
      </c>
      <c r="O94" s="87">
        <v>0</v>
      </c>
      <c r="P94" s="87">
        <v>0</v>
      </c>
      <c r="Q94" s="87">
        <v>0</v>
      </c>
      <c r="R94" s="87">
        <v>0</v>
      </c>
      <c r="S94" s="87">
        <v>0</v>
      </c>
      <c r="T94" s="87">
        <v>0</v>
      </c>
      <c r="U94" s="87">
        <v>0</v>
      </c>
      <c r="V94" s="87">
        <v>0</v>
      </c>
      <c r="W94" s="87">
        <v>0</v>
      </c>
      <c r="X94" s="87">
        <v>0</v>
      </c>
      <c r="Y94" s="87">
        <v>0</v>
      </c>
      <c r="Z94" s="87">
        <v>0</v>
      </c>
      <c r="AA94" s="87">
        <v>0</v>
      </c>
      <c r="AB94" s="87">
        <v>0</v>
      </c>
      <c r="AC94" s="87">
        <v>0</v>
      </c>
      <c r="AD94" s="87">
        <v>0</v>
      </c>
      <c r="AE94" s="87">
        <v>0</v>
      </c>
      <c r="AF94" s="87">
        <v>0</v>
      </c>
      <c r="AG94" s="87">
        <v>0</v>
      </c>
      <c r="AH94" s="87">
        <v>0</v>
      </c>
      <c r="AI94" s="87">
        <v>0</v>
      </c>
      <c r="AJ94" s="87">
        <v>0</v>
      </c>
      <c r="AK94" s="87">
        <v>0</v>
      </c>
      <c r="AL94" s="87">
        <v>0</v>
      </c>
      <c r="AM94" s="87">
        <v>0</v>
      </c>
      <c r="AN94" s="87">
        <v>0</v>
      </c>
      <c r="AO94" s="87">
        <v>0</v>
      </c>
      <c r="AP94" s="87">
        <v>0</v>
      </c>
      <c r="AQ94" s="87">
        <v>0</v>
      </c>
      <c r="AR94" s="87">
        <v>0</v>
      </c>
      <c r="AS94" s="87">
        <v>0</v>
      </c>
      <c r="AT94" s="87">
        <v>0</v>
      </c>
      <c r="AU94" s="87">
        <v>0</v>
      </c>
      <c r="AV94" s="87">
        <v>0</v>
      </c>
      <c r="AW94" s="87">
        <v>0</v>
      </c>
      <c r="AX94" s="87">
        <v>0</v>
      </c>
      <c r="AY94" s="87">
        <v>0</v>
      </c>
      <c r="AZ94" s="87">
        <v>0</v>
      </c>
      <c r="BA94" s="87">
        <v>0</v>
      </c>
      <c r="BB94" s="87">
        <v>0</v>
      </c>
      <c r="BC94" s="87">
        <v>0</v>
      </c>
      <c r="BD94" s="87">
        <v>0</v>
      </c>
      <c r="BE94" s="87">
        <v>0</v>
      </c>
      <c r="BF94" s="87">
        <v>0</v>
      </c>
      <c r="BG94" s="87">
        <v>0</v>
      </c>
      <c r="BH94" s="87">
        <v>0</v>
      </c>
      <c r="BI94" s="87">
        <v>0</v>
      </c>
      <c r="BJ94" s="87">
        <v>0</v>
      </c>
      <c r="BK94" s="87">
        <v>0</v>
      </c>
      <c r="BL94" s="87">
        <v>0</v>
      </c>
      <c r="BM94" s="87">
        <v>0</v>
      </c>
      <c r="BN94" s="87">
        <v>0</v>
      </c>
    </row>
    <row r="95" spans="1:66">
      <c r="A95" s="86" t="s">
        <v>1442</v>
      </c>
      <c r="B95" s="87">
        <v>0</v>
      </c>
      <c r="C95" s="87">
        <v>0</v>
      </c>
      <c r="D95" s="87">
        <v>0</v>
      </c>
      <c r="E95" s="87">
        <v>0</v>
      </c>
      <c r="F95" s="87">
        <v>0</v>
      </c>
      <c r="G95" s="87">
        <v>0</v>
      </c>
      <c r="H95" s="87">
        <v>0</v>
      </c>
      <c r="I95" s="87">
        <v>0</v>
      </c>
      <c r="J95" s="87">
        <v>0</v>
      </c>
      <c r="K95" s="87">
        <v>0</v>
      </c>
      <c r="L95" s="87">
        <v>0</v>
      </c>
      <c r="M95" s="87">
        <v>0</v>
      </c>
      <c r="N95" s="87">
        <v>0</v>
      </c>
      <c r="O95" s="87">
        <v>0</v>
      </c>
      <c r="P95" s="87">
        <v>0</v>
      </c>
      <c r="Q95" s="87">
        <v>0</v>
      </c>
      <c r="R95" s="87">
        <v>0</v>
      </c>
      <c r="S95" s="87">
        <v>0</v>
      </c>
      <c r="T95" s="87">
        <v>0</v>
      </c>
      <c r="U95" s="87">
        <v>0</v>
      </c>
      <c r="V95" s="87">
        <v>0</v>
      </c>
      <c r="W95" s="87">
        <v>0</v>
      </c>
      <c r="X95" s="87">
        <v>0</v>
      </c>
      <c r="Y95" s="87">
        <v>0</v>
      </c>
      <c r="Z95" s="87">
        <v>0</v>
      </c>
      <c r="AA95" s="87">
        <v>0</v>
      </c>
      <c r="AB95" s="87">
        <v>0</v>
      </c>
      <c r="AC95" s="87">
        <v>0</v>
      </c>
      <c r="AD95" s="87">
        <v>0</v>
      </c>
      <c r="AE95" s="87">
        <v>0</v>
      </c>
      <c r="AF95" s="87">
        <v>0</v>
      </c>
      <c r="AG95" s="87">
        <v>0</v>
      </c>
      <c r="AH95" s="87">
        <v>0</v>
      </c>
      <c r="AI95" s="87">
        <v>0</v>
      </c>
      <c r="AJ95" s="87">
        <v>0</v>
      </c>
      <c r="AK95" s="87">
        <v>0</v>
      </c>
      <c r="AL95" s="87">
        <v>0</v>
      </c>
      <c r="AM95" s="87">
        <v>0</v>
      </c>
      <c r="AN95" s="87">
        <v>0</v>
      </c>
      <c r="AO95" s="87">
        <v>0</v>
      </c>
      <c r="AP95" s="87">
        <v>0</v>
      </c>
      <c r="AQ95" s="87">
        <v>0</v>
      </c>
      <c r="AR95" s="87">
        <v>0</v>
      </c>
      <c r="AS95" s="87">
        <v>0</v>
      </c>
      <c r="AT95" s="87">
        <v>0</v>
      </c>
      <c r="AU95" s="87">
        <v>0</v>
      </c>
      <c r="AV95" s="87">
        <v>0</v>
      </c>
      <c r="AW95" s="87">
        <v>0</v>
      </c>
      <c r="AX95" s="87">
        <v>0</v>
      </c>
      <c r="AY95" s="87">
        <v>0</v>
      </c>
      <c r="AZ95" s="87">
        <v>0</v>
      </c>
      <c r="BA95" s="87">
        <v>0</v>
      </c>
      <c r="BB95" s="87">
        <v>0</v>
      </c>
      <c r="BC95" s="87">
        <v>0</v>
      </c>
      <c r="BD95" s="87">
        <v>0</v>
      </c>
      <c r="BE95" s="87">
        <v>0</v>
      </c>
      <c r="BF95" s="87">
        <v>0</v>
      </c>
      <c r="BG95" s="87">
        <v>0</v>
      </c>
      <c r="BH95" s="87">
        <v>0</v>
      </c>
      <c r="BI95" s="87">
        <v>0</v>
      </c>
      <c r="BJ95" s="87">
        <v>0</v>
      </c>
      <c r="BK95" s="87">
        <v>0</v>
      </c>
      <c r="BL95" s="87">
        <v>0</v>
      </c>
      <c r="BM95" s="87">
        <v>0</v>
      </c>
      <c r="BN95" s="87">
        <v>0</v>
      </c>
    </row>
    <row r="96" spans="1:66">
      <c r="A96" s="86" t="s">
        <v>1443</v>
      </c>
      <c r="B96" s="87">
        <v>0</v>
      </c>
      <c r="C96" s="87">
        <v>0</v>
      </c>
      <c r="D96" s="87">
        <v>0</v>
      </c>
      <c r="E96" s="87">
        <v>0</v>
      </c>
      <c r="F96" s="87">
        <v>0</v>
      </c>
      <c r="G96" s="87">
        <v>0</v>
      </c>
      <c r="H96" s="87">
        <v>0</v>
      </c>
      <c r="I96" s="87">
        <v>0</v>
      </c>
      <c r="J96" s="87">
        <v>0</v>
      </c>
      <c r="K96" s="87">
        <v>0</v>
      </c>
      <c r="L96" s="87">
        <v>0</v>
      </c>
      <c r="M96" s="87">
        <v>0</v>
      </c>
      <c r="N96" s="87">
        <v>0</v>
      </c>
      <c r="O96" s="87">
        <v>0</v>
      </c>
      <c r="P96" s="87">
        <v>0</v>
      </c>
      <c r="Q96" s="87">
        <v>0</v>
      </c>
      <c r="R96" s="87">
        <v>0</v>
      </c>
      <c r="S96" s="87">
        <v>0</v>
      </c>
      <c r="T96" s="87">
        <v>0</v>
      </c>
      <c r="U96" s="87">
        <v>0</v>
      </c>
      <c r="V96" s="87">
        <v>0</v>
      </c>
      <c r="W96" s="87">
        <v>0</v>
      </c>
      <c r="X96" s="87">
        <v>0</v>
      </c>
      <c r="Y96" s="87">
        <v>0</v>
      </c>
      <c r="Z96" s="87">
        <v>0</v>
      </c>
      <c r="AA96" s="87">
        <v>0</v>
      </c>
      <c r="AB96" s="87">
        <v>0</v>
      </c>
      <c r="AC96" s="87">
        <v>0</v>
      </c>
      <c r="AD96" s="87">
        <v>0</v>
      </c>
      <c r="AE96" s="87">
        <v>0</v>
      </c>
      <c r="AF96" s="87">
        <v>0</v>
      </c>
      <c r="AG96" s="87">
        <v>0</v>
      </c>
      <c r="AH96" s="87">
        <v>0</v>
      </c>
      <c r="AI96" s="87">
        <v>0</v>
      </c>
      <c r="AJ96" s="87">
        <v>0</v>
      </c>
      <c r="AK96" s="87">
        <v>0</v>
      </c>
      <c r="AL96" s="87">
        <v>0</v>
      </c>
      <c r="AM96" s="87">
        <v>0</v>
      </c>
      <c r="AN96" s="87">
        <v>0</v>
      </c>
      <c r="AO96" s="87">
        <v>0</v>
      </c>
      <c r="AP96" s="87">
        <v>0</v>
      </c>
      <c r="AQ96" s="87">
        <v>0</v>
      </c>
      <c r="AR96" s="87">
        <v>0</v>
      </c>
      <c r="AS96" s="87">
        <v>0</v>
      </c>
      <c r="AT96" s="87">
        <v>0</v>
      </c>
      <c r="AU96" s="87">
        <v>0</v>
      </c>
      <c r="AV96" s="87">
        <v>0</v>
      </c>
      <c r="AW96" s="87">
        <v>0</v>
      </c>
      <c r="AX96" s="87">
        <v>0</v>
      </c>
      <c r="AY96" s="87">
        <v>0</v>
      </c>
      <c r="AZ96" s="87">
        <v>0</v>
      </c>
      <c r="BA96" s="87">
        <v>0</v>
      </c>
      <c r="BB96" s="87">
        <v>0</v>
      </c>
      <c r="BC96" s="87">
        <v>0</v>
      </c>
      <c r="BD96" s="87">
        <v>0</v>
      </c>
      <c r="BE96" s="87">
        <v>0</v>
      </c>
      <c r="BF96" s="87">
        <v>0</v>
      </c>
      <c r="BG96" s="87">
        <v>0</v>
      </c>
      <c r="BH96" s="87">
        <v>0</v>
      </c>
      <c r="BI96" s="87">
        <v>0</v>
      </c>
      <c r="BJ96" s="87">
        <v>0</v>
      </c>
      <c r="BK96" s="87">
        <v>0</v>
      </c>
      <c r="BL96" s="87">
        <v>0</v>
      </c>
      <c r="BM96" s="87">
        <v>0</v>
      </c>
      <c r="BN96" s="87">
        <v>0</v>
      </c>
    </row>
    <row r="97" spans="1:66">
      <c r="A97" s="86" t="s">
        <v>1444</v>
      </c>
      <c r="B97" s="87">
        <v>0</v>
      </c>
      <c r="C97" s="87">
        <v>0</v>
      </c>
      <c r="D97" s="87">
        <v>0</v>
      </c>
      <c r="E97" s="87">
        <v>0</v>
      </c>
      <c r="F97" s="87">
        <v>0</v>
      </c>
      <c r="G97" s="87">
        <v>0</v>
      </c>
      <c r="H97" s="87">
        <v>0</v>
      </c>
      <c r="I97" s="87">
        <v>0</v>
      </c>
      <c r="J97" s="87">
        <v>0</v>
      </c>
      <c r="K97" s="87">
        <v>0</v>
      </c>
      <c r="L97" s="87">
        <v>0</v>
      </c>
      <c r="M97" s="87">
        <v>0</v>
      </c>
      <c r="N97" s="87">
        <v>0</v>
      </c>
      <c r="O97" s="87">
        <v>0</v>
      </c>
      <c r="P97" s="87">
        <v>0</v>
      </c>
      <c r="Q97" s="87">
        <v>0</v>
      </c>
      <c r="R97" s="87">
        <v>0</v>
      </c>
      <c r="S97" s="87">
        <v>0</v>
      </c>
      <c r="T97" s="87">
        <v>0</v>
      </c>
      <c r="U97" s="87">
        <v>0</v>
      </c>
      <c r="V97" s="87">
        <v>0</v>
      </c>
      <c r="W97" s="87">
        <v>0</v>
      </c>
      <c r="X97" s="87">
        <v>0</v>
      </c>
      <c r="Y97" s="87">
        <v>0</v>
      </c>
      <c r="Z97" s="87">
        <v>0</v>
      </c>
      <c r="AA97" s="87">
        <v>0</v>
      </c>
      <c r="AB97" s="87">
        <v>0</v>
      </c>
      <c r="AC97" s="87">
        <v>0</v>
      </c>
      <c r="AD97" s="87">
        <v>0</v>
      </c>
      <c r="AE97" s="87">
        <v>0</v>
      </c>
      <c r="AF97" s="87">
        <v>0</v>
      </c>
      <c r="AG97" s="87">
        <v>0</v>
      </c>
      <c r="AH97" s="87">
        <v>0</v>
      </c>
      <c r="AI97" s="87">
        <v>0</v>
      </c>
      <c r="AJ97" s="87">
        <v>0</v>
      </c>
      <c r="AK97" s="87">
        <v>0</v>
      </c>
      <c r="AL97" s="87">
        <v>0</v>
      </c>
      <c r="AM97" s="87">
        <v>0</v>
      </c>
      <c r="AN97" s="87">
        <v>0</v>
      </c>
      <c r="AO97" s="87">
        <v>0</v>
      </c>
      <c r="AP97" s="87">
        <v>0</v>
      </c>
      <c r="AQ97" s="87">
        <v>0</v>
      </c>
      <c r="AR97" s="87">
        <v>0</v>
      </c>
      <c r="AS97" s="87">
        <v>0</v>
      </c>
      <c r="AT97" s="87">
        <v>0</v>
      </c>
      <c r="AU97" s="87">
        <v>0</v>
      </c>
      <c r="AV97" s="87">
        <v>0</v>
      </c>
      <c r="AW97" s="87">
        <v>0</v>
      </c>
      <c r="AX97" s="87">
        <v>0</v>
      </c>
      <c r="AY97" s="87">
        <v>0</v>
      </c>
      <c r="AZ97" s="87">
        <v>0</v>
      </c>
      <c r="BA97" s="87">
        <v>0</v>
      </c>
      <c r="BB97" s="87">
        <v>0</v>
      </c>
      <c r="BC97" s="87">
        <v>0</v>
      </c>
      <c r="BD97" s="87">
        <v>0</v>
      </c>
      <c r="BE97" s="87">
        <v>0</v>
      </c>
      <c r="BF97" s="87">
        <v>0</v>
      </c>
      <c r="BG97" s="87">
        <v>0</v>
      </c>
      <c r="BH97" s="87">
        <v>0</v>
      </c>
      <c r="BI97" s="87">
        <v>0</v>
      </c>
      <c r="BJ97" s="87">
        <v>0</v>
      </c>
      <c r="BK97" s="87">
        <v>0</v>
      </c>
      <c r="BL97" s="87">
        <v>0</v>
      </c>
      <c r="BM97" s="87">
        <v>0</v>
      </c>
      <c r="BN97" s="87">
        <v>0</v>
      </c>
    </row>
    <row r="98" spans="1:66">
      <c r="A98" s="86" t="s">
        <v>1445</v>
      </c>
      <c r="B98" s="87">
        <v>0</v>
      </c>
      <c r="C98" s="87">
        <v>0</v>
      </c>
      <c r="D98" s="87">
        <v>0</v>
      </c>
      <c r="E98" s="87">
        <v>0</v>
      </c>
      <c r="F98" s="87">
        <v>0</v>
      </c>
      <c r="G98" s="87">
        <v>0</v>
      </c>
      <c r="H98" s="87">
        <v>0</v>
      </c>
      <c r="I98" s="87">
        <v>0</v>
      </c>
      <c r="J98" s="87">
        <v>0</v>
      </c>
      <c r="K98" s="87">
        <v>0</v>
      </c>
      <c r="L98" s="87">
        <v>0</v>
      </c>
      <c r="M98" s="87">
        <v>0</v>
      </c>
      <c r="N98" s="87">
        <v>0</v>
      </c>
      <c r="O98" s="87">
        <v>0</v>
      </c>
      <c r="P98" s="87">
        <v>0</v>
      </c>
      <c r="Q98" s="87">
        <v>0</v>
      </c>
      <c r="R98" s="87">
        <v>0</v>
      </c>
      <c r="S98" s="87">
        <v>0</v>
      </c>
      <c r="T98" s="87">
        <v>0</v>
      </c>
      <c r="U98" s="87">
        <v>0</v>
      </c>
      <c r="V98" s="87">
        <v>0</v>
      </c>
      <c r="W98" s="87">
        <v>0</v>
      </c>
      <c r="X98" s="87">
        <v>0</v>
      </c>
      <c r="Y98" s="87">
        <v>0</v>
      </c>
      <c r="Z98" s="87">
        <v>0</v>
      </c>
      <c r="AA98" s="87">
        <v>0</v>
      </c>
      <c r="AB98" s="87">
        <v>0</v>
      </c>
      <c r="AC98" s="87">
        <v>0</v>
      </c>
      <c r="AD98" s="87">
        <v>0</v>
      </c>
      <c r="AE98" s="87">
        <v>0</v>
      </c>
      <c r="AF98" s="87">
        <v>0</v>
      </c>
      <c r="AG98" s="87">
        <v>0</v>
      </c>
      <c r="AH98" s="87">
        <v>0</v>
      </c>
      <c r="AI98" s="87">
        <v>0</v>
      </c>
      <c r="AJ98" s="87">
        <v>0</v>
      </c>
      <c r="AK98" s="87">
        <v>0</v>
      </c>
      <c r="AL98" s="87">
        <v>0</v>
      </c>
      <c r="AM98" s="87">
        <v>0</v>
      </c>
      <c r="AN98" s="87">
        <v>0</v>
      </c>
      <c r="AO98" s="87">
        <v>0</v>
      </c>
      <c r="AP98" s="87">
        <v>0</v>
      </c>
      <c r="AQ98" s="87">
        <v>0</v>
      </c>
      <c r="AR98" s="87">
        <v>0</v>
      </c>
      <c r="AS98" s="87">
        <v>0</v>
      </c>
      <c r="AT98" s="87">
        <v>0</v>
      </c>
      <c r="AU98" s="87">
        <v>0</v>
      </c>
      <c r="AV98" s="87">
        <v>0</v>
      </c>
      <c r="AW98" s="87">
        <v>0</v>
      </c>
      <c r="AX98" s="87">
        <v>0</v>
      </c>
      <c r="AY98" s="87">
        <v>0</v>
      </c>
      <c r="AZ98" s="87">
        <v>0</v>
      </c>
      <c r="BA98" s="87">
        <v>0</v>
      </c>
      <c r="BB98" s="87">
        <v>0</v>
      </c>
      <c r="BC98" s="87">
        <v>0</v>
      </c>
      <c r="BD98" s="87">
        <v>0</v>
      </c>
      <c r="BE98" s="87">
        <v>0</v>
      </c>
      <c r="BF98" s="87">
        <v>0</v>
      </c>
      <c r="BG98" s="87">
        <v>0</v>
      </c>
      <c r="BH98" s="87">
        <v>0</v>
      </c>
      <c r="BI98" s="87">
        <v>0</v>
      </c>
      <c r="BJ98" s="87">
        <v>0</v>
      </c>
      <c r="BK98" s="87">
        <v>0</v>
      </c>
      <c r="BL98" s="87">
        <v>0</v>
      </c>
      <c r="BM98" s="87">
        <v>0</v>
      </c>
      <c r="BN98" s="87">
        <v>0</v>
      </c>
    </row>
    <row r="99" spans="1:66">
      <c r="A99" s="86" t="s">
        <v>1446</v>
      </c>
      <c r="B99" s="87">
        <v>0</v>
      </c>
      <c r="C99" s="87">
        <v>0</v>
      </c>
      <c r="D99" s="87">
        <v>0</v>
      </c>
      <c r="E99" s="87">
        <v>0</v>
      </c>
      <c r="F99" s="87">
        <v>0</v>
      </c>
      <c r="G99" s="87">
        <v>0</v>
      </c>
      <c r="H99" s="87">
        <v>0</v>
      </c>
      <c r="I99" s="87">
        <v>0</v>
      </c>
      <c r="J99" s="87">
        <v>0</v>
      </c>
      <c r="K99" s="87">
        <v>0</v>
      </c>
      <c r="L99" s="87">
        <v>0</v>
      </c>
      <c r="M99" s="87">
        <v>0</v>
      </c>
      <c r="N99" s="87">
        <v>0</v>
      </c>
      <c r="O99" s="87">
        <v>0</v>
      </c>
      <c r="P99" s="87">
        <v>0</v>
      </c>
      <c r="Q99" s="87">
        <v>0</v>
      </c>
      <c r="R99" s="87">
        <v>0</v>
      </c>
      <c r="S99" s="87">
        <v>0</v>
      </c>
      <c r="T99" s="87">
        <v>0</v>
      </c>
      <c r="U99" s="87">
        <v>0</v>
      </c>
      <c r="V99" s="87">
        <v>0</v>
      </c>
      <c r="W99" s="87">
        <v>0</v>
      </c>
      <c r="X99" s="87">
        <v>0</v>
      </c>
      <c r="Y99" s="87">
        <v>0</v>
      </c>
      <c r="Z99" s="87">
        <v>0</v>
      </c>
      <c r="AA99" s="87">
        <v>0</v>
      </c>
      <c r="AB99" s="87">
        <v>0</v>
      </c>
      <c r="AC99" s="87">
        <v>0</v>
      </c>
      <c r="AD99" s="87">
        <v>0</v>
      </c>
      <c r="AE99" s="87">
        <v>0</v>
      </c>
      <c r="AF99" s="87">
        <v>0</v>
      </c>
      <c r="AG99" s="87">
        <v>0</v>
      </c>
      <c r="AH99" s="87">
        <v>0</v>
      </c>
      <c r="AI99" s="87">
        <v>0</v>
      </c>
      <c r="AJ99" s="87">
        <v>0</v>
      </c>
      <c r="AK99" s="87">
        <v>0</v>
      </c>
      <c r="AL99" s="87">
        <v>0</v>
      </c>
      <c r="AM99" s="87">
        <v>0</v>
      </c>
      <c r="AN99" s="87">
        <v>0</v>
      </c>
      <c r="AO99" s="87">
        <v>0</v>
      </c>
      <c r="AP99" s="87">
        <v>0</v>
      </c>
      <c r="AQ99" s="87">
        <v>0</v>
      </c>
      <c r="AR99" s="87">
        <v>0</v>
      </c>
      <c r="AS99" s="87">
        <v>0</v>
      </c>
      <c r="AT99" s="87">
        <v>0</v>
      </c>
      <c r="AU99" s="87">
        <v>0</v>
      </c>
      <c r="AV99" s="87">
        <v>0</v>
      </c>
      <c r="AW99" s="87">
        <v>0</v>
      </c>
      <c r="AX99" s="87">
        <v>0</v>
      </c>
      <c r="AY99" s="87">
        <v>0</v>
      </c>
      <c r="AZ99" s="87">
        <v>0</v>
      </c>
      <c r="BA99" s="87">
        <v>0</v>
      </c>
      <c r="BB99" s="87">
        <v>0</v>
      </c>
      <c r="BC99" s="87">
        <v>0</v>
      </c>
      <c r="BD99" s="87">
        <v>0</v>
      </c>
      <c r="BE99" s="87">
        <v>0</v>
      </c>
      <c r="BF99" s="87">
        <v>0</v>
      </c>
      <c r="BG99" s="87">
        <v>0</v>
      </c>
      <c r="BH99" s="87">
        <v>0</v>
      </c>
      <c r="BI99" s="87">
        <v>0</v>
      </c>
      <c r="BJ99" s="87">
        <v>0</v>
      </c>
      <c r="BK99" s="87">
        <v>0</v>
      </c>
      <c r="BL99" s="87">
        <v>0</v>
      </c>
      <c r="BM99" s="87">
        <v>0</v>
      </c>
      <c r="BN99" s="87">
        <v>0</v>
      </c>
    </row>
    <row r="100" spans="1:66">
      <c r="A100" s="86" t="s">
        <v>1447</v>
      </c>
      <c r="B100" s="87">
        <v>0</v>
      </c>
      <c r="C100" s="87">
        <v>0</v>
      </c>
      <c r="D100" s="87">
        <v>0</v>
      </c>
      <c r="E100" s="87">
        <v>0</v>
      </c>
      <c r="F100" s="87">
        <v>0</v>
      </c>
      <c r="G100" s="87">
        <v>0</v>
      </c>
      <c r="H100" s="87">
        <v>0</v>
      </c>
      <c r="I100" s="87">
        <v>0</v>
      </c>
      <c r="J100" s="87">
        <v>0</v>
      </c>
      <c r="K100" s="87">
        <v>0</v>
      </c>
      <c r="L100" s="87">
        <v>0</v>
      </c>
      <c r="M100" s="87">
        <v>0</v>
      </c>
      <c r="N100" s="87">
        <v>0</v>
      </c>
      <c r="O100" s="87">
        <v>0</v>
      </c>
      <c r="P100" s="87">
        <v>0</v>
      </c>
      <c r="Q100" s="87">
        <v>0</v>
      </c>
      <c r="R100" s="87">
        <v>0</v>
      </c>
      <c r="S100" s="87">
        <v>0</v>
      </c>
      <c r="T100" s="87">
        <v>0</v>
      </c>
      <c r="U100" s="87">
        <v>0</v>
      </c>
      <c r="V100" s="87">
        <v>0</v>
      </c>
      <c r="W100" s="87">
        <v>0</v>
      </c>
      <c r="X100" s="87">
        <v>0</v>
      </c>
      <c r="Y100" s="87">
        <v>0</v>
      </c>
      <c r="Z100" s="87">
        <v>0</v>
      </c>
      <c r="AA100" s="87">
        <v>0</v>
      </c>
      <c r="AB100" s="87">
        <v>0</v>
      </c>
      <c r="AC100" s="87">
        <v>0</v>
      </c>
      <c r="AD100" s="87">
        <v>0</v>
      </c>
      <c r="AE100" s="87">
        <v>0</v>
      </c>
      <c r="AF100" s="87">
        <v>0</v>
      </c>
      <c r="AG100" s="87">
        <v>0</v>
      </c>
      <c r="AH100" s="87">
        <v>0</v>
      </c>
      <c r="AI100" s="87">
        <v>0</v>
      </c>
      <c r="AJ100" s="87">
        <v>0</v>
      </c>
      <c r="AK100" s="87">
        <v>0</v>
      </c>
      <c r="AL100" s="87">
        <v>0</v>
      </c>
      <c r="AM100" s="87">
        <v>0</v>
      </c>
      <c r="AN100" s="87">
        <v>0</v>
      </c>
      <c r="AO100" s="87">
        <v>0</v>
      </c>
      <c r="AP100" s="87">
        <v>0</v>
      </c>
      <c r="AQ100" s="87">
        <v>0</v>
      </c>
      <c r="AR100" s="87">
        <v>0</v>
      </c>
      <c r="AS100" s="87">
        <v>0</v>
      </c>
      <c r="AT100" s="87">
        <v>0</v>
      </c>
      <c r="AU100" s="87">
        <v>0</v>
      </c>
      <c r="AV100" s="87">
        <v>0</v>
      </c>
      <c r="AW100" s="87">
        <v>0</v>
      </c>
      <c r="AX100" s="87">
        <v>0</v>
      </c>
      <c r="AY100" s="87">
        <v>0</v>
      </c>
      <c r="AZ100" s="87">
        <v>0</v>
      </c>
      <c r="BA100" s="87">
        <v>0</v>
      </c>
      <c r="BB100" s="87">
        <v>0</v>
      </c>
      <c r="BC100" s="87">
        <v>0</v>
      </c>
      <c r="BD100" s="87">
        <v>0</v>
      </c>
      <c r="BE100" s="87">
        <v>0</v>
      </c>
      <c r="BF100" s="87">
        <v>0</v>
      </c>
      <c r="BG100" s="87">
        <v>0</v>
      </c>
      <c r="BH100" s="87">
        <v>0</v>
      </c>
      <c r="BI100" s="87">
        <v>0</v>
      </c>
      <c r="BJ100" s="87">
        <v>0</v>
      </c>
      <c r="BK100" s="87">
        <v>0</v>
      </c>
      <c r="BL100" s="87">
        <v>0</v>
      </c>
      <c r="BM100" s="87">
        <v>0</v>
      </c>
      <c r="BN100" s="87">
        <v>0</v>
      </c>
    </row>
    <row r="101" spans="1:66">
      <c r="A101" s="86" t="s">
        <v>1448</v>
      </c>
      <c r="B101" s="87">
        <v>0</v>
      </c>
      <c r="C101" s="87">
        <v>0</v>
      </c>
      <c r="D101" s="87">
        <v>0</v>
      </c>
      <c r="E101" s="87">
        <v>0</v>
      </c>
      <c r="F101" s="87">
        <v>0</v>
      </c>
      <c r="G101" s="87">
        <v>0</v>
      </c>
      <c r="H101" s="87">
        <v>0</v>
      </c>
      <c r="I101" s="87">
        <v>0</v>
      </c>
      <c r="J101" s="87">
        <v>0</v>
      </c>
      <c r="K101" s="87">
        <v>0</v>
      </c>
      <c r="L101" s="87">
        <v>0</v>
      </c>
      <c r="M101" s="87">
        <v>0</v>
      </c>
      <c r="N101" s="87">
        <v>0</v>
      </c>
      <c r="O101" s="87">
        <v>0</v>
      </c>
      <c r="P101" s="87">
        <v>0</v>
      </c>
      <c r="Q101" s="87">
        <v>0</v>
      </c>
      <c r="R101" s="87">
        <v>0</v>
      </c>
      <c r="S101" s="87">
        <v>0</v>
      </c>
      <c r="T101" s="87">
        <v>0</v>
      </c>
      <c r="U101" s="87">
        <v>0</v>
      </c>
      <c r="V101" s="87">
        <v>0</v>
      </c>
      <c r="W101" s="87">
        <v>0</v>
      </c>
      <c r="X101" s="87">
        <v>0</v>
      </c>
      <c r="Y101" s="87">
        <v>0</v>
      </c>
      <c r="Z101" s="87">
        <v>0</v>
      </c>
      <c r="AA101" s="87">
        <v>0</v>
      </c>
      <c r="AB101" s="87">
        <v>0</v>
      </c>
      <c r="AC101" s="87">
        <v>0</v>
      </c>
      <c r="AD101" s="87">
        <v>0</v>
      </c>
      <c r="AE101" s="87">
        <v>0</v>
      </c>
      <c r="AF101" s="87">
        <v>0</v>
      </c>
      <c r="AG101" s="87">
        <v>0</v>
      </c>
      <c r="AH101" s="87">
        <v>0</v>
      </c>
      <c r="AI101" s="87">
        <v>0</v>
      </c>
      <c r="AJ101" s="87">
        <v>0</v>
      </c>
      <c r="AK101" s="87">
        <v>0</v>
      </c>
      <c r="AL101" s="87">
        <v>0</v>
      </c>
      <c r="AM101" s="87">
        <v>0</v>
      </c>
      <c r="AN101" s="87">
        <v>0</v>
      </c>
      <c r="AO101" s="87">
        <v>0</v>
      </c>
      <c r="AP101" s="87">
        <v>0</v>
      </c>
      <c r="AQ101" s="87">
        <v>0</v>
      </c>
      <c r="AR101" s="87">
        <v>0</v>
      </c>
      <c r="AS101" s="87">
        <v>0</v>
      </c>
      <c r="AT101" s="87">
        <v>0</v>
      </c>
      <c r="AU101" s="87">
        <v>0</v>
      </c>
      <c r="AV101" s="87">
        <v>0</v>
      </c>
      <c r="AW101" s="87">
        <v>0</v>
      </c>
      <c r="AX101" s="87">
        <v>0</v>
      </c>
      <c r="AY101" s="87">
        <v>0</v>
      </c>
      <c r="AZ101" s="87">
        <v>0</v>
      </c>
      <c r="BA101" s="87">
        <v>0</v>
      </c>
      <c r="BB101" s="87">
        <v>0</v>
      </c>
      <c r="BC101" s="87">
        <v>0</v>
      </c>
      <c r="BD101" s="87">
        <v>0</v>
      </c>
      <c r="BE101" s="87">
        <v>0</v>
      </c>
      <c r="BF101" s="87">
        <v>0</v>
      </c>
      <c r="BG101" s="87">
        <v>0</v>
      </c>
      <c r="BH101" s="87">
        <v>0</v>
      </c>
      <c r="BI101" s="87">
        <v>0</v>
      </c>
      <c r="BJ101" s="87">
        <v>0</v>
      </c>
      <c r="BK101" s="87">
        <v>0</v>
      </c>
      <c r="BL101" s="87">
        <v>0</v>
      </c>
      <c r="BM101" s="87">
        <v>0</v>
      </c>
      <c r="BN101" s="87">
        <v>0</v>
      </c>
    </row>
    <row r="102" spans="1:66">
      <c r="A102" s="86" t="s">
        <v>1449</v>
      </c>
      <c r="B102" s="87">
        <v>0</v>
      </c>
      <c r="C102" s="87">
        <v>0</v>
      </c>
      <c r="D102" s="87">
        <v>0</v>
      </c>
      <c r="E102" s="87">
        <v>0</v>
      </c>
      <c r="F102" s="87">
        <v>0</v>
      </c>
      <c r="G102" s="87">
        <v>0</v>
      </c>
      <c r="H102" s="87">
        <v>0</v>
      </c>
      <c r="I102" s="87">
        <v>0</v>
      </c>
      <c r="J102" s="87">
        <v>0</v>
      </c>
      <c r="K102" s="87">
        <v>0</v>
      </c>
      <c r="L102" s="87">
        <v>0</v>
      </c>
      <c r="M102" s="87">
        <v>0</v>
      </c>
      <c r="N102" s="87">
        <v>0</v>
      </c>
      <c r="O102" s="87">
        <v>0</v>
      </c>
      <c r="P102" s="87">
        <v>0</v>
      </c>
      <c r="Q102" s="87">
        <v>0</v>
      </c>
      <c r="R102" s="87">
        <v>0</v>
      </c>
      <c r="S102" s="87">
        <v>0</v>
      </c>
      <c r="T102" s="87">
        <v>0</v>
      </c>
      <c r="U102" s="87">
        <v>0</v>
      </c>
      <c r="V102" s="87">
        <v>0</v>
      </c>
      <c r="W102" s="87">
        <v>0</v>
      </c>
      <c r="X102" s="87">
        <v>0</v>
      </c>
      <c r="Y102" s="87">
        <v>0</v>
      </c>
      <c r="Z102" s="87">
        <v>0</v>
      </c>
      <c r="AA102" s="87">
        <v>0</v>
      </c>
      <c r="AB102" s="87">
        <v>0</v>
      </c>
      <c r="AC102" s="87">
        <v>0</v>
      </c>
      <c r="AD102" s="87">
        <v>0</v>
      </c>
      <c r="AE102" s="87">
        <v>0</v>
      </c>
      <c r="AF102" s="87">
        <v>0</v>
      </c>
      <c r="AG102" s="87">
        <v>0</v>
      </c>
      <c r="AH102" s="87">
        <v>0</v>
      </c>
      <c r="AI102" s="87">
        <v>0</v>
      </c>
      <c r="AJ102" s="87">
        <v>0</v>
      </c>
      <c r="AK102" s="87">
        <v>0</v>
      </c>
      <c r="AL102" s="87">
        <v>0</v>
      </c>
      <c r="AM102" s="87">
        <v>0</v>
      </c>
      <c r="AN102" s="87">
        <v>0</v>
      </c>
      <c r="AO102" s="87">
        <v>0</v>
      </c>
      <c r="AP102" s="87">
        <v>0</v>
      </c>
      <c r="AQ102" s="87">
        <v>0</v>
      </c>
      <c r="AR102" s="87">
        <v>0</v>
      </c>
      <c r="AS102" s="87">
        <v>0</v>
      </c>
      <c r="AT102" s="87">
        <v>0</v>
      </c>
      <c r="AU102" s="87">
        <v>0</v>
      </c>
      <c r="AV102" s="87">
        <v>0</v>
      </c>
      <c r="AW102" s="87">
        <v>0</v>
      </c>
      <c r="AX102" s="87">
        <v>0</v>
      </c>
      <c r="AY102" s="87">
        <v>0</v>
      </c>
      <c r="AZ102" s="87">
        <v>0</v>
      </c>
      <c r="BA102" s="87">
        <v>0</v>
      </c>
      <c r="BB102" s="87">
        <v>0</v>
      </c>
      <c r="BC102" s="87">
        <v>0</v>
      </c>
      <c r="BD102" s="87">
        <v>0</v>
      </c>
      <c r="BE102" s="87">
        <v>0</v>
      </c>
      <c r="BF102" s="87">
        <v>0</v>
      </c>
      <c r="BG102" s="87">
        <v>0</v>
      </c>
      <c r="BH102" s="87">
        <v>0</v>
      </c>
      <c r="BI102" s="87">
        <v>0</v>
      </c>
      <c r="BJ102" s="87">
        <v>0</v>
      </c>
      <c r="BK102" s="87">
        <v>0</v>
      </c>
      <c r="BL102" s="87">
        <v>0</v>
      </c>
      <c r="BM102" s="87">
        <v>0</v>
      </c>
      <c r="BN102" s="87">
        <v>0</v>
      </c>
    </row>
    <row r="103" spans="1:66">
      <c r="A103" s="86" t="s">
        <v>1450</v>
      </c>
      <c r="B103" s="87">
        <v>0</v>
      </c>
      <c r="C103" s="87">
        <v>0</v>
      </c>
      <c r="D103" s="87">
        <v>0</v>
      </c>
      <c r="E103" s="87">
        <v>0</v>
      </c>
      <c r="F103" s="87">
        <v>0</v>
      </c>
      <c r="G103" s="87">
        <v>0</v>
      </c>
      <c r="H103" s="87">
        <v>0</v>
      </c>
      <c r="I103" s="87">
        <v>0</v>
      </c>
      <c r="J103" s="87">
        <v>0</v>
      </c>
      <c r="K103" s="87">
        <v>0</v>
      </c>
      <c r="L103" s="87">
        <v>0</v>
      </c>
      <c r="M103" s="87">
        <v>0</v>
      </c>
      <c r="N103" s="87">
        <v>0</v>
      </c>
      <c r="O103" s="87">
        <v>0</v>
      </c>
      <c r="P103" s="87">
        <v>0</v>
      </c>
      <c r="Q103" s="87">
        <v>0</v>
      </c>
      <c r="R103" s="87">
        <v>0</v>
      </c>
      <c r="S103" s="87">
        <v>0</v>
      </c>
      <c r="T103" s="87">
        <v>0</v>
      </c>
      <c r="U103" s="87">
        <v>0</v>
      </c>
      <c r="V103" s="87">
        <v>0</v>
      </c>
      <c r="W103" s="87">
        <v>0</v>
      </c>
      <c r="X103" s="87">
        <v>0</v>
      </c>
      <c r="Y103" s="87">
        <v>0</v>
      </c>
      <c r="Z103" s="87">
        <v>0</v>
      </c>
      <c r="AA103" s="87">
        <v>0</v>
      </c>
      <c r="AB103" s="87">
        <v>0</v>
      </c>
      <c r="AC103" s="87">
        <v>0</v>
      </c>
      <c r="AD103" s="87">
        <v>0</v>
      </c>
      <c r="AE103" s="87">
        <v>0</v>
      </c>
      <c r="AF103" s="87">
        <v>0</v>
      </c>
      <c r="AG103" s="87">
        <v>0</v>
      </c>
      <c r="AH103" s="87">
        <v>0</v>
      </c>
      <c r="AI103" s="87">
        <v>0</v>
      </c>
      <c r="AJ103" s="87">
        <v>0</v>
      </c>
      <c r="AK103" s="87">
        <v>0</v>
      </c>
      <c r="AL103" s="87">
        <v>0</v>
      </c>
      <c r="AM103" s="87">
        <v>0</v>
      </c>
      <c r="AN103" s="87">
        <v>0</v>
      </c>
      <c r="AO103" s="87">
        <v>0</v>
      </c>
      <c r="AP103" s="87">
        <v>0</v>
      </c>
      <c r="AQ103" s="87">
        <v>0</v>
      </c>
      <c r="AR103" s="87">
        <v>0</v>
      </c>
      <c r="AS103" s="87">
        <v>0</v>
      </c>
      <c r="AT103" s="87">
        <v>0</v>
      </c>
      <c r="AU103" s="87">
        <v>0</v>
      </c>
      <c r="AV103" s="87">
        <v>0</v>
      </c>
      <c r="AW103" s="87">
        <v>0</v>
      </c>
      <c r="AX103" s="87">
        <v>0</v>
      </c>
      <c r="AY103" s="87">
        <v>0</v>
      </c>
      <c r="AZ103" s="87">
        <v>0</v>
      </c>
      <c r="BA103" s="87">
        <v>0</v>
      </c>
      <c r="BB103" s="87">
        <v>0</v>
      </c>
      <c r="BC103" s="87">
        <v>0</v>
      </c>
      <c r="BD103" s="87">
        <v>0</v>
      </c>
      <c r="BE103" s="87">
        <v>0</v>
      </c>
      <c r="BF103" s="87">
        <v>0</v>
      </c>
      <c r="BG103" s="87">
        <v>0</v>
      </c>
      <c r="BH103" s="87">
        <v>0</v>
      </c>
      <c r="BI103" s="87">
        <v>0</v>
      </c>
      <c r="BJ103" s="87">
        <v>0</v>
      </c>
      <c r="BK103" s="87">
        <v>0</v>
      </c>
      <c r="BL103" s="87">
        <v>0</v>
      </c>
      <c r="BM103" s="87">
        <v>0</v>
      </c>
      <c r="BN103" s="87">
        <v>0</v>
      </c>
    </row>
    <row r="104" spans="1:66">
      <c r="A104" s="86" t="s">
        <v>1451</v>
      </c>
      <c r="B104" s="87">
        <v>0</v>
      </c>
      <c r="C104" s="87">
        <v>0</v>
      </c>
      <c r="D104" s="87">
        <v>0</v>
      </c>
      <c r="E104" s="87">
        <v>0</v>
      </c>
      <c r="F104" s="87">
        <v>0</v>
      </c>
      <c r="G104" s="87">
        <v>0</v>
      </c>
      <c r="H104" s="87">
        <v>0</v>
      </c>
      <c r="I104" s="87">
        <v>0</v>
      </c>
      <c r="J104" s="87">
        <v>0</v>
      </c>
      <c r="K104" s="87">
        <v>0</v>
      </c>
      <c r="L104" s="87">
        <v>0</v>
      </c>
      <c r="M104" s="87">
        <v>0</v>
      </c>
      <c r="N104" s="87">
        <v>0</v>
      </c>
      <c r="O104" s="87">
        <v>0</v>
      </c>
      <c r="P104" s="87">
        <v>0</v>
      </c>
      <c r="Q104" s="87">
        <v>0</v>
      </c>
      <c r="R104" s="87">
        <v>0</v>
      </c>
      <c r="S104" s="87">
        <v>0</v>
      </c>
      <c r="T104" s="87">
        <v>0</v>
      </c>
      <c r="U104" s="87">
        <v>0</v>
      </c>
      <c r="V104" s="87">
        <v>0</v>
      </c>
      <c r="W104" s="87">
        <v>0</v>
      </c>
      <c r="X104" s="87">
        <v>0</v>
      </c>
      <c r="Y104" s="87">
        <v>0</v>
      </c>
      <c r="Z104" s="87">
        <v>0</v>
      </c>
      <c r="AA104" s="87">
        <v>0</v>
      </c>
      <c r="AB104" s="87">
        <v>0</v>
      </c>
      <c r="AC104" s="87">
        <v>0</v>
      </c>
      <c r="AD104" s="87">
        <v>0</v>
      </c>
      <c r="AE104" s="87">
        <v>0</v>
      </c>
      <c r="AF104" s="87">
        <v>0</v>
      </c>
      <c r="AG104" s="87">
        <v>0</v>
      </c>
      <c r="AH104" s="87">
        <v>0</v>
      </c>
      <c r="AI104" s="87">
        <v>0</v>
      </c>
      <c r="AJ104" s="87">
        <v>0</v>
      </c>
      <c r="AK104" s="87">
        <v>0</v>
      </c>
      <c r="AL104" s="87">
        <v>0</v>
      </c>
      <c r="AM104" s="87">
        <v>0</v>
      </c>
      <c r="AN104" s="87">
        <v>0</v>
      </c>
      <c r="AO104" s="87">
        <v>0</v>
      </c>
      <c r="AP104" s="87">
        <v>0</v>
      </c>
      <c r="AQ104" s="87">
        <v>0</v>
      </c>
      <c r="AR104" s="87">
        <v>0</v>
      </c>
      <c r="AS104" s="87">
        <v>0</v>
      </c>
      <c r="AT104" s="87">
        <v>0</v>
      </c>
      <c r="AU104" s="87">
        <v>0</v>
      </c>
      <c r="AV104" s="87">
        <v>0</v>
      </c>
      <c r="AW104" s="87">
        <v>0</v>
      </c>
      <c r="AX104" s="87">
        <v>0</v>
      </c>
      <c r="AY104" s="87">
        <v>0</v>
      </c>
      <c r="AZ104" s="87">
        <v>0</v>
      </c>
      <c r="BA104" s="87">
        <v>0</v>
      </c>
      <c r="BB104" s="87">
        <v>0</v>
      </c>
      <c r="BC104" s="87">
        <v>0</v>
      </c>
      <c r="BD104" s="87">
        <v>0</v>
      </c>
      <c r="BE104" s="87">
        <v>0</v>
      </c>
      <c r="BF104" s="87">
        <v>0</v>
      </c>
      <c r="BG104" s="87">
        <v>0</v>
      </c>
      <c r="BH104" s="87">
        <v>0</v>
      </c>
      <c r="BI104" s="87">
        <v>0</v>
      </c>
      <c r="BJ104" s="87">
        <v>0</v>
      </c>
      <c r="BK104" s="87">
        <v>0</v>
      </c>
      <c r="BL104" s="87">
        <v>0</v>
      </c>
      <c r="BM104" s="87">
        <v>0</v>
      </c>
      <c r="BN104" s="87">
        <v>0</v>
      </c>
    </row>
    <row r="105" spans="1:66">
      <c r="A105" s="86" t="s">
        <v>1452</v>
      </c>
      <c r="B105" s="87">
        <v>0</v>
      </c>
      <c r="C105" s="87">
        <v>0</v>
      </c>
      <c r="D105" s="87">
        <v>0</v>
      </c>
      <c r="E105" s="87">
        <v>0</v>
      </c>
      <c r="F105" s="87">
        <v>0</v>
      </c>
      <c r="G105" s="87">
        <v>0</v>
      </c>
      <c r="H105" s="87">
        <v>0</v>
      </c>
      <c r="I105" s="87">
        <v>0</v>
      </c>
      <c r="J105" s="87">
        <v>0</v>
      </c>
      <c r="K105" s="87">
        <v>0</v>
      </c>
      <c r="L105" s="87">
        <v>0</v>
      </c>
      <c r="M105" s="87">
        <v>0</v>
      </c>
      <c r="N105" s="87">
        <v>0</v>
      </c>
      <c r="O105" s="87">
        <v>0</v>
      </c>
      <c r="P105" s="87">
        <v>0</v>
      </c>
      <c r="Q105" s="87">
        <v>0</v>
      </c>
      <c r="R105" s="87">
        <v>0</v>
      </c>
      <c r="S105" s="87">
        <v>0</v>
      </c>
      <c r="T105" s="87">
        <v>0</v>
      </c>
      <c r="U105" s="87">
        <v>0</v>
      </c>
      <c r="V105" s="87">
        <v>0</v>
      </c>
      <c r="W105" s="87">
        <v>0</v>
      </c>
      <c r="X105" s="87">
        <v>0</v>
      </c>
      <c r="Y105" s="87">
        <v>0</v>
      </c>
      <c r="Z105" s="87">
        <v>0</v>
      </c>
      <c r="AA105" s="87">
        <v>0</v>
      </c>
      <c r="AB105" s="87">
        <v>0</v>
      </c>
      <c r="AC105" s="87">
        <v>0</v>
      </c>
      <c r="AD105" s="87">
        <v>0</v>
      </c>
      <c r="AE105" s="87">
        <v>0</v>
      </c>
      <c r="AF105" s="87">
        <v>0</v>
      </c>
      <c r="AG105" s="87">
        <v>0</v>
      </c>
      <c r="AH105" s="87">
        <v>0</v>
      </c>
      <c r="AI105" s="87">
        <v>0</v>
      </c>
      <c r="AJ105" s="87">
        <v>0</v>
      </c>
      <c r="AK105" s="87">
        <v>0</v>
      </c>
      <c r="AL105" s="87">
        <v>0</v>
      </c>
      <c r="AM105" s="87">
        <v>0</v>
      </c>
      <c r="AN105" s="87">
        <v>0</v>
      </c>
      <c r="AO105" s="87">
        <v>0</v>
      </c>
      <c r="AP105" s="87">
        <v>0</v>
      </c>
      <c r="AQ105" s="87">
        <v>0</v>
      </c>
      <c r="AR105" s="87">
        <v>0</v>
      </c>
      <c r="AS105" s="87">
        <v>0</v>
      </c>
      <c r="AT105" s="87">
        <v>0</v>
      </c>
      <c r="AU105" s="87">
        <v>0</v>
      </c>
      <c r="AV105" s="87">
        <v>0</v>
      </c>
      <c r="AW105" s="87">
        <v>0</v>
      </c>
      <c r="AX105" s="87">
        <v>0</v>
      </c>
      <c r="AY105" s="87">
        <v>0</v>
      </c>
      <c r="AZ105" s="87">
        <v>0</v>
      </c>
      <c r="BA105" s="87">
        <v>0</v>
      </c>
      <c r="BB105" s="87">
        <v>0</v>
      </c>
      <c r="BC105" s="87">
        <v>0</v>
      </c>
      <c r="BD105" s="87">
        <v>0</v>
      </c>
      <c r="BE105" s="87">
        <v>0</v>
      </c>
      <c r="BF105" s="87">
        <v>0</v>
      </c>
      <c r="BG105" s="87">
        <v>0</v>
      </c>
      <c r="BH105" s="87">
        <v>0</v>
      </c>
      <c r="BI105" s="87">
        <v>0</v>
      </c>
      <c r="BJ105" s="87">
        <v>0</v>
      </c>
      <c r="BK105" s="87">
        <v>0</v>
      </c>
      <c r="BL105" s="87">
        <v>0</v>
      </c>
      <c r="BM105" s="87">
        <v>0</v>
      </c>
      <c r="BN105" s="87">
        <v>0</v>
      </c>
    </row>
    <row r="106" spans="1:66">
      <c r="A106" s="86" t="s">
        <v>1453</v>
      </c>
      <c r="B106" s="87">
        <v>0</v>
      </c>
      <c r="C106" s="87">
        <v>0</v>
      </c>
      <c r="D106" s="87">
        <v>0</v>
      </c>
      <c r="E106" s="87">
        <v>0</v>
      </c>
      <c r="F106" s="87">
        <v>0</v>
      </c>
      <c r="G106" s="87">
        <v>0</v>
      </c>
      <c r="H106" s="87">
        <v>0</v>
      </c>
      <c r="I106" s="87">
        <v>0</v>
      </c>
      <c r="J106" s="87">
        <v>0</v>
      </c>
      <c r="K106" s="87">
        <v>0</v>
      </c>
      <c r="L106" s="87">
        <v>0</v>
      </c>
      <c r="M106" s="87">
        <v>0</v>
      </c>
      <c r="N106" s="87">
        <v>0</v>
      </c>
      <c r="O106" s="87">
        <v>0</v>
      </c>
      <c r="P106" s="87">
        <v>0</v>
      </c>
      <c r="Q106" s="87">
        <v>0</v>
      </c>
      <c r="R106" s="87">
        <v>0</v>
      </c>
      <c r="S106" s="87">
        <v>0</v>
      </c>
      <c r="T106" s="87">
        <v>0</v>
      </c>
      <c r="U106" s="87">
        <v>0</v>
      </c>
      <c r="V106" s="87">
        <v>0</v>
      </c>
      <c r="W106" s="87">
        <v>0</v>
      </c>
      <c r="X106" s="87">
        <v>0</v>
      </c>
      <c r="Y106" s="87">
        <v>0</v>
      </c>
      <c r="Z106" s="87">
        <v>0</v>
      </c>
      <c r="AA106" s="87">
        <v>0</v>
      </c>
      <c r="AB106" s="87">
        <v>0</v>
      </c>
      <c r="AC106" s="87">
        <v>0</v>
      </c>
      <c r="AD106" s="87">
        <v>0</v>
      </c>
      <c r="AE106" s="87">
        <v>0</v>
      </c>
      <c r="AF106" s="87">
        <v>0</v>
      </c>
      <c r="AG106" s="87">
        <v>0</v>
      </c>
      <c r="AH106" s="87">
        <v>0</v>
      </c>
      <c r="AI106" s="87">
        <v>0</v>
      </c>
      <c r="AJ106" s="87">
        <v>0</v>
      </c>
      <c r="AK106" s="87">
        <v>0</v>
      </c>
      <c r="AL106" s="87">
        <v>0</v>
      </c>
      <c r="AM106" s="87">
        <v>0</v>
      </c>
      <c r="AN106" s="87">
        <v>0</v>
      </c>
      <c r="AO106" s="87">
        <v>0</v>
      </c>
      <c r="AP106" s="87">
        <v>0</v>
      </c>
      <c r="AQ106" s="87">
        <v>0</v>
      </c>
      <c r="AR106" s="87">
        <v>0</v>
      </c>
      <c r="AS106" s="87">
        <v>0</v>
      </c>
      <c r="AT106" s="87">
        <v>0</v>
      </c>
      <c r="AU106" s="87">
        <v>0</v>
      </c>
      <c r="AV106" s="87">
        <v>0</v>
      </c>
      <c r="AW106" s="87">
        <v>0</v>
      </c>
      <c r="AX106" s="87">
        <v>0</v>
      </c>
      <c r="AY106" s="87">
        <v>0</v>
      </c>
      <c r="AZ106" s="87">
        <v>0</v>
      </c>
      <c r="BA106" s="87">
        <v>0</v>
      </c>
      <c r="BB106" s="87">
        <v>0</v>
      </c>
      <c r="BC106" s="87">
        <v>0</v>
      </c>
      <c r="BD106" s="87">
        <v>0</v>
      </c>
      <c r="BE106" s="87">
        <v>0</v>
      </c>
      <c r="BF106" s="87">
        <v>0</v>
      </c>
      <c r="BG106" s="87">
        <v>0</v>
      </c>
      <c r="BH106" s="87">
        <v>0</v>
      </c>
      <c r="BI106" s="87">
        <v>0</v>
      </c>
      <c r="BJ106" s="87">
        <v>0</v>
      </c>
      <c r="BK106" s="87">
        <v>0</v>
      </c>
      <c r="BL106" s="87">
        <v>0</v>
      </c>
      <c r="BM106" s="87">
        <v>0</v>
      </c>
      <c r="BN106" s="87">
        <v>0</v>
      </c>
    </row>
    <row r="107" spans="1:66">
      <c r="A107" s="86" t="s">
        <v>1454</v>
      </c>
      <c r="B107" s="87">
        <v>0</v>
      </c>
      <c r="C107" s="87">
        <v>0</v>
      </c>
      <c r="D107" s="87">
        <v>0</v>
      </c>
      <c r="E107" s="87">
        <v>0</v>
      </c>
      <c r="F107" s="87">
        <v>0</v>
      </c>
      <c r="G107" s="87">
        <v>0</v>
      </c>
      <c r="H107" s="87">
        <v>0</v>
      </c>
      <c r="I107" s="87">
        <v>0</v>
      </c>
      <c r="J107" s="87">
        <v>0</v>
      </c>
      <c r="K107" s="87">
        <v>0</v>
      </c>
      <c r="L107" s="87">
        <v>0</v>
      </c>
      <c r="M107" s="87">
        <v>0</v>
      </c>
      <c r="N107" s="87">
        <v>0</v>
      </c>
      <c r="O107" s="87">
        <v>0</v>
      </c>
      <c r="P107" s="87">
        <v>0</v>
      </c>
      <c r="Q107" s="87">
        <v>0</v>
      </c>
      <c r="R107" s="87">
        <v>0</v>
      </c>
      <c r="S107" s="87">
        <v>0</v>
      </c>
      <c r="T107" s="87">
        <v>0</v>
      </c>
      <c r="U107" s="87">
        <v>0</v>
      </c>
      <c r="V107" s="87">
        <v>0</v>
      </c>
      <c r="W107" s="87">
        <v>0</v>
      </c>
      <c r="X107" s="87">
        <v>0</v>
      </c>
      <c r="Y107" s="87">
        <v>0</v>
      </c>
      <c r="Z107" s="87">
        <v>0</v>
      </c>
      <c r="AA107" s="87">
        <v>0</v>
      </c>
      <c r="AB107" s="87">
        <v>0</v>
      </c>
      <c r="AC107" s="87">
        <v>0</v>
      </c>
      <c r="AD107" s="87">
        <v>0</v>
      </c>
      <c r="AE107" s="87">
        <v>0</v>
      </c>
      <c r="AF107" s="87">
        <v>0</v>
      </c>
      <c r="AG107" s="87">
        <v>0</v>
      </c>
      <c r="AH107" s="87">
        <v>0</v>
      </c>
      <c r="AI107" s="87">
        <v>0</v>
      </c>
      <c r="AJ107" s="87">
        <v>0</v>
      </c>
      <c r="AK107" s="87">
        <v>0</v>
      </c>
      <c r="AL107" s="87">
        <v>0</v>
      </c>
      <c r="AM107" s="87">
        <v>0</v>
      </c>
      <c r="AN107" s="87">
        <v>0</v>
      </c>
      <c r="AO107" s="87">
        <v>0</v>
      </c>
      <c r="AP107" s="87">
        <v>0</v>
      </c>
      <c r="AQ107" s="87">
        <v>0</v>
      </c>
      <c r="AR107" s="87">
        <v>0</v>
      </c>
      <c r="AS107" s="87">
        <v>0</v>
      </c>
      <c r="AT107" s="87">
        <v>0</v>
      </c>
      <c r="AU107" s="87">
        <v>0</v>
      </c>
      <c r="AV107" s="87">
        <v>0</v>
      </c>
      <c r="AW107" s="87">
        <v>0</v>
      </c>
      <c r="AX107" s="87">
        <v>0</v>
      </c>
      <c r="AY107" s="87">
        <v>0</v>
      </c>
      <c r="AZ107" s="87">
        <v>0</v>
      </c>
      <c r="BA107" s="87">
        <v>0</v>
      </c>
      <c r="BB107" s="87">
        <v>0</v>
      </c>
      <c r="BC107" s="87">
        <v>0</v>
      </c>
      <c r="BD107" s="87">
        <v>0</v>
      </c>
      <c r="BE107" s="87">
        <v>0</v>
      </c>
      <c r="BF107" s="87">
        <v>0</v>
      </c>
      <c r="BG107" s="87">
        <v>0</v>
      </c>
      <c r="BH107" s="87">
        <v>0</v>
      </c>
      <c r="BI107" s="87">
        <v>0</v>
      </c>
      <c r="BJ107" s="87">
        <v>0</v>
      </c>
      <c r="BK107" s="87">
        <v>0</v>
      </c>
      <c r="BL107" s="87">
        <v>0</v>
      </c>
      <c r="BM107" s="87">
        <v>0</v>
      </c>
      <c r="BN107" s="87">
        <v>0</v>
      </c>
    </row>
    <row r="108" spans="1:66">
      <c r="A108" s="86" t="s">
        <v>1455</v>
      </c>
      <c r="B108" s="87">
        <v>0</v>
      </c>
      <c r="C108" s="87">
        <v>0</v>
      </c>
      <c r="D108" s="87">
        <v>0</v>
      </c>
      <c r="E108" s="87">
        <v>0</v>
      </c>
      <c r="F108" s="87">
        <v>0</v>
      </c>
      <c r="G108" s="87">
        <v>0</v>
      </c>
      <c r="H108" s="87">
        <v>0</v>
      </c>
      <c r="I108" s="87">
        <v>0</v>
      </c>
      <c r="J108" s="87">
        <v>0</v>
      </c>
      <c r="K108" s="87">
        <v>0</v>
      </c>
      <c r="L108" s="87">
        <v>0</v>
      </c>
      <c r="M108" s="87">
        <v>0</v>
      </c>
      <c r="N108" s="87">
        <v>0</v>
      </c>
      <c r="O108" s="87">
        <v>0</v>
      </c>
      <c r="P108" s="87">
        <v>0</v>
      </c>
      <c r="Q108" s="87">
        <v>0</v>
      </c>
      <c r="R108" s="87">
        <v>0</v>
      </c>
      <c r="S108" s="87">
        <v>0</v>
      </c>
      <c r="T108" s="87">
        <v>0</v>
      </c>
      <c r="U108" s="87">
        <v>0</v>
      </c>
      <c r="V108" s="87">
        <v>0</v>
      </c>
      <c r="W108" s="87">
        <v>0</v>
      </c>
      <c r="X108" s="87">
        <v>0</v>
      </c>
      <c r="Y108" s="87">
        <v>0</v>
      </c>
      <c r="Z108" s="87">
        <v>0</v>
      </c>
      <c r="AA108" s="87">
        <v>0</v>
      </c>
      <c r="AB108" s="87">
        <v>0</v>
      </c>
      <c r="AC108" s="87">
        <v>0</v>
      </c>
      <c r="AD108" s="87">
        <v>0</v>
      </c>
      <c r="AE108" s="87">
        <v>0</v>
      </c>
      <c r="AF108" s="87">
        <v>0</v>
      </c>
      <c r="AG108" s="87">
        <v>0</v>
      </c>
      <c r="AH108" s="87">
        <v>0</v>
      </c>
      <c r="AI108" s="87">
        <v>0</v>
      </c>
      <c r="AJ108" s="87">
        <v>0</v>
      </c>
      <c r="AK108" s="87">
        <v>0</v>
      </c>
      <c r="AL108" s="87">
        <v>0</v>
      </c>
      <c r="AM108" s="87">
        <v>0</v>
      </c>
      <c r="AN108" s="87">
        <v>0</v>
      </c>
      <c r="AO108" s="87">
        <v>0</v>
      </c>
      <c r="AP108" s="87">
        <v>0</v>
      </c>
      <c r="AQ108" s="87">
        <v>0</v>
      </c>
      <c r="AR108" s="87">
        <v>0</v>
      </c>
      <c r="AS108" s="87">
        <v>0</v>
      </c>
      <c r="AT108" s="87">
        <v>0</v>
      </c>
      <c r="AU108" s="87">
        <v>0</v>
      </c>
      <c r="AV108" s="87">
        <v>0</v>
      </c>
      <c r="AW108" s="87">
        <v>0</v>
      </c>
      <c r="AX108" s="87">
        <v>0</v>
      </c>
      <c r="AY108" s="87">
        <v>0</v>
      </c>
      <c r="AZ108" s="87">
        <v>0</v>
      </c>
      <c r="BA108" s="87">
        <v>0</v>
      </c>
      <c r="BB108" s="87">
        <v>0</v>
      </c>
      <c r="BC108" s="87">
        <v>0</v>
      </c>
      <c r="BD108" s="87">
        <v>0</v>
      </c>
      <c r="BE108" s="87">
        <v>0</v>
      </c>
      <c r="BF108" s="87">
        <v>0</v>
      </c>
      <c r="BG108" s="87">
        <v>0</v>
      </c>
      <c r="BH108" s="87">
        <v>0</v>
      </c>
      <c r="BI108" s="87">
        <v>0</v>
      </c>
      <c r="BJ108" s="87">
        <v>0</v>
      </c>
      <c r="BK108" s="87">
        <v>0</v>
      </c>
      <c r="BL108" s="87">
        <v>0</v>
      </c>
      <c r="BM108" s="87">
        <v>0</v>
      </c>
      <c r="BN108" s="87">
        <v>0</v>
      </c>
    </row>
    <row r="109" spans="1:66">
      <c r="A109" s="86" t="s">
        <v>1456</v>
      </c>
      <c r="B109" s="87">
        <v>0</v>
      </c>
      <c r="C109" s="87">
        <v>0</v>
      </c>
      <c r="D109" s="87">
        <v>0</v>
      </c>
      <c r="E109" s="87">
        <v>0</v>
      </c>
      <c r="F109" s="87">
        <v>0</v>
      </c>
      <c r="G109" s="87">
        <v>0</v>
      </c>
      <c r="H109" s="87">
        <v>0</v>
      </c>
      <c r="I109" s="87">
        <v>0</v>
      </c>
      <c r="J109" s="87">
        <v>0</v>
      </c>
      <c r="K109" s="87">
        <v>0</v>
      </c>
      <c r="L109" s="87">
        <v>0</v>
      </c>
      <c r="M109" s="87">
        <v>0</v>
      </c>
      <c r="N109" s="87">
        <v>0</v>
      </c>
      <c r="O109" s="87">
        <v>0</v>
      </c>
      <c r="P109" s="87">
        <v>0</v>
      </c>
      <c r="Q109" s="87">
        <v>0</v>
      </c>
      <c r="R109" s="87">
        <v>0</v>
      </c>
      <c r="S109" s="87">
        <v>0</v>
      </c>
      <c r="T109" s="87">
        <v>0</v>
      </c>
      <c r="U109" s="87">
        <v>0</v>
      </c>
      <c r="V109" s="87">
        <v>0</v>
      </c>
      <c r="W109" s="87">
        <v>0</v>
      </c>
      <c r="X109" s="87">
        <v>0</v>
      </c>
      <c r="Y109" s="87">
        <v>0</v>
      </c>
      <c r="Z109" s="87">
        <v>0</v>
      </c>
      <c r="AA109" s="87">
        <v>0</v>
      </c>
      <c r="AB109" s="87">
        <v>0</v>
      </c>
      <c r="AC109" s="87">
        <v>0</v>
      </c>
      <c r="AD109" s="87">
        <v>0</v>
      </c>
      <c r="AE109" s="87">
        <v>0</v>
      </c>
      <c r="AF109" s="87">
        <v>0</v>
      </c>
      <c r="AG109" s="87">
        <v>0</v>
      </c>
      <c r="AH109" s="87">
        <v>0</v>
      </c>
      <c r="AI109" s="87">
        <v>0</v>
      </c>
      <c r="AJ109" s="87">
        <v>0</v>
      </c>
      <c r="AK109" s="87">
        <v>0</v>
      </c>
      <c r="AL109" s="87">
        <v>0</v>
      </c>
      <c r="AM109" s="87">
        <v>0</v>
      </c>
      <c r="AN109" s="87">
        <v>0</v>
      </c>
      <c r="AO109" s="87">
        <v>0</v>
      </c>
      <c r="AP109" s="87">
        <v>0</v>
      </c>
      <c r="AQ109" s="87">
        <v>0</v>
      </c>
      <c r="AR109" s="87">
        <v>0</v>
      </c>
      <c r="AS109" s="87">
        <v>0</v>
      </c>
      <c r="AT109" s="87">
        <v>0</v>
      </c>
      <c r="AU109" s="87">
        <v>0</v>
      </c>
      <c r="AV109" s="87">
        <v>0</v>
      </c>
      <c r="AW109" s="87">
        <v>0</v>
      </c>
      <c r="AX109" s="87">
        <v>0</v>
      </c>
      <c r="AY109" s="87">
        <v>0</v>
      </c>
      <c r="AZ109" s="87">
        <v>0</v>
      </c>
      <c r="BA109" s="87">
        <v>0</v>
      </c>
      <c r="BB109" s="87">
        <v>0</v>
      </c>
      <c r="BC109" s="87">
        <v>0</v>
      </c>
      <c r="BD109" s="87">
        <v>0</v>
      </c>
      <c r="BE109" s="87">
        <v>0</v>
      </c>
      <c r="BF109" s="87">
        <v>0</v>
      </c>
      <c r="BG109" s="87">
        <v>0</v>
      </c>
      <c r="BH109" s="87">
        <v>0</v>
      </c>
      <c r="BI109" s="87">
        <v>0</v>
      </c>
      <c r="BJ109" s="87">
        <v>0</v>
      </c>
      <c r="BK109" s="87">
        <v>0</v>
      </c>
      <c r="BL109" s="87">
        <v>0</v>
      </c>
      <c r="BM109" s="87">
        <v>0</v>
      </c>
      <c r="BN109" s="87">
        <v>0</v>
      </c>
    </row>
    <row r="110" spans="1:66">
      <c r="A110" s="86" t="s">
        <v>1457</v>
      </c>
      <c r="B110" s="87">
        <v>1626473.26975044</v>
      </c>
      <c r="C110" s="87">
        <v>-2735171.2314026402</v>
      </c>
      <c r="D110" s="87">
        <v>-2412977.9806600902</v>
      </c>
      <c r="E110" s="87">
        <v>-708487.43992707203</v>
      </c>
      <c r="F110" s="87">
        <v>1008678.8777152899</v>
      </c>
      <c r="G110" s="87">
        <v>1184538.2901788901</v>
      </c>
      <c r="H110" s="87">
        <v>1529716.85261843</v>
      </c>
      <c r="I110" s="87">
        <v>4226251.4932887601</v>
      </c>
      <c r="J110" s="87">
        <v>651760.37052115297</v>
      </c>
      <c r="K110" s="87">
        <v>-394809.208793931</v>
      </c>
      <c r="L110" s="87">
        <v>-2825746.3995930799</v>
      </c>
      <c r="M110" s="87">
        <v>-1788646.3647881099</v>
      </c>
      <c r="N110" s="87">
        <v>-638419.47109195299</v>
      </c>
      <c r="O110" s="87">
        <v>2169627.3688805201</v>
      </c>
      <c r="P110" s="87">
        <v>-2344624.1579509298</v>
      </c>
      <c r="Q110" s="87">
        <v>-2137106.0878325999</v>
      </c>
      <c r="R110" s="87">
        <v>-921831.81734483701</v>
      </c>
      <c r="S110" s="87">
        <v>983190.26359797094</v>
      </c>
      <c r="T110" s="87">
        <v>1344715.3767250199</v>
      </c>
      <c r="U110" s="87">
        <v>1704820.4322617799</v>
      </c>
      <c r="V110" s="87">
        <v>4622894.11413847</v>
      </c>
      <c r="W110" s="87">
        <v>611244.72146528901</v>
      </c>
      <c r="X110" s="87">
        <v>-636664.72350265703</v>
      </c>
      <c r="Y110" s="87">
        <v>-3286675.1658111401</v>
      </c>
      <c r="Z110" s="87">
        <v>-2109590.32462689</v>
      </c>
      <c r="AA110" s="87">
        <v>-1.72803993336856E-8</v>
      </c>
      <c r="AB110" s="87">
        <v>1707358.8043714501</v>
      </c>
      <c r="AC110" s="87">
        <v>-2762510.0311361598</v>
      </c>
      <c r="AD110" s="87">
        <v>-2083941.3466707401</v>
      </c>
      <c r="AE110" s="87">
        <v>-1302610.8232311599</v>
      </c>
      <c r="AF110" s="87">
        <v>548580.72066021804</v>
      </c>
      <c r="AG110" s="87">
        <v>1269534.87504155</v>
      </c>
      <c r="AH110" s="87">
        <v>1879779.5548303099</v>
      </c>
      <c r="AI110" s="87">
        <v>4749087.4061170202</v>
      </c>
      <c r="AJ110" s="87">
        <v>1050406.39045687</v>
      </c>
      <c r="AK110" s="87">
        <v>-551311.20030368899</v>
      </c>
      <c r="AL110" s="87">
        <v>-2499218.1013153601</v>
      </c>
      <c r="AM110" s="87">
        <v>-2005156.24882031</v>
      </c>
      <c r="AN110" s="87">
        <v>-1.4551915228366801E-8</v>
      </c>
      <c r="AO110" s="87">
        <v>1713945.8976274701</v>
      </c>
      <c r="AP110" s="87">
        <v>-2813781.0794013301</v>
      </c>
      <c r="AQ110" s="87">
        <v>-2172728.41173768</v>
      </c>
      <c r="AR110" s="87">
        <v>-1373328.6217298801</v>
      </c>
      <c r="AS110" s="87">
        <v>521328.19762799202</v>
      </c>
      <c r="AT110" s="87">
        <v>1320642.06188658</v>
      </c>
      <c r="AU110" s="87">
        <v>1941239.2435903901</v>
      </c>
      <c r="AV110" s="87">
        <v>4857829.0514438897</v>
      </c>
      <c r="AW110" s="87">
        <v>1098166.70816209</v>
      </c>
      <c r="AX110" s="87">
        <v>-513640.711660325</v>
      </c>
      <c r="AY110" s="87">
        <v>-2554851.3854476898</v>
      </c>
      <c r="AZ110" s="87">
        <v>-2024890.3952604099</v>
      </c>
      <c r="BA110" s="87">
        <v>-69.444898883375501</v>
      </c>
      <c r="BB110" s="87">
        <v>1773464.1562186901</v>
      </c>
      <c r="BC110" s="87">
        <v>-3016737.8891863301</v>
      </c>
      <c r="BD110" s="87">
        <v>-2362248.43365457</v>
      </c>
      <c r="BE110" s="87">
        <v>-1517635.94777559</v>
      </c>
      <c r="BF110" s="87">
        <v>534234.87555027998</v>
      </c>
      <c r="BG110" s="87">
        <v>1422269.75204538</v>
      </c>
      <c r="BH110" s="87">
        <v>2087902.4734950999</v>
      </c>
      <c r="BI110" s="87">
        <v>5184293.5942264805</v>
      </c>
      <c r="BJ110" s="87">
        <v>1203275.23549584</v>
      </c>
      <c r="BK110" s="87">
        <v>-516919.98620855302</v>
      </c>
      <c r="BL110" s="87">
        <v>-2684878.5650899601</v>
      </c>
      <c r="BM110" s="87">
        <v>-2106881.9730591602</v>
      </c>
      <c r="BN110" s="87">
        <v>137.29205761774199</v>
      </c>
    </row>
    <row r="111" spans="1:66">
      <c r="A111" s="86" t="s">
        <v>1458</v>
      </c>
      <c r="B111" s="87">
        <v>-643791.48916666606</v>
      </c>
      <c r="C111" s="87">
        <v>-643791.48916666606</v>
      </c>
      <c r="D111" s="87">
        <v>-643791.48916666606</v>
      </c>
      <c r="E111" s="87">
        <v>-643791.48916666606</v>
      </c>
      <c r="F111" s="87">
        <v>-643791.48916666606</v>
      </c>
      <c r="G111" s="87">
        <v>-643791.48916666606</v>
      </c>
      <c r="H111" s="87">
        <v>-643791.48916666606</v>
      </c>
      <c r="I111" s="87">
        <v>-643791.48916666606</v>
      </c>
      <c r="J111" s="87">
        <v>-643791.48916666606</v>
      </c>
      <c r="K111" s="87">
        <v>-643791.48916666606</v>
      </c>
      <c r="L111" s="87">
        <v>-643791.48916666606</v>
      </c>
      <c r="M111" s="87">
        <v>-643791.48916666606</v>
      </c>
      <c r="N111" s="87">
        <v>-7725497.8700000001</v>
      </c>
      <c r="O111" s="87">
        <v>53201.622590996099</v>
      </c>
      <c r="P111" s="87">
        <v>53201.622590996099</v>
      </c>
      <c r="Q111" s="87">
        <v>53201.622590996099</v>
      </c>
      <c r="R111" s="87">
        <v>53201.622590996099</v>
      </c>
      <c r="S111" s="87">
        <v>53201.622590996099</v>
      </c>
      <c r="T111" s="87">
        <v>53201.622590996099</v>
      </c>
      <c r="U111" s="87">
        <v>53201.622590996099</v>
      </c>
      <c r="V111" s="87">
        <v>53201.622590996099</v>
      </c>
      <c r="W111" s="87">
        <v>53201.622590996099</v>
      </c>
      <c r="X111" s="87">
        <v>53201.622590996099</v>
      </c>
      <c r="Y111" s="87">
        <v>53201.622590996099</v>
      </c>
      <c r="Z111" s="87">
        <v>53201.622590996099</v>
      </c>
      <c r="AA111" s="87">
        <v>638419.47109195299</v>
      </c>
      <c r="AB111" s="87">
        <v>1.36128145792705E-9</v>
      </c>
      <c r="AC111" s="87">
        <v>1.36128145792705E-9</v>
      </c>
      <c r="AD111" s="87">
        <v>1.36128145792705E-9</v>
      </c>
      <c r="AE111" s="87">
        <v>1.36128145792705E-9</v>
      </c>
      <c r="AF111" s="87">
        <v>1.36128145792705E-9</v>
      </c>
      <c r="AG111" s="87">
        <v>1.36128145792705E-9</v>
      </c>
      <c r="AH111" s="87">
        <v>1.36128145792705E-9</v>
      </c>
      <c r="AI111" s="87">
        <v>1.36128145792705E-9</v>
      </c>
      <c r="AJ111" s="87">
        <v>1.36128145792705E-9</v>
      </c>
      <c r="AK111" s="87">
        <v>1.36128145792705E-9</v>
      </c>
      <c r="AL111" s="87">
        <v>1.36128145792705E-9</v>
      </c>
      <c r="AM111" s="87">
        <v>1.36128145792705E-9</v>
      </c>
      <c r="AN111" s="87">
        <v>1.63353774951247E-8</v>
      </c>
      <c r="AO111" s="87">
        <v>1.36448876888708E-9</v>
      </c>
      <c r="AP111" s="87">
        <v>1.36448876888708E-9</v>
      </c>
      <c r="AQ111" s="87">
        <v>1.36448876888708E-9</v>
      </c>
      <c r="AR111" s="87">
        <v>1.36448876888708E-9</v>
      </c>
      <c r="AS111" s="87">
        <v>1.36448876888708E-9</v>
      </c>
      <c r="AT111" s="87">
        <v>1.36448876888708E-9</v>
      </c>
      <c r="AU111" s="87">
        <v>1.36448876888708E-9</v>
      </c>
      <c r="AV111" s="87">
        <v>1.36448876888708E-9</v>
      </c>
      <c r="AW111" s="87">
        <v>1.36448876888708E-9</v>
      </c>
      <c r="AX111" s="87">
        <v>1.36448876888708E-9</v>
      </c>
      <c r="AY111" s="87">
        <v>1.36448876888708E-9</v>
      </c>
      <c r="AZ111" s="87">
        <v>1.36448876888708E-9</v>
      </c>
      <c r="BA111" s="87">
        <v>1.6373865226645001E-8</v>
      </c>
      <c r="BB111" s="87">
        <v>5.7870749068721503</v>
      </c>
      <c r="BC111" s="87">
        <v>5.7870749068721503</v>
      </c>
      <c r="BD111" s="87">
        <v>5.7870749068721503</v>
      </c>
      <c r="BE111" s="87">
        <v>5.7870749068721503</v>
      </c>
      <c r="BF111" s="87">
        <v>5.7870749068721503</v>
      </c>
      <c r="BG111" s="87">
        <v>5.7870749068721503</v>
      </c>
      <c r="BH111" s="87">
        <v>5.7870749068721503</v>
      </c>
      <c r="BI111" s="87">
        <v>5.7870749068721503</v>
      </c>
      <c r="BJ111" s="87">
        <v>5.7870749068721503</v>
      </c>
      <c r="BK111" s="87">
        <v>5.7870749068721503</v>
      </c>
      <c r="BL111" s="87">
        <v>5.7870749068721503</v>
      </c>
      <c r="BM111" s="87">
        <v>5.7870749068721503</v>
      </c>
      <c r="BN111" s="87">
        <v>69.444898882465793</v>
      </c>
    </row>
    <row r="112" spans="1:66">
      <c r="A112" s="86" t="s">
        <v>1459</v>
      </c>
      <c r="B112" s="87">
        <v>-239206.23633114199</v>
      </c>
      <c r="C112" s="87">
        <v>82418.654230739499</v>
      </c>
      <c r="D112" s="87">
        <v>15829.005680685301</v>
      </c>
      <c r="E112" s="87">
        <v>76171.115026564599</v>
      </c>
      <c r="F112" s="87">
        <v>-44484.3224890454</v>
      </c>
      <c r="G112" s="87">
        <v>-5449.1947453900502</v>
      </c>
      <c r="H112" s="87">
        <v>-65619.388039130907</v>
      </c>
      <c r="I112" s="87">
        <v>-260133.35009509799</v>
      </c>
      <c r="J112" s="87">
        <v>-42261.9114859033</v>
      </c>
      <c r="K112" s="87">
        <v>-9180.5345127801193</v>
      </c>
      <c r="L112" s="87">
        <v>25022.752279663899</v>
      </c>
      <c r="M112" s="87">
        <v>96674.866910065903</v>
      </c>
      <c r="N112" s="87">
        <v>-370218.543570771</v>
      </c>
      <c r="O112" s="87">
        <v>-177141.23564169701</v>
      </c>
      <c r="P112" s="87">
        <v>120233.260024042</v>
      </c>
      <c r="Q112" s="87">
        <v>51957.761190505902</v>
      </c>
      <c r="R112" s="87">
        <v>29316.740529094401</v>
      </c>
      <c r="S112" s="87">
        <v>-76845.161949838206</v>
      </c>
      <c r="T112" s="87">
        <v>13059.818789160199</v>
      </c>
      <c r="U112" s="87">
        <v>-49361.316240217202</v>
      </c>
      <c r="V112" s="87">
        <v>-250456.65353355301</v>
      </c>
      <c r="W112" s="87">
        <v>-15335.8983279964</v>
      </c>
      <c r="X112" s="87">
        <v>24039.2443432158</v>
      </c>
      <c r="Y112" s="87">
        <v>140790.624191788</v>
      </c>
      <c r="Z112" s="87">
        <v>189742.816625495</v>
      </c>
      <c r="AA112" s="87">
        <v>3.4106051316484799E-10</v>
      </c>
      <c r="AB112" s="87">
        <v>-147125.720324797</v>
      </c>
      <c r="AC112" s="87">
        <v>253710.70540185901</v>
      </c>
      <c r="AD112" s="87">
        <v>192174.89290034401</v>
      </c>
      <c r="AE112" s="87">
        <v>120143.16900738901</v>
      </c>
      <c r="AF112" s="87">
        <v>-47583.717166806899</v>
      </c>
      <c r="AG112" s="87">
        <v>-113977.088166999</v>
      </c>
      <c r="AH112" s="87">
        <v>-169984.731879889</v>
      </c>
      <c r="AI112" s="87">
        <v>-428760.60016197601</v>
      </c>
      <c r="AJ112" s="87">
        <v>-97381.657362074504</v>
      </c>
      <c r="AK112" s="87">
        <v>45696.672588984999</v>
      </c>
      <c r="AL112" s="87">
        <v>219164.028060563</v>
      </c>
      <c r="AM112" s="87">
        <v>173924.04710340299</v>
      </c>
      <c r="AN112" s="87">
        <v>6.8212102632969597E-10</v>
      </c>
      <c r="AO112" s="87">
        <v>-145039.07254220801</v>
      </c>
      <c r="AP112" s="87">
        <v>253587.55066168701</v>
      </c>
      <c r="AQ112" s="87">
        <v>196253.70751827501</v>
      </c>
      <c r="AR112" s="87">
        <v>124119.71688159399</v>
      </c>
      <c r="AS112" s="87">
        <v>-44536.775654979603</v>
      </c>
      <c r="AT112" s="87">
        <v>-116611.291089391</v>
      </c>
      <c r="AU112" s="87">
        <v>-172475.96090962901</v>
      </c>
      <c r="AV112" s="87">
        <v>-431204.917778156</v>
      </c>
      <c r="AW112" s="87">
        <v>-99843.120314680506</v>
      </c>
      <c r="AX112" s="87">
        <v>41812.7814737757</v>
      </c>
      <c r="AY112" s="87">
        <v>220725.21091428501</v>
      </c>
      <c r="AZ112" s="87">
        <v>173212.170839425</v>
      </c>
      <c r="BA112" s="87">
        <v>-1.70530256582424E-9</v>
      </c>
      <c r="BB112" s="87">
        <v>-141762.361973127</v>
      </c>
      <c r="BC112" s="87">
        <v>256308.64963853901</v>
      </c>
      <c r="BD112" s="87">
        <v>200674.68809399201</v>
      </c>
      <c r="BE112" s="87">
        <v>129189.67633088</v>
      </c>
      <c r="BF112" s="87">
        <v>-42615.738404112599</v>
      </c>
      <c r="BG112" s="87">
        <v>-117793.280674116</v>
      </c>
      <c r="BH112" s="87">
        <v>-174538.08424482701</v>
      </c>
      <c r="BI112" s="87">
        <v>-432759.65694205102</v>
      </c>
      <c r="BJ112" s="87">
        <v>-103051.139377049</v>
      </c>
      <c r="BK112" s="87">
        <v>38942.700383311203</v>
      </c>
      <c r="BL112" s="87">
        <v>218114.041093951</v>
      </c>
      <c r="BM112" s="87">
        <v>169290.506074606</v>
      </c>
      <c r="BN112" s="87">
        <v>-3.1832314562052401E-9</v>
      </c>
    </row>
    <row r="113" spans="1:66">
      <c r="A113" s="86" t="s">
        <v>1460</v>
      </c>
      <c r="B113" s="87">
        <v>-179097.66666666599</v>
      </c>
      <c r="C113" s="87">
        <v>-179097.66666666599</v>
      </c>
      <c r="D113" s="87">
        <v>-179097.66666666599</v>
      </c>
      <c r="E113" s="87">
        <v>-179097.66666666599</v>
      </c>
      <c r="F113" s="87">
        <v>-179097.66666666599</v>
      </c>
      <c r="G113" s="87">
        <v>-179097.66666666599</v>
      </c>
      <c r="H113" s="87">
        <v>-179097.66666666599</v>
      </c>
      <c r="I113" s="87">
        <v>-179097.66666666599</v>
      </c>
      <c r="J113" s="87">
        <v>-179097.66666666599</v>
      </c>
      <c r="K113" s="87">
        <v>-179097.66666666599</v>
      </c>
      <c r="L113" s="87">
        <v>-179097.66666666599</v>
      </c>
      <c r="M113" s="87">
        <v>-179097.66666666599</v>
      </c>
      <c r="N113" s="87">
        <v>-2149171.9999999902</v>
      </c>
      <c r="O113" s="87">
        <v>-30851.5452975644</v>
      </c>
      <c r="P113" s="87">
        <v>-30851.5452975644</v>
      </c>
      <c r="Q113" s="87">
        <v>-30851.5452975644</v>
      </c>
      <c r="R113" s="87">
        <v>-30851.5452975644</v>
      </c>
      <c r="S113" s="87">
        <v>-30851.5452975644</v>
      </c>
      <c r="T113" s="87">
        <v>-30851.5452975644</v>
      </c>
      <c r="U113" s="87">
        <v>-30851.5452975644</v>
      </c>
      <c r="V113" s="87">
        <v>-30851.5452975644</v>
      </c>
      <c r="W113" s="87">
        <v>-30851.5452975644</v>
      </c>
      <c r="X113" s="87">
        <v>-30851.5452975644</v>
      </c>
      <c r="Y113" s="87">
        <v>-30851.5452975644</v>
      </c>
      <c r="Z113" s="87">
        <v>-30851.5452975644</v>
      </c>
      <c r="AA113" s="87">
        <v>-370218.54357077298</v>
      </c>
      <c r="AB113" s="87">
        <v>2.93098878501041E-11</v>
      </c>
      <c r="AC113" s="87">
        <v>2.93098878501041E-11</v>
      </c>
      <c r="AD113" s="87">
        <v>2.93098878501041E-11</v>
      </c>
      <c r="AE113" s="87">
        <v>2.93098878501041E-11</v>
      </c>
      <c r="AF113" s="87">
        <v>2.93098878501041E-11</v>
      </c>
      <c r="AG113" s="87">
        <v>2.93098878501041E-11</v>
      </c>
      <c r="AH113" s="87">
        <v>2.93098878501041E-11</v>
      </c>
      <c r="AI113" s="87">
        <v>2.93098878501041E-11</v>
      </c>
      <c r="AJ113" s="87">
        <v>2.93098878501041E-11</v>
      </c>
      <c r="AK113" s="87">
        <v>2.93098878501041E-11</v>
      </c>
      <c r="AL113" s="87">
        <v>2.93098878501041E-11</v>
      </c>
      <c r="AM113" s="87">
        <v>2.93098878501041E-11</v>
      </c>
      <c r="AN113" s="87">
        <v>3.5171865420124902E-10</v>
      </c>
      <c r="AO113" s="87">
        <v>3.7821597705563597E-11</v>
      </c>
      <c r="AP113" s="87">
        <v>3.7821597705563597E-11</v>
      </c>
      <c r="AQ113" s="87">
        <v>3.7821597705563597E-11</v>
      </c>
      <c r="AR113" s="87">
        <v>3.7821597705563597E-11</v>
      </c>
      <c r="AS113" s="87">
        <v>3.7821597705563597E-11</v>
      </c>
      <c r="AT113" s="87">
        <v>3.7821597705563597E-11</v>
      </c>
      <c r="AU113" s="87">
        <v>3.7821597705563597E-11</v>
      </c>
      <c r="AV113" s="87">
        <v>3.7821597705563597E-11</v>
      </c>
      <c r="AW113" s="87">
        <v>3.7821597705563597E-11</v>
      </c>
      <c r="AX113" s="87">
        <v>3.7821597705563597E-11</v>
      </c>
      <c r="AY113" s="87">
        <v>3.7821597705563597E-11</v>
      </c>
      <c r="AZ113" s="87">
        <v>3.7821597705563597E-11</v>
      </c>
      <c r="BA113" s="87">
        <v>4.5385917246676301E-10</v>
      </c>
      <c r="BB113" s="87">
        <v>-1.52365774318418E-10</v>
      </c>
      <c r="BC113" s="87">
        <v>-1.52365774318418E-10</v>
      </c>
      <c r="BD113" s="87">
        <v>-1.52365774318418E-10</v>
      </c>
      <c r="BE113" s="87">
        <v>-1.52365774318418E-10</v>
      </c>
      <c r="BF113" s="87">
        <v>-1.52365774318418E-10</v>
      </c>
      <c r="BG113" s="87">
        <v>-1.52365774318418E-10</v>
      </c>
      <c r="BH113" s="87">
        <v>-1.52365774318418E-10</v>
      </c>
      <c r="BI113" s="87">
        <v>-1.52365774318418E-10</v>
      </c>
      <c r="BJ113" s="87">
        <v>-1.52365774318418E-10</v>
      </c>
      <c r="BK113" s="87">
        <v>-1.52365774318418E-10</v>
      </c>
      <c r="BL113" s="87">
        <v>-1.52365774318418E-10</v>
      </c>
      <c r="BM113" s="87">
        <v>-1.52365774318418E-10</v>
      </c>
      <c r="BN113" s="87">
        <v>-1.8283892918210101E-9</v>
      </c>
    </row>
    <row r="114" spans="1:66">
      <c r="A114" s="86" t="s">
        <v>1461</v>
      </c>
      <c r="B114" s="87">
        <v>0</v>
      </c>
      <c r="C114" s="87">
        <v>0</v>
      </c>
      <c r="D114" s="87">
        <v>0</v>
      </c>
      <c r="E114" s="87">
        <v>0</v>
      </c>
      <c r="F114" s="87">
        <v>0</v>
      </c>
      <c r="G114" s="87">
        <v>0</v>
      </c>
      <c r="H114" s="87">
        <v>0</v>
      </c>
      <c r="I114" s="87">
        <v>0</v>
      </c>
      <c r="J114" s="87">
        <v>0</v>
      </c>
      <c r="K114" s="87">
        <v>0</v>
      </c>
      <c r="L114" s="87">
        <v>0</v>
      </c>
      <c r="M114" s="87">
        <v>0</v>
      </c>
      <c r="N114" s="87">
        <v>0</v>
      </c>
      <c r="O114" s="87">
        <v>0</v>
      </c>
      <c r="P114" s="87">
        <v>0</v>
      </c>
      <c r="Q114" s="87">
        <v>0</v>
      </c>
      <c r="R114" s="87">
        <v>0</v>
      </c>
      <c r="S114" s="87">
        <v>0</v>
      </c>
      <c r="T114" s="87">
        <v>0</v>
      </c>
      <c r="U114" s="87">
        <v>0</v>
      </c>
      <c r="V114" s="87">
        <v>0</v>
      </c>
      <c r="W114" s="87">
        <v>0</v>
      </c>
      <c r="X114" s="87">
        <v>0</v>
      </c>
      <c r="Y114" s="87">
        <v>0</v>
      </c>
      <c r="Z114" s="87">
        <v>0</v>
      </c>
      <c r="AA114" s="87">
        <v>0</v>
      </c>
      <c r="AB114" s="87">
        <v>0</v>
      </c>
      <c r="AC114" s="87">
        <v>0</v>
      </c>
      <c r="AD114" s="87">
        <v>0</v>
      </c>
      <c r="AE114" s="87">
        <v>0</v>
      </c>
      <c r="AF114" s="87">
        <v>0</v>
      </c>
      <c r="AG114" s="87">
        <v>0</v>
      </c>
      <c r="AH114" s="87">
        <v>0</v>
      </c>
      <c r="AI114" s="87">
        <v>0</v>
      </c>
      <c r="AJ114" s="87">
        <v>0</v>
      </c>
      <c r="AK114" s="87">
        <v>0</v>
      </c>
      <c r="AL114" s="87">
        <v>0</v>
      </c>
      <c r="AM114" s="87">
        <v>0</v>
      </c>
      <c r="AN114" s="87">
        <v>0</v>
      </c>
      <c r="AO114" s="87">
        <v>0</v>
      </c>
      <c r="AP114" s="87">
        <v>0</v>
      </c>
      <c r="AQ114" s="87">
        <v>0</v>
      </c>
      <c r="AR114" s="87">
        <v>0</v>
      </c>
      <c r="AS114" s="87">
        <v>0</v>
      </c>
      <c r="AT114" s="87">
        <v>0</v>
      </c>
      <c r="AU114" s="87">
        <v>0</v>
      </c>
      <c r="AV114" s="87">
        <v>0</v>
      </c>
      <c r="AW114" s="87">
        <v>0</v>
      </c>
      <c r="AX114" s="87">
        <v>0</v>
      </c>
      <c r="AY114" s="87">
        <v>0</v>
      </c>
      <c r="AZ114" s="87">
        <v>0</v>
      </c>
      <c r="BA114" s="87">
        <v>0</v>
      </c>
      <c r="BB114" s="87">
        <v>0</v>
      </c>
      <c r="BC114" s="87">
        <v>0</v>
      </c>
      <c r="BD114" s="87">
        <v>0</v>
      </c>
      <c r="BE114" s="87">
        <v>0</v>
      </c>
      <c r="BF114" s="87">
        <v>0</v>
      </c>
      <c r="BG114" s="87">
        <v>0</v>
      </c>
      <c r="BH114" s="87">
        <v>0</v>
      </c>
      <c r="BI114" s="87">
        <v>0</v>
      </c>
      <c r="BJ114" s="87">
        <v>0</v>
      </c>
      <c r="BK114" s="87">
        <v>0</v>
      </c>
      <c r="BL114" s="87">
        <v>0</v>
      </c>
      <c r="BM114" s="87">
        <v>0</v>
      </c>
      <c r="BN114" s="87">
        <v>0</v>
      </c>
    </row>
    <row r="115" spans="1:66">
      <c r="A115" s="86" t="s">
        <v>1462</v>
      </c>
      <c r="B115" s="87">
        <v>0</v>
      </c>
      <c r="C115" s="87">
        <v>0</v>
      </c>
      <c r="D115" s="87">
        <v>0</v>
      </c>
      <c r="E115" s="87">
        <v>0</v>
      </c>
      <c r="F115" s="87">
        <v>0</v>
      </c>
      <c r="G115" s="87">
        <v>0</v>
      </c>
      <c r="H115" s="87">
        <v>0</v>
      </c>
      <c r="I115" s="87">
        <v>0</v>
      </c>
      <c r="J115" s="87">
        <v>0</v>
      </c>
      <c r="K115" s="87">
        <v>0</v>
      </c>
      <c r="L115" s="87">
        <v>0</v>
      </c>
      <c r="M115" s="87">
        <v>0</v>
      </c>
      <c r="N115" s="87">
        <v>0</v>
      </c>
      <c r="O115" s="87">
        <v>0</v>
      </c>
      <c r="P115" s="87">
        <v>0</v>
      </c>
      <c r="Q115" s="87">
        <v>0</v>
      </c>
      <c r="R115" s="87">
        <v>0</v>
      </c>
      <c r="S115" s="87">
        <v>0</v>
      </c>
      <c r="T115" s="87">
        <v>0</v>
      </c>
      <c r="U115" s="87">
        <v>0</v>
      </c>
      <c r="V115" s="87">
        <v>0</v>
      </c>
      <c r="W115" s="87">
        <v>0</v>
      </c>
      <c r="X115" s="87">
        <v>0</v>
      </c>
      <c r="Y115" s="87">
        <v>0</v>
      </c>
      <c r="Z115" s="87">
        <v>0</v>
      </c>
      <c r="AA115" s="87">
        <v>0</v>
      </c>
      <c r="AB115" s="87">
        <v>0</v>
      </c>
      <c r="AC115" s="87">
        <v>0</v>
      </c>
      <c r="AD115" s="87">
        <v>0</v>
      </c>
      <c r="AE115" s="87">
        <v>0</v>
      </c>
      <c r="AF115" s="87">
        <v>0</v>
      </c>
      <c r="AG115" s="87">
        <v>0</v>
      </c>
      <c r="AH115" s="87">
        <v>0</v>
      </c>
      <c r="AI115" s="87">
        <v>0</v>
      </c>
      <c r="AJ115" s="87">
        <v>0</v>
      </c>
      <c r="AK115" s="87">
        <v>0</v>
      </c>
      <c r="AL115" s="87">
        <v>0</v>
      </c>
      <c r="AM115" s="87">
        <v>0</v>
      </c>
      <c r="AN115" s="87">
        <v>0</v>
      </c>
      <c r="AO115" s="87">
        <v>0</v>
      </c>
      <c r="AP115" s="87">
        <v>0</v>
      </c>
      <c r="AQ115" s="87">
        <v>0</v>
      </c>
      <c r="AR115" s="87">
        <v>0</v>
      </c>
      <c r="AS115" s="87">
        <v>0</v>
      </c>
      <c r="AT115" s="87">
        <v>0</v>
      </c>
      <c r="AU115" s="87">
        <v>0</v>
      </c>
      <c r="AV115" s="87">
        <v>0</v>
      </c>
      <c r="AW115" s="87">
        <v>0</v>
      </c>
      <c r="AX115" s="87">
        <v>0</v>
      </c>
      <c r="AY115" s="87">
        <v>0</v>
      </c>
      <c r="AZ115" s="87">
        <v>0</v>
      </c>
      <c r="BA115" s="87">
        <v>0</v>
      </c>
      <c r="BB115" s="87">
        <v>0</v>
      </c>
      <c r="BC115" s="87">
        <v>0</v>
      </c>
      <c r="BD115" s="87">
        <v>0</v>
      </c>
      <c r="BE115" s="87">
        <v>0</v>
      </c>
      <c r="BF115" s="87">
        <v>0</v>
      </c>
      <c r="BG115" s="87">
        <v>0</v>
      </c>
      <c r="BH115" s="87">
        <v>0</v>
      </c>
      <c r="BI115" s="87">
        <v>0</v>
      </c>
      <c r="BJ115" s="87">
        <v>0</v>
      </c>
      <c r="BK115" s="87">
        <v>0</v>
      </c>
      <c r="BL115" s="87">
        <v>0</v>
      </c>
      <c r="BM115" s="87">
        <v>0</v>
      </c>
      <c r="BN115" s="87">
        <v>0</v>
      </c>
    </row>
    <row r="116" spans="1:66">
      <c r="A116" s="86" t="s">
        <v>1463</v>
      </c>
      <c r="B116" s="87">
        <v>0</v>
      </c>
      <c r="C116" s="87">
        <v>0</v>
      </c>
      <c r="D116" s="87">
        <v>0</v>
      </c>
      <c r="E116" s="87">
        <v>0</v>
      </c>
      <c r="F116" s="87">
        <v>0</v>
      </c>
      <c r="G116" s="87">
        <v>0</v>
      </c>
      <c r="H116" s="87">
        <v>0</v>
      </c>
      <c r="I116" s="87">
        <v>0</v>
      </c>
      <c r="J116" s="87">
        <v>0</v>
      </c>
      <c r="K116" s="87">
        <v>0</v>
      </c>
      <c r="L116" s="87">
        <v>0</v>
      </c>
      <c r="M116" s="87">
        <v>0</v>
      </c>
      <c r="N116" s="87">
        <v>0</v>
      </c>
      <c r="O116" s="87">
        <v>0</v>
      </c>
      <c r="P116" s="87">
        <v>0</v>
      </c>
      <c r="Q116" s="87">
        <v>0</v>
      </c>
      <c r="R116" s="87">
        <v>0</v>
      </c>
      <c r="S116" s="87">
        <v>0</v>
      </c>
      <c r="T116" s="87">
        <v>0</v>
      </c>
      <c r="U116" s="87">
        <v>0</v>
      </c>
      <c r="V116" s="87">
        <v>0</v>
      </c>
      <c r="W116" s="87">
        <v>0</v>
      </c>
      <c r="X116" s="87">
        <v>0</v>
      </c>
      <c r="Y116" s="87">
        <v>0</v>
      </c>
      <c r="Z116" s="87">
        <v>0</v>
      </c>
      <c r="AA116" s="87">
        <v>0</v>
      </c>
      <c r="AB116" s="87">
        <v>0</v>
      </c>
      <c r="AC116" s="87">
        <v>0</v>
      </c>
      <c r="AD116" s="87">
        <v>0</v>
      </c>
      <c r="AE116" s="87">
        <v>0</v>
      </c>
      <c r="AF116" s="87">
        <v>0</v>
      </c>
      <c r="AG116" s="87">
        <v>0</v>
      </c>
      <c r="AH116" s="87">
        <v>0</v>
      </c>
      <c r="AI116" s="87">
        <v>0</v>
      </c>
      <c r="AJ116" s="87">
        <v>0</v>
      </c>
      <c r="AK116" s="87">
        <v>0</v>
      </c>
      <c r="AL116" s="87">
        <v>0</v>
      </c>
      <c r="AM116" s="87">
        <v>0</v>
      </c>
      <c r="AN116" s="87">
        <v>0</v>
      </c>
      <c r="AO116" s="87">
        <v>0</v>
      </c>
      <c r="AP116" s="87">
        <v>0</v>
      </c>
      <c r="AQ116" s="87">
        <v>0</v>
      </c>
      <c r="AR116" s="87">
        <v>0</v>
      </c>
      <c r="AS116" s="87">
        <v>0</v>
      </c>
      <c r="AT116" s="87">
        <v>0</v>
      </c>
      <c r="AU116" s="87">
        <v>0</v>
      </c>
      <c r="AV116" s="87">
        <v>0</v>
      </c>
      <c r="AW116" s="87">
        <v>0</v>
      </c>
      <c r="AX116" s="87">
        <v>0</v>
      </c>
      <c r="AY116" s="87">
        <v>0</v>
      </c>
      <c r="AZ116" s="87">
        <v>0</v>
      </c>
      <c r="BA116" s="87">
        <v>0</v>
      </c>
      <c r="BB116" s="87">
        <v>0</v>
      </c>
      <c r="BC116" s="87">
        <v>0</v>
      </c>
      <c r="BD116" s="87">
        <v>0</v>
      </c>
      <c r="BE116" s="87">
        <v>0</v>
      </c>
      <c r="BF116" s="87">
        <v>0</v>
      </c>
      <c r="BG116" s="87">
        <v>0</v>
      </c>
      <c r="BH116" s="87">
        <v>0</v>
      </c>
      <c r="BI116" s="87">
        <v>0</v>
      </c>
      <c r="BJ116" s="87">
        <v>0</v>
      </c>
      <c r="BK116" s="87">
        <v>0</v>
      </c>
      <c r="BL116" s="87">
        <v>0</v>
      </c>
      <c r="BM116" s="87">
        <v>0</v>
      </c>
      <c r="BN116" s="87">
        <v>0</v>
      </c>
    </row>
    <row r="117" spans="1:66">
      <c r="A117" s="86" t="s">
        <v>1464</v>
      </c>
      <c r="B117" s="87">
        <v>25169829.750387099</v>
      </c>
      <c r="C117" s="87">
        <v>-58966178.861763597</v>
      </c>
      <c r="D117" s="87">
        <v>-39686741.523096398</v>
      </c>
      <c r="E117" s="87">
        <v>-1673906.3198921201</v>
      </c>
      <c r="F117" s="87">
        <v>14702597.925310399</v>
      </c>
      <c r="G117" s="87">
        <v>16142858.2049587</v>
      </c>
      <c r="H117" s="87">
        <v>13056264.7662798</v>
      </c>
      <c r="I117" s="87">
        <v>87246027.866794303</v>
      </c>
      <c r="J117" s="87">
        <v>12762768.6735243</v>
      </c>
      <c r="K117" s="87">
        <v>1696696.12501311</v>
      </c>
      <c r="L117" s="87">
        <v>-34795878.831630699</v>
      </c>
      <c r="M117" s="87">
        <v>-35653905.427634999</v>
      </c>
      <c r="N117" s="87">
        <v>432.34825003310101</v>
      </c>
      <c r="O117" s="87">
        <v>27670599.241675802</v>
      </c>
      <c r="P117" s="87">
        <v>-48224967.1995501</v>
      </c>
      <c r="Q117" s="87">
        <v>-30341278.5618308</v>
      </c>
      <c r="R117" s="87">
        <v>-4763471.9614883298</v>
      </c>
      <c r="S117" s="87">
        <v>7503726.7901726803</v>
      </c>
      <c r="T117" s="87">
        <v>15480937.1527646</v>
      </c>
      <c r="U117" s="87">
        <v>17676564.220773499</v>
      </c>
      <c r="V117" s="87">
        <v>81309051.909450904</v>
      </c>
      <c r="W117" s="87">
        <v>10338773.6698892</v>
      </c>
      <c r="X117" s="87">
        <v>-7466714.5950873904</v>
      </c>
      <c r="Y117" s="87">
        <v>-34260594.224009</v>
      </c>
      <c r="Z117" s="87">
        <v>-34923073.3583389</v>
      </c>
      <c r="AA117" s="87">
        <v>-446.91557777696198</v>
      </c>
      <c r="AB117" s="87">
        <v>24231361.526878498</v>
      </c>
      <c r="AC117" s="87">
        <v>-24687754.383266799</v>
      </c>
      <c r="AD117" s="87">
        <v>-16980955.885632399</v>
      </c>
      <c r="AE117" s="87">
        <v>597040.14400858397</v>
      </c>
      <c r="AF117" s="87">
        <v>5179056.73384465</v>
      </c>
      <c r="AG117" s="87">
        <v>5411227.8167322204</v>
      </c>
      <c r="AH117" s="87">
        <v>4275629.5715572704</v>
      </c>
      <c r="AI117" s="87">
        <v>49383922.928237803</v>
      </c>
      <c r="AJ117" s="87">
        <v>2309967.15946157</v>
      </c>
      <c r="AK117" s="87">
        <v>-3740266.34814069</v>
      </c>
      <c r="AL117" s="87">
        <v>-19589360.742612898</v>
      </c>
      <c r="AM117" s="87">
        <v>-26389868.4488369</v>
      </c>
      <c r="AN117" s="87">
        <v>7.2230865043820799E-2</v>
      </c>
      <c r="AO117" s="87">
        <v>24264439.9079291</v>
      </c>
      <c r="AP117" s="87">
        <v>-23756038.0999148</v>
      </c>
      <c r="AQ117" s="87">
        <v>-14735324.7720805</v>
      </c>
      <c r="AR117" s="87">
        <v>2527757.9960713</v>
      </c>
      <c r="AS117" s="87">
        <v>6070614.3312913999</v>
      </c>
      <c r="AT117" s="87">
        <v>6603222.2545889895</v>
      </c>
      <c r="AU117" s="87">
        <v>4621901.3716337997</v>
      </c>
      <c r="AV117" s="87">
        <v>46807472.8265559</v>
      </c>
      <c r="AW117" s="87">
        <v>620648.87349287095</v>
      </c>
      <c r="AX117" s="87">
        <v>-6392796.79832255</v>
      </c>
      <c r="AY117" s="87">
        <v>-21869844.779964801</v>
      </c>
      <c r="AZ117" s="87">
        <v>-24762052.890089098</v>
      </c>
      <c r="BA117" s="87">
        <v>0.221191468881443</v>
      </c>
      <c r="BB117" s="87">
        <v>20722545.7932631</v>
      </c>
      <c r="BC117" s="87">
        <v>-25186939.1599067</v>
      </c>
      <c r="BD117" s="87">
        <v>-18143478.006243199</v>
      </c>
      <c r="BE117" s="87">
        <v>-1028489.7223845701</v>
      </c>
      <c r="BF117" s="87">
        <v>5889781.0133553203</v>
      </c>
      <c r="BG117" s="87">
        <v>6684532.5819095802</v>
      </c>
      <c r="BH117" s="87">
        <v>5134416.1235667998</v>
      </c>
      <c r="BI117" s="87">
        <v>46018699.978442602</v>
      </c>
      <c r="BJ117" s="87">
        <v>1636338.18653807</v>
      </c>
      <c r="BK117" s="87">
        <v>-4723869.8531401101</v>
      </c>
      <c r="BL117" s="87">
        <v>-14364305.421770999</v>
      </c>
      <c r="BM117" s="87">
        <v>-22639231.637156401</v>
      </c>
      <c r="BN117" s="87">
        <v>-0.12352668272797</v>
      </c>
    </row>
    <row r="118" spans="1:66">
      <c r="A118" s="86" t="s">
        <v>1465</v>
      </c>
      <c r="B118" s="87">
        <v>54809161.710606001</v>
      </c>
      <c r="C118" s="87">
        <v>54809161.710606001</v>
      </c>
      <c r="D118" s="87">
        <v>54809161.710606001</v>
      </c>
      <c r="E118" s="87">
        <v>54809161.710606001</v>
      </c>
      <c r="F118" s="87">
        <v>54809161.710606001</v>
      </c>
      <c r="G118" s="87">
        <v>54809161.710606001</v>
      </c>
      <c r="H118" s="87">
        <v>54809161.710606001</v>
      </c>
      <c r="I118" s="87">
        <v>54809161.710606001</v>
      </c>
      <c r="J118" s="87">
        <v>54809161.710606001</v>
      </c>
      <c r="K118" s="87">
        <v>54809161.710606001</v>
      </c>
      <c r="L118" s="87">
        <v>54809161.710606001</v>
      </c>
      <c r="M118" s="87">
        <v>54809161.710606001</v>
      </c>
      <c r="N118" s="87">
        <v>657709940.52727199</v>
      </c>
      <c r="O118" s="87">
        <v>62618959.027764902</v>
      </c>
      <c r="P118" s="87">
        <v>62618959.027764902</v>
      </c>
      <c r="Q118" s="87">
        <v>62618959.027764902</v>
      </c>
      <c r="R118" s="87">
        <v>62618959.027764902</v>
      </c>
      <c r="S118" s="87">
        <v>62618959.027764902</v>
      </c>
      <c r="T118" s="87">
        <v>62618959.027764902</v>
      </c>
      <c r="U118" s="87">
        <v>62618959.027764902</v>
      </c>
      <c r="V118" s="87">
        <v>62618959.027764902</v>
      </c>
      <c r="W118" s="87">
        <v>62618959.027764902</v>
      </c>
      <c r="X118" s="87">
        <v>62618959.027764902</v>
      </c>
      <c r="Y118" s="87">
        <v>62618959.027764902</v>
      </c>
      <c r="Z118" s="87">
        <v>62618959.027764902</v>
      </c>
      <c r="AA118" s="87">
        <v>751427508.333179</v>
      </c>
      <c r="AB118" s="87">
        <v>1316931.46833687</v>
      </c>
      <c r="AC118" s="87">
        <v>1316931.46833687</v>
      </c>
      <c r="AD118" s="87">
        <v>1316931.46833687</v>
      </c>
      <c r="AE118" s="87">
        <v>1316931.46833687</v>
      </c>
      <c r="AF118" s="87">
        <v>1316931.46833687</v>
      </c>
      <c r="AG118" s="87">
        <v>1316931.46833687</v>
      </c>
      <c r="AH118" s="87">
        <v>1316931.46833687</v>
      </c>
      <c r="AI118" s="87">
        <v>1316931.46833687</v>
      </c>
      <c r="AJ118" s="87">
        <v>1316931.46833687</v>
      </c>
      <c r="AK118" s="87">
        <v>1316931.46833687</v>
      </c>
      <c r="AL118" s="87">
        <v>1316931.46833687</v>
      </c>
      <c r="AM118" s="87">
        <v>1316931.46833687</v>
      </c>
      <c r="AN118" s="87">
        <v>15803177.620042499</v>
      </c>
      <c r="AO118" s="87">
        <v>-6.0192389052341798E-3</v>
      </c>
      <c r="AP118" s="87">
        <v>-6.0192389052341798E-3</v>
      </c>
      <c r="AQ118" s="87">
        <v>-6.0192389052341798E-3</v>
      </c>
      <c r="AR118" s="87">
        <v>-6.0192389052341798E-3</v>
      </c>
      <c r="AS118" s="87">
        <v>-6.0192389052341798E-3</v>
      </c>
      <c r="AT118" s="87">
        <v>-6.0192389052341798E-3</v>
      </c>
      <c r="AU118" s="87">
        <v>-6.0192389052341798E-3</v>
      </c>
      <c r="AV118" s="87">
        <v>-6.0192389052341798E-3</v>
      </c>
      <c r="AW118" s="87">
        <v>-6.0192389052341798E-3</v>
      </c>
      <c r="AX118" s="87">
        <v>-6.0192389052341798E-3</v>
      </c>
      <c r="AY118" s="87">
        <v>-6.0192389052341798E-3</v>
      </c>
      <c r="AZ118" s="87">
        <v>-6.0192389052341798E-3</v>
      </c>
      <c r="BA118" s="87">
        <v>-7.2230866862810203E-2</v>
      </c>
      <c r="BB118" s="87">
        <v>-1.84326218636164E-2</v>
      </c>
      <c r="BC118" s="87">
        <v>-1.84326218636164E-2</v>
      </c>
      <c r="BD118" s="87">
        <v>-1.84326218636164E-2</v>
      </c>
      <c r="BE118" s="87">
        <v>-1.84326218636164E-2</v>
      </c>
      <c r="BF118" s="87">
        <v>-1.84326218636164E-2</v>
      </c>
      <c r="BG118" s="87">
        <v>-1.84326218636164E-2</v>
      </c>
      <c r="BH118" s="87">
        <v>-1.84326218636164E-2</v>
      </c>
      <c r="BI118" s="87">
        <v>-1.84326218636164E-2</v>
      </c>
      <c r="BJ118" s="87">
        <v>-1.84326218636164E-2</v>
      </c>
      <c r="BK118" s="87">
        <v>-1.84326218636164E-2</v>
      </c>
      <c r="BL118" s="87">
        <v>-1.84326218636164E-2</v>
      </c>
      <c r="BM118" s="87">
        <v>-1.84326218636164E-2</v>
      </c>
      <c r="BN118" s="87">
        <v>-0.22119146236339701</v>
      </c>
    </row>
    <row r="119" spans="1:66">
      <c r="A119" s="86" t="s">
        <v>1466</v>
      </c>
      <c r="B119" s="87">
        <v>0</v>
      </c>
      <c r="C119" s="87">
        <v>0</v>
      </c>
      <c r="D119" s="87">
        <v>0</v>
      </c>
      <c r="E119" s="87">
        <v>0</v>
      </c>
      <c r="F119" s="87">
        <v>0</v>
      </c>
      <c r="G119" s="87">
        <v>0</v>
      </c>
      <c r="H119" s="87">
        <v>0</v>
      </c>
      <c r="I119" s="87">
        <v>0</v>
      </c>
      <c r="J119" s="87">
        <v>0</v>
      </c>
      <c r="K119" s="87">
        <v>0</v>
      </c>
      <c r="L119" s="87">
        <v>0</v>
      </c>
      <c r="M119" s="87">
        <v>0</v>
      </c>
      <c r="N119" s="87">
        <v>0</v>
      </c>
      <c r="O119" s="87">
        <v>0</v>
      </c>
      <c r="P119" s="87">
        <v>0</v>
      </c>
      <c r="Q119" s="87">
        <v>0</v>
      </c>
      <c r="R119" s="87">
        <v>0</v>
      </c>
      <c r="S119" s="87">
        <v>0</v>
      </c>
      <c r="T119" s="87">
        <v>0</v>
      </c>
      <c r="U119" s="87">
        <v>0</v>
      </c>
      <c r="V119" s="87">
        <v>0</v>
      </c>
      <c r="W119" s="87">
        <v>0</v>
      </c>
      <c r="X119" s="87">
        <v>0</v>
      </c>
      <c r="Y119" s="87">
        <v>0</v>
      </c>
      <c r="Z119" s="87">
        <v>0</v>
      </c>
      <c r="AA119" s="87">
        <v>0</v>
      </c>
      <c r="AB119" s="87">
        <v>0</v>
      </c>
      <c r="AC119" s="87">
        <v>0</v>
      </c>
      <c r="AD119" s="87">
        <v>0</v>
      </c>
      <c r="AE119" s="87">
        <v>0</v>
      </c>
      <c r="AF119" s="87">
        <v>0</v>
      </c>
      <c r="AG119" s="87">
        <v>0</v>
      </c>
      <c r="AH119" s="87">
        <v>0</v>
      </c>
      <c r="AI119" s="87">
        <v>0</v>
      </c>
      <c r="AJ119" s="87">
        <v>0</v>
      </c>
      <c r="AK119" s="87">
        <v>0</v>
      </c>
      <c r="AL119" s="87">
        <v>0</v>
      </c>
      <c r="AM119" s="87">
        <v>0</v>
      </c>
      <c r="AN119" s="87">
        <v>0</v>
      </c>
      <c r="AO119" s="87">
        <v>0</v>
      </c>
      <c r="AP119" s="87">
        <v>0</v>
      </c>
      <c r="AQ119" s="87">
        <v>0</v>
      </c>
      <c r="AR119" s="87">
        <v>0</v>
      </c>
      <c r="AS119" s="87">
        <v>0</v>
      </c>
      <c r="AT119" s="87">
        <v>0</v>
      </c>
      <c r="AU119" s="87">
        <v>0</v>
      </c>
      <c r="AV119" s="87">
        <v>0</v>
      </c>
      <c r="AW119" s="87">
        <v>0</v>
      </c>
      <c r="AX119" s="87">
        <v>0</v>
      </c>
      <c r="AY119" s="87">
        <v>0</v>
      </c>
      <c r="AZ119" s="87">
        <v>0</v>
      </c>
      <c r="BA119" s="87">
        <v>0</v>
      </c>
      <c r="BB119" s="87">
        <v>0</v>
      </c>
      <c r="BC119" s="87">
        <v>0</v>
      </c>
      <c r="BD119" s="87">
        <v>0</v>
      </c>
      <c r="BE119" s="87">
        <v>0</v>
      </c>
      <c r="BF119" s="87">
        <v>0</v>
      </c>
      <c r="BG119" s="87">
        <v>0</v>
      </c>
      <c r="BH119" s="87">
        <v>0</v>
      </c>
      <c r="BI119" s="87">
        <v>0</v>
      </c>
      <c r="BJ119" s="87">
        <v>0</v>
      </c>
      <c r="BK119" s="87">
        <v>0</v>
      </c>
      <c r="BL119" s="87">
        <v>0</v>
      </c>
      <c r="BM119" s="87">
        <v>0</v>
      </c>
      <c r="BN119" s="87">
        <v>0</v>
      </c>
    </row>
    <row r="120" spans="1:66">
      <c r="A120" s="86" t="s">
        <v>1467</v>
      </c>
      <c r="B120" s="87">
        <v>0</v>
      </c>
      <c r="C120" s="87">
        <v>0</v>
      </c>
      <c r="D120" s="87">
        <v>0</v>
      </c>
      <c r="E120" s="87">
        <v>0</v>
      </c>
      <c r="F120" s="87">
        <v>0</v>
      </c>
      <c r="G120" s="87">
        <v>0</v>
      </c>
      <c r="H120" s="87">
        <v>0</v>
      </c>
      <c r="I120" s="87">
        <v>0</v>
      </c>
      <c r="J120" s="87">
        <v>0</v>
      </c>
      <c r="K120" s="87">
        <v>0</v>
      </c>
      <c r="L120" s="87">
        <v>0</v>
      </c>
      <c r="M120" s="87">
        <v>0</v>
      </c>
      <c r="N120" s="87">
        <v>0</v>
      </c>
      <c r="O120" s="87">
        <v>0</v>
      </c>
      <c r="P120" s="87">
        <v>0</v>
      </c>
      <c r="Q120" s="87">
        <v>0</v>
      </c>
      <c r="R120" s="87">
        <v>0</v>
      </c>
      <c r="S120" s="87">
        <v>0</v>
      </c>
      <c r="T120" s="87">
        <v>0</v>
      </c>
      <c r="U120" s="87">
        <v>0</v>
      </c>
      <c r="V120" s="87">
        <v>0</v>
      </c>
      <c r="W120" s="87">
        <v>0</v>
      </c>
      <c r="X120" s="87">
        <v>0</v>
      </c>
      <c r="Y120" s="87">
        <v>0</v>
      </c>
      <c r="Z120" s="87">
        <v>0</v>
      </c>
      <c r="AA120" s="87">
        <v>0</v>
      </c>
      <c r="AB120" s="87">
        <v>0</v>
      </c>
      <c r="AC120" s="87">
        <v>0</v>
      </c>
      <c r="AD120" s="87">
        <v>0</v>
      </c>
      <c r="AE120" s="87">
        <v>0</v>
      </c>
      <c r="AF120" s="87">
        <v>0</v>
      </c>
      <c r="AG120" s="87">
        <v>0</v>
      </c>
      <c r="AH120" s="87">
        <v>0</v>
      </c>
      <c r="AI120" s="87">
        <v>0</v>
      </c>
      <c r="AJ120" s="87">
        <v>0</v>
      </c>
      <c r="AK120" s="87">
        <v>0</v>
      </c>
      <c r="AL120" s="87">
        <v>0</v>
      </c>
      <c r="AM120" s="87">
        <v>0</v>
      </c>
      <c r="AN120" s="87">
        <v>0</v>
      </c>
      <c r="AO120" s="87">
        <v>0</v>
      </c>
      <c r="AP120" s="87">
        <v>0</v>
      </c>
      <c r="AQ120" s="87">
        <v>0</v>
      </c>
      <c r="AR120" s="87">
        <v>0</v>
      </c>
      <c r="AS120" s="87">
        <v>0</v>
      </c>
      <c r="AT120" s="87">
        <v>0</v>
      </c>
      <c r="AU120" s="87">
        <v>0</v>
      </c>
      <c r="AV120" s="87">
        <v>0</v>
      </c>
      <c r="AW120" s="87">
        <v>0</v>
      </c>
      <c r="AX120" s="87">
        <v>0</v>
      </c>
      <c r="AY120" s="87">
        <v>0</v>
      </c>
      <c r="AZ120" s="87">
        <v>0</v>
      </c>
      <c r="BA120" s="87">
        <v>0</v>
      </c>
      <c r="BB120" s="87">
        <v>0</v>
      </c>
      <c r="BC120" s="87">
        <v>0</v>
      </c>
      <c r="BD120" s="87">
        <v>0</v>
      </c>
      <c r="BE120" s="87">
        <v>0</v>
      </c>
      <c r="BF120" s="87">
        <v>0</v>
      </c>
      <c r="BG120" s="87">
        <v>0</v>
      </c>
      <c r="BH120" s="87">
        <v>0</v>
      </c>
      <c r="BI120" s="87">
        <v>0</v>
      </c>
      <c r="BJ120" s="87">
        <v>0</v>
      </c>
      <c r="BK120" s="87">
        <v>0</v>
      </c>
      <c r="BL120" s="87">
        <v>0</v>
      </c>
      <c r="BM120" s="87">
        <v>0</v>
      </c>
      <c r="BN120" s="87">
        <v>0</v>
      </c>
    </row>
    <row r="121" spans="1:66">
      <c r="A121" s="86" t="s">
        <v>1468</v>
      </c>
      <c r="B121" s="87">
        <v>0</v>
      </c>
      <c r="C121" s="87">
        <v>0</v>
      </c>
      <c r="D121" s="87">
        <v>0</v>
      </c>
      <c r="E121" s="87">
        <v>0</v>
      </c>
      <c r="F121" s="87">
        <v>0</v>
      </c>
      <c r="G121" s="87">
        <v>0</v>
      </c>
      <c r="H121" s="87">
        <v>0</v>
      </c>
      <c r="I121" s="87">
        <v>0</v>
      </c>
      <c r="J121" s="87">
        <v>0</v>
      </c>
      <c r="K121" s="87">
        <v>0</v>
      </c>
      <c r="L121" s="87">
        <v>0</v>
      </c>
      <c r="M121" s="87">
        <v>0</v>
      </c>
      <c r="N121" s="87">
        <v>0</v>
      </c>
      <c r="O121" s="87">
        <v>0</v>
      </c>
      <c r="P121" s="87">
        <v>0</v>
      </c>
      <c r="Q121" s="87">
        <v>0</v>
      </c>
      <c r="R121" s="87">
        <v>0</v>
      </c>
      <c r="S121" s="87">
        <v>0</v>
      </c>
      <c r="T121" s="87">
        <v>0</v>
      </c>
      <c r="U121" s="87">
        <v>0</v>
      </c>
      <c r="V121" s="87">
        <v>0</v>
      </c>
      <c r="W121" s="87">
        <v>0</v>
      </c>
      <c r="X121" s="87">
        <v>0</v>
      </c>
      <c r="Y121" s="87">
        <v>0</v>
      </c>
      <c r="Z121" s="87">
        <v>0</v>
      </c>
      <c r="AA121" s="87">
        <v>0</v>
      </c>
      <c r="AB121" s="87">
        <v>0</v>
      </c>
      <c r="AC121" s="87">
        <v>0</v>
      </c>
      <c r="AD121" s="87">
        <v>0</v>
      </c>
      <c r="AE121" s="87">
        <v>0</v>
      </c>
      <c r="AF121" s="87">
        <v>0</v>
      </c>
      <c r="AG121" s="87">
        <v>0</v>
      </c>
      <c r="AH121" s="87">
        <v>0</v>
      </c>
      <c r="AI121" s="87">
        <v>0</v>
      </c>
      <c r="AJ121" s="87">
        <v>0</v>
      </c>
      <c r="AK121" s="87">
        <v>0</v>
      </c>
      <c r="AL121" s="87">
        <v>0</v>
      </c>
      <c r="AM121" s="87">
        <v>0</v>
      </c>
      <c r="AN121" s="87">
        <v>0</v>
      </c>
      <c r="AO121" s="87">
        <v>0</v>
      </c>
      <c r="AP121" s="87">
        <v>0</v>
      </c>
      <c r="AQ121" s="87">
        <v>0</v>
      </c>
      <c r="AR121" s="87">
        <v>0</v>
      </c>
      <c r="AS121" s="87">
        <v>0</v>
      </c>
      <c r="AT121" s="87">
        <v>0</v>
      </c>
      <c r="AU121" s="87">
        <v>0</v>
      </c>
      <c r="AV121" s="87">
        <v>0</v>
      </c>
      <c r="AW121" s="87">
        <v>0</v>
      </c>
      <c r="AX121" s="87">
        <v>0</v>
      </c>
      <c r="AY121" s="87">
        <v>0</v>
      </c>
      <c r="AZ121" s="87">
        <v>0</v>
      </c>
      <c r="BA121" s="87">
        <v>0</v>
      </c>
      <c r="BB121" s="87">
        <v>0</v>
      </c>
      <c r="BC121" s="87">
        <v>0</v>
      </c>
      <c r="BD121" s="87">
        <v>0</v>
      </c>
      <c r="BE121" s="87">
        <v>0</v>
      </c>
      <c r="BF121" s="87">
        <v>0</v>
      </c>
      <c r="BG121" s="87">
        <v>0</v>
      </c>
      <c r="BH121" s="87">
        <v>0</v>
      </c>
      <c r="BI121" s="87">
        <v>0</v>
      </c>
      <c r="BJ121" s="87">
        <v>0</v>
      </c>
      <c r="BK121" s="87">
        <v>0</v>
      </c>
      <c r="BL121" s="87">
        <v>0</v>
      </c>
      <c r="BM121" s="87">
        <v>0</v>
      </c>
      <c r="BN121" s="87">
        <v>0</v>
      </c>
    </row>
    <row r="122" spans="1:66">
      <c r="A122" s="86" t="s">
        <v>1469</v>
      </c>
      <c r="B122" s="87">
        <v>0</v>
      </c>
      <c r="C122" s="87">
        <v>0</v>
      </c>
      <c r="D122" s="87">
        <v>0</v>
      </c>
      <c r="E122" s="87">
        <v>0</v>
      </c>
      <c r="F122" s="87">
        <v>0</v>
      </c>
      <c r="G122" s="87">
        <v>0</v>
      </c>
      <c r="H122" s="87">
        <v>0</v>
      </c>
      <c r="I122" s="87">
        <v>0</v>
      </c>
      <c r="J122" s="87">
        <v>0</v>
      </c>
      <c r="K122" s="87">
        <v>0</v>
      </c>
      <c r="L122" s="87">
        <v>0</v>
      </c>
      <c r="M122" s="87">
        <v>0</v>
      </c>
      <c r="N122" s="87">
        <v>0</v>
      </c>
      <c r="O122" s="87">
        <v>0</v>
      </c>
      <c r="P122" s="87">
        <v>0</v>
      </c>
      <c r="Q122" s="87">
        <v>0</v>
      </c>
      <c r="R122" s="87">
        <v>0</v>
      </c>
      <c r="S122" s="87">
        <v>0</v>
      </c>
      <c r="T122" s="87">
        <v>0</v>
      </c>
      <c r="U122" s="87">
        <v>0</v>
      </c>
      <c r="V122" s="87">
        <v>0</v>
      </c>
      <c r="W122" s="87">
        <v>0</v>
      </c>
      <c r="X122" s="87">
        <v>0</v>
      </c>
      <c r="Y122" s="87">
        <v>0</v>
      </c>
      <c r="Z122" s="87">
        <v>0</v>
      </c>
      <c r="AA122" s="87">
        <v>0</v>
      </c>
      <c r="AB122" s="87">
        <v>0</v>
      </c>
      <c r="AC122" s="87">
        <v>0</v>
      </c>
      <c r="AD122" s="87">
        <v>0</v>
      </c>
      <c r="AE122" s="87">
        <v>0</v>
      </c>
      <c r="AF122" s="87">
        <v>0</v>
      </c>
      <c r="AG122" s="87">
        <v>0</v>
      </c>
      <c r="AH122" s="87">
        <v>0</v>
      </c>
      <c r="AI122" s="87">
        <v>0</v>
      </c>
      <c r="AJ122" s="87">
        <v>0</v>
      </c>
      <c r="AK122" s="87">
        <v>0</v>
      </c>
      <c r="AL122" s="87">
        <v>0</v>
      </c>
      <c r="AM122" s="87">
        <v>0</v>
      </c>
      <c r="AN122" s="87">
        <v>0</v>
      </c>
      <c r="AO122" s="87">
        <v>0</v>
      </c>
      <c r="AP122" s="87">
        <v>0</v>
      </c>
      <c r="AQ122" s="87">
        <v>0</v>
      </c>
      <c r="AR122" s="87">
        <v>0</v>
      </c>
      <c r="AS122" s="87">
        <v>0</v>
      </c>
      <c r="AT122" s="87">
        <v>0</v>
      </c>
      <c r="AU122" s="87">
        <v>0</v>
      </c>
      <c r="AV122" s="87">
        <v>0</v>
      </c>
      <c r="AW122" s="87">
        <v>0</v>
      </c>
      <c r="AX122" s="87">
        <v>0</v>
      </c>
      <c r="AY122" s="87">
        <v>0</v>
      </c>
      <c r="AZ122" s="87">
        <v>0</v>
      </c>
      <c r="BA122" s="87">
        <v>0</v>
      </c>
      <c r="BB122" s="87">
        <v>0</v>
      </c>
      <c r="BC122" s="87">
        <v>0</v>
      </c>
      <c r="BD122" s="87">
        <v>0</v>
      </c>
      <c r="BE122" s="87">
        <v>0</v>
      </c>
      <c r="BF122" s="87">
        <v>0</v>
      </c>
      <c r="BG122" s="87">
        <v>0</v>
      </c>
      <c r="BH122" s="87">
        <v>0</v>
      </c>
      <c r="BI122" s="87">
        <v>0</v>
      </c>
      <c r="BJ122" s="87">
        <v>0</v>
      </c>
      <c r="BK122" s="87">
        <v>0</v>
      </c>
      <c r="BL122" s="87">
        <v>0</v>
      </c>
      <c r="BM122" s="87">
        <v>0</v>
      </c>
      <c r="BN122" s="87">
        <v>0</v>
      </c>
    </row>
    <row r="123" spans="1:66">
      <c r="A123" s="86" t="s">
        <v>1470</v>
      </c>
      <c r="B123" s="87">
        <v>0</v>
      </c>
      <c r="C123" s="87">
        <v>0</v>
      </c>
      <c r="D123" s="87">
        <v>0</v>
      </c>
      <c r="E123" s="87">
        <v>0</v>
      </c>
      <c r="F123" s="87">
        <v>0</v>
      </c>
      <c r="G123" s="87">
        <v>0</v>
      </c>
      <c r="H123" s="87">
        <v>0</v>
      </c>
      <c r="I123" s="87">
        <v>0</v>
      </c>
      <c r="J123" s="87">
        <v>0</v>
      </c>
      <c r="K123" s="87">
        <v>0</v>
      </c>
      <c r="L123" s="87">
        <v>0</v>
      </c>
      <c r="M123" s="87">
        <v>0</v>
      </c>
      <c r="N123" s="87">
        <v>0</v>
      </c>
      <c r="O123" s="87">
        <v>0</v>
      </c>
      <c r="P123" s="87">
        <v>0</v>
      </c>
      <c r="Q123" s="87">
        <v>0</v>
      </c>
      <c r="R123" s="87">
        <v>0</v>
      </c>
      <c r="S123" s="87">
        <v>0</v>
      </c>
      <c r="T123" s="87">
        <v>0</v>
      </c>
      <c r="U123" s="87">
        <v>0</v>
      </c>
      <c r="V123" s="87">
        <v>0</v>
      </c>
      <c r="W123" s="87">
        <v>0</v>
      </c>
      <c r="X123" s="87">
        <v>0</v>
      </c>
      <c r="Y123" s="87">
        <v>0</v>
      </c>
      <c r="Z123" s="87">
        <v>0</v>
      </c>
      <c r="AA123" s="87">
        <v>0</v>
      </c>
      <c r="AB123" s="87">
        <v>0</v>
      </c>
      <c r="AC123" s="87">
        <v>0</v>
      </c>
      <c r="AD123" s="87">
        <v>0</v>
      </c>
      <c r="AE123" s="87">
        <v>0</v>
      </c>
      <c r="AF123" s="87">
        <v>0</v>
      </c>
      <c r="AG123" s="87">
        <v>0</v>
      </c>
      <c r="AH123" s="87">
        <v>0</v>
      </c>
      <c r="AI123" s="87">
        <v>0</v>
      </c>
      <c r="AJ123" s="87">
        <v>0</v>
      </c>
      <c r="AK123" s="87">
        <v>0</v>
      </c>
      <c r="AL123" s="87">
        <v>0</v>
      </c>
      <c r="AM123" s="87">
        <v>0</v>
      </c>
      <c r="AN123" s="87">
        <v>0</v>
      </c>
      <c r="AO123" s="87">
        <v>0</v>
      </c>
      <c r="AP123" s="87">
        <v>0</v>
      </c>
      <c r="AQ123" s="87">
        <v>0</v>
      </c>
      <c r="AR123" s="87">
        <v>0</v>
      </c>
      <c r="AS123" s="87">
        <v>0</v>
      </c>
      <c r="AT123" s="87">
        <v>0</v>
      </c>
      <c r="AU123" s="87">
        <v>0</v>
      </c>
      <c r="AV123" s="87">
        <v>0</v>
      </c>
      <c r="AW123" s="87">
        <v>0</v>
      </c>
      <c r="AX123" s="87">
        <v>0</v>
      </c>
      <c r="AY123" s="87">
        <v>0</v>
      </c>
      <c r="AZ123" s="87">
        <v>0</v>
      </c>
      <c r="BA123" s="87">
        <v>0</v>
      </c>
      <c r="BB123" s="87">
        <v>0</v>
      </c>
      <c r="BC123" s="87">
        <v>0</v>
      </c>
      <c r="BD123" s="87">
        <v>0</v>
      </c>
      <c r="BE123" s="87">
        <v>0</v>
      </c>
      <c r="BF123" s="87">
        <v>0</v>
      </c>
      <c r="BG123" s="87">
        <v>0</v>
      </c>
      <c r="BH123" s="87">
        <v>0</v>
      </c>
      <c r="BI123" s="87">
        <v>0</v>
      </c>
      <c r="BJ123" s="87">
        <v>0</v>
      </c>
      <c r="BK123" s="87">
        <v>0</v>
      </c>
      <c r="BL123" s="87">
        <v>0</v>
      </c>
      <c r="BM123" s="87">
        <v>0</v>
      </c>
      <c r="BN123" s="87">
        <v>0</v>
      </c>
    </row>
    <row r="124" spans="1:66">
      <c r="A124" s="86" t="s">
        <v>1471</v>
      </c>
      <c r="B124" s="87">
        <v>0</v>
      </c>
      <c r="C124" s="87">
        <v>0</v>
      </c>
      <c r="D124" s="87">
        <v>0</v>
      </c>
      <c r="E124" s="87">
        <v>0</v>
      </c>
      <c r="F124" s="87">
        <v>0</v>
      </c>
      <c r="G124" s="87">
        <v>0</v>
      </c>
      <c r="H124" s="87">
        <v>0</v>
      </c>
      <c r="I124" s="87">
        <v>0</v>
      </c>
      <c r="J124" s="87">
        <v>0</v>
      </c>
      <c r="K124" s="87">
        <v>0</v>
      </c>
      <c r="L124" s="87">
        <v>0</v>
      </c>
      <c r="M124" s="87">
        <v>0</v>
      </c>
      <c r="N124" s="87">
        <v>0</v>
      </c>
      <c r="O124" s="87">
        <v>0</v>
      </c>
      <c r="P124" s="87">
        <v>0</v>
      </c>
      <c r="Q124" s="87">
        <v>0</v>
      </c>
      <c r="R124" s="87">
        <v>0</v>
      </c>
      <c r="S124" s="87">
        <v>0</v>
      </c>
      <c r="T124" s="87">
        <v>0</v>
      </c>
      <c r="U124" s="87">
        <v>0</v>
      </c>
      <c r="V124" s="87">
        <v>0</v>
      </c>
      <c r="W124" s="87">
        <v>0</v>
      </c>
      <c r="X124" s="87">
        <v>0</v>
      </c>
      <c r="Y124" s="87">
        <v>0</v>
      </c>
      <c r="Z124" s="87">
        <v>0</v>
      </c>
      <c r="AA124" s="87">
        <v>0</v>
      </c>
      <c r="AB124" s="87">
        <v>0</v>
      </c>
      <c r="AC124" s="87">
        <v>0</v>
      </c>
      <c r="AD124" s="87">
        <v>0</v>
      </c>
      <c r="AE124" s="87">
        <v>0</v>
      </c>
      <c r="AF124" s="87">
        <v>0</v>
      </c>
      <c r="AG124" s="87">
        <v>0</v>
      </c>
      <c r="AH124" s="87">
        <v>0</v>
      </c>
      <c r="AI124" s="87">
        <v>0</v>
      </c>
      <c r="AJ124" s="87">
        <v>0</v>
      </c>
      <c r="AK124" s="87">
        <v>0</v>
      </c>
      <c r="AL124" s="87">
        <v>0</v>
      </c>
      <c r="AM124" s="87">
        <v>0</v>
      </c>
      <c r="AN124" s="87">
        <v>0</v>
      </c>
      <c r="AO124" s="87">
        <v>0</v>
      </c>
      <c r="AP124" s="87">
        <v>0</v>
      </c>
      <c r="AQ124" s="87">
        <v>0</v>
      </c>
      <c r="AR124" s="87">
        <v>0</v>
      </c>
      <c r="AS124" s="87">
        <v>0</v>
      </c>
      <c r="AT124" s="87">
        <v>0</v>
      </c>
      <c r="AU124" s="87">
        <v>0</v>
      </c>
      <c r="AV124" s="87">
        <v>0</v>
      </c>
      <c r="AW124" s="87">
        <v>0</v>
      </c>
      <c r="AX124" s="87">
        <v>0</v>
      </c>
      <c r="AY124" s="87">
        <v>0</v>
      </c>
      <c r="AZ124" s="87">
        <v>0</v>
      </c>
      <c r="BA124" s="87">
        <v>0</v>
      </c>
      <c r="BB124" s="87">
        <v>0</v>
      </c>
      <c r="BC124" s="87">
        <v>0</v>
      </c>
      <c r="BD124" s="87">
        <v>0</v>
      </c>
      <c r="BE124" s="87">
        <v>0</v>
      </c>
      <c r="BF124" s="87">
        <v>0</v>
      </c>
      <c r="BG124" s="87">
        <v>0</v>
      </c>
      <c r="BH124" s="87">
        <v>0</v>
      </c>
      <c r="BI124" s="87">
        <v>0</v>
      </c>
      <c r="BJ124" s="87">
        <v>0</v>
      </c>
      <c r="BK124" s="87">
        <v>0</v>
      </c>
      <c r="BL124" s="87">
        <v>0</v>
      </c>
      <c r="BM124" s="87">
        <v>0</v>
      </c>
      <c r="BN124" s="87">
        <v>0</v>
      </c>
    </row>
    <row r="125" spans="1:66">
      <c r="A125" s="86" t="s">
        <v>1472</v>
      </c>
      <c r="B125" s="87">
        <v>459444.44399999903</v>
      </c>
      <c r="C125" s="87">
        <v>459444.44399999903</v>
      </c>
      <c r="D125" s="87">
        <v>459444.44399999903</v>
      </c>
      <c r="E125" s="87">
        <v>459444.44399999903</v>
      </c>
      <c r="F125" s="87">
        <v>459444.44399999903</v>
      </c>
      <c r="G125" s="87">
        <v>459444.44399999903</v>
      </c>
      <c r="H125" s="87">
        <v>459444.44399999903</v>
      </c>
      <c r="I125" s="87">
        <v>459444.44399999903</v>
      </c>
      <c r="J125" s="87">
        <v>459444.44399999903</v>
      </c>
      <c r="K125" s="87">
        <v>459444.44399999903</v>
      </c>
      <c r="L125" s="87">
        <v>459444.44399999903</v>
      </c>
      <c r="M125" s="87">
        <v>459444.44399999903</v>
      </c>
      <c r="N125" s="87">
        <v>5513333.3279999904</v>
      </c>
      <c r="O125" s="87">
        <v>459444.44399999903</v>
      </c>
      <c r="P125" s="87">
        <v>459444.44399999903</v>
      </c>
      <c r="Q125" s="87">
        <v>459444.44399999903</v>
      </c>
      <c r="R125" s="87">
        <v>459444.44399999903</v>
      </c>
      <c r="S125" s="87">
        <v>459444.44399999903</v>
      </c>
      <c r="T125" s="87">
        <v>459444.44399999903</v>
      </c>
      <c r="U125" s="87">
        <v>459444.44399999903</v>
      </c>
      <c r="V125" s="87">
        <v>459444.44399999903</v>
      </c>
      <c r="W125" s="87">
        <v>459444.44399999903</v>
      </c>
      <c r="X125" s="87">
        <v>459444.44399999903</v>
      </c>
      <c r="Y125" s="87">
        <v>459444.44399999903</v>
      </c>
      <c r="Z125" s="87">
        <v>459444.44399999903</v>
      </c>
      <c r="AA125" s="87">
        <v>5513333.3279999904</v>
      </c>
      <c r="AB125" s="87">
        <v>459444.44399999903</v>
      </c>
      <c r="AC125" s="87">
        <v>459444.44399999903</v>
      </c>
      <c r="AD125" s="87">
        <v>459444.44399999903</v>
      </c>
      <c r="AE125" s="87">
        <v>459444.44399999903</v>
      </c>
      <c r="AF125" s="87">
        <v>459444.44399999903</v>
      </c>
      <c r="AG125" s="87">
        <v>459444.44399999903</v>
      </c>
      <c r="AH125" s="87">
        <v>459444.44399999903</v>
      </c>
      <c r="AI125" s="87">
        <v>459444.44399999903</v>
      </c>
      <c r="AJ125" s="87">
        <v>459444.44399999903</v>
      </c>
      <c r="AK125" s="87">
        <v>459444.44399999903</v>
      </c>
      <c r="AL125" s="87">
        <v>459444.44399999903</v>
      </c>
      <c r="AM125" s="87">
        <v>459444.44399999903</v>
      </c>
      <c r="AN125" s="87">
        <v>5513333.3279999904</v>
      </c>
      <c r="AO125" s="87">
        <v>459444.44399999903</v>
      </c>
      <c r="AP125" s="87">
        <v>459444.44399999903</v>
      </c>
      <c r="AQ125" s="87">
        <v>459444.44399999903</v>
      </c>
      <c r="AR125" s="87">
        <v>459444.44399999903</v>
      </c>
      <c r="AS125" s="87">
        <v>459444.44399999903</v>
      </c>
      <c r="AT125" s="87">
        <v>459444.44399999903</v>
      </c>
      <c r="AU125" s="87">
        <v>459444.44399999903</v>
      </c>
      <c r="AV125" s="87">
        <v>459444.44399999903</v>
      </c>
      <c r="AW125" s="87">
        <v>459444.44399999903</v>
      </c>
      <c r="AX125" s="87">
        <v>459444.44399999903</v>
      </c>
      <c r="AY125" s="87">
        <v>459444.44399999903</v>
      </c>
      <c r="AZ125" s="87">
        <v>459444.44399999903</v>
      </c>
      <c r="BA125" s="87">
        <v>5513333.3279999904</v>
      </c>
      <c r="BB125" s="87">
        <v>459444.44399999903</v>
      </c>
      <c r="BC125" s="87">
        <v>459444.44399999903</v>
      </c>
      <c r="BD125" s="87">
        <v>459444.44399999903</v>
      </c>
      <c r="BE125" s="87">
        <v>459444.44399999903</v>
      </c>
      <c r="BF125" s="87">
        <v>459444.44399999903</v>
      </c>
      <c r="BG125" s="87">
        <v>459444.44399999903</v>
      </c>
      <c r="BH125" s="87">
        <v>459444.44399999903</v>
      </c>
      <c r="BI125" s="87">
        <v>459444.44399999903</v>
      </c>
      <c r="BJ125" s="87">
        <v>459444.44399999903</v>
      </c>
      <c r="BK125" s="87">
        <v>459444.44399999903</v>
      </c>
      <c r="BL125" s="87">
        <v>459444.44399999903</v>
      </c>
      <c r="BM125" s="87">
        <v>459444.44399999903</v>
      </c>
      <c r="BN125" s="87">
        <v>5513333.3279999904</v>
      </c>
    </row>
    <row r="126" spans="1:66">
      <c r="A126" s="86" t="s">
        <v>1473</v>
      </c>
      <c r="B126" s="87">
        <v>0</v>
      </c>
      <c r="C126" s="87">
        <v>0</v>
      </c>
      <c r="D126" s="87">
        <v>0</v>
      </c>
      <c r="E126" s="87">
        <v>0</v>
      </c>
      <c r="F126" s="87">
        <v>0</v>
      </c>
      <c r="G126" s="87">
        <v>0</v>
      </c>
      <c r="H126" s="87">
        <v>0</v>
      </c>
      <c r="I126" s="87">
        <v>0</v>
      </c>
      <c r="J126" s="87">
        <v>0</v>
      </c>
      <c r="K126" s="87">
        <v>0</v>
      </c>
      <c r="L126" s="87">
        <v>0</v>
      </c>
      <c r="M126" s="87">
        <v>0</v>
      </c>
      <c r="N126" s="87">
        <v>0</v>
      </c>
      <c r="O126" s="87">
        <v>0</v>
      </c>
      <c r="P126" s="87">
        <v>0</v>
      </c>
      <c r="Q126" s="87">
        <v>0</v>
      </c>
      <c r="R126" s="87">
        <v>0</v>
      </c>
      <c r="S126" s="87">
        <v>0</v>
      </c>
      <c r="T126" s="87">
        <v>0</v>
      </c>
      <c r="U126" s="87">
        <v>0</v>
      </c>
      <c r="V126" s="87">
        <v>0</v>
      </c>
      <c r="W126" s="87">
        <v>0</v>
      </c>
      <c r="X126" s="87">
        <v>0</v>
      </c>
      <c r="Y126" s="87">
        <v>0</v>
      </c>
      <c r="Z126" s="87">
        <v>0</v>
      </c>
      <c r="AA126" s="87">
        <v>0</v>
      </c>
      <c r="AB126" s="87">
        <v>0</v>
      </c>
      <c r="AC126" s="87">
        <v>0</v>
      </c>
      <c r="AD126" s="87">
        <v>0</v>
      </c>
      <c r="AE126" s="87">
        <v>0</v>
      </c>
      <c r="AF126" s="87">
        <v>0</v>
      </c>
      <c r="AG126" s="87">
        <v>0</v>
      </c>
      <c r="AH126" s="87">
        <v>0</v>
      </c>
      <c r="AI126" s="87">
        <v>0</v>
      </c>
      <c r="AJ126" s="87">
        <v>0</v>
      </c>
      <c r="AK126" s="87">
        <v>0</v>
      </c>
      <c r="AL126" s="87">
        <v>0</v>
      </c>
      <c r="AM126" s="87">
        <v>0</v>
      </c>
      <c r="AN126" s="87">
        <v>0</v>
      </c>
      <c r="AO126" s="87">
        <v>0</v>
      </c>
      <c r="AP126" s="87">
        <v>0</v>
      </c>
      <c r="AQ126" s="87">
        <v>0</v>
      </c>
      <c r="AR126" s="87">
        <v>0</v>
      </c>
      <c r="AS126" s="87">
        <v>0</v>
      </c>
      <c r="AT126" s="87">
        <v>0</v>
      </c>
      <c r="AU126" s="87">
        <v>0</v>
      </c>
      <c r="AV126" s="87">
        <v>0</v>
      </c>
      <c r="AW126" s="87">
        <v>0</v>
      </c>
      <c r="AX126" s="87">
        <v>0</v>
      </c>
      <c r="AY126" s="87">
        <v>0</v>
      </c>
      <c r="AZ126" s="87">
        <v>0</v>
      </c>
      <c r="BA126" s="87">
        <v>0</v>
      </c>
      <c r="BB126" s="87">
        <v>0</v>
      </c>
      <c r="BC126" s="87">
        <v>0</v>
      </c>
      <c r="BD126" s="87">
        <v>0</v>
      </c>
      <c r="BE126" s="87">
        <v>0</v>
      </c>
      <c r="BF126" s="87">
        <v>0</v>
      </c>
      <c r="BG126" s="87">
        <v>0</v>
      </c>
      <c r="BH126" s="87">
        <v>0</v>
      </c>
      <c r="BI126" s="87">
        <v>0</v>
      </c>
      <c r="BJ126" s="87">
        <v>0</v>
      </c>
      <c r="BK126" s="87">
        <v>0</v>
      </c>
      <c r="BL126" s="87">
        <v>0</v>
      </c>
      <c r="BM126" s="87">
        <v>0</v>
      </c>
      <c r="BN126" s="87">
        <v>0</v>
      </c>
    </row>
    <row r="127" spans="1:66">
      <c r="A127" s="86" t="s">
        <v>1474</v>
      </c>
      <c r="B127" s="87">
        <v>0</v>
      </c>
      <c r="C127" s="87">
        <v>0</v>
      </c>
      <c r="D127" s="87">
        <v>0</v>
      </c>
      <c r="E127" s="87">
        <v>0</v>
      </c>
      <c r="F127" s="87">
        <v>0</v>
      </c>
      <c r="G127" s="87">
        <v>0</v>
      </c>
      <c r="H127" s="87">
        <v>0</v>
      </c>
      <c r="I127" s="87">
        <v>0</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c r="Z127" s="87">
        <v>0</v>
      </c>
      <c r="AA127" s="87">
        <v>0</v>
      </c>
      <c r="AB127" s="87">
        <v>401760</v>
      </c>
      <c r="AC127" s="87">
        <v>401760</v>
      </c>
      <c r="AD127" s="87">
        <v>401760</v>
      </c>
      <c r="AE127" s="87">
        <v>401760</v>
      </c>
      <c r="AF127" s="87">
        <v>401760</v>
      </c>
      <c r="AG127" s="87">
        <v>401760</v>
      </c>
      <c r="AH127" s="87">
        <v>401760</v>
      </c>
      <c r="AI127" s="87">
        <v>401760</v>
      </c>
      <c r="AJ127" s="87">
        <v>401760</v>
      </c>
      <c r="AK127" s="87">
        <v>401760</v>
      </c>
      <c r="AL127" s="87">
        <v>401760</v>
      </c>
      <c r="AM127" s="87">
        <v>401760</v>
      </c>
      <c r="AN127" s="87">
        <v>4821120</v>
      </c>
      <c r="AO127" s="87">
        <v>401760</v>
      </c>
      <c r="AP127" s="87">
        <v>401760</v>
      </c>
      <c r="AQ127" s="87">
        <v>401760</v>
      </c>
      <c r="AR127" s="87">
        <v>401760</v>
      </c>
      <c r="AS127" s="87">
        <v>401760</v>
      </c>
      <c r="AT127" s="87">
        <v>401760</v>
      </c>
      <c r="AU127" s="87">
        <v>401760</v>
      </c>
      <c r="AV127" s="87">
        <v>401760</v>
      </c>
      <c r="AW127" s="87">
        <v>401760</v>
      </c>
      <c r="AX127" s="87">
        <v>401760</v>
      </c>
      <c r="AY127" s="87">
        <v>401760</v>
      </c>
      <c r="AZ127" s="87">
        <v>401760</v>
      </c>
      <c r="BA127" s="87">
        <v>4821120</v>
      </c>
      <c r="BB127" s="87">
        <v>401760</v>
      </c>
      <c r="BC127" s="87">
        <v>401760</v>
      </c>
      <c r="BD127" s="87">
        <v>401760</v>
      </c>
      <c r="BE127" s="87">
        <v>401760</v>
      </c>
      <c r="BF127" s="87">
        <v>401760</v>
      </c>
      <c r="BG127" s="87">
        <v>401760</v>
      </c>
      <c r="BH127" s="87">
        <v>401760</v>
      </c>
      <c r="BI127" s="87">
        <v>401760</v>
      </c>
      <c r="BJ127" s="87">
        <v>401760</v>
      </c>
      <c r="BK127" s="87">
        <v>401760</v>
      </c>
      <c r="BL127" s="87">
        <v>401760</v>
      </c>
      <c r="BM127" s="87">
        <v>401760</v>
      </c>
      <c r="BN127" s="87">
        <v>4821120</v>
      </c>
    </row>
    <row r="128" spans="1:66">
      <c r="A128" s="86" t="s">
        <v>1475</v>
      </c>
      <c r="B128" s="87">
        <v>0</v>
      </c>
      <c r="C128" s="87">
        <v>0</v>
      </c>
      <c r="D128" s="87">
        <v>0</v>
      </c>
      <c r="E128" s="87">
        <v>0</v>
      </c>
      <c r="F128" s="87">
        <v>0</v>
      </c>
      <c r="G128" s="87">
        <v>0</v>
      </c>
      <c r="H128" s="87">
        <v>0</v>
      </c>
      <c r="I128" s="87">
        <v>0</v>
      </c>
      <c r="J128" s="87">
        <v>0</v>
      </c>
      <c r="K128" s="87">
        <v>0</v>
      </c>
      <c r="L128" s="87">
        <v>0</v>
      </c>
      <c r="M128" s="87">
        <v>0</v>
      </c>
      <c r="N128" s="87">
        <v>0</v>
      </c>
      <c r="O128" s="87">
        <v>0</v>
      </c>
      <c r="P128" s="87">
        <v>0</v>
      </c>
      <c r="Q128" s="87">
        <v>0</v>
      </c>
      <c r="R128" s="87">
        <v>0</v>
      </c>
      <c r="S128" s="87">
        <v>0</v>
      </c>
      <c r="T128" s="87">
        <v>0</v>
      </c>
      <c r="U128" s="87">
        <v>0</v>
      </c>
      <c r="V128" s="87">
        <v>0</v>
      </c>
      <c r="W128" s="87">
        <v>0</v>
      </c>
      <c r="X128" s="87">
        <v>0</v>
      </c>
      <c r="Y128" s="87">
        <v>0</v>
      </c>
      <c r="Z128" s="87">
        <v>0</v>
      </c>
      <c r="AA128" s="87">
        <v>0</v>
      </c>
      <c r="AB128" s="87">
        <v>0</v>
      </c>
      <c r="AC128" s="87">
        <v>0</v>
      </c>
      <c r="AD128" s="87">
        <v>0</v>
      </c>
      <c r="AE128" s="87">
        <v>0</v>
      </c>
      <c r="AF128" s="87">
        <v>0</v>
      </c>
      <c r="AG128" s="87">
        <v>0</v>
      </c>
      <c r="AH128" s="87">
        <v>0</v>
      </c>
      <c r="AI128" s="87">
        <v>0</v>
      </c>
      <c r="AJ128" s="87">
        <v>0</v>
      </c>
      <c r="AK128" s="87">
        <v>0</v>
      </c>
      <c r="AL128" s="87">
        <v>0</v>
      </c>
      <c r="AM128" s="87">
        <v>0</v>
      </c>
      <c r="AN128" s="87">
        <v>0</v>
      </c>
      <c r="AO128" s="87">
        <v>0</v>
      </c>
      <c r="AP128" s="87">
        <v>0</v>
      </c>
      <c r="AQ128" s="87">
        <v>0</v>
      </c>
      <c r="AR128" s="87">
        <v>0</v>
      </c>
      <c r="AS128" s="87">
        <v>0</v>
      </c>
      <c r="AT128" s="87">
        <v>0</v>
      </c>
      <c r="AU128" s="87">
        <v>0</v>
      </c>
      <c r="AV128" s="87">
        <v>0</v>
      </c>
      <c r="AW128" s="87">
        <v>0</v>
      </c>
      <c r="AX128" s="87">
        <v>0</v>
      </c>
      <c r="AY128" s="87">
        <v>0</v>
      </c>
      <c r="AZ128" s="87">
        <v>0</v>
      </c>
      <c r="BA128" s="87">
        <v>0</v>
      </c>
      <c r="BB128" s="87">
        <v>0</v>
      </c>
      <c r="BC128" s="87">
        <v>0</v>
      </c>
      <c r="BD128" s="87">
        <v>0</v>
      </c>
      <c r="BE128" s="87">
        <v>0</v>
      </c>
      <c r="BF128" s="87">
        <v>0</v>
      </c>
      <c r="BG128" s="87">
        <v>0</v>
      </c>
      <c r="BH128" s="87">
        <v>0</v>
      </c>
      <c r="BI128" s="87">
        <v>0</v>
      </c>
      <c r="BJ128" s="87">
        <v>0</v>
      </c>
      <c r="BK128" s="87">
        <v>0</v>
      </c>
      <c r="BL128" s="87">
        <v>0</v>
      </c>
      <c r="BM128" s="87">
        <v>0</v>
      </c>
      <c r="BN128" s="87">
        <v>0</v>
      </c>
    </row>
    <row r="129" spans="1:66">
      <c r="A129" s="86" t="s">
        <v>1476</v>
      </c>
      <c r="B129" s="87">
        <v>700000</v>
      </c>
      <c r="C129" s="87">
        <v>700000</v>
      </c>
      <c r="D129" s="87">
        <v>700000</v>
      </c>
      <c r="E129" s="87">
        <v>700000</v>
      </c>
      <c r="F129" s="87">
        <v>700000</v>
      </c>
      <c r="G129" s="87">
        <v>700000</v>
      </c>
      <c r="H129" s="87">
        <v>0</v>
      </c>
      <c r="I129" s="87">
        <v>0</v>
      </c>
      <c r="J129" s="87">
        <v>0</v>
      </c>
      <c r="K129" s="87">
        <v>0</v>
      </c>
      <c r="L129" s="87">
        <v>0</v>
      </c>
      <c r="M129" s="87">
        <v>0</v>
      </c>
      <c r="N129" s="87">
        <v>4200000</v>
      </c>
      <c r="O129" s="87">
        <v>0</v>
      </c>
      <c r="P129" s="87">
        <v>0</v>
      </c>
      <c r="Q129" s="87">
        <v>0</v>
      </c>
      <c r="R129" s="87">
        <v>0</v>
      </c>
      <c r="S129" s="87">
        <v>0</v>
      </c>
      <c r="T129" s="87">
        <v>0</v>
      </c>
      <c r="U129" s="87">
        <v>0</v>
      </c>
      <c r="V129" s="87">
        <v>0</v>
      </c>
      <c r="W129" s="87">
        <v>0</v>
      </c>
      <c r="X129" s="87">
        <v>0</v>
      </c>
      <c r="Y129" s="87">
        <v>0</v>
      </c>
      <c r="Z129" s="87">
        <v>0</v>
      </c>
      <c r="AA129" s="87">
        <v>0</v>
      </c>
      <c r="AB129" s="87">
        <v>0</v>
      </c>
      <c r="AC129" s="87">
        <v>0</v>
      </c>
      <c r="AD129" s="87">
        <v>0</v>
      </c>
      <c r="AE129" s="87">
        <v>0</v>
      </c>
      <c r="AF129" s="87">
        <v>0</v>
      </c>
      <c r="AG129" s="87">
        <v>0</v>
      </c>
      <c r="AH129" s="87">
        <v>0</v>
      </c>
      <c r="AI129" s="87">
        <v>0</v>
      </c>
      <c r="AJ129" s="87">
        <v>0</v>
      </c>
      <c r="AK129" s="87">
        <v>0</v>
      </c>
      <c r="AL129" s="87">
        <v>0</v>
      </c>
      <c r="AM129" s="87">
        <v>0</v>
      </c>
      <c r="AN129" s="87">
        <v>0</v>
      </c>
      <c r="AO129" s="87">
        <v>0</v>
      </c>
      <c r="AP129" s="87">
        <v>0</v>
      </c>
      <c r="AQ129" s="87">
        <v>0</v>
      </c>
      <c r="AR129" s="87">
        <v>0</v>
      </c>
      <c r="AS129" s="87">
        <v>0</v>
      </c>
      <c r="AT129" s="87">
        <v>0</v>
      </c>
      <c r="AU129" s="87">
        <v>0</v>
      </c>
      <c r="AV129" s="87">
        <v>0</v>
      </c>
      <c r="AW129" s="87">
        <v>0</v>
      </c>
      <c r="AX129" s="87">
        <v>0</v>
      </c>
      <c r="AY129" s="87">
        <v>0</v>
      </c>
      <c r="AZ129" s="87">
        <v>0</v>
      </c>
      <c r="BA129" s="87">
        <v>0</v>
      </c>
      <c r="BB129" s="87">
        <v>0</v>
      </c>
      <c r="BC129" s="87">
        <v>0</v>
      </c>
      <c r="BD129" s="87">
        <v>0</v>
      </c>
      <c r="BE129" s="87">
        <v>0</v>
      </c>
      <c r="BF129" s="87">
        <v>0</v>
      </c>
      <c r="BG129" s="87">
        <v>0</v>
      </c>
      <c r="BH129" s="87">
        <v>0</v>
      </c>
      <c r="BI129" s="87">
        <v>0</v>
      </c>
      <c r="BJ129" s="87">
        <v>0</v>
      </c>
      <c r="BK129" s="87">
        <v>0</v>
      </c>
      <c r="BL129" s="87">
        <v>0</v>
      </c>
      <c r="BM129" s="87">
        <v>0</v>
      </c>
      <c r="BN129" s="87">
        <v>0</v>
      </c>
    </row>
    <row r="130" spans="1:66">
      <c r="A130" s="86" t="s">
        <v>1477</v>
      </c>
      <c r="B130" s="87">
        <v>0</v>
      </c>
      <c r="C130" s="87">
        <v>0</v>
      </c>
      <c r="D130" s="87">
        <v>0</v>
      </c>
      <c r="E130" s="87">
        <v>0</v>
      </c>
      <c r="F130" s="87">
        <v>0</v>
      </c>
      <c r="G130" s="87">
        <v>0</v>
      </c>
      <c r="H130" s="87">
        <v>0</v>
      </c>
      <c r="I130" s="87">
        <v>0</v>
      </c>
      <c r="J130" s="87">
        <v>0</v>
      </c>
      <c r="K130" s="87">
        <v>0</v>
      </c>
      <c r="L130" s="87">
        <v>0</v>
      </c>
      <c r="M130" s="87">
        <v>0</v>
      </c>
      <c r="N130" s="87">
        <v>0</v>
      </c>
      <c r="O130" s="87">
        <v>0</v>
      </c>
      <c r="P130" s="87">
        <v>0</v>
      </c>
      <c r="Q130" s="87">
        <v>0</v>
      </c>
      <c r="R130" s="87">
        <v>0</v>
      </c>
      <c r="S130" s="87">
        <v>0</v>
      </c>
      <c r="T130" s="87">
        <v>0</v>
      </c>
      <c r="U130" s="87">
        <v>0</v>
      </c>
      <c r="V130" s="87">
        <v>0</v>
      </c>
      <c r="W130" s="87">
        <v>0</v>
      </c>
      <c r="X130" s="87">
        <v>0</v>
      </c>
      <c r="Y130" s="87">
        <v>0</v>
      </c>
      <c r="Z130" s="87">
        <v>0</v>
      </c>
      <c r="AA130" s="87">
        <v>0</v>
      </c>
      <c r="AB130" s="87">
        <v>0</v>
      </c>
      <c r="AC130" s="87">
        <v>0</v>
      </c>
      <c r="AD130" s="87">
        <v>0</v>
      </c>
      <c r="AE130" s="87">
        <v>0</v>
      </c>
      <c r="AF130" s="87">
        <v>0</v>
      </c>
      <c r="AG130" s="87">
        <v>0</v>
      </c>
      <c r="AH130" s="87">
        <v>0</v>
      </c>
      <c r="AI130" s="87">
        <v>0</v>
      </c>
      <c r="AJ130" s="87">
        <v>0</v>
      </c>
      <c r="AK130" s="87">
        <v>0</v>
      </c>
      <c r="AL130" s="87">
        <v>0</v>
      </c>
      <c r="AM130" s="87">
        <v>0</v>
      </c>
      <c r="AN130" s="87">
        <v>0</v>
      </c>
      <c r="AO130" s="87">
        <v>0</v>
      </c>
      <c r="AP130" s="87">
        <v>0</v>
      </c>
      <c r="AQ130" s="87">
        <v>0</v>
      </c>
      <c r="AR130" s="87">
        <v>0</v>
      </c>
      <c r="AS130" s="87">
        <v>0</v>
      </c>
      <c r="AT130" s="87">
        <v>0</v>
      </c>
      <c r="AU130" s="87">
        <v>0</v>
      </c>
      <c r="AV130" s="87">
        <v>0</v>
      </c>
      <c r="AW130" s="87">
        <v>0</v>
      </c>
      <c r="AX130" s="87">
        <v>0</v>
      </c>
      <c r="AY130" s="87">
        <v>0</v>
      </c>
      <c r="AZ130" s="87">
        <v>0</v>
      </c>
      <c r="BA130" s="87">
        <v>0</v>
      </c>
      <c r="BB130" s="87">
        <v>0</v>
      </c>
      <c r="BC130" s="87">
        <v>0</v>
      </c>
      <c r="BD130" s="87">
        <v>0</v>
      </c>
      <c r="BE130" s="87">
        <v>0</v>
      </c>
      <c r="BF130" s="87">
        <v>0</v>
      </c>
      <c r="BG130" s="87">
        <v>0</v>
      </c>
      <c r="BH130" s="87">
        <v>0</v>
      </c>
      <c r="BI130" s="87">
        <v>0</v>
      </c>
      <c r="BJ130" s="87">
        <v>0</v>
      </c>
      <c r="BK130" s="87">
        <v>0</v>
      </c>
      <c r="BL130" s="87">
        <v>0</v>
      </c>
      <c r="BM130" s="87">
        <v>0</v>
      </c>
      <c r="BN130" s="87">
        <v>0</v>
      </c>
    </row>
    <row r="131" spans="1:66">
      <c r="A131" s="86" t="s">
        <v>1478</v>
      </c>
      <c r="B131" s="87">
        <v>0</v>
      </c>
      <c r="C131" s="87">
        <v>0</v>
      </c>
      <c r="D131" s="87">
        <v>0</v>
      </c>
      <c r="E131" s="87">
        <v>0</v>
      </c>
      <c r="F131" s="87">
        <v>0</v>
      </c>
      <c r="G131" s="87">
        <v>0</v>
      </c>
      <c r="H131" s="87">
        <v>0</v>
      </c>
      <c r="I131" s="87">
        <v>0</v>
      </c>
      <c r="J131" s="87">
        <v>0</v>
      </c>
      <c r="K131" s="87">
        <v>0</v>
      </c>
      <c r="L131" s="87">
        <v>0</v>
      </c>
      <c r="M131" s="87">
        <v>0</v>
      </c>
      <c r="N131" s="87">
        <v>0</v>
      </c>
      <c r="O131" s="87">
        <v>0</v>
      </c>
      <c r="P131" s="87">
        <v>0</v>
      </c>
      <c r="Q131" s="87">
        <v>0</v>
      </c>
      <c r="R131" s="87">
        <v>0</v>
      </c>
      <c r="S131" s="87">
        <v>0</v>
      </c>
      <c r="T131" s="87">
        <v>0</v>
      </c>
      <c r="U131" s="87">
        <v>0</v>
      </c>
      <c r="V131" s="87">
        <v>0</v>
      </c>
      <c r="W131" s="87">
        <v>0</v>
      </c>
      <c r="X131" s="87">
        <v>0</v>
      </c>
      <c r="Y131" s="87">
        <v>0</v>
      </c>
      <c r="Z131" s="87">
        <v>0</v>
      </c>
      <c r="AA131" s="87">
        <v>0</v>
      </c>
      <c r="AB131" s="87">
        <v>0</v>
      </c>
      <c r="AC131" s="87">
        <v>0</v>
      </c>
      <c r="AD131" s="87">
        <v>0</v>
      </c>
      <c r="AE131" s="87">
        <v>0</v>
      </c>
      <c r="AF131" s="87">
        <v>0</v>
      </c>
      <c r="AG131" s="87">
        <v>0</v>
      </c>
      <c r="AH131" s="87">
        <v>0</v>
      </c>
      <c r="AI131" s="87">
        <v>0</v>
      </c>
      <c r="AJ131" s="87">
        <v>0</v>
      </c>
      <c r="AK131" s="87">
        <v>0</v>
      </c>
      <c r="AL131" s="87">
        <v>0</v>
      </c>
      <c r="AM131" s="87">
        <v>0</v>
      </c>
      <c r="AN131" s="87">
        <v>0</v>
      </c>
      <c r="AO131" s="87">
        <v>0</v>
      </c>
      <c r="AP131" s="87">
        <v>0</v>
      </c>
      <c r="AQ131" s="87">
        <v>0</v>
      </c>
      <c r="AR131" s="87">
        <v>0</v>
      </c>
      <c r="AS131" s="87">
        <v>0</v>
      </c>
      <c r="AT131" s="87">
        <v>0</v>
      </c>
      <c r="AU131" s="87">
        <v>0</v>
      </c>
      <c r="AV131" s="87">
        <v>0</v>
      </c>
      <c r="AW131" s="87">
        <v>0</v>
      </c>
      <c r="AX131" s="87">
        <v>0</v>
      </c>
      <c r="AY131" s="87">
        <v>0</v>
      </c>
      <c r="AZ131" s="87">
        <v>0</v>
      </c>
      <c r="BA131" s="87">
        <v>0</v>
      </c>
      <c r="BB131" s="87">
        <v>0</v>
      </c>
      <c r="BC131" s="87">
        <v>0</v>
      </c>
      <c r="BD131" s="87">
        <v>0</v>
      </c>
      <c r="BE131" s="87">
        <v>0</v>
      </c>
      <c r="BF131" s="87">
        <v>0</v>
      </c>
      <c r="BG131" s="87">
        <v>0</v>
      </c>
      <c r="BH131" s="87">
        <v>0</v>
      </c>
      <c r="BI131" s="87">
        <v>0</v>
      </c>
      <c r="BJ131" s="87">
        <v>0</v>
      </c>
      <c r="BK131" s="87">
        <v>0</v>
      </c>
      <c r="BL131" s="87">
        <v>0</v>
      </c>
      <c r="BM131" s="87">
        <v>0</v>
      </c>
      <c r="BN131" s="87">
        <v>0</v>
      </c>
    </row>
    <row r="132" spans="1:66">
      <c r="A132" s="86" t="s">
        <v>1479</v>
      </c>
      <c r="B132" s="87">
        <v>213287.34724999999</v>
      </c>
      <c r="C132" s="87">
        <v>213287.34724999999</v>
      </c>
      <c r="D132" s="87">
        <v>213287.34724999999</v>
      </c>
      <c r="E132" s="87">
        <v>213287.34724999999</v>
      </c>
      <c r="F132" s="87">
        <v>213287.34724999999</v>
      </c>
      <c r="G132" s="87">
        <v>213287.34724999999</v>
      </c>
      <c r="H132" s="87">
        <v>213287.34724999999</v>
      </c>
      <c r="I132" s="87">
        <v>213287.34724999999</v>
      </c>
      <c r="J132" s="87">
        <v>213287.34724999999</v>
      </c>
      <c r="K132" s="87">
        <v>213287.34724999999</v>
      </c>
      <c r="L132" s="87">
        <v>213287.34724999999</v>
      </c>
      <c r="M132" s="87">
        <v>213287.34724999999</v>
      </c>
      <c r="N132" s="87">
        <v>2559448.1669999999</v>
      </c>
      <c r="O132" s="87">
        <v>213287.34724999999</v>
      </c>
      <c r="P132" s="87">
        <v>213287.34724999999</v>
      </c>
      <c r="Q132" s="87">
        <v>213287.34724999999</v>
      </c>
      <c r="R132" s="87">
        <v>213287.34724999999</v>
      </c>
      <c r="S132" s="87">
        <v>213287.34724999999</v>
      </c>
      <c r="T132" s="87">
        <v>213287.34724999999</v>
      </c>
      <c r="U132" s="87">
        <v>213287.34724999999</v>
      </c>
      <c r="V132" s="87">
        <v>213287.34724999999</v>
      </c>
      <c r="W132" s="87">
        <v>213287.34724999999</v>
      </c>
      <c r="X132" s="87">
        <v>213287.34724999999</v>
      </c>
      <c r="Y132" s="87">
        <v>213287.34724999999</v>
      </c>
      <c r="Z132" s="87">
        <v>213287.34724999999</v>
      </c>
      <c r="AA132" s="87">
        <v>2559448.1669999999</v>
      </c>
      <c r="AB132" s="87">
        <v>213287.34724999999</v>
      </c>
      <c r="AC132" s="87">
        <v>213287.34724999999</v>
      </c>
      <c r="AD132" s="87">
        <v>213287.34724999999</v>
      </c>
      <c r="AE132" s="87">
        <v>213287.34724999999</v>
      </c>
      <c r="AF132" s="87">
        <v>213287.34724999999</v>
      </c>
      <c r="AG132" s="87">
        <v>213287.34724999999</v>
      </c>
      <c r="AH132" s="87">
        <v>213287.34724999999</v>
      </c>
      <c r="AI132" s="87">
        <v>213287.34724999999</v>
      </c>
      <c r="AJ132" s="87">
        <v>144305</v>
      </c>
      <c r="AK132" s="87">
        <v>0</v>
      </c>
      <c r="AL132" s="87">
        <v>0</v>
      </c>
      <c r="AM132" s="87">
        <v>0</v>
      </c>
      <c r="AN132" s="87">
        <v>1850603.7779999999</v>
      </c>
      <c r="AO132" s="87">
        <v>0</v>
      </c>
      <c r="AP132" s="87">
        <v>0</v>
      </c>
      <c r="AQ132" s="87">
        <v>0</v>
      </c>
      <c r="AR132" s="87">
        <v>0</v>
      </c>
      <c r="AS132" s="87">
        <v>0</v>
      </c>
      <c r="AT132" s="87">
        <v>0</v>
      </c>
      <c r="AU132" s="87">
        <v>0</v>
      </c>
      <c r="AV132" s="87">
        <v>0</v>
      </c>
      <c r="AW132" s="87">
        <v>0</v>
      </c>
      <c r="AX132" s="87">
        <v>0</v>
      </c>
      <c r="AY132" s="87">
        <v>0</v>
      </c>
      <c r="AZ132" s="87">
        <v>0</v>
      </c>
      <c r="BA132" s="87">
        <v>0</v>
      </c>
      <c r="BB132" s="87">
        <v>0</v>
      </c>
      <c r="BC132" s="87">
        <v>0</v>
      </c>
      <c r="BD132" s="87">
        <v>0</v>
      </c>
      <c r="BE132" s="87">
        <v>0</v>
      </c>
      <c r="BF132" s="87">
        <v>0</v>
      </c>
      <c r="BG132" s="87">
        <v>0</v>
      </c>
      <c r="BH132" s="87">
        <v>0</v>
      </c>
      <c r="BI132" s="87">
        <v>0</v>
      </c>
      <c r="BJ132" s="87">
        <v>0</v>
      </c>
      <c r="BK132" s="87">
        <v>0</v>
      </c>
      <c r="BL132" s="87">
        <v>0</v>
      </c>
      <c r="BM132" s="87">
        <v>0</v>
      </c>
      <c r="BN132" s="87">
        <v>0</v>
      </c>
    </row>
    <row r="133" spans="1:66">
      <c r="A133" s="86" t="s">
        <v>1480</v>
      </c>
      <c r="B133" s="87">
        <v>0</v>
      </c>
      <c r="C133" s="87">
        <v>0</v>
      </c>
      <c r="D133" s="87">
        <v>0</v>
      </c>
      <c r="E133" s="87">
        <v>0</v>
      </c>
      <c r="F133" s="87">
        <v>0</v>
      </c>
      <c r="G133" s="87">
        <v>0</v>
      </c>
      <c r="H133" s="87">
        <v>0</v>
      </c>
      <c r="I133" s="87">
        <v>0</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c r="Z133" s="87">
        <v>0</v>
      </c>
      <c r="AA133" s="87">
        <v>0</v>
      </c>
      <c r="AB133" s="87">
        <v>0</v>
      </c>
      <c r="AC133" s="87">
        <v>0</v>
      </c>
      <c r="AD133" s="87">
        <v>0</v>
      </c>
      <c r="AE133" s="87">
        <v>0</v>
      </c>
      <c r="AF133" s="87">
        <v>0</v>
      </c>
      <c r="AG133" s="87">
        <v>0</v>
      </c>
      <c r="AH133" s="87">
        <v>0</v>
      </c>
      <c r="AI133" s="87">
        <v>0</v>
      </c>
      <c r="AJ133" s="87">
        <v>0</v>
      </c>
      <c r="AK133" s="87">
        <v>0</v>
      </c>
      <c r="AL133" s="87">
        <v>0</v>
      </c>
      <c r="AM133" s="87">
        <v>0</v>
      </c>
      <c r="AN133" s="87">
        <v>0</v>
      </c>
      <c r="AO133" s="87">
        <v>0</v>
      </c>
      <c r="AP133" s="87">
        <v>0</v>
      </c>
      <c r="AQ133" s="87">
        <v>0</v>
      </c>
      <c r="AR133" s="87">
        <v>0</v>
      </c>
      <c r="AS133" s="87">
        <v>0</v>
      </c>
      <c r="AT133" s="87">
        <v>0</v>
      </c>
      <c r="AU133" s="87">
        <v>0</v>
      </c>
      <c r="AV133" s="87">
        <v>0</v>
      </c>
      <c r="AW133" s="87">
        <v>0</v>
      </c>
      <c r="AX133" s="87">
        <v>0</v>
      </c>
      <c r="AY133" s="87">
        <v>0</v>
      </c>
      <c r="AZ133" s="87">
        <v>0</v>
      </c>
      <c r="BA133" s="87">
        <v>0</v>
      </c>
      <c r="BB133" s="87">
        <v>0</v>
      </c>
      <c r="BC133" s="87">
        <v>0</v>
      </c>
      <c r="BD133" s="87">
        <v>0</v>
      </c>
      <c r="BE133" s="87">
        <v>0</v>
      </c>
      <c r="BF133" s="87">
        <v>0</v>
      </c>
      <c r="BG133" s="87">
        <v>0</v>
      </c>
      <c r="BH133" s="87">
        <v>0</v>
      </c>
      <c r="BI133" s="87">
        <v>0</v>
      </c>
      <c r="BJ133" s="87">
        <v>0</v>
      </c>
      <c r="BK133" s="87">
        <v>0</v>
      </c>
      <c r="BL133" s="87">
        <v>0</v>
      </c>
      <c r="BM133" s="87">
        <v>0</v>
      </c>
      <c r="BN133" s="87">
        <v>0</v>
      </c>
    </row>
    <row r="134" spans="1:66">
      <c r="A134" s="86" t="s">
        <v>1481</v>
      </c>
      <c r="B134" s="87">
        <v>4255340.4985923301</v>
      </c>
      <c r="C134" s="87">
        <v>4371702.8320940901</v>
      </c>
      <c r="D134" s="87">
        <v>3304034.5911298902</v>
      </c>
      <c r="E134" s="87">
        <v>3247673.7092955802</v>
      </c>
      <c r="F134" s="87">
        <v>2932536.9401744702</v>
      </c>
      <c r="G134" s="87">
        <v>3094025.0460840501</v>
      </c>
      <c r="H134" s="87">
        <v>3288384.3363037398</v>
      </c>
      <c r="I134" s="87">
        <v>3548107.89680799</v>
      </c>
      <c r="J134" s="87">
        <v>3702804.87121341</v>
      </c>
      <c r="K134" s="87">
        <v>3931567.6308150599</v>
      </c>
      <c r="L134" s="87">
        <v>4087180.9512636499</v>
      </c>
      <c r="M134" s="87">
        <v>3704450.1592677399</v>
      </c>
      <c r="N134" s="87">
        <v>43467809.463041998</v>
      </c>
      <c r="O134" s="87">
        <v>3303389.9158486901</v>
      </c>
      <c r="P134" s="87">
        <v>2961889.0752925598</v>
      </c>
      <c r="Q134" s="87">
        <v>3019880.5375211802</v>
      </c>
      <c r="R134" s="87">
        <v>3281481.79699464</v>
      </c>
      <c r="S134" s="87">
        <v>3541219.7474576798</v>
      </c>
      <c r="T134" s="87">
        <v>3111466.4053297401</v>
      </c>
      <c r="U134" s="87">
        <v>3322957.2804020699</v>
      </c>
      <c r="V134" s="87">
        <v>3489380.8039860101</v>
      </c>
      <c r="W134" s="87">
        <v>3682118.3965329002</v>
      </c>
      <c r="X134" s="87">
        <v>3528185.4170395099</v>
      </c>
      <c r="Y134" s="87">
        <v>3623338.6918994398</v>
      </c>
      <c r="Z134" s="87">
        <v>2803914.50577407</v>
      </c>
      <c r="AA134" s="87">
        <v>39669222.5740785</v>
      </c>
      <c r="AB134" s="87">
        <v>2803568.7355530402</v>
      </c>
      <c r="AC134" s="87">
        <v>3052906.8402417898</v>
      </c>
      <c r="AD134" s="87">
        <v>2665283.6100843698</v>
      </c>
      <c r="AE134" s="87">
        <v>2811203.4075992098</v>
      </c>
      <c r="AF134" s="87">
        <v>3137902.4435061901</v>
      </c>
      <c r="AG134" s="87">
        <v>3145667.0197322299</v>
      </c>
      <c r="AH134" s="87">
        <v>3428560.9479668001</v>
      </c>
      <c r="AI134" s="87">
        <v>3735713.2444472001</v>
      </c>
      <c r="AJ134" s="87">
        <v>3839181.2499428098</v>
      </c>
      <c r="AK134" s="87">
        <v>4118755.4734352999</v>
      </c>
      <c r="AL134" s="87">
        <v>4452478.09227823</v>
      </c>
      <c r="AM134" s="87">
        <v>2324355.6264948598</v>
      </c>
      <c r="AN134" s="87">
        <v>39515576.691281997</v>
      </c>
      <c r="AO134" s="87">
        <v>2484963.0750402799</v>
      </c>
      <c r="AP134" s="87">
        <v>2726554.0088023301</v>
      </c>
      <c r="AQ134" s="87">
        <v>2918697.5639118901</v>
      </c>
      <c r="AR134" s="87">
        <v>3175817.9512193501</v>
      </c>
      <c r="AS134" s="87">
        <v>3311586.68363968</v>
      </c>
      <c r="AT134" s="87">
        <v>2373721.4717811402</v>
      </c>
      <c r="AU134" s="87">
        <v>2175347.09451161</v>
      </c>
      <c r="AV134" s="87">
        <v>2353817.9946958199</v>
      </c>
      <c r="AW134" s="87">
        <v>2538697.2806128999</v>
      </c>
      <c r="AX134" s="87">
        <v>2783352.35110988</v>
      </c>
      <c r="AY134" s="87">
        <v>3020586.4046617998</v>
      </c>
      <c r="AZ134" s="87">
        <v>2487284.94918653</v>
      </c>
      <c r="BA134" s="87">
        <v>32350426.8291732</v>
      </c>
      <c r="BB134" s="87">
        <v>2788309.65465539</v>
      </c>
      <c r="BC134" s="87">
        <v>3030765.6278732801</v>
      </c>
      <c r="BD134" s="87">
        <v>2911687.6776226298</v>
      </c>
      <c r="BE134" s="87">
        <v>3170037.09897148</v>
      </c>
      <c r="BF134" s="87">
        <v>3384492.8073915099</v>
      </c>
      <c r="BG134" s="87">
        <v>2456659.7166325301</v>
      </c>
      <c r="BH134" s="87">
        <v>2354655.3046145798</v>
      </c>
      <c r="BI134" s="87">
        <v>2549564.83147466</v>
      </c>
      <c r="BJ134" s="87">
        <v>2688385.55031351</v>
      </c>
      <c r="BK134" s="87">
        <v>2782516.2159937099</v>
      </c>
      <c r="BL134" s="87">
        <v>3001565.6673817202</v>
      </c>
      <c r="BM134" s="87">
        <v>2379894.9258078001</v>
      </c>
      <c r="BN134" s="87">
        <v>33498535.0787328</v>
      </c>
    </row>
    <row r="135" spans="1:66">
      <c r="A135" s="86" t="s">
        <v>1482</v>
      </c>
      <c r="B135" s="87">
        <v>0</v>
      </c>
      <c r="C135" s="87">
        <v>0</v>
      </c>
      <c r="D135" s="87">
        <v>0</v>
      </c>
      <c r="E135" s="87">
        <v>0</v>
      </c>
      <c r="F135" s="87">
        <v>0</v>
      </c>
      <c r="G135" s="87">
        <v>0</v>
      </c>
      <c r="H135" s="87">
        <v>0</v>
      </c>
      <c r="I135" s="87">
        <v>0</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c r="Z135" s="87">
        <v>0</v>
      </c>
      <c r="AA135" s="87">
        <v>0</v>
      </c>
      <c r="AB135" s="87">
        <v>0</v>
      </c>
      <c r="AC135" s="87">
        <v>0</v>
      </c>
      <c r="AD135" s="87">
        <v>0</v>
      </c>
      <c r="AE135" s="87">
        <v>0</v>
      </c>
      <c r="AF135" s="87">
        <v>0</v>
      </c>
      <c r="AG135" s="87">
        <v>0</v>
      </c>
      <c r="AH135" s="87">
        <v>0</v>
      </c>
      <c r="AI135" s="87">
        <v>0</v>
      </c>
      <c r="AJ135" s="87">
        <v>0</v>
      </c>
      <c r="AK135" s="87">
        <v>0</v>
      </c>
      <c r="AL135" s="87">
        <v>0</v>
      </c>
      <c r="AM135" s="87">
        <v>0</v>
      </c>
      <c r="AN135" s="87">
        <v>0</v>
      </c>
      <c r="AO135" s="87">
        <v>0</v>
      </c>
      <c r="AP135" s="87">
        <v>0</v>
      </c>
      <c r="AQ135" s="87">
        <v>0</v>
      </c>
      <c r="AR135" s="87">
        <v>0</v>
      </c>
      <c r="AS135" s="87">
        <v>0</v>
      </c>
      <c r="AT135" s="87">
        <v>0</v>
      </c>
      <c r="AU135" s="87">
        <v>0</v>
      </c>
      <c r="AV135" s="87">
        <v>0</v>
      </c>
      <c r="AW135" s="87">
        <v>0</v>
      </c>
      <c r="AX135" s="87">
        <v>0</v>
      </c>
      <c r="AY135" s="87">
        <v>0</v>
      </c>
      <c r="AZ135" s="87">
        <v>0</v>
      </c>
      <c r="BA135" s="87">
        <v>0</v>
      </c>
      <c r="BB135" s="87">
        <v>0</v>
      </c>
      <c r="BC135" s="87">
        <v>0</v>
      </c>
      <c r="BD135" s="87">
        <v>0</v>
      </c>
      <c r="BE135" s="87">
        <v>0</v>
      </c>
      <c r="BF135" s="87">
        <v>0</v>
      </c>
      <c r="BG135" s="87">
        <v>0</v>
      </c>
      <c r="BH135" s="87">
        <v>0</v>
      </c>
      <c r="BI135" s="87">
        <v>0</v>
      </c>
      <c r="BJ135" s="87">
        <v>0</v>
      </c>
      <c r="BK135" s="87">
        <v>0</v>
      </c>
      <c r="BL135" s="87">
        <v>0</v>
      </c>
      <c r="BM135" s="87">
        <v>0</v>
      </c>
      <c r="BN135" s="87">
        <v>0</v>
      </c>
    </row>
    <row r="136" spans="1:66">
      <c r="A136" s="86" t="s">
        <v>1483</v>
      </c>
      <c r="B136" s="87">
        <v>-1809333.33333332</v>
      </c>
      <c r="C136" s="87">
        <v>-1809333.33333332</v>
      </c>
      <c r="D136" s="87">
        <v>-1809333.33333332</v>
      </c>
      <c r="E136" s="87">
        <v>-1809333.33333332</v>
      </c>
      <c r="F136" s="87">
        <v>-1809333.33333332</v>
      </c>
      <c r="G136" s="87">
        <v>-1809333.33333332</v>
      </c>
      <c r="H136" s="87">
        <v>-1809333.33333332</v>
      </c>
      <c r="I136" s="87">
        <v>-1809333.33333332</v>
      </c>
      <c r="J136" s="87">
        <v>-1809333.33333332</v>
      </c>
      <c r="K136" s="87">
        <v>-1809333.33333332</v>
      </c>
      <c r="L136" s="87">
        <v>-1809333.33333332</v>
      </c>
      <c r="M136" s="87">
        <v>-1809333.33333332</v>
      </c>
      <c r="N136" s="87">
        <v>-21711999.999999899</v>
      </c>
      <c r="O136" s="87">
        <v>-1809333.33333332</v>
      </c>
      <c r="P136" s="87">
        <v>-1809333.33333332</v>
      </c>
      <c r="Q136" s="87">
        <v>-1809333.33333332</v>
      </c>
      <c r="R136" s="87">
        <v>-1809333.33333332</v>
      </c>
      <c r="S136" s="87">
        <v>-1809333.33333332</v>
      </c>
      <c r="T136" s="87">
        <v>-1809333.33333332</v>
      </c>
      <c r="U136" s="87">
        <v>-1809333.33333332</v>
      </c>
      <c r="V136" s="87">
        <v>-1809333.33333332</v>
      </c>
      <c r="W136" s="87">
        <v>-1809333.33333332</v>
      </c>
      <c r="X136" s="87">
        <v>-1809333.33333332</v>
      </c>
      <c r="Y136" s="87">
        <v>-1809333.33333332</v>
      </c>
      <c r="Z136" s="87">
        <v>-1809333.33333332</v>
      </c>
      <c r="AA136" s="87">
        <v>-21711999.999999899</v>
      </c>
      <c r="AB136" s="87">
        <v>-1809333.33333332</v>
      </c>
      <c r="AC136" s="87">
        <v>-1809333.33333332</v>
      </c>
      <c r="AD136" s="87">
        <v>-1809333.33333332</v>
      </c>
      <c r="AE136" s="87">
        <v>-1809333.33333332</v>
      </c>
      <c r="AF136" s="87">
        <v>-1809333.33333332</v>
      </c>
      <c r="AG136" s="87">
        <v>-1809333.33333332</v>
      </c>
      <c r="AH136" s="87">
        <v>-1809333.33333332</v>
      </c>
      <c r="AI136" s="87">
        <v>-1809333.33333332</v>
      </c>
      <c r="AJ136" s="87">
        <v>-1809333.33333332</v>
      </c>
      <c r="AK136" s="87">
        <v>-1809333.33333332</v>
      </c>
      <c r="AL136" s="87">
        <v>-1809333.33333332</v>
      </c>
      <c r="AM136" s="87">
        <v>-1809333.33333332</v>
      </c>
      <c r="AN136" s="87">
        <v>-21711999.999999899</v>
      </c>
      <c r="AO136" s="87">
        <v>-1809333.33333332</v>
      </c>
      <c r="AP136" s="87">
        <v>-1809333.33333332</v>
      </c>
      <c r="AQ136" s="87">
        <v>-1809333.33333332</v>
      </c>
      <c r="AR136" s="87">
        <v>-1809333.33333332</v>
      </c>
      <c r="AS136" s="87">
        <v>-1809333.33333332</v>
      </c>
      <c r="AT136" s="87">
        <v>-1809333.33333332</v>
      </c>
      <c r="AU136" s="87">
        <v>-1809333.33333332</v>
      </c>
      <c r="AV136" s="87">
        <v>-1809333.33333332</v>
      </c>
      <c r="AW136" s="87">
        <v>-1809333.33333332</v>
      </c>
      <c r="AX136" s="87">
        <v>-1809333.33333332</v>
      </c>
      <c r="AY136" s="87">
        <v>-1809333.33333332</v>
      </c>
      <c r="AZ136" s="87">
        <v>-1809333.33333332</v>
      </c>
      <c r="BA136" s="87">
        <v>-21711999.999999899</v>
      </c>
      <c r="BB136" s="87">
        <v>-1809333.33333332</v>
      </c>
      <c r="BC136" s="87">
        <v>-1809333.33333332</v>
      </c>
      <c r="BD136" s="87">
        <v>-1809333.33333332</v>
      </c>
      <c r="BE136" s="87">
        <v>-1809333.33333332</v>
      </c>
      <c r="BF136" s="87">
        <v>-1809333.33333332</v>
      </c>
      <c r="BG136" s="87">
        <v>-1809333.33333332</v>
      </c>
      <c r="BH136" s="87">
        <v>-1809333.33333332</v>
      </c>
      <c r="BI136" s="87">
        <v>-1809333.33333332</v>
      </c>
      <c r="BJ136" s="87">
        <v>-1809333.33333332</v>
      </c>
      <c r="BK136" s="87">
        <v>-1809333.33333332</v>
      </c>
      <c r="BL136" s="87">
        <v>-1809333.33333332</v>
      </c>
      <c r="BM136" s="87">
        <v>-1809333.33333332</v>
      </c>
      <c r="BN136" s="87">
        <v>-21711999.999999899</v>
      </c>
    </row>
    <row r="137" spans="1:66">
      <c r="A137" s="86" t="s">
        <v>1484</v>
      </c>
      <c r="B137" s="87">
        <v>0</v>
      </c>
      <c r="C137" s="87">
        <v>0</v>
      </c>
      <c r="D137" s="87">
        <v>0</v>
      </c>
      <c r="E137" s="87">
        <v>0</v>
      </c>
      <c r="F137" s="87">
        <v>0</v>
      </c>
      <c r="G137" s="87">
        <v>0</v>
      </c>
      <c r="H137" s="87">
        <v>0</v>
      </c>
      <c r="I137" s="87">
        <v>0</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c r="Z137" s="87">
        <v>0</v>
      </c>
      <c r="AA137" s="87">
        <v>0</v>
      </c>
      <c r="AB137" s="87">
        <v>0</v>
      </c>
      <c r="AC137" s="87">
        <v>0</v>
      </c>
      <c r="AD137" s="87">
        <v>0</v>
      </c>
      <c r="AE137" s="87">
        <v>0</v>
      </c>
      <c r="AF137" s="87">
        <v>0</v>
      </c>
      <c r="AG137" s="87">
        <v>0</v>
      </c>
      <c r="AH137" s="87">
        <v>0</v>
      </c>
      <c r="AI137" s="87">
        <v>0</v>
      </c>
      <c r="AJ137" s="87">
        <v>0</v>
      </c>
      <c r="AK137" s="87">
        <v>0</v>
      </c>
      <c r="AL137" s="87">
        <v>0</v>
      </c>
      <c r="AM137" s="87">
        <v>0</v>
      </c>
      <c r="AN137" s="87">
        <v>0</v>
      </c>
      <c r="AO137" s="87">
        <v>0</v>
      </c>
      <c r="AP137" s="87">
        <v>0</v>
      </c>
      <c r="AQ137" s="87">
        <v>0</v>
      </c>
      <c r="AR137" s="87">
        <v>0</v>
      </c>
      <c r="AS137" s="87">
        <v>0</v>
      </c>
      <c r="AT137" s="87">
        <v>0</v>
      </c>
      <c r="AU137" s="87">
        <v>0</v>
      </c>
      <c r="AV137" s="87">
        <v>0</v>
      </c>
      <c r="AW137" s="87">
        <v>0</v>
      </c>
      <c r="AX137" s="87">
        <v>0</v>
      </c>
      <c r="AY137" s="87">
        <v>0</v>
      </c>
      <c r="AZ137" s="87">
        <v>0</v>
      </c>
      <c r="BA137" s="87">
        <v>0</v>
      </c>
      <c r="BB137" s="87">
        <v>0</v>
      </c>
      <c r="BC137" s="87">
        <v>0</v>
      </c>
      <c r="BD137" s="87">
        <v>0</v>
      </c>
      <c r="BE137" s="87">
        <v>0</v>
      </c>
      <c r="BF137" s="87">
        <v>0</v>
      </c>
      <c r="BG137" s="87">
        <v>0</v>
      </c>
      <c r="BH137" s="87">
        <v>0</v>
      </c>
      <c r="BI137" s="87">
        <v>0</v>
      </c>
      <c r="BJ137" s="87">
        <v>0</v>
      </c>
      <c r="BK137" s="87">
        <v>0</v>
      </c>
      <c r="BL137" s="87">
        <v>0</v>
      </c>
      <c r="BM137" s="87">
        <v>0</v>
      </c>
      <c r="BN137" s="87">
        <v>0</v>
      </c>
    </row>
    <row r="138" spans="1:66">
      <c r="A138" s="86" t="s">
        <v>1485</v>
      </c>
      <c r="B138" s="87">
        <v>8902.2916666666606</v>
      </c>
      <c r="C138" s="87">
        <v>8902.2916666666606</v>
      </c>
      <c r="D138" s="87">
        <v>8902.2916666666606</v>
      </c>
      <c r="E138" s="87">
        <v>8902.2916666666606</v>
      </c>
      <c r="F138" s="87">
        <v>8902.2916666666606</v>
      </c>
      <c r="G138" s="87">
        <v>8902.2916666666606</v>
      </c>
      <c r="H138" s="87">
        <v>8902.2916666666606</v>
      </c>
      <c r="I138" s="87">
        <v>8902.2916666666606</v>
      </c>
      <c r="J138" s="87">
        <v>8902.2916666666606</v>
      </c>
      <c r="K138" s="87">
        <v>8902.2916666666606</v>
      </c>
      <c r="L138" s="87">
        <v>8902.2916666666606</v>
      </c>
      <c r="M138" s="87">
        <v>8902.2916666666697</v>
      </c>
      <c r="N138" s="87">
        <v>106827.5</v>
      </c>
      <c r="O138" s="87">
        <v>8902.2916666666697</v>
      </c>
      <c r="P138" s="87">
        <v>8902.2916666666697</v>
      </c>
      <c r="Q138" s="87">
        <v>8902.2916666666697</v>
      </c>
      <c r="R138" s="87">
        <v>8902.2916666666697</v>
      </c>
      <c r="S138" s="87">
        <v>8902.2916666666697</v>
      </c>
      <c r="T138" s="87">
        <v>8902.2916666666697</v>
      </c>
      <c r="U138" s="87">
        <v>8902.2916666666697</v>
      </c>
      <c r="V138" s="87">
        <v>8902.2916666666697</v>
      </c>
      <c r="W138" s="87">
        <v>8902.2916666666697</v>
      </c>
      <c r="X138" s="87">
        <v>8902.2916666666697</v>
      </c>
      <c r="Y138" s="87">
        <v>8902.2916666666697</v>
      </c>
      <c r="Z138" s="87">
        <v>8902.2916666666697</v>
      </c>
      <c r="AA138" s="87">
        <v>106827.5</v>
      </c>
      <c r="AB138" s="87">
        <v>8902.2916666666697</v>
      </c>
      <c r="AC138" s="87">
        <v>8902.2916666666697</v>
      </c>
      <c r="AD138" s="87">
        <v>8902.2916666666697</v>
      </c>
      <c r="AE138" s="87">
        <v>8902.2916666666697</v>
      </c>
      <c r="AF138" s="87">
        <v>8902.2916666666697</v>
      </c>
      <c r="AG138" s="87">
        <v>8902.2916666666697</v>
      </c>
      <c r="AH138" s="87">
        <v>8902.2916666666697</v>
      </c>
      <c r="AI138" s="87">
        <v>8902.2916666666697</v>
      </c>
      <c r="AJ138" s="87">
        <v>8902.2916666666697</v>
      </c>
      <c r="AK138" s="87">
        <v>8902.2916666666697</v>
      </c>
      <c r="AL138" s="87">
        <v>8902.2916666666697</v>
      </c>
      <c r="AM138" s="87">
        <v>8902.2916666666697</v>
      </c>
      <c r="AN138" s="87">
        <v>106827.5</v>
      </c>
      <c r="AO138" s="87">
        <v>8902.2916666666697</v>
      </c>
      <c r="AP138" s="87">
        <v>8902.2916666666697</v>
      </c>
      <c r="AQ138" s="87">
        <v>8902.2916666666697</v>
      </c>
      <c r="AR138" s="87">
        <v>8902.2916666666697</v>
      </c>
      <c r="AS138" s="87">
        <v>8902.2916666666697</v>
      </c>
      <c r="AT138" s="87">
        <v>8902.2916666666697</v>
      </c>
      <c r="AU138" s="87">
        <v>8902.2916666666697</v>
      </c>
      <c r="AV138" s="87">
        <v>8902.2916666666697</v>
      </c>
      <c r="AW138" s="87">
        <v>8902.2916666666697</v>
      </c>
      <c r="AX138" s="87">
        <v>8902.2916666666697</v>
      </c>
      <c r="AY138" s="87">
        <v>8902.2916666666697</v>
      </c>
      <c r="AZ138" s="87">
        <v>8902.2916666666697</v>
      </c>
      <c r="BA138" s="87">
        <v>106827.5</v>
      </c>
      <c r="BB138" s="87">
        <v>0</v>
      </c>
      <c r="BC138" s="87">
        <v>0</v>
      </c>
      <c r="BD138" s="87">
        <v>0</v>
      </c>
      <c r="BE138" s="87">
        <v>0</v>
      </c>
      <c r="BF138" s="87">
        <v>0</v>
      </c>
      <c r="BG138" s="87">
        <v>0</v>
      </c>
      <c r="BH138" s="87">
        <v>0</v>
      </c>
      <c r="BI138" s="87">
        <v>0</v>
      </c>
      <c r="BJ138" s="87">
        <v>0</v>
      </c>
      <c r="BK138" s="87">
        <v>0</v>
      </c>
      <c r="BL138" s="87">
        <v>0</v>
      </c>
      <c r="BM138" s="87">
        <v>0</v>
      </c>
      <c r="BN138" s="87">
        <v>0</v>
      </c>
    </row>
    <row r="139" spans="1:66">
      <c r="A139" s="86" t="s">
        <v>1486</v>
      </c>
      <c r="B139" s="87">
        <v>69954.984999999899</v>
      </c>
      <c r="C139" s="87">
        <v>69954.984999999899</v>
      </c>
      <c r="D139" s="87">
        <v>69954.984999999899</v>
      </c>
      <c r="E139" s="87">
        <v>69954.984999999899</v>
      </c>
      <c r="F139" s="87">
        <v>69954.984999999899</v>
      </c>
      <c r="G139" s="87">
        <v>69954.984999999899</v>
      </c>
      <c r="H139" s="87">
        <v>69954.984999999899</v>
      </c>
      <c r="I139" s="87">
        <v>69954.984999999899</v>
      </c>
      <c r="J139" s="87">
        <v>69954.984999999899</v>
      </c>
      <c r="K139" s="87">
        <v>69954.984999999899</v>
      </c>
      <c r="L139" s="87">
        <v>69954.984999999899</v>
      </c>
      <c r="M139" s="87">
        <v>69954.984999999899</v>
      </c>
      <c r="N139" s="87">
        <v>839459.81999999797</v>
      </c>
      <c r="O139" s="87">
        <v>69954.984999999899</v>
      </c>
      <c r="P139" s="87">
        <v>69954.984999999899</v>
      </c>
      <c r="Q139" s="87">
        <v>69954.984999999899</v>
      </c>
      <c r="R139" s="87">
        <v>69954.984999999899</v>
      </c>
      <c r="S139" s="87">
        <v>69954.984999999899</v>
      </c>
      <c r="T139" s="87">
        <v>69954.984999999899</v>
      </c>
      <c r="U139" s="87">
        <v>69954.984999999899</v>
      </c>
      <c r="V139" s="87">
        <v>69954.984999999899</v>
      </c>
      <c r="W139" s="87">
        <v>69954.984999999899</v>
      </c>
      <c r="X139" s="87">
        <v>69954.984999999899</v>
      </c>
      <c r="Y139" s="87">
        <v>69954.984999999899</v>
      </c>
      <c r="Z139" s="87">
        <v>69954.984999999899</v>
      </c>
      <c r="AA139" s="87">
        <v>839459.81999999797</v>
      </c>
      <c r="AB139" s="87">
        <v>69954.984999999899</v>
      </c>
      <c r="AC139" s="87">
        <v>69954.984999999899</v>
      </c>
      <c r="AD139" s="87">
        <v>69954.984999999899</v>
      </c>
      <c r="AE139" s="87">
        <v>69954.984999999899</v>
      </c>
      <c r="AF139" s="87">
        <v>69954.984999999899</v>
      </c>
      <c r="AG139" s="87">
        <v>69954.984999999899</v>
      </c>
      <c r="AH139" s="87">
        <v>69954.984999999899</v>
      </c>
      <c r="AI139" s="87">
        <v>69954.984999999899</v>
      </c>
      <c r="AJ139" s="87">
        <v>69954.984999999899</v>
      </c>
      <c r="AK139" s="87">
        <v>69954.984999999899</v>
      </c>
      <c r="AL139" s="87">
        <v>69954.984999999899</v>
      </c>
      <c r="AM139" s="87">
        <v>69954.984999999899</v>
      </c>
      <c r="AN139" s="87">
        <v>839459.81999999797</v>
      </c>
      <c r="AO139" s="87">
        <v>67490.796224314996</v>
      </c>
      <c r="AP139" s="87">
        <v>67490.796224314996</v>
      </c>
      <c r="AQ139" s="87">
        <v>67490.796224314996</v>
      </c>
      <c r="AR139" s="87">
        <v>67490.796224314996</v>
      </c>
      <c r="AS139" s="87">
        <v>67490.796224314996</v>
      </c>
      <c r="AT139" s="87">
        <v>67490.796224314996</v>
      </c>
      <c r="AU139" s="87">
        <v>67490.796224314996</v>
      </c>
      <c r="AV139" s="87">
        <v>67490.796224314996</v>
      </c>
      <c r="AW139" s="87">
        <v>67490.796224314996</v>
      </c>
      <c r="AX139" s="87">
        <v>67490.796224314996</v>
      </c>
      <c r="AY139" s="87">
        <v>67490.796224314996</v>
      </c>
      <c r="AZ139" s="87">
        <v>67490.796224314996</v>
      </c>
      <c r="BA139" s="87">
        <v>809889.55469177896</v>
      </c>
      <c r="BB139" s="87">
        <v>67490.796224314996</v>
      </c>
      <c r="BC139" s="87">
        <v>67490.796224314996</v>
      </c>
      <c r="BD139" s="87">
        <v>67490.796224314996</v>
      </c>
      <c r="BE139" s="87">
        <v>67490.796224314996</v>
      </c>
      <c r="BF139" s="87">
        <v>67490.796224314996</v>
      </c>
      <c r="BG139" s="87">
        <v>67490.796224314996</v>
      </c>
      <c r="BH139" s="87">
        <v>67490.796224314996</v>
      </c>
      <c r="BI139" s="87">
        <v>67490.796224314996</v>
      </c>
      <c r="BJ139" s="87">
        <v>67490.796224314996</v>
      </c>
      <c r="BK139" s="87">
        <v>67490.796224314996</v>
      </c>
      <c r="BL139" s="87">
        <v>67490.796224314996</v>
      </c>
      <c r="BM139" s="87">
        <v>67490.796224314996</v>
      </c>
      <c r="BN139" s="87">
        <v>809889.55469177896</v>
      </c>
    </row>
    <row r="140" spans="1:66">
      <c r="A140" s="86" t="s">
        <v>1487</v>
      </c>
      <c r="B140" s="87">
        <v>5011311.83333332</v>
      </c>
      <c r="C140" s="87">
        <v>5011311.83333332</v>
      </c>
      <c r="D140" s="87">
        <v>4515066.33333332</v>
      </c>
      <c r="E140" s="87">
        <v>4515066.33333332</v>
      </c>
      <c r="F140" s="87">
        <v>4515066.33333332</v>
      </c>
      <c r="G140" s="87">
        <v>4515066.33333332</v>
      </c>
      <c r="H140" s="87">
        <v>4515066.33333332</v>
      </c>
      <c r="I140" s="87">
        <v>4515066.33333332</v>
      </c>
      <c r="J140" s="87">
        <v>5130038.1666666698</v>
      </c>
      <c r="K140" s="87">
        <v>5130038.1666666698</v>
      </c>
      <c r="L140" s="87">
        <v>5130038.1666666698</v>
      </c>
      <c r="M140" s="87">
        <v>5130038.1666666698</v>
      </c>
      <c r="N140" s="87">
        <v>57633174.333333299</v>
      </c>
      <c r="O140" s="87">
        <v>5130038.1666666698</v>
      </c>
      <c r="P140" s="87">
        <v>5130038.1666666698</v>
      </c>
      <c r="Q140" s="87">
        <v>4635256.1666666698</v>
      </c>
      <c r="R140" s="87">
        <v>4635256.1666666698</v>
      </c>
      <c r="S140" s="87">
        <v>4635256.1666666698</v>
      </c>
      <c r="T140" s="87">
        <v>4635256.1666666698</v>
      </c>
      <c r="U140" s="87">
        <v>4635256.1666666698</v>
      </c>
      <c r="V140" s="87">
        <v>4635256.1666666698</v>
      </c>
      <c r="W140" s="87">
        <v>5251709.1666666698</v>
      </c>
      <c r="X140" s="87">
        <v>5251709.1666666698</v>
      </c>
      <c r="Y140" s="87">
        <v>5251709.1666666698</v>
      </c>
      <c r="Z140" s="87">
        <v>5251709.1666666698</v>
      </c>
      <c r="AA140" s="87">
        <v>59078450</v>
      </c>
      <c r="AB140" s="87">
        <v>5251709.1666666698</v>
      </c>
      <c r="AC140" s="87">
        <v>5251709.1666666698</v>
      </c>
      <c r="AD140" s="87">
        <v>4758426.6666666698</v>
      </c>
      <c r="AE140" s="87">
        <v>4758426.6666666698</v>
      </c>
      <c r="AF140" s="87">
        <v>4758426.6666666698</v>
      </c>
      <c r="AG140" s="87">
        <v>4758426.6666666698</v>
      </c>
      <c r="AH140" s="87">
        <v>4758426.6666666698</v>
      </c>
      <c r="AI140" s="87">
        <v>4758426.6666666698</v>
      </c>
      <c r="AJ140" s="87">
        <v>5376397.8333333302</v>
      </c>
      <c r="AK140" s="87">
        <v>5376397.8333333302</v>
      </c>
      <c r="AL140" s="87">
        <v>5376397.8333333302</v>
      </c>
      <c r="AM140" s="87">
        <v>5376397.8333333302</v>
      </c>
      <c r="AN140" s="87">
        <v>60559569.666666597</v>
      </c>
      <c r="AO140" s="87">
        <v>5376397.8333333302</v>
      </c>
      <c r="AP140" s="87">
        <v>5376397.8333333302</v>
      </c>
      <c r="AQ140" s="87">
        <v>4884652.1666666698</v>
      </c>
      <c r="AR140" s="87">
        <v>4884652.1666666698</v>
      </c>
      <c r="AS140" s="87">
        <v>4884652.1666666698</v>
      </c>
      <c r="AT140" s="87">
        <v>4884652.1666666698</v>
      </c>
      <c r="AU140" s="87">
        <v>4884652.1666666698</v>
      </c>
      <c r="AV140" s="87">
        <v>4884652.1666666698</v>
      </c>
      <c r="AW140" s="87">
        <v>5504179.1666666698</v>
      </c>
      <c r="AX140" s="87">
        <v>5504179.1666666698</v>
      </c>
      <c r="AY140" s="87">
        <v>5504179.1666666698</v>
      </c>
      <c r="AZ140" s="87">
        <v>5504179.1666666698</v>
      </c>
      <c r="BA140" s="87">
        <v>62077425.333333299</v>
      </c>
      <c r="BB140" s="87">
        <v>5504179.1666666698</v>
      </c>
      <c r="BC140" s="87">
        <v>5504179.1666666698</v>
      </c>
      <c r="BD140" s="87">
        <v>5014008.33333332</v>
      </c>
      <c r="BE140" s="87">
        <v>5014008.33333332</v>
      </c>
      <c r="BF140" s="87">
        <v>5014008.33333332</v>
      </c>
      <c r="BG140" s="87">
        <v>5014008.33333332</v>
      </c>
      <c r="BH140" s="87">
        <v>5014008.33333332</v>
      </c>
      <c r="BI140" s="87">
        <v>5014008.33333332</v>
      </c>
      <c r="BJ140" s="87">
        <v>5635129.5</v>
      </c>
      <c r="BK140" s="87">
        <v>5635129.5</v>
      </c>
      <c r="BL140" s="87">
        <v>5635129.5</v>
      </c>
      <c r="BM140" s="87">
        <v>5635129.5</v>
      </c>
      <c r="BN140" s="87">
        <v>63632926.333333299</v>
      </c>
    </row>
    <row r="141" spans="1:66">
      <c r="A141" s="86" t="s">
        <v>1488</v>
      </c>
      <c r="B141" s="87">
        <v>0</v>
      </c>
      <c r="C141" s="87">
        <v>0</v>
      </c>
      <c r="D141" s="87">
        <v>0</v>
      </c>
      <c r="E141" s="87">
        <v>0</v>
      </c>
      <c r="F141" s="87">
        <v>0</v>
      </c>
      <c r="G141" s="87">
        <v>0</v>
      </c>
      <c r="H141" s="87">
        <v>0</v>
      </c>
      <c r="I141" s="87">
        <v>0</v>
      </c>
      <c r="J141" s="87">
        <v>0</v>
      </c>
      <c r="K141" s="87">
        <v>0</v>
      </c>
      <c r="L141" s="87">
        <v>0</v>
      </c>
      <c r="M141" s="87">
        <v>0</v>
      </c>
      <c r="N141" s="87">
        <v>0</v>
      </c>
      <c r="O141" s="87">
        <v>0</v>
      </c>
      <c r="P141" s="87">
        <v>0</v>
      </c>
      <c r="Q141" s="87">
        <v>0</v>
      </c>
      <c r="R141" s="87">
        <v>0</v>
      </c>
      <c r="S141" s="87">
        <v>0</v>
      </c>
      <c r="T141" s="87">
        <v>0</v>
      </c>
      <c r="U141" s="87">
        <v>0</v>
      </c>
      <c r="V141" s="87">
        <v>0</v>
      </c>
      <c r="W141" s="87">
        <v>0</v>
      </c>
      <c r="X141" s="87">
        <v>0</v>
      </c>
      <c r="Y141" s="87">
        <v>0</v>
      </c>
      <c r="Z141" s="87">
        <v>0</v>
      </c>
      <c r="AA141" s="87">
        <v>0</v>
      </c>
      <c r="AB141" s="87">
        <v>0</v>
      </c>
      <c r="AC141" s="87">
        <v>0</v>
      </c>
      <c r="AD141" s="87">
        <v>0</v>
      </c>
      <c r="AE141" s="87">
        <v>0</v>
      </c>
      <c r="AF141" s="87">
        <v>0</v>
      </c>
      <c r="AG141" s="87">
        <v>0</v>
      </c>
      <c r="AH141" s="87">
        <v>0</v>
      </c>
      <c r="AI141" s="87">
        <v>0</v>
      </c>
      <c r="AJ141" s="87">
        <v>0</v>
      </c>
      <c r="AK141" s="87">
        <v>0</v>
      </c>
      <c r="AL141" s="87">
        <v>0</v>
      </c>
      <c r="AM141" s="87">
        <v>0</v>
      </c>
      <c r="AN141" s="87">
        <v>0</v>
      </c>
      <c r="AO141" s="87">
        <v>0</v>
      </c>
      <c r="AP141" s="87">
        <v>0</v>
      </c>
      <c r="AQ141" s="87">
        <v>0</v>
      </c>
      <c r="AR141" s="87">
        <v>0</v>
      </c>
      <c r="AS141" s="87">
        <v>0</v>
      </c>
      <c r="AT141" s="87">
        <v>0</v>
      </c>
      <c r="AU141" s="87">
        <v>0</v>
      </c>
      <c r="AV141" s="87">
        <v>0</v>
      </c>
      <c r="AW141" s="87">
        <v>0</v>
      </c>
      <c r="AX141" s="87">
        <v>0</v>
      </c>
      <c r="AY141" s="87">
        <v>0</v>
      </c>
      <c r="AZ141" s="87">
        <v>0</v>
      </c>
      <c r="BA141" s="87">
        <v>0</v>
      </c>
      <c r="BB141" s="87">
        <v>0</v>
      </c>
      <c r="BC141" s="87">
        <v>0</v>
      </c>
      <c r="BD141" s="87">
        <v>0</v>
      </c>
      <c r="BE141" s="87">
        <v>0</v>
      </c>
      <c r="BF141" s="87">
        <v>0</v>
      </c>
      <c r="BG141" s="87">
        <v>0</v>
      </c>
      <c r="BH141" s="87">
        <v>0</v>
      </c>
      <c r="BI141" s="87">
        <v>0</v>
      </c>
      <c r="BJ141" s="87">
        <v>0</v>
      </c>
      <c r="BK141" s="87">
        <v>0</v>
      </c>
      <c r="BL141" s="87">
        <v>0</v>
      </c>
      <c r="BM141" s="87">
        <v>0</v>
      </c>
      <c r="BN141" s="87">
        <v>0</v>
      </c>
    </row>
    <row r="142" spans="1:66">
      <c r="A142" s="86" t="s">
        <v>1489</v>
      </c>
      <c r="B142" s="87">
        <v>0</v>
      </c>
      <c r="C142" s="87">
        <v>0</v>
      </c>
      <c r="D142" s="87">
        <v>0</v>
      </c>
      <c r="E142" s="87">
        <v>0</v>
      </c>
      <c r="F142" s="87">
        <v>0</v>
      </c>
      <c r="G142" s="87">
        <v>0</v>
      </c>
      <c r="H142" s="87">
        <v>0</v>
      </c>
      <c r="I142" s="87">
        <v>0</v>
      </c>
      <c r="J142" s="87">
        <v>0</v>
      </c>
      <c r="K142" s="87">
        <v>0</v>
      </c>
      <c r="L142" s="87">
        <v>0</v>
      </c>
      <c r="M142" s="87">
        <v>0</v>
      </c>
      <c r="N142" s="87">
        <v>0</v>
      </c>
      <c r="O142" s="87">
        <v>0</v>
      </c>
      <c r="P142" s="87">
        <v>0</v>
      </c>
      <c r="Q142" s="87">
        <v>0</v>
      </c>
      <c r="R142" s="87">
        <v>0</v>
      </c>
      <c r="S142" s="87">
        <v>0</v>
      </c>
      <c r="T142" s="87">
        <v>0</v>
      </c>
      <c r="U142" s="87">
        <v>0</v>
      </c>
      <c r="V142" s="87">
        <v>0</v>
      </c>
      <c r="W142" s="87">
        <v>0</v>
      </c>
      <c r="X142" s="87">
        <v>0</v>
      </c>
      <c r="Y142" s="87">
        <v>0</v>
      </c>
      <c r="Z142" s="87">
        <v>0</v>
      </c>
      <c r="AA142" s="87">
        <v>0</v>
      </c>
      <c r="AB142" s="87">
        <v>0</v>
      </c>
      <c r="AC142" s="87">
        <v>0</v>
      </c>
      <c r="AD142" s="87">
        <v>0</v>
      </c>
      <c r="AE142" s="87">
        <v>0</v>
      </c>
      <c r="AF142" s="87">
        <v>0</v>
      </c>
      <c r="AG142" s="87">
        <v>0</v>
      </c>
      <c r="AH142" s="87">
        <v>0</v>
      </c>
      <c r="AI142" s="87">
        <v>0</v>
      </c>
      <c r="AJ142" s="87">
        <v>0</v>
      </c>
      <c r="AK142" s="87">
        <v>0</v>
      </c>
      <c r="AL142" s="87">
        <v>0</v>
      </c>
      <c r="AM142" s="87">
        <v>0</v>
      </c>
      <c r="AN142" s="87">
        <v>0</v>
      </c>
      <c r="AO142" s="87">
        <v>0</v>
      </c>
      <c r="AP142" s="87">
        <v>0</v>
      </c>
      <c r="AQ142" s="87">
        <v>0</v>
      </c>
      <c r="AR142" s="87">
        <v>0</v>
      </c>
      <c r="AS142" s="87">
        <v>0</v>
      </c>
      <c r="AT142" s="87">
        <v>0</v>
      </c>
      <c r="AU142" s="87">
        <v>0</v>
      </c>
      <c r="AV142" s="87">
        <v>0</v>
      </c>
      <c r="AW142" s="87">
        <v>0</v>
      </c>
      <c r="AX142" s="87">
        <v>0</v>
      </c>
      <c r="AY142" s="87">
        <v>0</v>
      </c>
      <c r="AZ142" s="87">
        <v>0</v>
      </c>
      <c r="BA142" s="87">
        <v>0</v>
      </c>
      <c r="BB142" s="87">
        <v>0</v>
      </c>
      <c r="BC142" s="87">
        <v>0</v>
      </c>
      <c r="BD142" s="87">
        <v>0</v>
      </c>
      <c r="BE142" s="87">
        <v>0</v>
      </c>
      <c r="BF142" s="87">
        <v>0</v>
      </c>
      <c r="BG142" s="87">
        <v>0</v>
      </c>
      <c r="BH142" s="87">
        <v>0</v>
      </c>
      <c r="BI142" s="87">
        <v>0</v>
      </c>
      <c r="BJ142" s="87">
        <v>0</v>
      </c>
      <c r="BK142" s="87">
        <v>0</v>
      </c>
      <c r="BL142" s="87">
        <v>0</v>
      </c>
      <c r="BM142" s="87">
        <v>0</v>
      </c>
      <c r="BN142" s="87">
        <v>0</v>
      </c>
    </row>
    <row r="143" spans="1:66">
      <c r="A143" s="86" t="s">
        <v>1490</v>
      </c>
      <c r="B143" s="87">
        <v>0</v>
      </c>
      <c r="C143" s="87">
        <v>0</v>
      </c>
      <c r="D143" s="87">
        <v>0</v>
      </c>
      <c r="E143" s="87">
        <v>0</v>
      </c>
      <c r="F143" s="87">
        <v>0</v>
      </c>
      <c r="G143" s="87">
        <v>0</v>
      </c>
      <c r="H143" s="87">
        <v>0</v>
      </c>
      <c r="I143" s="87">
        <v>0</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c r="Z143" s="87">
        <v>0</v>
      </c>
      <c r="AA143" s="87">
        <v>0</v>
      </c>
      <c r="AB143" s="87">
        <v>0</v>
      </c>
      <c r="AC143" s="87">
        <v>0</v>
      </c>
      <c r="AD143" s="87">
        <v>0</v>
      </c>
      <c r="AE143" s="87">
        <v>0</v>
      </c>
      <c r="AF143" s="87">
        <v>0</v>
      </c>
      <c r="AG143" s="87">
        <v>0</v>
      </c>
      <c r="AH143" s="87">
        <v>0</v>
      </c>
      <c r="AI143" s="87">
        <v>0</v>
      </c>
      <c r="AJ143" s="87">
        <v>0</v>
      </c>
      <c r="AK143" s="87">
        <v>0</v>
      </c>
      <c r="AL143" s="87">
        <v>0</v>
      </c>
      <c r="AM143" s="87">
        <v>0</v>
      </c>
      <c r="AN143" s="87">
        <v>0</v>
      </c>
      <c r="AO143" s="87">
        <v>0</v>
      </c>
      <c r="AP143" s="87">
        <v>0</v>
      </c>
      <c r="AQ143" s="87">
        <v>0</v>
      </c>
      <c r="AR143" s="87">
        <v>0</v>
      </c>
      <c r="AS143" s="87">
        <v>0</v>
      </c>
      <c r="AT143" s="87">
        <v>0</v>
      </c>
      <c r="AU143" s="87">
        <v>0</v>
      </c>
      <c r="AV143" s="87">
        <v>0</v>
      </c>
      <c r="AW143" s="87">
        <v>0</v>
      </c>
      <c r="AX143" s="87">
        <v>0</v>
      </c>
      <c r="AY143" s="87">
        <v>0</v>
      </c>
      <c r="AZ143" s="87">
        <v>0</v>
      </c>
      <c r="BA143" s="87">
        <v>0</v>
      </c>
      <c r="BB143" s="87">
        <v>0</v>
      </c>
      <c r="BC143" s="87">
        <v>0</v>
      </c>
      <c r="BD143" s="87">
        <v>0</v>
      </c>
      <c r="BE143" s="87">
        <v>0</v>
      </c>
      <c r="BF143" s="87">
        <v>0</v>
      </c>
      <c r="BG143" s="87">
        <v>0</v>
      </c>
      <c r="BH143" s="87">
        <v>0</v>
      </c>
      <c r="BI143" s="87">
        <v>0</v>
      </c>
      <c r="BJ143" s="87">
        <v>0</v>
      </c>
      <c r="BK143" s="87">
        <v>0</v>
      </c>
      <c r="BL143" s="87">
        <v>0</v>
      </c>
      <c r="BM143" s="87">
        <v>0</v>
      </c>
      <c r="BN143" s="87">
        <v>0</v>
      </c>
    </row>
    <row r="144" spans="1:66">
      <c r="A144" s="86" t="s">
        <v>1491</v>
      </c>
      <c r="B144" s="87">
        <v>0</v>
      </c>
      <c r="C144" s="87">
        <v>0</v>
      </c>
      <c r="D144" s="87">
        <v>0</v>
      </c>
      <c r="E144" s="87">
        <v>0</v>
      </c>
      <c r="F144" s="87">
        <v>0</v>
      </c>
      <c r="G144" s="87">
        <v>0</v>
      </c>
      <c r="H144" s="87">
        <v>0</v>
      </c>
      <c r="I144" s="87">
        <v>0</v>
      </c>
      <c r="J144" s="87">
        <v>0</v>
      </c>
      <c r="K144" s="87">
        <v>0</v>
      </c>
      <c r="L144" s="87">
        <v>0</v>
      </c>
      <c r="M144" s="87">
        <v>0</v>
      </c>
      <c r="N144" s="87">
        <v>0</v>
      </c>
      <c r="O144" s="87">
        <v>0</v>
      </c>
      <c r="P144" s="87">
        <v>0</v>
      </c>
      <c r="Q144" s="87">
        <v>0</v>
      </c>
      <c r="R144" s="87">
        <v>0</v>
      </c>
      <c r="S144" s="87">
        <v>0</v>
      </c>
      <c r="T144" s="87">
        <v>0</v>
      </c>
      <c r="U144" s="87">
        <v>0</v>
      </c>
      <c r="V144" s="87">
        <v>0</v>
      </c>
      <c r="W144" s="87">
        <v>0</v>
      </c>
      <c r="X144" s="87">
        <v>0</v>
      </c>
      <c r="Y144" s="87">
        <v>0</v>
      </c>
      <c r="Z144" s="87">
        <v>0</v>
      </c>
      <c r="AA144" s="87">
        <v>0</v>
      </c>
      <c r="AB144" s="87">
        <v>0</v>
      </c>
      <c r="AC144" s="87">
        <v>0</v>
      </c>
      <c r="AD144" s="87">
        <v>0</v>
      </c>
      <c r="AE144" s="87">
        <v>0</v>
      </c>
      <c r="AF144" s="87">
        <v>0</v>
      </c>
      <c r="AG144" s="87">
        <v>0</v>
      </c>
      <c r="AH144" s="87">
        <v>0</v>
      </c>
      <c r="AI144" s="87">
        <v>0</v>
      </c>
      <c r="AJ144" s="87">
        <v>0</v>
      </c>
      <c r="AK144" s="87">
        <v>0</v>
      </c>
      <c r="AL144" s="87">
        <v>0</v>
      </c>
      <c r="AM144" s="87">
        <v>0</v>
      </c>
      <c r="AN144" s="87">
        <v>0</v>
      </c>
      <c r="AO144" s="87">
        <v>0</v>
      </c>
      <c r="AP144" s="87">
        <v>0</v>
      </c>
      <c r="AQ144" s="87">
        <v>0</v>
      </c>
      <c r="AR144" s="87">
        <v>0</v>
      </c>
      <c r="AS144" s="87">
        <v>0</v>
      </c>
      <c r="AT144" s="87">
        <v>0</v>
      </c>
      <c r="AU144" s="87">
        <v>0</v>
      </c>
      <c r="AV144" s="87">
        <v>0</v>
      </c>
      <c r="AW144" s="87">
        <v>0</v>
      </c>
      <c r="AX144" s="87">
        <v>0</v>
      </c>
      <c r="AY144" s="87">
        <v>0</v>
      </c>
      <c r="AZ144" s="87">
        <v>0</v>
      </c>
      <c r="BA144" s="87">
        <v>0</v>
      </c>
      <c r="BB144" s="87">
        <v>0</v>
      </c>
      <c r="BC144" s="87">
        <v>0</v>
      </c>
      <c r="BD144" s="87">
        <v>0</v>
      </c>
      <c r="BE144" s="87">
        <v>0</v>
      </c>
      <c r="BF144" s="87">
        <v>0</v>
      </c>
      <c r="BG144" s="87">
        <v>0</v>
      </c>
      <c r="BH144" s="87">
        <v>0</v>
      </c>
      <c r="BI144" s="87">
        <v>0</v>
      </c>
      <c r="BJ144" s="87">
        <v>0</v>
      </c>
      <c r="BK144" s="87">
        <v>0</v>
      </c>
      <c r="BL144" s="87">
        <v>0</v>
      </c>
      <c r="BM144" s="87">
        <v>0</v>
      </c>
      <c r="BN144" s="87">
        <v>0</v>
      </c>
    </row>
    <row r="145" spans="1:66">
      <c r="A145" s="86" t="s">
        <v>1492</v>
      </c>
      <c r="B145" s="87">
        <v>-469075.49381196802</v>
      </c>
      <c r="C145" s="87">
        <v>-514533.18557887501</v>
      </c>
      <c r="D145" s="87">
        <v>-546684.14014808601</v>
      </c>
      <c r="E145" s="87">
        <v>-571537.42212952406</v>
      </c>
      <c r="F145" s="87">
        <v>-434018.48589882901</v>
      </c>
      <c r="G145" s="87">
        <v>-461650.855758561</v>
      </c>
      <c r="H145" s="87">
        <v>-485421.43484528299</v>
      </c>
      <c r="I145" s="87">
        <v>-508300.62828345899</v>
      </c>
      <c r="J145" s="87">
        <v>-530751.76839785499</v>
      </c>
      <c r="K145" s="87">
        <v>-556818.50764614297</v>
      </c>
      <c r="L145" s="87">
        <v>-585975.158550789</v>
      </c>
      <c r="M145" s="87">
        <v>-612168.84344826604</v>
      </c>
      <c r="N145" s="87">
        <v>-6276935.9244976398</v>
      </c>
      <c r="O145" s="87">
        <v>-629646.84760394902</v>
      </c>
      <c r="P145" s="87">
        <v>-386002.92051833402</v>
      </c>
      <c r="Q145" s="87">
        <v>-409161.31784538599</v>
      </c>
      <c r="R145" s="87">
        <v>-431669.12717703503</v>
      </c>
      <c r="S145" s="87">
        <v>-453970.72370911698</v>
      </c>
      <c r="T145" s="87">
        <v>-475548.87893423298</v>
      </c>
      <c r="U145" s="87">
        <v>-497348.59376690502</v>
      </c>
      <c r="V145" s="87">
        <v>-517766.12873328797</v>
      </c>
      <c r="W145" s="87">
        <v>-539082.07158123597</v>
      </c>
      <c r="X145" s="87">
        <v>-367469.142248191</v>
      </c>
      <c r="Y145" s="87">
        <v>-382530.85720435699</v>
      </c>
      <c r="Z145" s="87">
        <v>-161548.96074721299</v>
      </c>
      <c r="AA145" s="87">
        <v>-5251745.5700692497</v>
      </c>
      <c r="AB145" s="87">
        <v>-165747.99787365401</v>
      </c>
      <c r="AC145" s="87">
        <v>-171676.72019238601</v>
      </c>
      <c r="AD145" s="87">
        <v>-176681.904824992</v>
      </c>
      <c r="AE145" s="87">
        <v>-181732.04937467899</v>
      </c>
      <c r="AF145" s="87">
        <v>-186459.19055793001</v>
      </c>
      <c r="AG145" s="87">
        <v>-191039.59711827699</v>
      </c>
      <c r="AH145" s="87">
        <v>-196115.94614693301</v>
      </c>
      <c r="AI145" s="87">
        <v>-201153.25668833099</v>
      </c>
      <c r="AJ145" s="87">
        <v>-206532.43743080701</v>
      </c>
      <c r="AK145" s="87">
        <v>-211667.60756329601</v>
      </c>
      <c r="AL145" s="87">
        <v>-215837.38486479199</v>
      </c>
      <c r="AM145" s="87">
        <v>-33643.239406726301</v>
      </c>
      <c r="AN145" s="87">
        <v>-2138287.33204281</v>
      </c>
      <c r="AO145" s="87">
        <v>-34123.487734871</v>
      </c>
      <c r="AP145" s="87">
        <v>-40505.060553925403</v>
      </c>
      <c r="AQ145" s="87">
        <v>-52269.287573822803</v>
      </c>
      <c r="AR145" s="87">
        <v>-64127.903262057</v>
      </c>
      <c r="AS145" s="87">
        <v>-76081.928462397307</v>
      </c>
      <c r="AT145" s="87">
        <v>-88132.397223583102</v>
      </c>
      <c r="AU145" s="87">
        <v>-100280.356992029</v>
      </c>
      <c r="AV145" s="87">
        <v>-112526.868807579</v>
      </c>
      <c r="AW145" s="87">
        <v>-124873.00750235999</v>
      </c>
      <c r="AX145" s="87">
        <v>-137319.86190318799</v>
      </c>
      <c r="AY145" s="87">
        <v>-149868.53503674999</v>
      </c>
      <c r="AZ145" s="87">
        <v>-162520.14433868899</v>
      </c>
      <c r="BA145" s="87">
        <v>-1142628.8393912499</v>
      </c>
      <c r="BB145" s="87">
        <v>-172296.31591302899</v>
      </c>
      <c r="BC145" s="87">
        <v>-185313.97451285401</v>
      </c>
      <c r="BD145" s="87">
        <v>-32358.934880170302</v>
      </c>
      <c r="BE145" s="87">
        <v>-38282.608624829998</v>
      </c>
      <c r="BF145" s="87">
        <v>-44253.834543143799</v>
      </c>
      <c r="BG145" s="87">
        <v>-50273.127764053403</v>
      </c>
      <c r="BH145" s="87">
        <v>-56341.010090416399</v>
      </c>
      <c r="BI145" s="87">
        <v>-62458.010096514503</v>
      </c>
      <c r="BJ145" s="87">
        <v>-68624.663227103694</v>
      </c>
      <c r="BK145" s="87">
        <v>-74841.511898255107</v>
      </c>
      <c r="BL145" s="87">
        <v>-81109.1055995426</v>
      </c>
      <c r="BM145" s="87">
        <v>-87428.000998212199</v>
      </c>
      <c r="BN145" s="87">
        <v>-953581.09814812604</v>
      </c>
    </row>
    <row r="146" spans="1:66">
      <c r="A146" s="86" t="s">
        <v>1493</v>
      </c>
      <c r="B146" s="87">
        <v>0</v>
      </c>
      <c r="C146" s="87">
        <v>0</v>
      </c>
      <c r="D146" s="87">
        <v>0</v>
      </c>
      <c r="E146" s="87">
        <v>0</v>
      </c>
      <c r="F146" s="87">
        <v>0</v>
      </c>
      <c r="G146" s="87">
        <v>0</v>
      </c>
      <c r="H146" s="87">
        <v>0</v>
      </c>
      <c r="I146" s="87">
        <v>0</v>
      </c>
      <c r="J146" s="87">
        <v>0</v>
      </c>
      <c r="K146" s="87">
        <v>0</v>
      </c>
      <c r="L146" s="87">
        <v>0</v>
      </c>
      <c r="M146" s="87">
        <v>0</v>
      </c>
      <c r="N146" s="87">
        <v>0</v>
      </c>
      <c r="O146" s="87">
        <v>0</v>
      </c>
      <c r="P146" s="87">
        <v>0</v>
      </c>
      <c r="Q146" s="87">
        <v>0</v>
      </c>
      <c r="R146" s="87">
        <v>0</v>
      </c>
      <c r="S146" s="87">
        <v>0</v>
      </c>
      <c r="T146" s="87">
        <v>0</v>
      </c>
      <c r="U146" s="87">
        <v>0</v>
      </c>
      <c r="V146" s="87">
        <v>0</v>
      </c>
      <c r="W146" s="87">
        <v>0</v>
      </c>
      <c r="X146" s="87">
        <v>0</v>
      </c>
      <c r="Y146" s="87">
        <v>0</v>
      </c>
      <c r="Z146" s="87">
        <v>0</v>
      </c>
      <c r="AA146" s="87">
        <v>0</v>
      </c>
      <c r="AB146" s="87">
        <v>0</v>
      </c>
      <c r="AC146" s="87">
        <v>0</v>
      </c>
      <c r="AD146" s="87">
        <v>0</v>
      </c>
      <c r="AE146" s="87">
        <v>0</v>
      </c>
      <c r="AF146" s="87">
        <v>0</v>
      </c>
      <c r="AG146" s="87">
        <v>0</v>
      </c>
      <c r="AH146" s="87">
        <v>0</v>
      </c>
      <c r="AI146" s="87">
        <v>0</v>
      </c>
      <c r="AJ146" s="87">
        <v>0</v>
      </c>
      <c r="AK146" s="87">
        <v>0</v>
      </c>
      <c r="AL146" s="87">
        <v>0</v>
      </c>
      <c r="AM146" s="87">
        <v>0</v>
      </c>
      <c r="AN146" s="87">
        <v>0</v>
      </c>
      <c r="AO146" s="87">
        <v>0</v>
      </c>
      <c r="AP146" s="87">
        <v>0</v>
      </c>
      <c r="AQ146" s="87">
        <v>0</v>
      </c>
      <c r="AR146" s="87">
        <v>0</v>
      </c>
      <c r="AS146" s="87">
        <v>0</v>
      </c>
      <c r="AT146" s="87">
        <v>0</v>
      </c>
      <c r="AU146" s="87">
        <v>0</v>
      </c>
      <c r="AV146" s="87">
        <v>0</v>
      </c>
      <c r="AW146" s="87">
        <v>0</v>
      </c>
      <c r="AX146" s="87">
        <v>0</v>
      </c>
      <c r="AY146" s="87">
        <v>0</v>
      </c>
      <c r="AZ146" s="87">
        <v>0</v>
      </c>
      <c r="BA146" s="87">
        <v>0</v>
      </c>
      <c r="BB146" s="87">
        <v>0</v>
      </c>
      <c r="BC146" s="87">
        <v>0</v>
      </c>
      <c r="BD146" s="87">
        <v>0</v>
      </c>
      <c r="BE146" s="87">
        <v>0</v>
      </c>
      <c r="BF146" s="87">
        <v>0</v>
      </c>
      <c r="BG146" s="87">
        <v>0</v>
      </c>
      <c r="BH146" s="87">
        <v>0</v>
      </c>
      <c r="BI146" s="87">
        <v>0</v>
      </c>
      <c r="BJ146" s="87">
        <v>0</v>
      </c>
      <c r="BK146" s="87">
        <v>0</v>
      </c>
      <c r="BL146" s="87">
        <v>0</v>
      </c>
      <c r="BM146" s="87">
        <v>0</v>
      </c>
      <c r="BN146" s="87">
        <v>0</v>
      </c>
    </row>
    <row r="147" spans="1:66">
      <c r="A147" s="86" t="s">
        <v>1494</v>
      </c>
      <c r="B147" s="87">
        <v>0</v>
      </c>
      <c r="C147" s="87">
        <v>0</v>
      </c>
      <c r="D147" s="87">
        <v>0</v>
      </c>
      <c r="E147" s="87">
        <v>0</v>
      </c>
      <c r="F147" s="87">
        <v>0</v>
      </c>
      <c r="G147" s="87">
        <v>0</v>
      </c>
      <c r="H147" s="87">
        <v>0</v>
      </c>
      <c r="I147" s="87">
        <v>0</v>
      </c>
      <c r="J147" s="87">
        <v>0</v>
      </c>
      <c r="K147" s="87">
        <v>0</v>
      </c>
      <c r="L147" s="87">
        <v>0</v>
      </c>
      <c r="M147" s="87">
        <v>0</v>
      </c>
      <c r="N147" s="87">
        <v>0</v>
      </c>
      <c r="O147" s="87">
        <v>0</v>
      </c>
      <c r="P147" s="87">
        <v>0</v>
      </c>
      <c r="Q147" s="87">
        <v>0</v>
      </c>
      <c r="R147" s="87">
        <v>0</v>
      </c>
      <c r="S147" s="87">
        <v>0</v>
      </c>
      <c r="T147" s="87">
        <v>0</v>
      </c>
      <c r="U147" s="87">
        <v>0</v>
      </c>
      <c r="V147" s="87">
        <v>0</v>
      </c>
      <c r="W147" s="87">
        <v>0</v>
      </c>
      <c r="X147" s="87">
        <v>0</v>
      </c>
      <c r="Y147" s="87">
        <v>0</v>
      </c>
      <c r="Z147" s="87">
        <v>0</v>
      </c>
      <c r="AA147" s="87">
        <v>0</v>
      </c>
      <c r="AB147" s="87">
        <v>0</v>
      </c>
      <c r="AC147" s="87">
        <v>0</v>
      </c>
      <c r="AD147" s="87">
        <v>0</v>
      </c>
      <c r="AE147" s="87">
        <v>0</v>
      </c>
      <c r="AF147" s="87">
        <v>0</v>
      </c>
      <c r="AG147" s="87">
        <v>0</v>
      </c>
      <c r="AH147" s="87">
        <v>0</v>
      </c>
      <c r="AI147" s="87">
        <v>0</v>
      </c>
      <c r="AJ147" s="87">
        <v>0</v>
      </c>
      <c r="AK147" s="87">
        <v>0</v>
      </c>
      <c r="AL147" s="87">
        <v>0</v>
      </c>
      <c r="AM147" s="87">
        <v>0</v>
      </c>
      <c r="AN147" s="87">
        <v>0</v>
      </c>
      <c r="AO147" s="87">
        <v>0</v>
      </c>
      <c r="AP147" s="87">
        <v>0</v>
      </c>
      <c r="AQ147" s="87">
        <v>0</v>
      </c>
      <c r="AR147" s="87">
        <v>0</v>
      </c>
      <c r="AS147" s="87">
        <v>0</v>
      </c>
      <c r="AT147" s="87">
        <v>0</v>
      </c>
      <c r="AU147" s="87">
        <v>0</v>
      </c>
      <c r="AV147" s="87">
        <v>0</v>
      </c>
      <c r="AW147" s="87">
        <v>0</v>
      </c>
      <c r="AX147" s="87">
        <v>0</v>
      </c>
      <c r="AY147" s="87">
        <v>0</v>
      </c>
      <c r="AZ147" s="87">
        <v>0</v>
      </c>
      <c r="BA147" s="87">
        <v>0</v>
      </c>
      <c r="BB147" s="87">
        <v>0</v>
      </c>
      <c r="BC147" s="87">
        <v>0</v>
      </c>
      <c r="BD147" s="87">
        <v>0</v>
      </c>
      <c r="BE147" s="87">
        <v>0</v>
      </c>
      <c r="BF147" s="87">
        <v>0</v>
      </c>
      <c r="BG147" s="87">
        <v>0</v>
      </c>
      <c r="BH147" s="87">
        <v>0</v>
      </c>
      <c r="BI147" s="87">
        <v>0</v>
      </c>
      <c r="BJ147" s="87">
        <v>0</v>
      </c>
      <c r="BK147" s="87">
        <v>0</v>
      </c>
      <c r="BL147" s="87">
        <v>0</v>
      </c>
      <c r="BM147" s="87">
        <v>0</v>
      </c>
      <c r="BN147" s="87">
        <v>0</v>
      </c>
    </row>
    <row r="148" spans="1:66">
      <c r="A148" s="86" t="s">
        <v>1495</v>
      </c>
      <c r="B148" s="87">
        <v>19475.434583333299</v>
      </c>
      <c r="C148" s="87">
        <v>19475.434583333299</v>
      </c>
      <c r="D148" s="87">
        <v>19475.434583333299</v>
      </c>
      <c r="E148" s="87">
        <v>19475.434583333299</v>
      </c>
      <c r="F148" s="87">
        <v>19475.434583333299</v>
      </c>
      <c r="G148" s="87">
        <v>19475.434583333299</v>
      </c>
      <c r="H148" s="87">
        <v>19475.434583333299</v>
      </c>
      <c r="I148" s="87">
        <v>19475.434583333299</v>
      </c>
      <c r="J148" s="87">
        <v>19475.434583333299</v>
      </c>
      <c r="K148" s="87">
        <v>19475.434583333299</v>
      </c>
      <c r="L148" s="87">
        <v>19475.434583333299</v>
      </c>
      <c r="M148" s="87">
        <v>19475.434583333299</v>
      </c>
      <c r="N148" s="87">
        <v>233705.21499999901</v>
      </c>
      <c r="O148" s="87">
        <v>19475.434583333299</v>
      </c>
      <c r="P148" s="87">
        <v>19475.434583333299</v>
      </c>
      <c r="Q148" s="87">
        <v>19475.434583333299</v>
      </c>
      <c r="R148" s="87">
        <v>19475.434583333299</v>
      </c>
      <c r="S148" s="87">
        <v>19475.434583333299</v>
      </c>
      <c r="T148" s="87">
        <v>19475.434583333299</v>
      </c>
      <c r="U148" s="87">
        <v>19475.434583333299</v>
      </c>
      <c r="V148" s="87">
        <v>19475.434583333299</v>
      </c>
      <c r="W148" s="87">
        <v>19475.434583333299</v>
      </c>
      <c r="X148" s="87">
        <v>19475.434583333299</v>
      </c>
      <c r="Y148" s="87">
        <v>19475.434583333299</v>
      </c>
      <c r="Z148" s="87">
        <v>19475.434583333299</v>
      </c>
      <c r="AA148" s="87">
        <v>233705.21499999901</v>
      </c>
      <c r="AB148" s="87">
        <v>19475.434583333299</v>
      </c>
      <c r="AC148" s="87">
        <v>19475.434583333299</v>
      </c>
      <c r="AD148" s="87">
        <v>19475.434583333299</v>
      </c>
      <c r="AE148" s="87">
        <v>19475.434583333299</v>
      </c>
      <c r="AF148" s="87">
        <v>19475.434583333299</v>
      </c>
      <c r="AG148" s="87">
        <v>19475.434583333299</v>
      </c>
      <c r="AH148" s="87">
        <v>19475.434583333299</v>
      </c>
      <c r="AI148" s="87">
        <v>19475.434583333299</v>
      </c>
      <c r="AJ148" s="87">
        <v>19475.434583333299</v>
      </c>
      <c r="AK148" s="87">
        <v>19475.434583333299</v>
      </c>
      <c r="AL148" s="87">
        <v>19475.434583333299</v>
      </c>
      <c r="AM148" s="87">
        <v>19475.434583333299</v>
      </c>
      <c r="AN148" s="87">
        <v>233705.21499999901</v>
      </c>
      <c r="AO148" s="87">
        <v>0</v>
      </c>
      <c r="AP148" s="87">
        <v>0</v>
      </c>
      <c r="AQ148" s="87">
        <v>0</v>
      </c>
      <c r="AR148" s="87">
        <v>0</v>
      </c>
      <c r="AS148" s="87">
        <v>0</v>
      </c>
      <c r="AT148" s="87">
        <v>0</v>
      </c>
      <c r="AU148" s="87">
        <v>0</v>
      </c>
      <c r="AV148" s="87">
        <v>0</v>
      </c>
      <c r="AW148" s="87">
        <v>0</v>
      </c>
      <c r="AX148" s="87">
        <v>0</v>
      </c>
      <c r="AY148" s="87">
        <v>0</v>
      </c>
      <c r="AZ148" s="87">
        <v>0</v>
      </c>
      <c r="BA148" s="87">
        <v>0</v>
      </c>
      <c r="BB148" s="87">
        <v>0</v>
      </c>
      <c r="BC148" s="87">
        <v>0</v>
      </c>
      <c r="BD148" s="87">
        <v>0</v>
      </c>
      <c r="BE148" s="87">
        <v>0</v>
      </c>
      <c r="BF148" s="87">
        <v>0</v>
      </c>
      <c r="BG148" s="87">
        <v>0</v>
      </c>
      <c r="BH148" s="87">
        <v>0</v>
      </c>
      <c r="BI148" s="87">
        <v>0</v>
      </c>
      <c r="BJ148" s="87">
        <v>0</v>
      </c>
      <c r="BK148" s="87">
        <v>0</v>
      </c>
      <c r="BL148" s="87">
        <v>0</v>
      </c>
      <c r="BM148" s="87">
        <v>0</v>
      </c>
      <c r="BN148" s="87">
        <v>0</v>
      </c>
    </row>
    <row r="149" spans="1:66">
      <c r="A149" s="86" t="s">
        <v>1496</v>
      </c>
      <c r="B149" s="87">
        <v>0</v>
      </c>
      <c r="C149" s="87">
        <v>0</v>
      </c>
      <c r="D149" s="87">
        <v>0</v>
      </c>
      <c r="E149" s="87">
        <v>0</v>
      </c>
      <c r="F149" s="87">
        <v>0</v>
      </c>
      <c r="G149" s="87">
        <v>0</v>
      </c>
      <c r="H149" s="87">
        <v>0</v>
      </c>
      <c r="I149" s="87">
        <v>0</v>
      </c>
      <c r="J149" s="87">
        <v>0</v>
      </c>
      <c r="K149" s="87">
        <v>0</v>
      </c>
      <c r="L149" s="87">
        <v>0</v>
      </c>
      <c r="M149" s="87">
        <v>0</v>
      </c>
      <c r="N149" s="87">
        <v>0</v>
      </c>
      <c r="O149" s="87">
        <v>0</v>
      </c>
      <c r="P149" s="87">
        <v>0</v>
      </c>
      <c r="Q149" s="87">
        <v>0</v>
      </c>
      <c r="R149" s="87">
        <v>0</v>
      </c>
      <c r="S149" s="87">
        <v>0</v>
      </c>
      <c r="T149" s="87">
        <v>0</v>
      </c>
      <c r="U149" s="87">
        <v>0</v>
      </c>
      <c r="V149" s="87">
        <v>0</v>
      </c>
      <c r="W149" s="87">
        <v>0</v>
      </c>
      <c r="X149" s="87">
        <v>0</v>
      </c>
      <c r="Y149" s="87">
        <v>0</v>
      </c>
      <c r="Z149" s="87">
        <v>0</v>
      </c>
      <c r="AA149" s="87">
        <v>0</v>
      </c>
      <c r="AB149" s="87">
        <v>0</v>
      </c>
      <c r="AC149" s="87">
        <v>0</v>
      </c>
      <c r="AD149" s="87">
        <v>0</v>
      </c>
      <c r="AE149" s="87">
        <v>0</v>
      </c>
      <c r="AF149" s="87">
        <v>0</v>
      </c>
      <c r="AG149" s="87">
        <v>0</v>
      </c>
      <c r="AH149" s="87">
        <v>0</v>
      </c>
      <c r="AI149" s="87">
        <v>0</v>
      </c>
      <c r="AJ149" s="87">
        <v>0</v>
      </c>
      <c r="AK149" s="87">
        <v>0</v>
      </c>
      <c r="AL149" s="87">
        <v>0</v>
      </c>
      <c r="AM149" s="87">
        <v>0</v>
      </c>
      <c r="AN149" s="87">
        <v>0</v>
      </c>
      <c r="AO149" s="87">
        <v>0</v>
      </c>
      <c r="AP149" s="87">
        <v>0</v>
      </c>
      <c r="AQ149" s="87">
        <v>0</v>
      </c>
      <c r="AR149" s="87">
        <v>0</v>
      </c>
      <c r="AS149" s="87">
        <v>0</v>
      </c>
      <c r="AT149" s="87">
        <v>0</v>
      </c>
      <c r="AU149" s="87">
        <v>0</v>
      </c>
      <c r="AV149" s="87">
        <v>0</v>
      </c>
      <c r="AW149" s="87">
        <v>0</v>
      </c>
      <c r="AX149" s="87">
        <v>0</v>
      </c>
      <c r="AY149" s="87">
        <v>0</v>
      </c>
      <c r="AZ149" s="87">
        <v>0</v>
      </c>
      <c r="BA149" s="87">
        <v>0</v>
      </c>
      <c r="BB149" s="87">
        <v>0</v>
      </c>
      <c r="BC149" s="87">
        <v>0</v>
      </c>
      <c r="BD149" s="87">
        <v>0</v>
      </c>
      <c r="BE149" s="87">
        <v>0</v>
      </c>
      <c r="BF149" s="87">
        <v>0</v>
      </c>
      <c r="BG149" s="87">
        <v>0</v>
      </c>
      <c r="BH149" s="87">
        <v>0</v>
      </c>
      <c r="BI149" s="87">
        <v>0</v>
      </c>
      <c r="BJ149" s="87">
        <v>0</v>
      </c>
      <c r="BK149" s="87">
        <v>0</v>
      </c>
      <c r="BL149" s="87">
        <v>0</v>
      </c>
      <c r="BM149" s="87">
        <v>0</v>
      </c>
      <c r="BN149" s="87">
        <v>0</v>
      </c>
    </row>
    <row r="150" spans="1:66">
      <c r="A150" s="86" t="s">
        <v>1497</v>
      </c>
      <c r="B150" s="87">
        <v>0</v>
      </c>
      <c r="C150" s="87">
        <v>0</v>
      </c>
      <c r="D150" s="87">
        <v>0</v>
      </c>
      <c r="E150" s="87">
        <v>0</v>
      </c>
      <c r="F150" s="87">
        <v>0</v>
      </c>
      <c r="G150" s="87">
        <v>0</v>
      </c>
      <c r="H150" s="87">
        <v>0</v>
      </c>
      <c r="I150" s="87">
        <v>0</v>
      </c>
      <c r="J150" s="87">
        <v>0</v>
      </c>
      <c r="K150" s="87">
        <v>0</v>
      </c>
      <c r="L150" s="87">
        <v>0</v>
      </c>
      <c r="M150" s="87">
        <v>0</v>
      </c>
      <c r="N150" s="87">
        <v>0</v>
      </c>
      <c r="O150" s="87">
        <v>0</v>
      </c>
      <c r="P150" s="87">
        <v>0</v>
      </c>
      <c r="Q150" s="87">
        <v>0</v>
      </c>
      <c r="R150" s="87">
        <v>0</v>
      </c>
      <c r="S150" s="87">
        <v>0</v>
      </c>
      <c r="T150" s="87">
        <v>0</v>
      </c>
      <c r="U150" s="87">
        <v>0</v>
      </c>
      <c r="V150" s="87">
        <v>0</v>
      </c>
      <c r="W150" s="87">
        <v>0</v>
      </c>
      <c r="X150" s="87">
        <v>0</v>
      </c>
      <c r="Y150" s="87">
        <v>0</v>
      </c>
      <c r="Z150" s="87">
        <v>0</v>
      </c>
      <c r="AA150" s="87">
        <v>0</v>
      </c>
      <c r="AB150" s="87">
        <v>0</v>
      </c>
      <c r="AC150" s="87">
        <v>0</v>
      </c>
      <c r="AD150" s="87">
        <v>0</v>
      </c>
      <c r="AE150" s="87">
        <v>0</v>
      </c>
      <c r="AF150" s="87">
        <v>0</v>
      </c>
      <c r="AG150" s="87">
        <v>0</v>
      </c>
      <c r="AH150" s="87">
        <v>0</v>
      </c>
      <c r="AI150" s="87">
        <v>0</v>
      </c>
      <c r="AJ150" s="87">
        <v>0</v>
      </c>
      <c r="AK150" s="87">
        <v>0</v>
      </c>
      <c r="AL150" s="87">
        <v>0</v>
      </c>
      <c r="AM150" s="87">
        <v>0</v>
      </c>
      <c r="AN150" s="87">
        <v>0</v>
      </c>
      <c r="AO150" s="87">
        <v>0</v>
      </c>
      <c r="AP150" s="87">
        <v>0</v>
      </c>
      <c r="AQ150" s="87">
        <v>0</v>
      </c>
      <c r="AR150" s="87">
        <v>0</v>
      </c>
      <c r="AS150" s="87">
        <v>0</v>
      </c>
      <c r="AT150" s="87">
        <v>0</v>
      </c>
      <c r="AU150" s="87">
        <v>0</v>
      </c>
      <c r="AV150" s="87">
        <v>0</v>
      </c>
      <c r="AW150" s="87">
        <v>0</v>
      </c>
      <c r="AX150" s="87">
        <v>0</v>
      </c>
      <c r="AY150" s="87">
        <v>0</v>
      </c>
      <c r="AZ150" s="87">
        <v>0</v>
      </c>
      <c r="BA150" s="87">
        <v>0</v>
      </c>
      <c r="BB150" s="87">
        <v>0</v>
      </c>
      <c r="BC150" s="87">
        <v>0</v>
      </c>
      <c r="BD150" s="87">
        <v>0</v>
      </c>
      <c r="BE150" s="87">
        <v>0</v>
      </c>
      <c r="BF150" s="87">
        <v>0</v>
      </c>
      <c r="BG150" s="87">
        <v>0</v>
      </c>
      <c r="BH150" s="87">
        <v>0</v>
      </c>
      <c r="BI150" s="87">
        <v>0</v>
      </c>
      <c r="BJ150" s="87">
        <v>0</v>
      </c>
      <c r="BK150" s="87">
        <v>0</v>
      </c>
      <c r="BL150" s="87">
        <v>0</v>
      </c>
      <c r="BM150" s="87">
        <v>0</v>
      </c>
      <c r="BN150" s="87">
        <v>0</v>
      </c>
    </row>
    <row r="151" spans="1:66">
      <c r="A151" s="86" t="s">
        <v>1498</v>
      </c>
      <c r="B151" s="87">
        <v>0</v>
      </c>
      <c r="C151" s="87">
        <v>0</v>
      </c>
      <c r="D151" s="87">
        <v>1570338.8199999901</v>
      </c>
      <c r="E151" s="87">
        <v>0</v>
      </c>
      <c r="F151" s="87">
        <v>0</v>
      </c>
      <c r="G151" s="87">
        <v>1570338.8199999901</v>
      </c>
      <c r="H151" s="87">
        <v>0</v>
      </c>
      <c r="I151" s="87">
        <v>0</v>
      </c>
      <c r="J151" s="87">
        <v>1570338.8199999901</v>
      </c>
      <c r="K151" s="87">
        <v>0</v>
      </c>
      <c r="L151" s="87">
        <v>0</v>
      </c>
      <c r="M151" s="87">
        <v>1570338.8199999901</v>
      </c>
      <c r="N151" s="87">
        <v>6281355.27999999</v>
      </c>
      <c r="O151" s="87">
        <v>0</v>
      </c>
      <c r="P151" s="87">
        <v>0</v>
      </c>
      <c r="Q151" s="87">
        <v>1570338.8199999901</v>
      </c>
      <c r="R151" s="87">
        <v>0</v>
      </c>
      <c r="S151" s="87">
        <v>0</v>
      </c>
      <c r="T151" s="87">
        <v>1570338.8199999901</v>
      </c>
      <c r="U151" s="87">
        <v>0</v>
      </c>
      <c r="V151" s="87">
        <v>0</v>
      </c>
      <c r="W151" s="87">
        <v>1570338.8199999901</v>
      </c>
      <c r="X151" s="87">
        <v>0</v>
      </c>
      <c r="Y151" s="87">
        <v>0</v>
      </c>
      <c r="Z151" s="87">
        <v>1570338.8199999901</v>
      </c>
      <c r="AA151" s="87">
        <v>6281355.27999999</v>
      </c>
      <c r="AB151" s="87">
        <v>0</v>
      </c>
      <c r="AC151" s="87">
        <v>0</v>
      </c>
      <c r="AD151" s="87">
        <v>1570338.8199999901</v>
      </c>
      <c r="AE151" s="87">
        <v>0</v>
      </c>
      <c r="AF151" s="87">
        <v>0</v>
      </c>
      <c r="AG151" s="87">
        <v>1570338.8199999901</v>
      </c>
      <c r="AH151" s="87">
        <v>0</v>
      </c>
      <c r="AI151" s="87">
        <v>0</v>
      </c>
      <c r="AJ151" s="87">
        <v>1570338.8199999901</v>
      </c>
      <c r="AK151" s="87">
        <v>0</v>
      </c>
      <c r="AL151" s="87">
        <v>0</v>
      </c>
      <c r="AM151" s="87">
        <v>1570338.8199999901</v>
      </c>
      <c r="AN151" s="87">
        <v>6281355.27999999</v>
      </c>
      <c r="AO151" s="87">
        <v>0</v>
      </c>
      <c r="AP151" s="87">
        <v>0</v>
      </c>
      <c r="AQ151" s="87">
        <v>1570338.8199999901</v>
      </c>
      <c r="AR151" s="87">
        <v>0</v>
      </c>
      <c r="AS151" s="87">
        <v>0</v>
      </c>
      <c r="AT151" s="87">
        <v>1570338.8199999901</v>
      </c>
      <c r="AU151" s="87">
        <v>0</v>
      </c>
      <c r="AV151" s="87">
        <v>0</v>
      </c>
      <c r="AW151" s="87">
        <v>1570338.8199999901</v>
      </c>
      <c r="AX151" s="87">
        <v>0</v>
      </c>
      <c r="AY151" s="87">
        <v>0</v>
      </c>
      <c r="AZ151" s="87">
        <v>1570338.8199999901</v>
      </c>
      <c r="BA151" s="87">
        <v>6281355.27999999</v>
      </c>
      <c r="BB151" s="87">
        <v>0</v>
      </c>
      <c r="BC151" s="87">
        <v>0</v>
      </c>
      <c r="BD151" s="87">
        <v>1570338.8199999901</v>
      </c>
      <c r="BE151" s="87">
        <v>0</v>
      </c>
      <c r="BF151" s="87">
        <v>0</v>
      </c>
      <c r="BG151" s="87">
        <v>1570338.8199999901</v>
      </c>
      <c r="BH151" s="87">
        <v>0</v>
      </c>
      <c r="BI151" s="87">
        <v>0</v>
      </c>
      <c r="BJ151" s="87">
        <v>861366</v>
      </c>
      <c r="BK151" s="87">
        <v>0</v>
      </c>
      <c r="BL151" s="87">
        <v>0</v>
      </c>
      <c r="BM151" s="87">
        <v>0</v>
      </c>
      <c r="BN151" s="87">
        <v>4002043.6399999899</v>
      </c>
    </row>
    <row r="152" spans="1:66">
      <c r="A152" s="86" t="s">
        <v>1499</v>
      </c>
      <c r="B152" s="87">
        <v>0</v>
      </c>
      <c r="C152" s="87">
        <v>0</v>
      </c>
      <c r="D152" s="87">
        <v>0</v>
      </c>
      <c r="E152" s="87">
        <v>0</v>
      </c>
      <c r="F152" s="87">
        <v>0</v>
      </c>
      <c r="G152" s="87">
        <v>0</v>
      </c>
      <c r="H152" s="87">
        <v>0</v>
      </c>
      <c r="I152" s="87">
        <v>0</v>
      </c>
      <c r="J152" s="87">
        <v>0</v>
      </c>
      <c r="K152" s="87">
        <v>0</v>
      </c>
      <c r="L152" s="87">
        <v>0</v>
      </c>
      <c r="M152" s="87">
        <v>0</v>
      </c>
      <c r="N152" s="87">
        <v>0</v>
      </c>
      <c r="O152" s="87">
        <v>0</v>
      </c>
      <c r="P152" s="87">
        <v>0</v>
      </c>
      <c r="Q152" s="87">
        <v>0</v>
      </c>
      <c r="R152" s="87">
        <v>0</v>
      </c>
      <c r="S152" s="87">
        <v>0</v>
      </c>
      <c r="T152" s="87">
        <v>0</v>
      </c>
      <c r="U152" s="87">
        <v>0</v>
      </c>
      <c r="V152" s="87">
        <v>0</v>
      </c>
      <c r="W152" s="87">
        <v>0</v>
      </c>
      <c r="X152" s="87">
        <v>0</v>
      </c>
      <c r="Y152" s="87">
        <v>0</v>
      </c>
      <c r="Z152" s="87">
        <v>0</v>
      </c>
      <c r="AA152" s="87">
        <v>0</v>
      </c>
      <c r="AB152" s="87">
        <v>0</v>
      </c>
      <c r="AC152" s="87">
        <v>0</v>
      </c>
      <c r="AD152" s="87">
        <v>0</v>
      </c>
      <c r="AE152" s="87">
        <v>0</v>
      </c>
      <c r="AF152" s="87">
        <v>0</v>
      </c>
      <c r="AG152" s="87">
        <v>0</v>
      </c>
      <c r="AH152" s="87">
        <v>0</v>
      </c>
      <c r="AI152" s="87">
        <v>0</v>
      </c>
      <c r="AJ152" s="87">
        <v>0</v>
      </c>
      <c r="AK152" s="87">
        <v>0</v>
      </c>
      <c r="AL152" s="87">
        <v>0</v>
      </c>
      <c r="AM152" s="87">
        <v>0</v>
      </c>
      <c r="AN152" s="87">
        <v>0</v>
      </c>
      <c r="AO152" s="87">
        <v>0</v>
      </c>
      <c r="AP152" s="87">
        <v>0</v>
      </c>
      <c r="AQ152" s="87">
        <v>0</v>
      </c>
      <c r="AR152" s="87">
        <v>0</v>
      </c>
      <c r="AS152" s="87">
        <v>0</v>
      </c>
      <c r="AT152" s="87">
        <v>0</v>
      </c>
      <c r="AU152" s="87">
        <v>0</v>
      </c>
      <c r="AV152" s="87">
        <v>0</v>
      </c>
      <c r="AW152" s="87">
        <v>0</v>
      </c>
      <c r="AX152" s="87">
        <v>0</v>
      </c>
      <c r="AY152" s="87">
        <v>0</v>
      </c>
      <c r="AZ152" s="87">
        <v>0</v>
      </c>
      <c r="BA152" s="87">
        <v>0</v>
      </c>
      <c r="BB152" s="87">
        <v>0</v>
      </c>
      <c r="BC152" s="87">
        <v>0</v>
      </c>
      <c r="BD152" s="87">
        <v>0</v>
      </c>
      <c r="BE152" s="87">
        <v>0</v>
      </c>
      <c r="BF152" s="87">
        <v>0</v>
      </c>
      <c r="BG152" s="87">
        <v>0</v>
      </c>
      <c r="BH152" s="87">
        <v>0</v>
      </c>
      <c r="BI152" s="87">
        <v>0</v>
      </c>
      <c r="BJ152" s="87">
        <v>0</v>
      </c>
      <c r="BK152" s="87">
        <v>0</v>
      </c>
      <c r="BL152" s="87">
        <v>0</v>
      </c>
      <c r="BM152" s="87">
        <v>0</v>
      </c>
      <c r="BN152" s="87">
        <v>0</v>
      </c>
    </row>
    <row r="153" spans="1:66">
      <c r="A153" s="86" t="s">
        <v>1500</v>
      </c>
      <c r="B153" s="87">
        <v>0</v>
      </c>
      <c r="C153" s="87">
        <v>0</v>
      </c>
      <c r="D153" s="87">
        <v>18433204.1047558</v>
      </c>
      <c r="E153" s="87">
        <v>0</v>
      </c>
      <c r="F153" s="87">
        <v>0</v>
      </c>
      <c r="G153" s="87">
        <v>18433204.1047558</v>
      </c>
      <c r="H153" s="87">
        <v>0</v>
      </c>
      <c r="I153" s="87">
        <v>0</v>
      </c>
      <c r="J153" s="87">
        <v>18433204.1047558</v>
      </c>
      <c r="K153" s="87">
        <v>0</v>
      </c>
      <c r="L153" s="87">
        <v>0</v>
      </c>
      <c r="M153" s="87">
        <v>18433204.1047558</v>
      </c>
      <c r="N153" s="87">
        <v>73732816.419023201</v>
      </c>
      <c r="O153" s="87">
        <v>0</v>
      </c>
      <c r="P153" s="87">
        <v>0</v>
      </c>
      <c r="Q153" s="87">
        <v>7066796.7144867899</v>
      </c>
      <c r="R153" s="87">
        <v>0</v>
      </c>
      <c r="S153" s="87">
        <v>0</v>
      </c>
      <c r="T153" s="87">
        <v>7066796.7144867899</v>
      </c>
      <c r="U153" s="87">
        <v>0</v>
      </c>
      <c r="V153" s="87">
        <v>0</v>
      </c>
      <c r="W153" s="87">
        <v>7066796.7144867899</v>
      </c>
      <c r="X153" s="87">
        <v>0</v>
      </c>
      <c r="Y153" s="87">
        <v>0</v>
      </c>
      <c r="Z153" s="87">
        <v>7066796.7144867899</v>
      </c>
      <c r="AA153" s="87">
        <v>28267186.8579471</v>
      </c>
      <c r="AB153" s="87">
        <v>0</v>
      </c>
      <c r="AC153" s="87">
        <v>0</v>
      </c>
      <c r="AD153" s="87">
        <v>0</v>
      </c>
      <c r="AE153" s="87">
        <v>0</v>
      </c>
      <c r="AF153" s="87">
        <v>0</v>
      </c>
      <c r="AG153" s="87">
        <v>0</v>
      </c>
      <c r="AH153" s="87">
        <v>0</v>
      </c>
      <c r="AI153" s="87">
        <v>0</v>
      </c>
      <c r="AJ153" s="87">
        <v>0</v>
      </c>
      <c r="AK153" s="87">
        <v>0</v>
      </c>
      <c r="AL153" s="87">
        <v>0</v>
      </c>
      <c r="AM153" s="87">
        <v>0</v>
      </c>
      <c r="AN153" s="87">
        <v>0</v>
      </c>
      <c r="AO153" s="87">
        <v>0</v>
      </c>
      <c r="AP153" s="87">
        <v>0</v>
      </c>
      <c r="AQ153" s="87">
        <v>0</v>
      </c>
      <c r="AR153" s="87">
        <v>0</v>
      </c>
      <c r="AS153" s="87">
        <v>0</v>
      </c>
      <c r="AT153" s="87">
        <v>0</v>
      </c>
      <c r="AU153" s="87">
        <v>0</v>
      </c>
      <c r="AV153" s="87">
        <v>0</v>
      </c>
      <c r="AW153" s="87">
        <v>0</v>
      </c>
      <c r="AX153" s="87">
        <v>0</v>
      </c>
      <c r="AY153" s="87">
        <v>0</v>
      </c>
      <c r="AZ153" s="87">
        <v>0</v>
      </c>
      <c r="BA153" s="87">
        <v>0</v>
      </c>
      <c r="BB153" s="87">
        <v>0</v>
      </c>
      <c r="BC153" s="87">
        <v>0</v>
      </c>
      <c r="BD153" s="87">
        <v>0</v>
      </c>
      <c r="BE153" s="87">
        <v>0</v>
      </c>
      <c r="BF153" s="87">
        <v>0</v>
      </c>
      <c r="BG153" s="87">
        <v>0</v>
      </c>
      <c r="BH153" s="87">
        <v>0</v>
      </c>
      <c r="BI153" s="87">
        <v>0</v>
      </c>
      <c r="BJ153" s="87">
        <v>0</v>
      </c>
      <c r="BK153" s="87">
        <v>0</v>
      </c>
      <c r="BL153" s="87">
        <v>0</v>
      </c>
      <c r="BM153" s="87">
        <v>0</v>
      </c>
      <c r="BN153" s="87">
        <v>0</v>
      </c>
    </row>
    <row r="154" spans="1:66">
      <c r="A154" s="86" t="s">
        <v>1501</v>
      </c>
      <c r="B154" s="87">
        <v>0</v>
      </c>
      <c r="C154" s="87">
        <v>0</v>
      </c>
      <c r="D154" s="87">
        <v>0</v>
      </c>
      <c r="E154" s="87">
        <v>0</v>
      </c>
      <c r="F154" s="87">
        <v>0</v>
      </c>
      <c r="G154" s="87">
        <v>0</v>
      </c>
      <c r="H154" s="87">
        <v>0</v>
      </c>
      <c r="I154" s="87">
        <v>0</v>
      </c>
      <c r="J154" s="87">
        <v>0</v>
      </c>
      <c r="K154" s="87">
        <v>0</v>
      </c>
      <c r="L154" s="87">
        <v>0</v>
      </c>
      <c r="M154" s="87">
        <v>0</v>
      </c>
      <c r="N154" s="87">
        <v>0</v>
      </c>
      <c r="O154" s="87">
        <v>0</v>
      </c>
      <c r="P154" s="87">
        <v>0</v>
      </c>
      <c r="Q154" s="87">
        <v>0</v>
      </c>
      <c r="R154" s="87">
        <v>0</v>
      </c>
      <c r="S154" s="87">
        <v>0</v>
      </c>
      <c r="T154" s="87">
        <v>0</v>
      </c>
      <c r="U154" s="87">
        <v>0</v>
      </c>
      <c r="V154" s="87">
        <v>0</v>
      </c>
      <c r="W154" s="87">
        <v>0</v>
      </c>
      <c r="X154" s="87">
        <v>0</v>
      </c>
      <c r="Y154" s="87">
        <v>0</v>
      </c>
      <c r="Z154" s="87">
        <v>0</v>
      </c>
      <c r="AA154" s="87">
        <v>0</v>
      </c>
      <c r="AB154" s="87">
        <v>0</v>
      </c>
      <c r="AC154" s="87">
        <v>0</v>
      </c>
      <c r="AD154" s="87">
        <v>0</v>
      </c>
      <c r="AE154" s="87">
        <v>0</v>
      </c>
      <c r="AF154" s="87">
        <v>0</v>
      </c>
      <c r="AG154" s="87">
        <v>0</v>
      </c>
      <c r="AH154" s="87">
        <v>0</v>
      </c>
      <c r="AI154" s="87">
        <v>0</v>
      </c>
      <c r="AJ154" s="87">
        <v>0</v>
      </c>
      <c r="AK154" s="87">
        <v>0</v>
      </c>
      <c r="AL154" s="87">
        <v>0</v>
      </c>
      <c r="AM154" s="87">
        <v>0</v>
      </c>
      <c r="AN154" s="87">
        <v>0</v>
      </c>
      <c r="AO154" s="87">
        <v>0</v>
      </c>
      <c r="AP154" s="87">
        <v>0</v>
      </c>
      <c r="AQ154" s="87">
        <v>0</v>
      </c>
      <c r="AR154" s="87">
        <v>0</v>
      </c>
      <c r="AS154" s="87">
        <v>0</v>
      </c>
      <c r="AT154" s="87">
        <v>0</v>
      </c>
      <c r="AU154" s="87">
        <v>0</v>
      </c>
      <c r="AV154" s="87">
        <v>0</v>
      </c>
      <c r="AW154" s="87">
        <v>0</v>
      </c>
      <c r="AX154" s="87">
        <v>0</v>
      </c>
      <c r="AY154" s="87">
        <v>0</v>
      </c>
      <c r="AZ154" s="87">
        <v>0</v>
      </c>
      <c r="BA154" s="87">
        <v>0</v>
      </c>
      <c r="BB154" s="87">
        <v>0</v>
      </c>
      <c r="BC154" s="87">
        <v>0</v>
      </c>
      <c r="BD154" s="87">
        <v>0</v>
      </c>
      <c r="BE154" s="87">
        <v>0</v>
      </c>
      <c r="BF154" s="87">
        <v>0</v>
      </c>
      <c r="BG154" s="87">
        <v>0</v>
      </c>
      <c r="BH154" s="87">
        <v>0</v>
      </c>
      <c r="BI154" s="87">
        <v>0</v>
      </c>
      <c r="BJ154" s="87">
        <v>0</v>
      </c>
      <c r="BK154" s="87">
        <v>0</v>
      </c>
      <c r="BL154" s="87">
        <v>0</v>
      </c>
      <c r="BM154" s="87">
        <v>0</v>
      </c>
      <c r="BN154" s="87">
        <v>0</v>
      </c>
    </row>
    <row r="155" spans="1:66">
      <c r="A155" s="86" t="s">
        <v>1502</v>
      </c>
      <c r="B155" s="87">
        <v>0</v>
      </c>
      <c r="C155" s="87">
        <v>0</v>
      </c>
      <c r="D155" s="87">
        <v>12830954.793979799</v>
      </c>
      <c r="E155" s="87">
        <v>0</v>
      </c>
      <c r="F155" s="87">
        <v>0</v>
      </c>
      <c r="G155" s="87">
        <v>12830954.793979799</v>
      </c>
      <c r="H155" s="87">
        <v>0</v>
      </c>
      <c r="I155" s="87">
        <v>0</v>
      </c>
      <c r="J155" s="87">
        <v>12830954.793979799</v>
      </c>
      <c r="K155" s="87">
        <v>0</v>
      </c>
      <c r="L155" s="87">
        <v>0</v>
      </c>
      <c r="M155" s="87">
        <v>12830954.793979799</v>
      </c>
      <c r="N155" s="87">
        <v>51323819.175919197</v>
      </c>
      <c r="O155" s="87">
        <v>0</v>
      </c>
      <c r="P155" s="87">
        <v>0</v>
      </c>
      <c r="Q155" s="87">
        <v>4919044.3867776096</v>
      </c>
      <c r="R155" s="87">
        <v>0</v>
      </c>
      <c r="S155" s="87">
        <v>0</v>
      </c>
      <c r="T155" s="87">
        <v>4919044.3867776096</v>
      </c>
      <c r="U155" s="87">
        <v>0</v>
      </c>
      <c r="V155" s="87">
        <v>0</v>
      </c>
      <c r="W155" s="87">
        <v>4919044.3867776096</v>
      </c>
      <c r="X155" s="87">
        <v>0</v>
      </c>
      <c r="Y155" s="87">
        <v>0</v>
      </c>
      <c r="Z155" s="87">
        <v>4919044.3867776096</v>
      </c>
      <c r="AA155" s="87">
        <v>19676177.547110401</v>
      </c>
      <c r="AB155" s="87">
        <v>0</v>
      </c>
      <c r="AC155" s="87">
        <v>0</v>
      </c>
      <c r="AD155" s="87">
        <v>0</v>
      </c>
      <c r="AE155" s="87">
        <v>0</v>
      </c>
      <c r="AF155" s="87">
        <v>0</v>
      </c>
      <c r="AG155" s="87">
        <v>0</v>
      </c>
      <c r="AH155" s="87">
        <v>0</v>
      </c>
      <c r="AI155" s="87">
        <v>0</v>
      </c>
      <c r="AJ155" s="87">
        <v>0</v>
      </c>
      <c r="AK155" s="87">
        <v>0</v>
      </c>
      <c r="AL155" s="87">
        <v>0</v>
      </c>
      <c r="AM155" s="87">
        <v>0</v>
      </c>
      <c r="AN155" s="87">
        <v>0</v>
      </c>
      <c r="AO155" s="87">
        <v>0</v>
      </c>
      <c r="AP155" s="87">
        <v>0</v>
      </c>
      <c r="AQ155" s="87">
        <v>0</v>
      </c>
      <c r="AR155" s="87">
        <v>0</v>
      </c>
      <c r="AS155" s="87">
        <v>0</v>
      </c>
      <c r="AT155" s="87">
        <v>0</v>
      </c>
      <c r="AU155" s="87">
        <v>0</v>
      </c>
      <c r="AV155" s="87">
        <v>0</v>
      </c>
      <c r="AW155" s="87">
        <v>0</v>
      </c>
      <c r="AX155" s="87">
        <v>0</v>
      </c>
      <c r="AY155" s="87">
        <v>0</v>
      </c>
      <c r="AZ155" s="87">
        <v>0</v>
      </c>
      <c r="BA155" s="87">
        <v>0</v>
      </c>
      <c r="BB155" s="87">
        <v>0</v>
      </c>
      <c r="BC155" s="87">
        <v>0</v>
      </c>
      <c r="BD155" s="87">
        <v>0</v>
      </c>
      <c r="BE155" s="87">
        <v>0</v>
      </c>
      <c r="BF155" s="87">
        <v>0</v>
      </c>
      <c r="BG155" s="87">
        <v>0</v>
      </c>
      <c r="BH155" s="87">
        <v>0</v>
      </c>
      <c r="BI155" s="87">
        <v>0</v>
      </c>
      <c r="BJ155" s="87">
        <v>0</v>
      </c>
      <c r="BK155" s="87">
        <v>0</v>
      </c>
      <c r="BL155" s="87">
        <v>0</v>
      </c>
      <c r="BM155" s="87">
        <v>0</v>
      </c>
      <c r="BN155" s="87">
        <v>0</v>
      </c>
    </row>
    <row r="156" spans="1:66">
      <c r="A156" s="86" t="s">
        <v>1503</v>
      </c>
      <c r="B156" s="87">
        <v>-1356596.1</v>
      </c>
      <c r="C156" s="87">
        <v>-1356596.1</v>
      </c>
      <c r="D156" s="87">
        <v>-1356596.1</v>
      </c>
      <c r="E156" s="87">
        <v>-1356596.1</v>
      </c>
      <c r="F156" s="87">
        <v>-1356596.1</v>
      </c>
      <c r="G156" s="87">
        <v>-1356596.1</v>
      </c>
      <c r="H156" s="87">
        <v>-1356596.1</v>
      </c>
      <c r="I156" s="87">
        <v>-1356596.1</v>
      </c>
      <c r="J156" s="87">
        <v>-1356596.1</v>
      </c>
      <c r="K156" s="87">
        <v>-1356596.1</v>
      </c>
      <c r="L156" s="87">
        <v>-1356596.1</v>
      </c>
      <c r="M156" s="87">
        <v>-1356596.1</v>
      </c>
      <c r="N156" s="87">
        <v>-16279153.199999999</v>
      </c>
      <c r="O156" s="87">
        <v>-1356596.1</v>
      </c>
      <c r="P156" s="87">
        <v>-1356596.1</v>
      </c>
      <c r="Q156" s="87">
        <v>-1356596.1</v>
      </c>
      <c r="R156" s="87">
        <v>-1356596.1</v>
      </c>
      <c r="S156" s="87">
        <v>-1356596.1</v>
      </c>
      <c r="T156" s="87">
        <v>-1356596.1</v>
      </c>
      <c r="U156" s="87">
        <v>-1356596.1</v>
      </c>
      <c r="V156" s="87">
        <v>-1356596.1</v>
      </c>
      <c r="W156" s="87">
        <v>-1356596.1</v>
      </c>
      <c r="X156" s="87">
        <v>-1356596.1</v>
      </c>
      <c r="Y156" s="87">
        <v>-1356596.1</v>
      </c>
      <c r="Z156" s="87">
        <v>-1356596.1</v>
      </c>
      <c r="AA156" s="87">
        <v>-16279153.199999999</v>
      </c>
      <c r="AB156" s="87">
        <v>0</v>
      </c>
      <c r="AC156" s="87">
        <v>0</v>
      </c>
      <c r="AD156" s="87">
        <v>0</v>
      </c>
      <c r="AE156" s="87">
        <v>0</v>
      </c>
      <c r="AF156" s="87">
        <v>0</v>
      </c>
      <c r="AG156" s="87">
        <v>0</v>
      </c>
      <c r="AH156" s="87">
        <v>0</v>
      </c>
      <c r="AI156" s="87">
        <v>0</v>
      </c>
      <c r="AJ156" s="87">
        <v>0</v>
      </c>
      <c r="AK156" s="87">
        <v>0</v>
      </c>
      <c r="AL156" s="87">
        <v>0</v>
      </c>
      <c r="AM156" s="87">
        <v>0</v>
      </c>
      <c r="AN156" s="87">
        <v>0</v>
      </c>
      <c r="AO156" s="87">
        <v>0</v>
      </c>
      <c r="AP156" s="87">
        <v>0</v>
      </c>
      <c r="AQ156" s="87">
        <v>0</v>
      </c>
      <c r="AR156" s="87">
        <v>0</v>
      </c>
      <c r="AS156" s="87">
        <v>0</v>
      </c>
      <c r="AT156" s="87">
        <v>0</v>
      </c>
      <c r="AU156" s="87">
        <v>0</v>
      </c>
      <c r="AV156" s="87">
        <v>0</v>
      </c>
      <c r="AW156" s="87">
        <v>0</v>
      </c>
      <c r="AX156" s="87">
        <v>0</v>
      </c>
      <c r="AY156" s="87">
        <v>0</v>
      </c>
      <c r="AZ156" s="87">
        <v>0</v>
      </c>
      <c r="BA156" s="87">
        <v>0</v>
      </c>
      <c r="BB156" s="87">
        <v>0</v>
      </c>
      <c r="BC156" s="87">
        <v>0</v>
      </c>
      <c r="BD156" s="87">
        <v>0</v>
      </c>
      <c r="BE156" s="87">
        <v>0</v>
      </c>
      <c r="BF156" s="87">
        <v>0</v>
      </c>
      <c r="BG156" s="87">
        <v>0</v>
      </c>
      <c r="BH156" s="87">
        <v>0</v>
      </c>
      <c r="BI156" s="87">
        <v>0</v>
      </c>
      <c r="BJ156" s="87">
        <v>0</v>
      </c>
      <c r="BK156" s="87">
        <v>0</v>
      </c>
      <c r="BL156" s="87">
        <v>0</v>
      </c>
      <c r="BM156" s="87">
        <v>0</v>
      </c>
      <c r="BN156" s="87">
        <v>0</v>
      </c>
    </row>
    <row r="157" spans="1:66">
      <c r="A157" s="86" t="s">
        <v>1504</v>
      </c>
      <c r="B157" s="87">
        <v>0</v>
      </c>
      <c r="C157" s="87">
        <v>0</v>
      </c>
      <c r="D157" s="87">
        <v>0</v>
      </c>
      <c r="E157" s="87">
        <v>0</v>
      </c>
      <c r="F157" s="87">
        <v>0</v>
      </c>
      <c r="G157" s="87">
        <v>0</v>
      </c>
      <c r="H157" s="87">
        <v>0</v>
      </c>
      <c r="I157" s="87">
        <v>0</v>
      </c>
      <c r="J157" s="87">
        <v>0</v>
      </c>
      <c r="K157" s="87">
        <v>0</v>
      </c>
      <c r="L157" s="87">
        <v>0</v>
      </c>
      <c r="M157" s="87">
        <v>0</v>
      </c>
      <c r="N157" s="87">
        <v>0</v>
      </c>
      <c r="O157" s="87">
        <v>0</v>
      </c>
      <c r="P157" s="87">
        <v>0</v>
      </c>
      <c r="Q157" s="87">
        <v>0</v>
      </c>
      <c r="R157" s="87">
        <v>0</v>
      </c>
      <c r="S157" s="87">
        <v>0</v>
      </c>
      <c r="T157" s="87">
        <v>0</v>
      </c>
      <c r="U157" s="87">
        <v>0</v>
      </c>
      <c r="V157" s="87">
        <v>0</v>
      </c>
      <c r="W157" s="87">
        <v>0</v>
      </c>
      <c r="X157" s="87">
        <v>0</v>
      </c>
      <c r="Y157" s="87">
        <v>0</v>
      </c>
      <c r="Z157" s="87">
        <v>0</v>
      </c>
      <c r="AA157" s="87">
        <v>0</v>
      </c>
      <c r="AB157" s="87">
        <v>317982.89999999898</v>
      </c>
      <c r="AC157" s="87">
        <v>317982.89999999898</v>
      </c>
      <c r="AD157" s="87">
        <v>317982.89999999898</v>
      </c>
      <c r="AE157" s="87">
        <v>317982.89999999898</v>
      </c>
      <c r="AF157" s="87">
        <v>317982.89999999898</v>
      </c>
      <c r="AG157" s="87">
        <v>317982.89999999898</v>
      </c>
      <c r="AH157" s="87">
        <v>317982.89999999898</v>
      </c>
      <c r="AI157" s="87">
        <v>317982.89999999898</v>
      </c>
      <c r="AJ157" s="87">
        <v>317982.89999999898</v>
      </c>
      <c r="AK157" s="87">
        <v>317982.89999999898</v>
      </c>
      <c r="AL157" s="87">
        <v>317982.89999999898</v>
      </c>
      <c r="AM157" s="87">
        <v>317982.89999999898</v>
      </c>
      <c r="AN157" s="87">
        <v>3815794.8</v>
      </c>
      <c r="AO157" s="87">
        <v>317982.89999999898</v>
      </c>
      <c r="AP157" s="87">
        <v>317982.89999999898</v>
      </c>
      <c r="AQ157" s="87">
        <v>317982.89999999898</v>
      </c>
      <c r="AR157" s="87">
        <v>317982.89999999898</v>
      </c>
      <c r="AS157" s="87">
        <v>317982.89999999898</v>
      </c>
      <c r="AT157" s="87">
        <v>317982.89999999898</v>
      </c>
      <c r="AU157" s="87">
        <v>317982.89999999898</v>
      </c>
      <c r="AV157" s="87">
        <v>317982.89999999898</v>
      </c>
      <c r="AW157" s="87">
        <v>317982.89999999898</v>
      </c>
      <c r="AX157" s="87">
        <v>317982.89999999898</v>
      </c>
      <c r="AY157" s="87">
        <v>317982.89999999898</v>
      </c>
      <c r="AZ157" s="87">
        <v>317982.89999999898</v>
      </c>
      <c r="BA157" s="87">
        <v>3815794.8</v>
      </c>
      <c r="BB157" s="87">
        <v>317982.89999999898</v>
      </c>
      <c r="BC157" s="87">
        <v>317982.89999999898</v>
      </c>
      <c r="BD157" s="87">
        <v>317982.89999999898</v>
      </c>
      <c r="BE157" s="87">
        <v>317982.89999999898</v>
      </c>
      <c r="BF157" s="87">
        <v>317982.89999999898</v>
      </c>
      <c r="BG157" s="87">
        <v>317982.89999999898</v>
      </c>
      <c r="BH157" s="87">
        <v>317982.89999999898</v>
      </c>
      <c r="BI157" s="87">
        <v>317982.89999999898</v>
      </c>
      <c r="BJ157" s="87">
        <v>317982.89999999898</v>
      </c>
      <c r="BK157" s="87">
        <v>317982.89999999898</v>
      </c>
      <c r="BL157" s="87">
        <v>317982.89999999898</v>
      </c>
      <c r="BM157" s="87">
        <v>317982.89999999898</v>
      </c>
      <c r="BN157" s="87">
        <v>3815794.8</v>
      </c>
    </row>
    <row r="158" spans="1:66">
      <c r="A158" s="86" t="s">
        <v>1505</v>
      </c>
      <c r="B158" s="87">
        <v>0</v>
      </c>
      <c r="C158" s="87">
        <v>0</v>
      </c>
      <c r="D158" s="87">
        <v>0</v>
      </c>
      <c r="E158" s="87">
        <v>0</v>
      </c>
      <c r="F158" s="87">
        <v>0</v>
      </c>
      <c r="G158" s="87">
        <v>0</v>
      </c>
      <c r="H158" s="87">
        <v>0</v>
      </c>
      <c r="I158" s="87">
        <v>0</v>
      </c>
      <c r="J158" s="87">
        <v>0</v>
      </c>
      <c r="K158" s="87">
        <v>0</v>
      </c>
      <c r="L158" s="87">
        <v>0</v>
      </c>
      <c r="M158" s="87">
        <v>0</v>
      </c>
      <c r="N158" s="87">
        <v>0</v>
      </c>
      <c r="O158" s="87">
        <v>0</v>
      </c>
      <c r="P158" s="87">
        <v>0</v>
      </c>
      <c r="Q158" s="87">
        <v>0</v>
      </c>
      <c r="R158" s="87">
        <v>0</v>
      </c>
      <c r="S158" s="87">
        <v>0</v>
      </c>
      <c r="T158" s="87">
        <v>0</v>
      </c>
      <c r="U158" s="87">
        <v>0</v>
      </c>
      <c r="V158" s="87">
        <v>0</v>
      </c>
      <c r="W158" s="87">
        <v>0</v>
      </c>
      <c r="X158" s="87">
        <v>0</v>
      </c>
      <c r="Y158" s="87">
        <v>0</v>
      </c>
      <c r="Z158" s="87">
        <v>0</v>
      </c>
      <c r="AA158" s="87">
        <v>0</v>
      </c>
      <c r="AB158" s="87">
        <v>0</v>
      </c>
      <c r="AC158" s="87">
        <v>0</v>
      </c>
      <c r="AD158" s="87">
        <v>0</v>
      </c>
      <c r="AE158" s="87">
        <v>0</v>
      </c>
      <c r="AF158" s="87">
        <v>0</v>
      </c>
      <c r="AG158" s="87">
        <v>0</v>
      </c>
      <c r="AH158" s="87">
        <v>0</v>
      </c>
      <c r="AI158" s="87">
        <v>0</v>
      </c>
      <c r="AJ158" s="87">
        <v>0</v>
      </c>
      <c r="AK158" s="87">
        <v>0</v>
      </c>
      <c r="AL158" s="87">
        <v>0</v>
      </c>
      <c r="AM158" s="87">
        <v>0</v>
      </c>
      <c r="AN158" s="87">
        <v>0</v>
      </c>
      <c r="AO158" s="87">
        <v>0</v>
      </c>
      <c r="AP158" s="87">
        <v>0</v>
      </c>
      <c r="AQ158" s="87">
        <v>0</v>
      </c>
      <c r="AR158" s="87">
        <v>0</v>
      </c>
      <c r="AS158" s="87">
        <v>0</v>
      </c>
      <c r="AT158" s="87">
        <v>0</v>
      </c>
      <c r="AU158" s="87">
        <v>0</v>
      </c>
      <c r="AV158" s="87">
        <v>0</v>
      </c>
      <c r="AW158" s="87">
        <v>0</v>
      </c>
      <c r="AX158" s="87">
        <v>0</v>
      </c>
      <c r="AY158" s="87">
        <v>0</v>
      </c>
      <c r="AZ158" s="87">
        <v>0</v>
      </c>
      <c r="BA158" s="87">
        <v>0</v>
      </c>
      <c r="BB158" s="87">
        <v>0</v>
      </c>
      <c r="BC158" s="87">
        <v>0</v>
      </c>
      <c r="BD158" s="87">
        <v>0</v>
      </c>
      <c r="BE158" s="87">
        <v>0</v>
      </c>
      <c r="BF158" s="87">
        <v>0</v>
      </c>
      <c r="BG158" s="87">
        <v>0</v>
      </c>
      <c r="BH158" s="87">
        <v>0</v>
      </c>
      <c r="BI158" s="87">
        <v>0</v>
      </c>
      <c r="BJ158" s="87">
        <v>0</v>
      </c>
      <c r="BK158" s="87">
        <v>0</v>
      </c>
      <c r="BL158" s="87">
        <v>0</v>
      </c>
      <c r="BM158" s="87">
        <v>0</v>
      </c>
      <c r="BN158" s="87">
        <v>0</v>
      </c>
    </row>
    <row r="159" spans="1:66">
      <c r="A159" s="86" t="s">
        <v>1506</v>
      </c>
      <c r="B159" s="87">
        <v>89506</v>
      </c>
      <c r="C159" s="87">
        <v>89506</v>
      </c>
      <c r="D159" s="87">
        <v>89506</v>
      </c>
      <c r="E159" s="87">
        <v>89506</v>
      </c>
      <c r="F159" s="87">
        <v>89506</v>
      </c>
      <c r="G159" s="87">
        <v>89506</v>
      </c>
      <c r="H159" s="87">
        <v>89506</v>
      </c>
      <c r="I159" s="87">
        <v>89506</v>
      </c>
      <c r="J159" s="87">
        <v>89506</v>
      </c>
      <c r="K159" s="87">
        <v>89506</v>
      </c>
      <c r="L159" s="87">
        <v>89506</v>
      </c>
      <c r="M159" s="87">
        <v>89506</v>
      </c>
      <c r="N159" s="87">
        <v>1074072</v>
      </c>
      <c r="O159" s="87">
        <v>89506</v>
      </c>
      <c r="P159" s="87">
        <v>89506</v>
      </c>
      <c r="Q159" s="87">
        <v>89506</v>
      </c>
      <c r="R159" s="87">
        <v>89506</v>
      </c>
      <c r="S159" s="87">
        <v>89506</v>
      </c>
      <c r="T159" s="87">
        <v>89506</v>
      </c>
      <c r="U159" s="87">
        <v>89506</v>
      </c>
      <c r="V159" s="87">
        <v>89506</v>
      </c>
      <c r="W159" s="87">
        <v>89506</v>
      </c>
      <c r="X159" s="87">
        <v>89506</v>
      </c>
      <c r="Y159" s="87">
        <v>89506</v>
      </c>
      <c r="Z159" s="87">
        <v>89506</v>
      </c>
      <c r="AA159" s="87">
        <v>1074072</v>
      </c>
      <c r="AB159" s="87">
        <v>89506</v>
      </c>
      <c r="AC159" s="87">
        <v>89506</v>
      </c>
      <c r="AD159" s="87">
        <v>89506</v>
      </c>
      <c r="AE159" s="87">
        <v>89506</v>
      </c>
      <c r="AF159" s="87">
        <v>89506</v>
      </c>
      <c r="AG159" s="87">
        <v>89506</v>
      </c>
      <c r="AH159" s="87">
        <v>89506</v>
      </c>
      <c r="AI159" s="87">
        <v>89506</v>
      </c>
      <c r="AJ159" s="87">
        <v>89506</v>
      </c>
      <c r="AK159" s="87">
        <v>89506</v>
      </c>
      <c r="AL159" s="87">
        <v>89506</v>
      </c>
      <c r="AM159" s="87">
        <v>89506</v>
      </c>
      <c r="AN159" s="87">
        <v>1074072</v>
      </c>
      <c r="AO159" s="87">
        <v>89506</v>
      </c>
      <c r="AP159" s="87">
        <v>89506</v>
      </c>
      <c r="AQ159" s="87">
        <v>89506</v>
      </c>
      <c r="AR159" s="87">
        <v>89506</v>
      </c>
      <c r="AS159" s="87">
        <v>89506</v>
      </c>
      <c r="AT159" s="87">
        <v>89506</v>
      </c>
      <c r="AU159" s="87">
        <v>89506</v>
      </c>
      <c r="AV159" s="87">
        <v>89506</v>
      </c>
      <c r="AW159" s="87">
        <v>89506</v>
      </c>
      <c r="AX159" s="87">
        <v>89506</v>
      </c>
      <c r="AY159" s="87">
        <v>89506</v>
      </c>
      <c r="AZ159" s="87">
        <v>89506</v>
      </c>
      <c r="BA159" s="87">
        <v>1074072</v>
      </c>
      <c r="BB159" s="87">
        <v>89506</v>
      </c>
      <c r="BC159" s="87">
        <v>89506</v>
      </c>
      <c r="BD159" s="87">
        <v>89506</v>
      </c>
      <c r="BE159" s="87">
        <v>89506</v>
      </c>
      <c r="BF159" s="87">
        <v>89506</v>
      </c>
      <c r="BG159" s="87">
        <v>89506</v>
      </c>
      <c r="BH159" s="87">
        <v>89506</v>
      </c>
      <c r="BI159" s="87">
        <v>89506</v>
      </c>
      <c r="BJ159" s="87">
        <v>89506</v>
      </c>
      <c r="BK159" s="87">
        <v>89506</v>
      </c>
      <c r="BL159" s="87">
        <v>89506</v>
      </c>
      <c r="BM159" s="87">
        <v>89506</v>
      </c>
      <c r="BN159" s="87">
        <v>1074072</v>
      </c>
    </row>
    <row r="160" spans="1:66">
      <c r="A160" s="86" t="s">
        <v>1507</v>
      </c>
      <c r="B160" s="87">
        <v>0</v>
      </c>
      <c r="C160" s="87">
        <v>0</v>
      </c>
      <c r="D160" s="87">
        <v>0</v>
      </c>
      <c r="E160" s="87">
        <v>0</v>
      </c>
      <c r="F160" s="87">
        <v>0</v>
      </c>
      <c r="G160" s="87">
        <v>0</v>
      </c>
      <c r="H160" s="87">
        <v>0</v>
      </c>
      <c r="I160" s="87">
        <v>0</v>
      </c>
      <c r="J160" s="87">
        <v>0</v>
      </c>
      <c r="K160" s="87">
        <v>0</v>
      </c>
      <c r="L160" s="87">
        <v>0</v>
      </c>
      <c r="M160" s="87">
        <v>0</v>
      </c>
      <c r="N160" s="87">
        <v>0</v>
      </c>
      <c r="O160" s="87">
        <v>0</v>
      </c>
      <c r="P160" s="87">
        <v>0</v>
      </c>
      <c r="Q160" s="87">
        <v>0</v>
      </c>
      <c r="R160" s="87">
        <v>0</v>
      </c>
      <c r="S160" s="87">
        <v>0</v>
      </c>
      <c r="T160" s="87">
        <v>0</v>
      </c>
      <c r="U160" s="87">
        <v>0</v>
      </c>
      <c r="V160" s="87">
        <v>0</v>
      </c>
      <c r="W160" s="87">
        <v>0</v>
      </c>
      <c r="X160" s="87">
        <v>0</v>
      </c>
      <c r="Y160" s="87">
        <v>0</v>
      </c>
      <c r="Z160" s="87">
        <v>0</v>
      </c>
      <c r="AA160" s="87">
        <v>0</v>
      </c>
      <c r="AB160" s="87">
        <v>47271.890776666703</v>
      </c>
      <c r="AC160" s="87">
        <v>47271.890776666703</v>
      </c>
      <c r="AD160" s="87">
        <v>47271.890776666703</v>
      </c>
      <c r="AE160" s="87">
        <v>47271.890776666703</v>
      </c>
      <c r="AF160" s="87">
        <v>47271.890776666703</v>
      </c>
      <c r="AG160" s="87">
        <v>47271.890776666703</v>
      </c>
      <c r="AH160" s="87">
        <v>47271.890776666703</v>
      </c>
      <c r="AI160" s="87">
        <v>47271.890776666703</v>
      </c>
      <c r="AJ160" s="87">
        <v>47271.890776666703</v>
      </c>
      <c r="AK160" s="87">
        <v>47271.890776666703</v>
      </c>
      <c r="AL160" s="87">
        <v>47271.890776666703</v>
      </c>
      <c r="AM160" s="87">
        <v>47271.890776666703</v>
      </c>
      <c r="AN160" s="87">
        <v>567262.68932</v>
      </c>
      <c r="AO160" s="87">
        <v>47271.890776666703</v>
      </c>
      <c r="AP160" s="87">
        <v>47271.890776666703</v>
      </c>
      <c r="AQ160" s="87">
        <v>47271.890776666703</v>
      </c>
      <c r="AR160" s="87">
        <v>47271.890776666703</v>
      </c>
      <c r="AS160" s="87">
        <v>47271.890776666703</v>
      </c>
      <c r="AT160" s="87">
        <v>47271.890776666703</v>
      </c>
      <c r="AU160" s="87">
        <v>47271.890776666703</v>
      </c>
      <c r="AV160" s="87">
        <v>47271.890776666703</v>
      </c>
      <c r="AW160" s="87">
        <v>47271.890776666703</v>
      </c>
      <c r="AX160" s="87">
        <v>47271.890776666703</v>
      </c>
      <c r="AY160" s="87">
        <v>47271.890776666703</v>
      </c>
      <c r="AZ160" s="87">
        <v>47271.890776666703</v>
      </c>
      <c r="BA160" s="87">
        <v>567262.68932</v>
      </c>
      <c r="BB160" s="87">
        <v>47271.890776666703</v>
      </c>
      <c r="BC160" s="87">
        <v>47271.890776666703</v>
      </c>
      <c r="BD160" s="87">
        <v>47271.890776666703</v>
      </c>
      <c r="BE160" s="87">
        <v>47271.890776666703</v>
      </c>
      <c r="BF160" s="87">
        <v>47271.890776666703</v>
      </c>
      <c r="BG160" s="87">
        <v>47271.890776666703</v>
      </c>
      <c r="BH160" s="87">
        <v>47271.890776666703</v>
      </c>
      <c r="BI160" s="87">
        <v>47271.890776666703</v>
      </c>
      <c r="BJ160" s="87">
        <v>47271.890776666703</v>
      </c>
      <c r="BK160" s="87">
        <v>47271.890776666703</v>
      </c>
      <c r="BL160" s="87">
        <v>47271.890776666703</v>
      </c>
      <c r="BM160" s="87">
        <v>47271.890776666703</v>
      </c>
      <c r="BN160" s="87">
        <v>567262.68932</v>
      </c>
    </row>
    <row r="161" spans="1:66">
      <c r="A161" s="86" t="s">
        <v>1508</v>
      </c>
      <c r="B161" s="87">
        <v>0</v>
      </c>
      <c r="C161" s="87">
        <v>0</v>
      </c>
      <c r="D161" s="87">
        <v>0</v>
      </c>
      <c r="E161" s="87">
        <v>0</v>
      </c>
      <c r="F161" s="87">
        <v>0</v>
      </c>
      <c r="G161" s="87">
        <v>0</v>
      </c>
      <c r="H161" s="87">
        <v>0</v>
      </c>
      <c r="I161" s="87">
        <v>0</v>
      </c>
      <c r="J161" s="87">
        <v>0</v>
      </c>
      <c r="K161" s="87">
        <v>0</v>
      </c>
      <c r="L161" s="87">
        <v>0</v>
      </c>
      <c r="M161" s="87">
        <v>0</v>
      </c>
      <c r="N161" s="87">
        <v>0</v>
      </c>
      <c r="O161" s="87">
        <v>-35382.87055</v>
      </c>
      <c r="P161" s="87">
        <v>-35382.87055</v>
      </c>
      <c r="Q161" s="87">
        <v>-35382.87055</v>
      </c>
      <c r="R161" s="87">
        <v>-35382.87055</v>
      </c>
      <c r="S161" s="87">
        <v>-35382.87055</v>
      </c>
      <c r="T161" s="87">
        <v>-35382.87055</v>
      </c>
      <c r="U161" s="87">
        <v>-35382.87055</v>
      </c>
      <c r="V161" s="87">
        <v>-35382.87055</v>
      </c>
      <c r="W161" s="87">
        <v>-35382.87055</v>
      </c>
      <c r="X161" s="87">
        <v>-35382.87055</v>
      </c>
      <c r="Y161" s="87">
        <v>-35382.87055</v>
      </c>
      <c r="Z161" s="87">
        <v>-35382.87055</v>
      </c>
      <c r="AA161" s="87">
        <v>-424594.44660000002</v>
      </c>
      <c r="AB161" s="87">
        <v>0</v>
      </c>
      <c r="AC161" s="87">
        <v>0</v>
      </c>
      <c r="AD161" s="87">
        <v>0</v>
      </c>
      <c r="AE161" s="87">
        <v>0</v>
      </c>
      <c r="AF161" s="87">
        <v>0</v>
      </c>
      <c r="AG161" s="87">
        <v>0</v>
      </c>
      <c r="AH161" s="87">
        <v>0</v>
      </c>
      <c r="AI161" s="87">
        <v>0</v>
      </c>
      <c r="AJ161" s="87">
        <v>0</v>
      </c>
      <c r="AK161" s="87">
        <v>0</v>
      </c>
      <c r="AL161" s="87">
        <v>0</v>
      </c>
      <c r="AM161" s="87">
        <v>0</v>
      </c>
      <c r="AN161" s="87">
        <v>0</v>
      </c>
      <c r="AO161" s="87">
        <v>0</v>
      </c>
      <c r="AP161" s="87">
        <v>0</v>
      </c>
      <c r="AQ161" s="87">
        <v>0</v>
      </c>
      <c r="AR161" s="87">
        <v>0</v>
      </c>
      <c r="AS161" s="87">
        <v>0</v>
      </c>
      <c r="AT161" s="87">
        <v>0</v>
      </c>
      <c r="AU161" s="87">
        <v>0</v>
      </c>
      <c r="AV161" s="87">
        <v>0</v>
      </c>
      <c r="AW161" s="87">
        <v>0</v>
      </c>
      <c r="AX161" s="87">
        <v>0</v>
      </c>
      <c r="AY161" s="87">
        <v>0</v>
      </c>
      <c r="AZ161" s="87">
        <v>0</v>
      </c>
      <c r="BA161" s="87">
        <v>0</v>
      </c>
      <c r="BB161" s="87">
        <v>0</v>
      </c>
      <c r="BC161" s="87">
        <v>0</v>
      </c>
      <c r="BD161" s="87">
        <v>0</v>
      </c>
      <c r="BE161" s="87">
        <v>0</v>
      </c>
      <c r="BF161" s="87">
        <v>0</v>
      </c>
      <c r="BG161" s="87">
        <v>0</v>
      </c>
      <c r="BH161" s="87">
        <v>0</v>
      </c>
      <c r="BI161" s="87">
        <v>0</v>
      </c>
      <c r="BJ161" s="87">
        <v>0</v>
      </c>
      <c r="BK161" s="87">
        <v>0</v>
      </c>
      <c r="BL161" s="87">
        <v>0</v>
      </c>
      <c r="BM161" s="87">
        <v>0</v>
      </c>
      <c r="BN161" s="87">
        <v>0</v>
      </c>
    </row>
    <row r="162" spans="1:66">
      <c r="A162" s="86" t="s">
        <v>1509</v>
      </c>
      <c r="B162" s="87">
        <v>0</v>
      </c>
      <c r="C162" s="87">
        <v>0</v>
      </c>
      <c r="D162" s="87">
        <v>0</v>
      </c>
      <c r="E162" s="87">
        <v>0</v>
      </c>
      <c r="F162" s="87">
        <v>0</v>
      </c>
      <c r="G162" s="87">
        <v>0</v>
      </c>
      <c r="H162" s="87">
        <v>0</v>
      </c>
      <c r="I162" s="87">
        <v>0</v>
      </c>
      <c r="J162" s="87">
        <v>0</v>
      </c>
      <c r="K162" s="87">
        <v>0</v>
      </c>
      <c r="L162" s="87">
        <v>0</v>
      </c>
      <c r="M162" s="87">
        <v>0</v>
      </c>
      <c r="N162" s="87">
        <v>0</v>
      </c>
      <c r="O162" s="87">
        <v>-36893.25</v>
      </c>
      <c r="P162" s="87">
        <v>-36893.25</v>
      </c>
      <c r="Q162" s="87">
        <v>-36893.25</v>
      </c>
      <c r="R162" s="87">
        <v>-36893.25</v>
      </c>
      <c r="S162" s="87">
        <v>-36893.25</v>
      </c>
      <c r="T162" s="87">
        <v>-36893.25</v>
      </c>
      <c r="U162" s="87">
        <v>-36893.25</v>
      </c>
      <c r="V162" s="87">
        <v>-36893.25</v>
      </c>
      <c r="W162" s="87">
        <v>-36893.25</v>
      </c>
      <c r="X162" s="87">
        <v>-36893.25</v>
      </c>
      <c r="Y162" s="87">
        <v>-36893.25</v>
      </c>
      <c r="Z162" s="87">
        <v>-36893.25</v>
      </c>
      <c r="AA162" s="87">
        <v>-442719</v>
      </c>
      <c r="AB162" s="87">
        <v>0</v>
      </c>
      <c r="AC162" s="87">
        <v>0</v>
      </c>
      <c r="AD162" s="87">
        <v>0</v>
      </c>
      <c r="AE162" s="87">
        <v>0</v>
      </c>
      <c r="AF162" s="87">
        <v>0</v>
      </c>
      <c r="AG162" s="87">
        <v>0</v>
      </c>
      <c r="AH162" s="87">
        <v>0</v>
      </c>
      <c r="AI162" s="87">
        <v>0</v>
      </c>
      <c r="AJ162" s="87">
        <v>0</v>
      </c>
      <c r="AK162" s="87">
        <v>0</v>
      </c>
      <c r="AL162" s="87">
        <v>0</v>
      </c>
      <c r="AM162" s="87">
        <v>0</v>
      </c>
      <c r="AN162" s="87">
        <v>0</v>
      </c>
      <c r="AO162" s="87">
        <v>0</v>
      </c>
      <c r="AP162" s="87">
        <v>0</v>
      </c>
      <c r="AQ162" s="87">
        <v>0</v>
      </c>
      <c r="AR162" s="87">
        <v>0</v>
      </c>
      <c r="AS162" s="87">
        <v>0</v>
      </c>
      <c r="AT162" s="87">
        <v>0</v>
      </c>
      <c r="AU162" s="87">
        <v>0</v>
      </c>
      <c r="AV162" s="87">
        <v>0</v>
      </c>
      <c r="AW162" s="87">
        <v>0</v>
      </c>
      <c r="AX162" s="87">
        <v>0</v>
      </c>
      <c r="AY162" s="87">
        <v>0</v>
      </c>
      <c r="AZ162" s="87">
        <v>0</v>
      </c>
      <c r="BA162" s="87">
        <v>0</v>
      </c>
      <c r="BB162" s="87">
        <v>0</v>
      </c>
      <c r="BC162" s="87">
        <v>0</v>
      </c>
      <c r="BD162" s="87">
        <v>0</v>
      </c>
      <c r="BE162" s="87">
        <v>0</v>
      </c>
      <c r="BF162" s="87">
        <v>0</v>
      </c>
      <c r="BG162" s="87">
        <v>0</v>
      </c>
      <c r="BH162" s="87">
        <v>0</v>
      </c>
      <c r="BI162" s="87">
        <v>0</v>
      </c>
      <c r="BJ162" s="87">
        <v>0</v>
      </c>
      <c r="BK162" s="87">
        <v>0</v>
      </c>
      <c r="BL162" s="87">
        <v>0</v>
      </c>
      <c r="BM162" s="87">
        <v>0</v>
      </c>
      <c r="BN162" s="87">
        <v>0</v>
      </c>
    </row>
    <row r="163" spans="1:66">
      <c r="A163" s="86" t="s">
        <v>1510</v>
      </c>
      <c r="B163" s="87">
        <v>-48833.333333333299</v>
      </c>
      <c r="C163" s="87">
        <v>-48833.333333333299</v>
      </c>
      <c r="D163" s="87">
        <v>-48833.333333333299</v>
      </c>
      <c r="E163" s="87">
        <v>-48833.333333333299</v>
      </c>
      <c r="F163" s="87">
        <v>-48833.333333333299</v>
      </c>
      <c r="G163" s="87">
        <v>-48833.333333333299</v>
      </c>
      <c r="H163" s="87">
        <v>-48833.333333333299</v>
      </c>
      <c r="I163" s="87">
        <v>-48833.333333333299</v>
      </c>
      <c r="J163" s="87">
        <v>-48833.333333333299</v>
      </c>
      <c r="K163" s="87">
        <v>-48833.333333333299</v>
      </c>
      <c r="L163" s="87">
        <v>-48833.333333333299</v>
      </c>
      <c r="M163" s="87">
        <v>-48833.333333333299</v>
      </c>
      <c r="N163" s="87">
        <v>-585999.99999999895</v>
      </c>
      <c r="O163" s="87">
        <v>-44750</v>
      </c>
      <c r="P163" s="87">
        <v>-44750</v>
      </c>
      <c r="Q163" s="87">
        <v>-44750</v>
      </c>
      <c r="R163" s="87">
        <v>-44750</v>
      </c>
      <c r="S163" s="87">
        <v>-44750</v>
      </c>
      <c r="T163" s="87">
        <v>-44750</v>
      </c>
      <c r="U163" s="87">
        <v>-44750</v>
      </c>
      <c r="V163" s="87">
        <v>-44750</v>
      </c>
      <c r="W163" s="87">
        <v>-44750</v>
      </c>
      <c r="X163" s="87">
        <v>-44750</v>
      </c>
      <c r="Y163" s="87">
        <v>-44750</v>
      </c>
      <c r="Z163" s="87">
        <v>-44750</v>
      </c>
      <c r="AA163" s="87">
        <v>-537000</v>
      </c>
      <c r="AB163" s="87">
        <v>0</v>
      </c>
      <c r="AC163" s="87">
        <v>0</v>
      </c>
      <c r="AD163" s="87">
        <v>0</v>
      </c>
      <c r="AE163" s="87">
        <v>0</v>
      </c>
      <c r="AF163" s="87">
        <v>0</v>
      </c>
      <c r="AG163" s="87">
        <v>0</v>
      </c>
      <c r="AH163" s="87">
        <v>0</v>
      </c>
      <c r="AI163" s="87">
        <v>0</v>
      </c>
      <c r="AJ163" s="87">
        <v>0</v>
      </c>
      <c r="AK163" s="87">
        <v>0</v>
      </c>
      <c r="AL163" s="87">
        <v>0</v>
      </c>
      <c r="AM163" s="87">
        <v>0</v>
      </c>
      <c r="AN163" s="87">
        <v>0</v>
      </c>
      <c r="AO163" s="87">
        <v>0</v>
      </c>
      <c r="AP163" s="87">
        <v>0</v>
      </c>
      <c r="AQ163" s="87">
        <v>0</v>
      </c>
      <c r="AR163" s="87">
        <v>0</v>
      </c>
      <c r="AS163" s="87">
        <v>0</v>
      </c>
      <c r="AT163" s="87">
        <v>0</v>
      </c>
      <c r="AU163" s="87">
        <v>0</v>
      </c>
      <c r="AV163" s="87">
        <v>0</v>
      </c>
      <c r="AW163" s="87">
        <v>0</v>
      </c>
      <c r="AX163" s="87">
        <v>0</v>
      </c>
      <c r="AY163" s="87">
        <v>0</v>
      </c>
      <c r="AZ163" s="87">
        <v>0</v>
      </c>
      <c r="BA163" s="87">
        <v>0</v>
      </c>
      <c r="BB163" s="87">
        <v>0</v>
      </c>
      <c r="BC163" s="87">
        <v>0</v>
      </c>
      <c r="BD163" s="87">
        <v>0</v>
      </c>
      <c r="BE163" s="87">
        <v>0</v>
      </c>
      <c r="BF163" s="87">
        <v>0</v>
      </c>
      <c r="BG163" s="87">
        <v>0</v>
      </c>
      <c r="BH163" s="87">
        <v>0</v>
      </c>
      <c r="BI163" s="87">
        <v>0</v>
      </c>
      <c r="BJ163" s="87">
        <v>0</v>
      </c>
      <c r="BK163" s="87">
        <v>0</v>
      </c>
      <c r="BL163" s="87">
        <v>0</v>
      </c>
      <c r="BM163" s="87">
        <v>0</v>
      </c>
      <c r="BN163" s="87">
        <v>0</v>
      </c>
    </row>
    <row r="164" spans="1:66">
      <c r="A164" s="86" t="s">
        <v>1511</v>
      </c>
      <c r="B164" s="87">
        <v>0</v>
      </c>
      <c r="C164" s="87">
        <v>0</v>
      </c>
      <c r="D164" s="87">
        <v>0</v>
      </c>
      <c r="E164" s="87">
        <v>0</v>
      </c>
      <c r="F164" s="87">
        <v>0</v>
      </c>
      <c r="G164" s="87">
        <v>0</v>
      </c>
      <c r="H164" s="87">
        <v>0</v>
      </c>
      <c r="I164" s="87">
        <v>0</v>
      </c>
      <c r="J164" s="87">
        <v>0</v>
      </c>
      <c r="K164" s="87">
        <v>0</v>
      </c>
      <c r="L164" s="87">
        <v>0</v>
      </c>
      <c r="M164" s="87">
        <v>0</v>
      </c>
      <c r="N164" s="87">
        <v>0</v>
      </c>
      <c r="O164" s="87">
        <v>0</v>
      </c>
      <c r="P164" s="87">
        <v>0</v>
      </c>
      <c r="Q164" s="87">
        <v>0</v>
      </c>
      <c r="R164" s="87">
        <v>0</v>
      </c>
      <c r="S164" s="87">
        <v>0</v>
      </c>
      <c r="T164" s="87">
        <v>0</v>
      </c>
      <c r="U164" s="87">
        <v>0</v>
      </c>
      <c r="V164" s="87">
        <v>0</v>
      </c>
      <c r="W164" s="87">
        <v>0</v>
      </c>
      <c r="X164" s="87">
        <v>0</v>
      </c>
      <c r="Y164" s="87">
        <v>0</v>
      </c>
      <c r="Z164" s="87">
        <v>0</v>
      </c>
      <c r="AA164" s="87">
        <v>0</v>
      </c>
      <c r="AB164" s="87">
        <v>0</v>
      </c>
      <c r="AC164" s="87">
        <v>0</v>
      </c>
      <c r="AD164" s="87">
        <v>0</v>
      </c>
      <c r="AE164" s="87">
        <v>0</v>
      </c>
      <c r="AF164" s="87">
        <v>0</v>
      </c>
      <c r="AG164" s="87">
        <v>0</v>
      </c>
      <c r="AH164" s="87">
        <v>0</v>
      </c>
      <c r="AI164" s="87">
        <v>0</v>
      </c>
      <c r="AJ164" s="87">
        <v>0</v>
      </c>
      <c r="AK164" s="87">
        <v>0</v>
      </c>
      <c r="AL164" s="87">
        <v>0</v>
      </c>
      <c r="AM164" s="87">
        <v>0</v>
      </c>
      <c r="AN164" s="87">
        <v>0</v>
      </c>
      <c r="AO164" s="87">
        <v>0</v>
      </c>
      <c r="AP164" s="87">
        <v>0</v>
      </c>
      <c r="AQ164" s="87">
        <v>0</v>
      </c>
      <c r="AR164" s="87">
        <v>0</v>
      </c>
      <c r="AS164" s="87">
        <v>0</v>
      </c>
      <c r="AT164" s="87">
        <v>0</v>
      </c>
      <c r="AU164" s="87">
        <v>0</v>
      </c>
      <c r="AV164" s="87">
        <v>0</v>
      </c>
      <c r="AW164" s="87">
        <v>0</v>
      </c>
      <c r="AX164" s="87">
        <v>0</v>
      </c>
      <c r="AY164" s="87">
        <v>0</v>
      </c>
      <c r="AZ164" s="87">
        <v>0</v>
      </c>
      <c r="BA164" s="87">
        <v>0</v>
      </c>
      <c r="BB164" s="87">
        <v>0</v>
      </c>
      <c r="BC164" s="87">
        <v>0</v>
      </c>
      <c r="BD164" s="87">
        <v>0</v>
      </c>
      <c r="BE164" s="87">
        <v>0</v>
      </c>
      <c r="BF164" s="87">
        <v>0</v>
      </c>
      <c r="BG164" s="87">
        <v>0</v>
      </c>
      <c r="BH164" s="87">
        <v>0</v>
      </c>
      <c r="BI164" s="87">
        <v>0</v>
      </c>
      <c r="BJ164" s="87">
        <v>0</v>
      </c>
      <c r="BK164" s="87">
        <v>0</v>
      </c>
      <c r="BL164" s="87">
        <v>0</v>
      </c>
      <c r="BM164" s="87">
        <v>0</v>
      </c>
      <c r="BN164" s="87">
        <v>0</v>
      </c>
    </row>
    <row r="165" spans="1:66">
      <c r="A165" s="86" t="s">
        <v>1512</v>
      </c>
      <c r="B165" s="87">
        <v>0</v>
      </c>
      <c r="C165" s="87">
        <v>0</v>
      </c>
      <c r="D165" s="87">
        <v>0</v>
      </c>
      <c r="E165" s="87">
        <v>0</v>
      </c>
      <c r="F165" s="87">
        <v>0</v>
      </c>
      <c r="G165" s="87">
        <v>0</v>
      </c>
      <c r="H165" s="87">
        <v>0</v>
      </c>
      <c r="I165" s="87">
        <v>0</v>
      </c>
      <c r="J165" s="87">
        <v>0</v>
      </c>
      <c r="K165" s="87">
        <v>0</v>
      </c>
      <c r="L165" s="87">
        <v>0</v>
      </c>
      <c r="M165" s="87">
        <v>0</v>
      </c>
      <c r="N165" s="87">
        <v>0</v>
      </c>
      <c r="O165" s="87">
        <v>0</v>
      </c>
      <c r="P165" s="87">
        <v>0</v>
      </c>
      <c r="Q165" s="87">
        <v>0</v>
      </c>
      <c r="R165" s="87">
        <v>0</v>
      </c>
      <c r="S165" s="87">
        <v>0</v>
      </c>
      <c r="T165" s="87">
        <v>0</v>
      </c>
      <c r="U165" s="87">
        <v>0</v>
      </c>
      <c r="V165" s="87">
        <v>0</v>
      </c>
      <c r="W165" s="87">
        <v>0</v>
      </c>
      <c r="X165" s="87">
        <v>0</v>
      </c>
      <c r="Y165" s="87">
        <v>0</v>
      </c>
      <c r="Z165" s="87">
        <v>0</v>
      </c>
      <c r="AA165" s="87">
        <v>0</v>
      </c>
      <c r="AB165" s="87">
        <v>0</v>
      </c>
      <c r="AC165" s="87">
        <v>0</v>
      </c>
      <c r="AD165" s="87">
        <v>0</v>
      </c>
      <c r="AE165" s="87">
        <v>0</v>
      </c>
      <c r="AF165" s="87">
        <v>0</v>
      </c>
      <c r="AG165" s="87">
        <v>0</v>
      </c>
      <c r="AH165" s="87">
        <v>0</v>
      </c>
      <c r="AI165" s="87">
        <v>0</v>
      </c>
      <c r="AJ165" s="87">
        <v>0</v>
      </c>
      <c r="AK165" s="87">
        <v>0</v>
      </c>
      <c r="AL165" s="87">
        <v>0</v>
      </c>
      <c r="AM165" s="87">
        <v>0</v>
      </c>
      <c r="AN165" s="87">
        <v>0</v>
      </c>
      <c r="AO165" s="87">
        <v>0</v>
      </c>
      <c r="AP165" s="87">
        <v>0</v>
      </c>
      <c r="AQ165" s="87">
        <v>0</v>
      </c>
      <c r="AR165" s="87">
        <v>0</v>
      </c>
      <c r="AS165" s="87">
        <v>0</v>
      </c>
      <c r="AT165" s="87">
        <v>0</v>
      </c>
      <c r="AU165" s="87">
        <v>0</v>
      </c>
      <c r="AV165" s="87">
        <v>0</v>
      </c>
      <c r="AW165" s="87">
        <v>0</v>
      </c>
      <c r="AX165" s="87">
        <v>0</v>
      </c>
      <c r="AY165" s="87">
        <v>0</v>
      </c>
      <c r="AZ165" s="87">
        <v>0</v>
      </c>
      <c r="BA165" s="87">
        <v>0</v>
      </c>
      <c r="BB165" s="87">
        <v>0</v>
      </c>
      <c r="BC165" s="87">
        <v>0</v>
      </c>
      <c r="BD165" s="87">
        <v>0</v>
      </c>
      <c r="BE165" s="87">
        <v>0</v>
      </c>
      <c r="BF165" s="87">
        <v>0</v>
      </c>
      <c r="BG165" s="87">
        <v>0</v>
      </c>
      <c r="BH165" s="87">
        <v>0</v>
      </c>
      <c r="BI165" s="87">
        <v>0</v>
      </c>
      <c r="BJ165" s="87">
        <v>0</v>
      </c>
      <c r="BK165" s="87">
        <v>0</v>
      </c>
      <c r="BL165" s="87">
        <v>0</v>
      </c>
      <c r="BM165" s="87">
        <v>0</v>
      </c>
      <c r="BN165" s="87">
        <v>0</v>
      </c>
    </row>
    <row r="166" spans="1:66">
      <c r="A166" s="86" t="s">
        <v>1513</v>
      </c>
      <c r="B166" s="87">
        <v>0</v>
      </c>
      <c r="C166" s="87">
        <v>0</v>
      </c>
      <c r="D166" s="87">
        <v>0</v>
      </c>
      <c r="E166" s="87">
        <v>0</v>
      </c>
      <c r="F166" s="87">
        <v>0</v>
      </c>
      <c r="G166" s="87">
        <v>0</v>
      </c>
      <c r="H166" s="87">
        <v>0</v>
      </c>
      <c r="I166" s="87">
        <v>0</v>
      </c>
      <c r="J166" s="87">
        <v>0</v>
      </c>
      <c r="K166" s="87">
        <v>0</v>
      </c>
      <c r="L166" s="87">
        <v>0</v>
      </c>
      <c r="M166" s="87">
        <v>0</v>
      </c>
      <c r="N166" s="87">
        <v>0</v>
      </c>
      <c r="O166" s="87">
        <v>0</v>
      </c>
      <c r="P166" s="87">
        <v>0</v>
      </c>
      <c r="Q166" s="87">
        <v>0</v>
      </c>
      <c r="R166" s="87">
        <v>0</v>
      </c>
      <c r="S166" s="87">
        <v>0</v>
      </c>
      <c r="T166" s="87">
        <v>0</v>
      </c>
      <c r="U166" s="87">
        <v>0</v>
      </c>
      <c r="V166" s="87">
        <v>0</v>
      </c>
      <c r="W166" s="87">
        <v>0</v>
      </c>
      <c r="X166" s="87">
        <v>0</v>
      </c>
      <c r="Y166" s="87">
        <v>0</v>
      </c>
      <c r="Z166" s="87">
        <v>0</v>
      </c>
      <c r="AA166" s="87">
        <v>0</v>
      </c>
      <c r="AB166" s="87">
        <v>0</v>
      </c>
      <c r="AC166" s="87">
        <v>0</v>
      </c>
      <c r="AD166" s="87">
        <v>0</v>
      </c>
      <c r="AE166" s="87">
        <v>0</v>
      </c>
      <c r="AF166" s="87">
        <v>0</v>
      </c>
      <c r="AG166" s="87">
        <v>0</v>
      </c>
      <c r="AH166" s="87">
        <v>0</v>
      </c>
      <c r="AI166" s="87">
        <v>0</v>
      </c>
      <c r="AJ166" s="87">
        <v>0</v>
      </c>
      <c r="AK166" s="87">
        <v>0</v>
      </c>
      <c r="AL166" s="87">
        <v>0</v>
      </c>
      <c r="AM166" s="87">
        <v>0</v>
      </c>
      <c r="AN166" s="87">
        <v>0</v>
      </c>
      <c r="AO166" s="87">
        <v>0</v>
      </c>
      <c r="AP166" s="87">
        <v>0</v>
      </c>
      <c r="AQ166" s="87">
        <v>0</v>
      </c>
      <c r="AR166" s="87">
        <v>0</v>
      </c>
      <c r="AS166" s="87">
        <v>0</v>
      </c>
      <c r="AT166" s="87">
        <v>0</v>
      </c>
      <c r="AU166" s="87">
        <v>0</v>
      </c>
      <c r="AV166" s="87">
        <v>0</v>
      </c>
      <c r="AW166" s="87">
        <v>0</v>
      </c>
      <c r="AX166" s="87">
        <v>0</v>
      </c>
      <c r="AY166" s="87">
        <v>0</v>
      </c>
      <c r="AZ166" s="87">
        <v>0</v>
      </c>
      <c r="BA166" s="87">
        <v>0</v>
      </c>
      <c r="BB166" s="87">
        <v>0</v>
      </c>
      <c r="BC166" s="87">
        <v>0</v>
      </c>
      <c r="BD166" s="87">
        <v>0</v>
      </c>
      <c r="BE166" s="87">
        <v>0</v>
      </c>
      <c r="BF166" s="87">
        <v>0</v>
      </c>
      <c r="BG166" s="87">
        <v>0</v>
      </c>
      <c r="BH166" s="87">
        <v>0</v>
      </c>
      <c r="BI166" s="87">
        <v>0</v>
      </c>
      <c r="BJ166" s="87">
        <v>0</v>
      </c>
      <c r="BK166" s="87">
        <v>0</v>
      </c>
      <c r="BL166" s="87">
        <v>0</v>
      </c>
      <c r="BM166" s="87">
        <v>0</v>
      </c>
      <c r="BN166" s="87">
        <v>0</v>
      </c>
    </row>
    <row r="167" spans="1:66">
      <c r="A167" s="86" t="s">
        <v>1514</v>
      </c>
      <c r="B167" s="87">
        <v>0</v>
      </c>
      <c r="C167" s="87">
        <v>0</v>
      </c>
      <c r="D167" s="87">
        <v>0</v>
      </c>
      <c r="E167" s="87">
        <v>37711166.130963199</v>
      </c>
      <c r="F167" s="87">
        <v>37711166.130963199</v>
      </c>
      <c r="G167" s="87">
        <v>37711166.130963199</v>
      </c>
      <c r="H167" s="87">
        <v>37711166.130963199</v>
      </c>
      <c r="I167" s="87">
        <v>37711166.130963199</v>
      </c>
      <c r="J167" s="87">
        <v>37711166.130963199</v>
      </c>
      <c r="K167" s="87">
        <v>37711166.130963199</v>
      </c>
      <c r="L167" s="87">
        <v>37711166.130963199</v>
      </c>
      <c r="M167" s="87">
        <v>37711166.130963199</v>
      </c>
      <c r="N167" s="87">
        <v>339400495.17866898</v>
      </c>
      <c r="O167" s="87">
        <v>37711166.130963199</v>
      </c>
      <c r="P167" s="87">
        <v>37711166.130963199</v>
      </c>
      <c r="Q167" s="87">
        <v>37711166.130963199</v>
      </c>
      <c r="R167" s="87">
        <v>0</v>
      </c>
      <c r="S167" s="87">
        <v>0</v>
      </c>
      <c r="T167" s="87">
        <v>0</v>
      </c>
      <c r="U167" s="87">
        <v>0</v>
      </c>
      <c r="V167" s="87">
        <v>0</v>
      </c>
      <c r="W167" s="87">
        <v>0</v>
      </c>
      <c r="X167" s="87">
        <v>0</v>
      </c>
      <c r="Y167" s="87">
        <v>0</v>
      </c>
      <c r="Z167" s="87">
        <v>0</v>
      </c>
      <c r="AA167" s="87">
        <v>113133498.39288899</v>
      </c>
      <c r="AB167" s="87">
        <v>0</v>
      </c>
      <c r="AC167" s="87">
        <v>0</v>
      </c>
      <c r="AD167" s="87">
        <v>0</v>
      </c>
      <c r="AE167" s="87">
        <v>0</v>
      </c>
      <c r="AF167" s="87">
        <v>0</v>
      </c>
      <c r="AG167" s="87">
        <v>0</v>
      </c>
      <c r="AH167" s="87">
        <v>0</v>
      </c>
      <c r="AI167" s="87">
        <v>0</v>
      </c>
      <c r="AJ167" s="87">
        <v>0</v>
      </c>
      <c r="AK167" s="87">
        <v>0</v>
      </c>
      <c r="AL167" s="87">
        <v>0</v>
      </c>
      <c r="AM167" s="87">
        <v>0</v>
      </c>
      <c r="AN167" s="87">
        <v>0</v>
      </c>
      <c r="AO167" s="87">
        <v>0</v>
      </c>
      <c r="AP167" s="87">
        <v>0</v>
      </c>
      <c r="AQ167" s="87">
        <v>0</v>
      </c>
      <c r="AR167" s="87">
        <v>0</v>
      </c>
      <c r="AS167" s="87">
        <v>0</v>
      </c>
      <c r="AT167" s="87">
        <v>0</v>
      </c>
      <c r="AU167" s="87">
        <v>0</v>
      </c>
      <c r="AV167" s="87">
        <v>0</v>
      </c>
      <c r="AW167" s="87">
        <v>0</v>
      </c>
      <c r="AX167" s="87">
        <v>0</v>
      </c>
      <c r="AY167" s="87">
        <v>0</v>
      </c>
      <c r="AZ167" s="87">
        <v>0</v>
      </c>
      <c r="BA167" s="87">
        <v>0</v>
      </c>
      <c r="BB167" s="87">
        <v>0</v>
      </c>
      <c r="BC167" s="87">
        <v>0</v>
      </c>
      <c r="BD167" s="87">
        <v>0</v>
      </c>
      <c r="BE167" s="87">
        <v>0</v>
      </c>
      <c r="BF167" s="87">
        <v>0</v>
      </c>
      <c r="BG167" s="87">
        <v>0</v>
      </c>
      <c r="BH167" s="87">
        <v>0</v>
      </c>
      <c r="BI167" s="87">
        <v>0</v>
      </c>
      <c r="BJ167" s="87">
        <v>0</v>
      </c>
      <c r="BK167" s="87">
        <v>0</v>
      </c>
      <c r="BL167" s="87">
        <v>0</v>
      </c>
      <c r="BM167" s="87">
        <v>0</v>
      </c>
      <c r="BN167" s="87">
        <v>0</v>
      </c>
    </row>
    <row r="168" spans="1:66">
      <c r="A168" s="86" t="s">
        <v>1515</v>
      </c>
      <c r="B168" s="87">
        <v>6447709.2958372198</v>
      </c>
      <c r="C168" s="87">
        <v>1283541.35105342</v>
      </c>
      <c r="D168" s="87">
        <v>851709.75973909802</v>
      </c>
      <c r="E168" s="87">
        <v>1998190.59785255</v>
      </c>
      <c r="F168" s="87">
        <v>2615833.03445302</v>
      </c>
      <c r="G168" s="87">
        <v>3893309.2046806598</v>
      </c>
      <c r="H168" s="87">
        <v>4212249.7732825298</v>
      </c>
      <c r="I168" s="87">
        <v>6339193.1100284001</v>
      </c>
      <c r="J168" s="87">
        <v>2497207.9976707599</v>
      </c>
      <c r="K168" s="87">
        <v>567291.14789328002</v>
      </c>
      <c r="L168" s="87">
        <v>-2651864.99109563</v>
      </c>
      <c r="M168" s="87">
        <v>-402450.02931660699</v>
      </c>
      <c r="N168" s="87">
        <v>27651920.252078701</v>
      </c>
      <c r="O168" s="87">
        <v>3799663.9101633001</v>
      </c>
      <c r="P168" s="87">
        <v>-863304.80295442406</v>
      </c>
      <c r="Q168" s="87">
        <v>-710339.00407149305</v>
      </c>
      <c r="R168" s="87">
        <v>-402364.66049979499</v>
      </c>
      <c r="S168" s="87">
        <v>286569.10679464397</v>
      </c>
      <c r="T168" s="87">
        <v>1693897.8697462201</v>
      </c>
      <c r="U168" s="87">
        <v>1138464.67496833</v>
      </c>
      <c r="V168" s="87">
        <v>5158648.9326208802</v>
      </c>
      <c r="W168" s="87">
        <v>282978.16239803197</v>
      </c>
      <c r="X168" s="87">
        <v>-2697516.11406093</v>
      </c>
      <c r="Y168" s="87">
        <v>-4503410.6800672002</v>
      </c>
      <c r="Z168" s="87">
        <v>-3183258.0515600899</v>
      </c>
      <c r="AA168" s="87">
        <v>29.343477466682</v>
      </c>
      <c r="AB168" s="87">
        <v>5913109.3641590197</v>
      </c>
      <c r="AC168" s="87">
        <v>-4011193.1215371401</v>
      </c>
      <c r="AD168" s="87">
        <v>-2953319.3685087599</v>
      </c>
      <c r="AE168" s="87">
        <v>-1705918.23876927</v>
      </c>
      <c r="AF168" s="87">
        <v>1855598.0788416399</v>
      </c>
      <c r="AG168" s="87">
        <v>3004862.61351076</v>
      </c>
      <c r="AH168" s="87">
        <v>3905699.4260472101</v>
      </c>
      <c r="AI168" s="87">
        <v>9619368.2623763308</v>
      </c>
      <c r="AJ168" s="87">
        <v>1286613.3346935101</v>
      </c>
      <c r="AK168" s="87">
        <v>-2812762.0002831202</v>
      </c>
      <c r="AL168" s="87">
        <v>-7387293.7243298199</v>
      </c>
      <c r="AM168" s="87">
        <v>-6714764.6262003798</v>
      </c>
      <c r="AN168" s="87">
        <v>-3.6379788070917103E-8</v>
      </c>
      <c r="AO168" s="87">
        <v>6809499.4464822598</v>
      </c>
      <c r="AP168" s="87">
        <v>-6144447.7744046804</v>
      </c>
      <c r="AQ168" s="87">
        <v>-4712397.9186732601</v>
      </c>
      <c r="AR168" s="87">
        <v>-2876115.8678267198</v>
      </c>
      <c r="AS168" s="87">
        <v>2043532.1996126899</v>
      </c>
      <c r="AT168" s="87">
        <v>3910862.0951166302</v>
      </c>
      <c r="AU168" s="87">
        <v>5265869.38696816</v>
      </c>
      <c r="AV168" s="87">
        <v>13006128.0788262</v>
      </c>
      <c r="AW168" s="87">
        <v>2112726.5611808202</v>
      </c>
      <c r="AX168" s="87">
        <v>-2780207.12228075</v>
      </c>
      <c r="AY168" s="87">
        <v>-8868438.5023748707</v>
      </c>
      <c r="AZ168" s="87">
        <v>-7767010.5826264899</v>
      </c>
      <c r="BA168" s="87">
        <v>3.6379788070917103E-8</v>
      </c>
      <c r="BB168" s="87">
        <v>7406617.7010302301</v>
      </c>
      <c r="BC168" s="87">
        <v>-7797925.9351495299</v>
      </c>
      <c r="BD168" s="87">
        <v>-6097970.3739963397</v>
      </c>
      <c r="BE168" s="87">
        <v>-3838262.1254724101</v>
      </c>
      <c r="BF168" s="87">
        <v>2190394.9316162802</v>
      </c>
      <c r="BG168" s="87">
        <v>4612730.0475481302</v>
      </c>
      <c r="BH168" s="87">
        <v>6340866.2895516902</v>
      </c>
      <c r="BI168" s="87">
        <v>15575185.705872901</v>
      </c>
      <c r="BJ168" s="87">
        <v>2861121.7589901998</v>
      </c>
      <c r="BK168" s="87">
        <v>-2838761.5981155802</v>
      </c>
      <c r="BL168" s="87">
        <v>-9925227.9520444497</v>
      </c>
      <c r="BM168" s="87">
        <v>-8488768.4498310406</v>
      </c>
      <c r="BN168" s="87">
        <v>1.4551915228366799E-7</v>
      </c>
    </row>
    <row r="169" spans="1:66">
      <c r="A169" s="86" t="s">
        <v>1516</v>
      </c>
      <c r="B169" s="87">
        <v>-634712.02976482699</v>
      </c>
      <c r="C169" s="87">
        <v>-634712.02976482699</v>
      </c>
      <c r="D169" s="87">
        <v>-634712.02976482699</v>
      </c>
      <c r="E169" s="87">
        <v>-634712.02976482699</v>
      </c>
      <c r="F169" s="87">
        <v>-634712.02976482699</v>
      </c>
      <c r="G169" s="87">
        <v>-634712.02976482699</v>
      </c>
      <c r="H169" s="87">
        <v>-634712.02976482699</v>
      </c>
      <c r="I169" s="87">
        <v>-634712.02976482699</v>
      </c>
      <c r="J169" s="87">
        <v>-634712.02976482699</v>
      </c>
      <c r="K169" s="87">
        <v>-634712.02976482699</v>
      </c>
      <c r="L169" s="87">
        <v>-634712.02976482699</v>
      </c>
      <c r="M169" s="87">
        <v>-634712.02976482699</v>
      </c>
      <c r="N169" s="87">
        <v>-7616544.3571779197</v>
      </c>
      <c r="O169" s="87">
        <v>-3230102.1402793699</v>
      </c>
      <c r="P169" s="87">
        <v>-3230102.1402793699</v>
      </c>
      <c r="Q169" s="87">
        <v>-3230102.1402793699</v>
      </c>
      <c r="R169" s="87">
        <v>-3230102.1402793699</v>
      </c>
      <c r="S169" s="87">
        <v>-3230102.1402793699</v>
      </c>
      <c r="T169" s="87">
        <v>-3230102.1402793699</v>
      </c>
      <c r="U169" s="87">
        <v>-3230102.1402793699</v>
      </c>
      <c r="V169" s="87">
        <v>-3230102.1402793699</v>
      </c>
      <c r="W169" s="87">
        <v>-3230102.1402793699</v>
      </c>
      <c r="X169" s="87">
        <v>-3230102.1402793699</v>
      </c>
      <c r="Y169" s="87">
        <v>-3230102.1402793699</v>
      </c>
      <c r="Z169" s="87">
        <v>-3230102.1402793699</v>
      </c>
      <c r="AA169" s="87">
        <v>-38761225.683352403</v>
      </c>
      <c r="AB169" s="87">
        <v>0</v>
      </c>
      <c r="AC169" s="87">
        <v>0</v>
      </c>
      <c r="AD169" s="87">
        <v>0</v>
      </c>
      <c r="AE169" s="87">
        <v>0</v>
      </c>
      <c r="AF169" s="87">
        <v>0</v>
      </c>
      <c r="AG169" s="87">
        <v>0</v>
      </c>
      <c r="AH169" s="87">
        <v>0</v>
      </c>
      <c r="AI169" s="87">
        <v>0</v>
      </c>
      <c r="AJ169" s="87">
        <v>0</v>
      </c>
      <c r="AK169" s="87">
        <v>0</v>
      </c>
      <c r="AL169" s="87">
        <v>0</v>
      </c>
      <c r="AM169" s="87">
        <v>0</v>
      </c>
      <c r="AN169" s="87">
        <v>0</v>
      </c>
      <c r="AO169" s="87">
        <v>0</v>
      </c>
      <c r="AP169" s="87">
        <v>0</v>
      </c>
      <c r="AQ169" s="87">
        <v>0</v>
      </c>
      <c r="AR169" s="87">
        <v>0</v>
      </c>
      <c r="AS169" s="87">
        <v>0</v>
      </c>
      <c r="AT169" s="87">
        <v>0</v>
      </c>
      <c r="AU169" s="87">
        <v>0</v>
      </c>
      <c r="AV169" s="87">
        <v>0</v>
      </c>
      <c r="AW169" s="87">
        <v>0</v>
      </c>
      <c r="AX169" s="87">
        <v>0</v>
      </c>
      <c r="AY169" s="87">
        <v>0</v>
      </c>
      <c r="AZ169" s="87">
        <v>0</v>
      </c>
      <c r="BA169" s="87">
        <v>0</v>
      </c>
      <c r="BB169" s="87">
        <v>0</v>
      </c>
      <c r="BC169" s="87">
        <v>0</v>
      </c>
      <c r="BD169" s="87">
        <v>0</v>
      </c>
      <c r="BE169" s="87">
        <v>0</v>
      </c>
      <c r="BF169" s="87">
        <v>0</v>
      </c>
      <c r="BG169" s="87">
        <v>0</v>
      </c>
      <c r="BH169" s="87">
        <v>0</v>
      </c>
      <c r="BI169" s="87">
        <v>0</v>
      </c>
      <c r="BJ169" s="87">
        <v>0</v>
      </c>
      <c r="BK169" s="87">
        <v>0</v>
      </c>
      <c r="BL169" s="87">
        <v>0</v>
      </c>
      <c r="BM169" s="87">
        <v>0</v>
      </c>
      <c r="BN169" s="87">
        <v>0</v>
      </c>
    </row>
    <row r="170" spans="1:66">
      <c r="A170" s="86" t="s">
        <v>1517</v>
      </c>
      <c r="B170" s="87">
        <v>427971</v>
      </c>
      <c r="C170" s="87">
        <v>424613</v>
      </c>
      <c r="D170" s="87">
        <v>420319</v>
      </c>
      <c r="E170" s="87">
        <v>412927</v>
      </c>
      <c r="F170" s="87">
        <v>407966</v>
      </c>
      <c r="G170" s="87">
        <v>402305</v>
      </c>
      <c r="H170" s="87">
        <v>399106</v>
      </c>
      <c r="I170" s="87">
        <v>397308</v>
      </c>
      <c r="J170" s="87">
        <v>390948</v>
      </c>
      <c r="K170" s="87">
        <v>383159</v>
      </c>
      <c r="L170" s="87">
        <v>379104</v>
      </c>
      <c r="M170" s="87">
        <v>378318</v>
      </c>
      <c r="N170" s="87">
        <v>4824044</v>
      </c>
      <c r="O170" s="87">
        <v>379506</v>
      </c>
      <c r="P170" s="87">
        <v>381157</v>
      </c>
      <c r="Q170" s="87">
        <v>379922</v>
      </c>
      <c r="R170" s="87">
        <v>377240</v>
      </c>
      <c r="S170" s="87">
        <v>370286</v>
      </c>
      <c r="T170" s="87">
        <v>365657</v>
      </c>
      <c r="U170" s="87">
        <v>362202</v>
      </c>
      <c r="V170" s="87">
        <v>359678</v>
      </c>
      <c r="W170" s="87">
        <v>361931</v>
      </c>
      <c r="X170" s="87">
        <v>358382</v>
      </c>
      <c r="Y170" s="87">
        <v>352314</v>
      </c>
      <c r="Z170" s="87">
        <v>350171</v>
      </c>
      <c r="AA170" s="87">
        <v>4398446</v>
      </c>
      <c r="AB170" s="87">
        <v>364594</v>
      </c>
      <c r="AC170" s="87">
        <v>364594</v>
      </c>
      <c r="AD170" s="87">
        <v>364594</v>
      </c>
      <c r="AE170" s="87">
        <v>364594</v>
      </c>
      <c r="AF170" s="87">
        <v>364594</v>
      </c>
      <c r="AG170" s="87">
        <v>364594</v>
      </c>
      <c r="AH170" s="87">
        <v>364594</v>
      </c>
      <c r="AI170" s="87">
        <v>364594</v>
      </c>
      <c r="AJ170" s="87">
        <v>364594</v>
      </c>
      <c r="AK170" s="87">
        <v>364594</v>
      </c>
      <c r="AL170" s="87">
        <v>364594</v>
      </c>
      <c r="AM170" s="87">
        <v>364594</v>
      </c>
      <c r="AN170" s="87">
        <v>4375128</v>
      </c>
      <c r="AO170" s="87">
        <v>403891</v>
      </c>
      <c r="AP170" s="87">
        <v>403891</v>
      </c>
      <c r="AQ170" s="87">
        <v>403891</v>
      </c>
      <c r="AR170" s="87">
        <v>403891</v>
      </c>
      <c r="AS170" s="87">
        <v>403891</v>
      </c>
      <c r="AT170" s="87">
        <v>403891</v>
      </c>
      <c r="AU170" s="87">
        <v>403891</v>
      </c>
      <c r="AV170" s="87">
        <v>403891</v>
      </c>
      <c r="AW170" s="87">
        <v>403891</v>
      </c>
      <c r="AX170" s="87">
        <v>403891</v>
      </c>
      <c r="AY170" s="87">
        <v>403891</v>
      </c>
      <c r="AZ170" s="87">
        <v>403891</v>
      </c>
      <c r="BA170" s="87">
        <v>4846692</v>
      </c>
      <c r="BB170" s="87">
        <v>442410</v>
      </c>
      <c r="BC170" s="87">
        <v>442410</v>
      </c>
      <c r="BD170" s="87">
        <v>442410</v>
      </c>
      <c r="BE170" s="87">
        <v>442410</v>
      </c>
      <c r="BF170" s="87">
        <v>442410</v>
      </c>
      <c r="BG170" s="87">
        <v>442410</v>
      </c>
      <c r="BH170" s="87">
        <v>442410</v>
      </c>
      <c r="BI170" s="87">
        <v>442410</v>
      </c>
      <c r="BJ170" s="87">
        <v>442410</v>
      </c>
      <c r="BK170" s="87">
        <v>442410</v>
      </c>
      <c r="BL170" s="87">
        <v>442410</v>
      </c>
      <c r="BM170" s="87">
        <v>442410</v>
      </c>
      <c r="BN170" s="87">
        <v>5308919.9999999898</v>
      </c>
    </row>
    <row r="171" spans="1:66">
      <c r="A171" s="86" t="s">
        <v>1518</v>
      </c>
      <c r="B171" s="87">
        <v>-611879.56999999995</v>
      </c>
      <c r="C171" s="87">
        <v>0</v>
      </c>
      <c r="D171" s="87">
        <v>0</v>
      </c>
      <c r="E171" s="87">
        <v>0</v>
      </c>
      <c r="F171" s="87">
        <v>0</v>
      </c>
      <c r="G171" s="87">
        <v>0</v>
      </c>
      <c r="H171" s="87">
        <v>0</v>
      </c>
      <c r="I171" s="87">
        <v>0</v>
      </c>
      <c r="J171" s="87">
        <v>0</v>
      </c>
      <c r="K171" s="87">
        <v>0</v>
      </c>
      <c r="L171" s="87">
        <v>0</v>
      </c>
      <c r="M171" s="87">
        <v>0</v>
      </c>
      <c r="N171" s="87">
        <v>-611879.56999999995</v>
      </c>
      <c r="O171" s="87">
        <v>-1009241.17999999</v>
      </c>
      <c r="P171" s="87">
        <v>0</v>
      </c>
      <c r="Q171" s="87">
        <v>0</v>
      </c>
      <c r="R171" s="87">
        <v>0</v>
      </c>
      <c r="S171" s="87">
        <v>0</v>
      </c>
      <c r="T171" s="87">
        <v>0</v>
      </c>
      <c r="U171" s="87">
        <v>0</v>
      </c>
      <c r="V171" s="87">
        <v>0</v>
      </c>
      <c r="W171" s="87">
        <v>0</v>
      </c>
      <c r="X171" s="87">
        <v>0</v>
      </c>
      <c r="Y171" s="87">
        <v>0</v>
      </c>
      <c r="Z171" s="87">
        <v>0</v>
      </c>
      <c r="AA171" s="87">
        <v>-1009241.17999999</v>
      </c>
      <c r="AB171" s="87">
        <v>0</v>
      </c>
      <c r="AC171" s="87">
        <v>0</v>
      </c>
      <c r="AD171" s="87">
        <v>0</v>
      </c>
      <c r="AE171" s="87">
        <v>0</v>
      </c>
      <c r="AF171" s="87">
        <v>0</v>
      </c>
      <c r="AG171" s="87">
        <v>0</v>
      </c>
      <c r="AH171" s="87">
        <v>0</v>
      </c>
      <c r="AI171" s="87">
        <v>0</v>
      </c>
      <c r="AJ171" s="87">
        <v>0</v>
      </c>
      <c r="AK171" s="87">
        <v>0</v>
      </c>
      <c r="AL171" s="87">
        <v>0</v>
      </c>
      <c r="AM171" s="87">
        <v>0</v>
      </c>
      <c r="AN171" s="87">
        <v>0</v>
      </c>
      <c r="AO171" s="87">
        <v>0</v>
      </c>
      <c r="AP171" s="87">
        <v>0</v>
      </c>
      <c r="AQ171" s="87">
        <v>0</v>
      </c>
      <c r="AR171" s="87">
        <v>0</v>
      </c>
      <c r="AS171" s="87">
        <v>0</v>
      </c>
      <c r="AT171" s="87">
        <v>0</v>
      </c>
      <c r="AU171" s="87">
        <v>0</v>
      </c>
      <c r="AV171" s="87">
        <v>0</v>
      </c>
      <c r="AW171" s="87">
        <v>0</v>
      </c>
      <c r="AX171" s="87">
        <v>0</v>
      </c>
      <c r="AY171" s="87">
        <v>0</v>
      </c>
      <c r="AZ171" s="87">
        <v>0</v>
      </c>
      <c r="BA171" s="87">
        <v>0</v>
      </c>
      <c r="BB171" s="87">
        <v>0</v>
      </c>
      <c r="BC171" s="87">
        <v>0</v>
      </c>
      <c r="BD171" s="87">
        <v>0</v>
      </c>
      <c r="BE171" s="87">
        <v>0</v>
      </c>
      <c r="BF171" s="87">
        <v>0</v>
      </c>
      <c r="BG171" s="87">
        <v>0</v>
      </c>
      <c r="BH171" s="87">
        <v>0</v>
      </c>
      <c r="BI171" s="87">
        <v>0</v>
      </c>
      <c r="BJ171" s="87">
        <v>0</v>
      </c>
      <c r="BK171" s="87">
        <v>0</v>
      </c>
      <c r="BL171" s="87">
        <v>0</v>
      </c>
      <c r="BM171" s="87">
        <v>0</v>
      </c>
      <c r="BN171" s="87">
        <v>0</v>
      </c>
    </row>
    <row r="172" spans="1:66">
      <c r="A172" s="86" t="s">
        <v>1519</v>
      </c>
      <c r="B172" s="87">
        <v>-140755.66666666701</v>
      </c>
      <c r="C172" s="87">
        <v>-140755.66666666701</v>
      </c>
      <c r="D172" s="87">
        <v>-140755.66666666701</v>
      </c>
      <c r="E172" s="87">
        <v>-140755.66666666701</v>
      </c>
      <c r="F172" s="87">
        <v>-140755.66666666701</v>
      </c>
      <c r="G172" s="87">
        <v>-140755.66666666701</v>
      </c>
      <c r="H172" s="87">
        <v>-140755.66666666701</v>
      </c>
      <c r="I172" s="87">
        <v>-140755.66666666701</v>
      </c>
      <c r="J172" s="87">
        <v>-140755.66666666701</v>
      </c>
      <c r="K172" s="87">
        <v>-140755.66666666701</v>
      </c>
      <c r="L172" s="87">
        <v>-140755.66666666701</v>
      </c>
      <c r="M172" s="87">
        <v>-140755.66666666701</v>
      </c>
      <c r="N172" s="87">
        <v>-1689068</v>
      </c>
      <c r="O172" s="87">
        <v>-140755.66666666701</v>
      </c>
      <c r="P172" s="87">
        <v>-140755.66666666701</v>
      </c>
      <c r="Q172" s="87">
        <v>-140755.66666666701</v>
      </c>
      <c r="R172" s="87">
        <v>-140755.66666666701</v>
      </c>
      <c r="S172" s="87">
        <v>-140755.66666666701</v>
      </c>
      <c r="T172" s="87">
        <v>-140755.66666666701</v>
      </c>
      <c r="U172" s="87">
        <v>-140755.66666666701</v>
      </c>
      <c r="V172" s="87">
        <v>-140755.66666666701</v>
      </c>
      <c r="W172" s="87">
        <v>-140755.66666666701</v>
      </c>
      <c r="X172" s="87">
        <v>-140755.66666666701</v>
      </c>
      <c r="Y172" s="87">
        <v>-140755.66666666701</v>
      </c>
      <c r="Z172" s="87">
        <v>-140755.66666666701</v>
      </c>
      <c r="AA172" s="87">
        <v>-1689068</v>
      </c>
      <c r="AB172" s="87">
        <v>-140755.66666666701</v>
      </c>
      <c r="AC172" s="87">
        <v>-140755.66666666701</v>
      </c>
      <c r="AD172" s="87">
        <v>-140755.66666666701</v>
      </c>
      <c r="AE172" s="87">
        <v>-140755.66666666701</v>
      </c>
      <c r="AF172" s="87">
        <v>-140755.66666666701</v>
      </c>
      <c r="AG172" s="87">
        <v>-140755.66666666701</v>
      </c>
      <c r="AH172" s="87">
        <v>-140755.66666666701</v>
      </c>
      <c r="AI172" s="87">
        <v>-140755.66666666701</v>
      </c>
      <c r="AJ172" s="87">
        <v>-140755.66666666701</v>
      </c>
      <c r="AK172" s="87">
        <v>-140755.66666666701</v>
      </c>
      <c r="AL172" s="87">
        <v>-140755.66666666701</v>
      </c>
      <c r="AM172" s="87">
        <v>-140755.66666666701</v>
      </c>
      <c r="AN172" s="87">
        <v>-1689068</v>
      </c>
      <c r="AO172" s="87">
        <v>-140755.66666666701</v>
      </c>
      <c r="AP172" s="87">
        <v>-140755.66666666701</v>
      </c>
      <c r="AQ172" s="87">
        <v>-140755.66666666701</v>
      </c>
      <c r="AR172" s="87">
        <v>-140755.66666666701</v>
      </c>
      <c r="AS172" s="87">
        <v>-140755.66666666701</v>
      </c>
      <c r="AT172" s="87">
        <v>-140755.66666666701</v>
      </c>
      <c r="AU172" s="87">
        <v>-140755.66666666701</v>
      </c>
      <c r="AV172" s="87">
        <v>-140755.66666666701</v>
      </c>
      <c r="AW172" s="87">
        <v>-140755.66666666701</v>
      </c>
      <c r="AX172" s="87">
        <v>-140755.66666666701</v>
      </c>
      <c r="AY172" s="87">
        <v>-140755.66666666701</v>
      </c>
      <c r="AZ172" s="87">
        <v>-140755.66666666701</v>
      </c>
      <c r="BA172" s="87">
        <v>-1689068</v>
      </c>
      <c r="BB172" s="87">
        <v>-140755.66666666701</v>
      </c>
      <c r="BC172" s="87">
        <v>-140755.66666666701</v>
      </c>
      <c r="BD172" s="87">
        <v>-140755.66666666701</v>
      </c>
      <c r="BE172" s="87">
        <v>-140755.66666666701</v>
      </c>
      <c r="BF172" s="87">
        <v>-140755.66666666701</v>
      </c>
      <c r="BG172" s="87">
        <v>-140755.66666666701</v>
      </c>
      <c r="BH172" s="87">
        <v>-140755.66666666701</v>
      </c>
      <c r="BI172" s="87">
        <v>-140755.66666666701</v>
      </c>
      <c r="BJ172" s="87">
        <v>-140755.66666666701</v>
      </c>
      <c r="BK172" s="87">
        <v>-140755.66666666701</v>
      </c>
      <c r="BL172" s="87">
        <v>-140755.66666666701</v>
      </c>
      <c r="BM172" s="87">
        <v>-140755.66666666701</v>
      </c>
      <c r="BN172" s="87">
        <v>-1689068</v>
      </c>
    </row>
    <row r="173" spans="1:66">
      <c r="A173" s="86" t="s">
        <v>1520</v>
      </c>
      <c r="B173" s="87">
        <v>-111279.41666666701</v>
      </c>
      <c r="C173" s="87">
        <v>-111279.41666666701</v>
      </c>
      <c r="D173" s="87">
        <v>-111279.41666666701</v>
      </c>
      <c r="E173" s="87">
        <v>-111279.41666666701</v>
      </c>
      <c r="F173" s="87">
        <v>-111279.41666666701</v>
      </c>
      <c r="G173" s="87">
        <v>-111279.41666666701</v>
      </c>
      <c r="H173" s="87">
        <v>-111279.41666666701</v>
      </c>
      <c r="I173" s="87">
        <v>-111279.41666666701</v>
      </c>
      <c r="J173" s="87">
        <v>-111279.41666666701</v>
      </c>
      <c r="K173" s="87">
        <v>-111279.41666666701</v>
      </c>
      <c r="L173" s="87">
        <v>-111279.41666666701</v>
      </c>
      <c r="M173" s="87">
        <v>-111279.41666666701</v>
      </c>
      <c r="N173" s="87">
        <v>-1335353</v>
      </c>
      <c r="O173" s="87">
        <v>-110447.08333333299</v>
      </c>
      <c r="P173" s="87">
        <v>-110447.08333333299</v>
      </c>
      <c r="Q173" s="87">
        <v>-110447.08333333299</v>
      </c>
      <c r="R173" s="87">
        <v>-110447.08333333299</v>
      </c>
      <c r="S173" s="87">
        <v>-110447.08333333299</v>
      </c>
      <c r="T173" s="87">
        <v>-110447.08333333299</v>
      </c>
      <c r="U173" s="87">
        <v>-110447.08333333299</v>
      </c>
      <c r="V173" s="87">
        <v>-110447.08333333299</v>
      </c>
      <c r="W173" s="87">
        <v>-110447.08333333299</v>
      </c>
      <c r="X173" s="87">
        <v>-110447.08333333299</v>
      </c>
      <c r="Y173" s="87">
        <v>-110447.08333333299</v>
      </c>
      <c r="Z173" s="87">
        <v>-110447.08333333299</v>
      </c>
      <c r="AA173" s="87">
        <v>-1325364.99999999</v>
      </c>
      <c r="AB173" s="87">
        <v>-110280.66666666701</v>
      </c>
      <c r="AC173" s="87">
        <v>-110280.66666666701</v>
      </c>
      <c r="AD173" s="87">
        <v>-110280.66666666701</v>
      </c>
      <c r="AE173" s="87">
        <v>-110280.66666666701</v>
      </c>
      <c r="AF173" s="87">
        <v>-110280.66666666701</v>
      </c>
      <c r="AG173" s="87">
        <v>-110280.66666666701</v>
      </c>
      <c r="AH173" s="87">
        <v>-110280.66666666701</v>
      </c>
      <c r="AI173" s="87">
        <v>-110280.66666666701</v>
      </c>
      <c r="AJ173" s="87">
        <v>-110280.66666666701</v>
      </c>
      <c r="AK173" s="87">
        <v>-110280.66666666701</v>
      </c>
      <c r="AL173" s="87">
        <v>-110280.66666666701</v>
      </c>
      <c r="AM173" s="87">
        <v>-110280.66666666701</v>
      </c>
      <c r="AN173" s="87">
        <v>-1323368</v>
      </c>
      <c r="AO173" s="87">
        <v>-94724.916666666701</v>
      </c>
      <c r="AP173" s="87">
        <v>-94724.916666666701</v>
      </c>
      <c r="AQ173" s="87">
        <v>-94724.916666666701</v>
      </c>
      <c r="AR173" s="87">
        <v>-94724.916666666701</v>
      </c>
      <c r="AS173" s="87">
        <v>-94724.916666666701</v>
      </c>
      <c r="AT173" s="87">
        <v>-94724.916666666701</v>
      </c>
      <c r="AU173" s="87">
        <v>-94724.916666666701</v>
      </c>
      <c r="AV173" s="87">
        <v>-94724.916666666701</v>
      </c>
      <c r="AW173" s="87">
        <v>-94724.916666666701</v>
      </c>
      <c r="AX173" s="87">
        <v>-94724.916666666701</v>
      </c>
      <c r="AY173" s="87">
        <v>-94724.916666666701</v>
      </c>
      <c r="AZ173" s="87">
        <v>-94724.916666666701</v>
      </c>
      <c r="BA173" s="87">
        <v>-1136699</v>
      </c>
      <c r="BB173" s="87">
        <v>-81829.833333333299</v>
      </c>
      <c r="BC173" s="87">
        <v>-81829.833333333299</v>
      </c>
      <c r="BD173" s="87">
        <v>-81829.833333333299</v>
      </c>
      <c r="BE173" s="87">
        <v>-81829.833333333299</v>
      </c>
      <c r="BF173" s="87">
        <v>-81829.833333333299</v>
      </c>
      <c r="BG173" s="87">
        <v>-81829.833333333299</v>
      </c>
      <c r="BH173" s="87">
        <v>-81829.833333333299</v>
      </c>
      <c r="BI173" s="87">
        <v>-81829.833333333299</v>
      </c>
      <c r="BJ173" s="87">
        <v>-81829.833333333299</v>
      </c>
      <c r="BK173" s="87">
        <v>-81829.833333333299</v>
      </c>
      <c r="BL173" s="87">
        <v>-81829.833333333299</v>
      </c>
      <c r="BM173" s="87">
        <v>-81829.833333333299</v>
      </c>
      <c r="BN173" s="87">
        <v>-981957.99999999895</v>
      </c>
    </row>
    <row r="174" spans="1:66">
      <c r="A174" s="86" t="s">
        <v>1521</v>
      </c>
      <c r="B174" s="87">
        <v>1601563.91666667</v>
      </c>
      <c r="C174" s="87">
        <v>1601563.91666667</v>
      </c>
      <c r="D174" s="87">
        <v>1601563.91666667</v>
      </c>
      <c r="E174" s="87">
        <v>1601563.91666667</v>
      </c>
      <c r="F174" s="87">
        <v>1601563.91666667</v>
      </c>
      <c r="G174" s="87">
        <v>1601563.91666667</v>
      </c>
      <c r="H174" s="87">
        <v>1601563.91666667</v>
      </c>
      <c r="I174" s="87">
        <v>1601563.91666667</v>
      </c>
      <c r="J174" s="87">
        <v>1601563.91666667</v>
      </c>
      <c r="K174" s="87">
        <v>1601563.91666667</v>
      </c>
      <c r="L174" s="87">
        <v>1601563.91666667</v>
      </c>
      <c r="M174" s="87">
        <v>1601563.91666667</v>
      </c>
      <c r="N174" s="87">
        <v>19218767</v>
      </c>
      <c r="O174" s="87">
        <v>0</v>
      </c>
      <c r="P174" s="87">
        <v>0</v>
      </c>
      <c r="Q174" s="87">
        <v>0</v>
      </c>
      <c r="R174" s="87">
        <v>0</v>
      </c>
      <c r="S174" s="87">
        <v>0</v>
      </c>
      <c r="T174" s="87">
        <v>0</v>
      </c>
      <c r="U174" s="87">
        <v>0</v>
      </c>
      <c r="V174" s="87">
        <v>0</v>
      </c>
      <c r="W174" s="87">
        <v>0</v>
      </c>
      <c r="X174" s="87">
        <v>0</v>
      </c>
      <c r="Y174" s="87">
        <v>0</v>
      </c>
      <c r="Z174" s="87">
        <v>0</v>
      </c>
      <c r="AA174" s="87">
        <v>0</v>
      </c>
      <c r="AB174" s="87">
        <v>0</v>
      </c>
      <c r="AC174" s="87">
        <v>0</v>
      </c>
      <c r="AD174" s="87">
        <v>0</v>
      </c>
      <c r="AE174" s="87">
        <v>0</v>
      </c>
      <c r="AF174" s="87">
        <v>0</v>
      </c>
      <c r="AG174" s="87">
        <v>0</v>
      </c>
      <c r="AH174" s="87">
        <v>0</v>
      </c>
      <c r="AI174" s="87">
        <v>0</v>
      </c>
      <c r="AJ174" s="87">
        <v>0</v>
      </c>
      <c r="AK174" s="87">
        <v>0</v>
      </c>
      <c r="AL174" s="87">
        <v>0</v>
      </c>
      <c r="AM174" s="87">
        <v>0</v>
      </c>
      <c r="AN174" s="87">
        <v>0</v>
      </c>
      <c r="AO174" s="87">
        <v>0</v>
      </c>
      <c r="AP174" s="87">
        <v>0</v>
      </c>
      <c r="AQ174" s="87">
        <v>0</v>
      </c>
      <c r="AR174" s="87">
        <v>0</v>
      </c>
      <c r="AS174" s="87">
        <v>0</v>
      </c>
      <c r="AT174" s="87">
        <v>0</v>
      </c>
      <c r="AU174" s="87">
        <v>0</v>
      </c>
      <c r="AV174" s="87">
        <v>0</v>
      </c>
      <c r="AW174" s="87">
        <v>0</v>
      </c>
      <c r="AX174" s="87">
        <v>0</v>
      </c>
      <c r="AY174" s="87">
        <v>0</v>
      </c>
      <c r="AZ174" s="87">
        <v>0</v>
      </c>
      <c r="BA174" s="87">
        <v>0</v>
      </c>
      <c r="BB174" s="87">
        <v>0</v>
      </c>
      <c r="BC174" s="87">
        <v>0</v>
      </c>
      <c r="BD174" s="87">
        <v>0</v>
      </c>
      <c r="BE174" s="87">
        <v>0</v>
      </c>
      <c r="BF174" s="87">
        <v>0</v>
      </c>
      <c r="BG174" s="87">
        <v>0</v>
      </c>
      <c r="BH174" s="87">
        <v>0</v>
      </c>
      <c r="BI174" s="87">
        <v>0</v>
      </c>
      <c r="BJ174" s="87">
        <v>0</v>
      </c>
      <c r="BK174" s="87">
        <v>0</v>
      </c>
      <c r="BL174" s="87">
        <v>0</v>
      </c>
      <c r="BM174" s="87">
        <v>0</v>
      </c>
      <c r="BN174" s="87">
        <v>0</v>
      </c>
    </row>
    <row r="175" spans="1:66">
      <c r="A175" s="86" t="s">
        <v>1522</v>
      </c>
      <c r="B175" s="87">
        <v>0</v>
      </c>
      <c r="C175" s="87">
        <v>0</v>
      </c>
      <c r="D175" s="87">
        <v>0</v>
      </c>
      <c r="E175" s="87">
        <v>-1056106.7838025701</v>
      </c>
      <c r="F175" s="87">
        <v>-939504.95851226896</v>
      </c>
      <c r="G175" s="87">
        <v>-806225.79444331594</v>
      </c>
      <c r="H175" s="87">
        <v>-655766.38637625903</v>
      </c>
      <c r="I175" s="87">
        <v>-494810.67529495398</v>
      </c>
      <c r="J175" s="87">
        <v>-331686.88066475</v>
      </c>
      <c r="K175" s="87">
        <v>-177165.39238004401</v>
      </c>
      <c r="L175" s="87">
        <v>-42049.012347483302</v>
      </c>
      <c r="M175" s="87">
        <v>0</v>
      </c>
      <c r="N175" s="87">
        <v>-4503315.8838216504</v>
      </c>
      <c r="O175" s="87">
        <v>0</v>
      </c>
      <c r="P175" s="87">
        <v>0</v>
      </c>
      <c r="Q175" s="87">
        <v>0</v>
      </c>
      <c r="R175" s="87">
        <v>0</v>
      </c>
      <c r="S175" s="87">
        <v>0</v>
      </c>
      <c r="T175" s="87">
        <v>0</v>
      </c>
      <c r="U175" s="87">
        <v>0</v>
      </c>
      <c r="V175" s="87">
        <v>0</v>
      </c>
      <c r="W175" s="87">
        <v>0</v>
      </c>
      <c r="X175" s="87">
        <v>0</v>
      </c>
      <c r="Y175" s="87">
        <v>0</v>
      </c>
      <c r="Z175" s="87">
        <v>0</v>
      </c>
      <c r="AA175" s="87">
        <v>0</v>
      </c>
      <c r="AB175" s="87">
        <v>0</v>
      </c>
      <c r="AC175" s="87">
        <v>0</v>
      </c>
      <c r="AD175" s="87">
        <v>0</v>
      </c>
      <c r="AE175" s="87">
        <v>0</v>
      </c>
      <c r="AF175" s="87">
        <v>0</v>
      </c>
      <c r="AG175" s="87">
        <v>0</v>
      </c>
      <c r="AH175" s="87">
        <v>0</v>
      </c>
      <c r="AI175" s="87">
        <v>0</v>
      </c>
      <c r="AJ175" s="87">
        <v>0</v>
      </c>
      <c r="AK175" s="87">
        <v>0</v>
      </c>
      <c r="AL175" s="87">
        <v>0</v>
      </c>
      <c r="AM175" s="87">
        <v>0</v>
      </c>
      <c r="AN175" s="87">
        <v>0</v>
      </c>
      <c r="AO175" s="87">
        <v>0</v>
      </c>
      <c r="AP175" s="87">
        <v>0</v>
      </c>
      <c r="AQ175" s="87">
        <v>0</v>
      </c>
      <c r="AR175" s="87">
        <v>0</v>
      </c>
      <c r="AS175" s="87">
        <v>0</v>
      </c>
      <c r="AT175" s="87">
        <v>0</v>
      </c>
      <c r="AU175" s="87">
        <v>0</v>
      </c>
      <c r="AV175" s="87">
        <v>0</v>
      </c>
      <c r="AW175" s="87">
        <v>0</v>
      </c>
      <c r="AX175" s="87">
        <v>0</v>
      </c>
      <c r="AY175" s="87">
        <v>0</v>
      </c>
      <c r="AZ175" s="87">
        <v>0</v>
      </c>
      <c r="BA175" s="87">
        <v>0</v>
      </c>
      <c r="BB175" s="87">
        <v>0</v>
      </c>
      <c r="BC175" s="87">
        <v>0</v>
      </c>
      <c r="BD175" s="87">
        <v>0</v>
      </c>
      <c r="BE175" s="87">
        <v>0</v>
      </c>
      <c r="BF175" s="87">
        <v>0</v>
      </c>
      <c r="BG175" s="87">
        <v>0</v>
      </c>
      <c r="BH175" s="87">
        <v>0</v>
      </c>
      <c r="BI175" s="87">
        <v>0</v>
      </c>
      <c r="BJ175" s="87">
        <v>0</v>
      </c>
      <c r="BK175" s="87">
        <v>0</v>
      </c>
      <c r="BL175" s="87">
        <v>0</v>
      </c>
      <c r="BM175" s="87">
        <v>0</v>
      </c>
      <c r="BN175" s="87">
        <v>0</v>
      </c>
    </row>
    <row r="176" spans="1:66">
      <c r="A176" s="91" t="s">
        <v>1523</v>
      </c>
      <c r="B176" s="87">
        <v>32998008.033411302</v>
      </c>
      <c r="C176" s="87">
        <v>-61744948.1570042</v>
      </c>
      <c r="D176" s="87">
        <v>-12855640.8368978</v>
      </c>
      <c r="E176" s="87">
        <v>34641387.063613802</v>
      </c>
      <c r="F176" s="87">
        <v>52906246.074323401</v>
      </c>
      <c r="G176" s="87">
        <v>89684317.679692507</v>
      </c>
      <c r="H176" s="87">
        <v>56224488.303583503</v>
      </c>
      <c r="I176" s="87">
        <v>136013403.06655699</v>
      </c>
      <c r="J176" s="87">
        <v>67851182.712128401</v>
      </c>
      <c r="K176" s="87">
        <v>37778008.028204001</v>
      </c>
      <c r="L176" s="87">
        <v>-2996662.2806421798</v>
      </c>
      <c r="M176" s="87">
        <v>108666658.10369299</v>
      </c>
      <c r="N176" s="87">
        <v>539166447.790663</v>
      </c>
      <c r="O176" s="87">
        <v>70738808.808332801</v>
      </c>
      <c r="P176" s="87">
        <v>-14112748.386729799</v>
      </c>
      <c r="Q176" s="87">
        <v>16882804.023467802</v>
      </c>
      <c r="R176" s="87">
        <v>-6530365.4809284303</v>
      </c>
      <c r="S176" s="87">
        <v>9578539.4397626705</v>
      </c>
      <c r="T176" s="87">
        <v>32769252.3753176</v>
      </c>
      <c r="U176" s="87">
        <v>21829329.983653601</v>
      </c>
      <c r="V176" s="87">
        <v>91603449.621382698</v>
      </c>
      <c r="W176" s="87">
        <v>28059169.146803699</v>
      </c>
      <c r="X176" s="87">
        <v>-7028570.1489717802</v>
      </c>
      <c r="Y176" s="87">
        <v>-37724321.6949187</v>
      </c>
      <c r="Z176" s="87">
        <v>69579889.049413294</v>
      </c>
      <c r="AA176" s="87">
        <v>275645236.73658502</v>
      </c>
      <c r="AB176" s="87">
        <v>-31802353.941353999</v>
      </c>
      <c r="AC176" s="87">
        <v>-95296110.856101304</v>
      </c>
      <c r="AD176" s="87">
        <v>-85347486.005454198</v>
      </c>
      <c r="AE176" s="87">
        <v>-66255785.387126699</v>
      </c>
      <c r="AF176" s="87">
        <v>-54882819.981998697</v>
      </c>
      <c r="AG176" s="87">
        <v>-50979170.092277601</v>
      </c>
      <c r="AH176" s="87">
        <v>-51685870.355755001</v>
      </c>
      <c r="AI176" s="87">
        <v>1319579.1919400799</v>
      </c>
      <c r="AJ176" s="87">
        <v>-53785471.0286351</v>
      </c>
      <c r="AK176" s="87">
        <v>-66118498.301844202</v>
      </c>
      <c r="AL176" s="87">
        <v>-88217161.716131598</v>
      </c>
      <c r="AM176" s="87">
        <v>-9158351.5738555305</v>
      </c>
      <c r="AN176" s="87">
        <v>-652209500.048594</v>
      </c>
      <c r="AO176" s="87">
        <v>-33310511.587005299</v>
      </c>
      <c r="AP176" s="87">
        <v>-99074962.402033493</v>
      </c>
      <c r="AQ176" s="87">
        <v>-86908145.533363</v>
      </c>
      <c r="AR176" s="87">
        <v>-67920918.4392519</v>
      </c>
      <c r="AS176" s="87">
        <v>-56418260.294373602</v>
      </c>
      <c r="AT176" s="87">
        <v>-52413401.907715999</v>
      </c>
      <c r="AU176" s="87">
        <v>-53659537.690446101</v>
      </c>
      <c r="AV176" s="87">
        <v>-1338044.9555053001</v>
      </c>
      <c r="AW176" s="87">
        <v>-57947137.541726403</v>
      </c>
      <c r="AX176" s="87">
        <v>-72134472.318982095</v>
      </c>
      <c r="AY176" s="87">
        <v>-95806211.474878803</v>
      </c>
      <c r="AZ176" s="87">
        <v>-14391644.573040901</v>
      </c>
      <c r="BA176" s="87">
        <v>-691323248.71832299</v>
      </c>
      <c r="BB176" s="87">
        <v>-34271397.070518203</v>
      </c>
      <c r="BC176" s="87">
        <v>-100504883.825232</v>
      </c>
      <c r="BD176" s="87">
        <v>-90141932.437266499</v>
      </c>
      <c r="BE176" s="87">
        <v>-70178059.617690295</v>
      </c>
      <c r="BF176" s="87">
        <v>-54094195.954675697</v>
      </c>
      <c r="BG176" s="87">
        <v>-49419650.7293984</v>
      </c>
      <c r="BH176" s="87">
        <v>-49206218.444992803</v>
      </c>
      <c r="BI176" s="87">
        <v>3540776.86405819</v>
      </c>
      <c r="BJ176" s="87">
        <v>-54422519.838520199</v>
      </c>
      <c r="BK176" s="87">
        <v>-68288447.180258006</v>
      </c>
      <c r="BL176" s="87">
        <v>-86855102.322851807</v>
      </c>
      <c r="BM176" s="87">
        <v>-125065470.036079</v>
      </c>
      <c r="BN176" s="87">
        <v>-778907100.59342504</v>
      </c>
    </row>
    <row r="177" spans="1:66">
      <c r="A177" s="86" t="s">
        <v>1524</v>
      </c>
      <c r="B177" s="87">
        <v>0</v>
      </c>
      <c r="C177" s="87">
        <v>0</v>
      </c>
      <c r="D177" s="87">
        <v>0</v>
      </c>
      <c r="E177" s="87">
        <v>0</v>
      </c>
      <c r="F177" s="87">
        <v>0</v>
      </c>
      <c r="G177" s="87">
        <v>0</v>
      </c>
      <c r="H177" s="87">
        <v>0</v>
      </c>
      <c r="I177" s="87">
        <v>0</v>
      </c>
      <c r="J177" s="87">
        <v>0</v>
      </c>
      <c r="K177" s="87">
        <v>0</v>
      </c>
      <c r="L177" s="87">
        <v>0</v>
      </c>
      <c r="M177" s="87">
        <v>0</v>
      </c>
      <c r="N177" s="87">
        <v>0</v>
      </c>
      <c r="O177" s="87">
        <v>0</v>
      </c>
      <c r="P177" s="87">
        <v>0</v>
      </c>
      <c r="Q177" s="87">
        <v>0</v>
      </c>
      <c r="R177" s="87">
        <v>0</v>
      </c>
      <c r="S177" s="87">
        <v>0</v>
      </c>
      <c r="T177" s="87">
        <v>0</v>
      </c>
      <c r="U177" s="87">
        <v>0</v>
      </c>
      <c r="V177" s="87">
        <v>0</v>
      </c>
      <c r="W177" s="87">
        <v>0</v>
      </c>
      <c r="X177" s="87">
        <v>0</v>
      </c>
      <c r="Y177" s="87">
        <v>0</v>
      </c>
      <c r="Z177" s="87">
        <v>0</v>
      </c>
      <c r="AA177" s="87">
        <v>0</v>
      </c>
      <c r="AB177" s="87">
        <v>0</v>
      </c>
      <c r="AC177" s="87">
        <v>0</v>
      </c>
      <c r="AD177" s="87">
        <v>0</v>
      </c>
      <c r="AE177" s="87">
        <v>0</v>
      </c>
      <c r="AF177" s="87">
        <v>0</v>
      </c>
      <c r="AG177" s="87">
        <v>0</v>
      </c>
      <c r="AH177" s="87">
        <v>0</v>
      </c>
      <c r="AI177" s="87">
        <v>0</v>
      </c>
      <c r="AJ177" s="87">
        <v>0</v>
      </c>
      <c r="AK177" s="87">
        <v>0</v>
      </c>
      <c r="AL177" s="87">
        <v>0</v>
      </c>
      <c r="AM177" s="87">
        <v>0</v>
      </c>
      <c r="AN177" s="87">
        <v>0</v>
      </c>
      <c r="AO177" s="87">
        <v>0</v>
      </c>
      <c r="AP177" s="87">
        <v>0</v>
      </c>
      <c r="AQ177" s="87">
        <v>0</v>
      </c>
      <c r="AR177" s="87">
        <v>0</v>
      </c>
      <c r="AS177" s="87">
        <v>0</v>
      </c>
      <c r="AT177" s="87">
        <v>0</v>
      </c>
      <c r="AU177" s="87">
        <v>0</v>
      </c>
      <c r="AV177" s="87">
        <v>0</v>
      </c>
      <c r="AW177" s="87">
        <v>0</v>
      </c>
      <c r="AX177" s="87">
        <v>0</v>
      </c>
      <c r="AY177" s="87">
        <v>0</v>
      </c>
      <c r="AZ177" s="87">
        <v>0</v>
      </c>
      <c r="BA177" s="87">
        <v>0</v>
      </c>
      <c r="BB177" s="87">
        <v>0</v>
      </c>
      <c r="BC177" s="87">
        <v>0</v>
      </c>
      <c r="BD177" s="87">
        <v>0</v>
      </c>
      <c r="BE177" s="87">
        <v>0</v>
      </c>
      <c r="BF177" s="87">
        <v>0</v>
      </c>
      <c r="BG177" s="87">
        <v>0</v>
      </c>
      <c r="BH177" s="87">
        <v>0</v>
      </c>
      <c r="BI177" s="87">
        <v>0</v>
      </c>
      <c r="BJ177" s="87">
        <v>0</v>
      </c>
      <c r="BK177" s="87">
        <v>0</v>
      </c>
      <c r="BL177" s="87">
        <v>0</v>
      </c>
      <c r="BM177" s="87">
        <v>0</v>
      </c>
      <c r="BN177" s="87">
        <v>0</v>
      </c>
    </row>
    <row r="178" spans="1:66">
      <c r="A178" s="89" t="s">
        <v>1525</v>
      </c>
      <c r="B178" s="87">
        <v>0</v>
      </c>
      <c r="C178" s="87">
        <v>0</v>
      </c>
      <c r="D178" s="87">
        <v>0</v>
      </c>
      <c r="E178" s="87">
        <v>0</v>
      </c>
      <c r="F178" s="87">
        <v>0</v>
      </c>
      <c r="G178" s="87">
        <v>0</v>
      </c>
      <c r="H178" s="87">
        <v>0</v>
      </c>
      <c r="I178" s="87">
        <v>0</v>
      </c>
      <c r="J178" s="87">
        <v>0</v>
      </c>
      <c r="K178" s="87">
        <v>0</v>
      </c>
      <c r="L178" s="87">
        <v>0</v>
      </c>
      <c r="M178" s="87">
        <v>0</v>
      </c>
      <c r="N178" s="87">
        <v>0</v>
      </c>
      <c r="O178" s="87">
        <v>0</v>
      </c>
      <c r="P178" s="87">
        <v>0</v>
      </c>
      <c r="Q178" s="87">
        <v>0</v>
      </c>
      <c r="R178" s="87">
        <v>0</v>
      </c>
      <c r="S178" s="87">
        <v>0</v>
      </c>
      <c r="T178" s="87">
        <v>0</v>
      </c>
      <c r="U178" s="87">
        <v>0</v>
      </c>
      <c r="V178" s="87">
        <v>0</v>
      </c>
      <c r="W178" s="87">
        <v>0</v>
      </c>
      <c r="X178" s="87">
        <v>0</v>
      </c>
      <c r="Y178" s="87">
        <v>0</v>
      </c>
      <c r="Z178" s="87">
        <v>0</v>
      </c>
      <c r="AA178" s="87">
        <v>0</v>
      </c>
      <c r="AB178" s="87">
        <v>0</v>
      </c>
      <c r="AC178" s="87">
        <v>0</v>
      </c>
      <c r="AD178" s="87">
        <v>0</v>
      </c>
      <c r="AE178" s="87">
        <v>0</v>
      </c>
      <c r="AF178" s="87">
        <v>0</v>
      </c>
      <c r="AG178" s="87">
        <v>0</v>
      </c>
      <c r="AH178" s="87">
        <v>0</v>
      </c>
      <c r="AI178" s="87">
        <v>0</v>
      </c>
      <c r="AJ178" s="87">
        <v>0</v>
      </c>
      <c r="AK178" s="87">
        <v>0</v>
      </c>
      <c r="AL178" s="87">
        <v>0</v>
      </c>
      <c r="AM178" s="87">
        <v>0</v>
      </c>
      <c r="AN178" s="87">
        <v>0</v>
      </c>
      <c r="AO178" s="87">
        <v>0</v>
      </c>
      <c r="AP178" s="87">
        <v>0</v>
      </c>
      <c r="AQ178" s="87">
        <v>0</v>
      </c>
      <c r="AR178" s="87">
        <v>0</v>
      </c>
      <c r="AS178" s="87">
        <v>0</v>
      </c>
      <c r="AT178" s="87">
        <v>0</v>
      </c>
      <c r="AU178" s="87">
        <v>0</v>
      </c>
      <c r="AV178" s="87">
        <v>0</v>
      </c>
      <c r="AW178" s="87">
        <v>0</v>
      </c>
      <c r="AX178" s="87">
        <v>0</v>
      </c>
      <c r="AY178" s="87">
        <v>0</v>
      </c>
      <c r="AZ178" s="87">
        <v>0</v>
      </c>
      <c r="BA178" s="87">
        <v>0</v>
      </c>
      <c r="BB178" s="87">
        <v>0</v>
      </c>
      <c r="BC178" s="87">
        <v>0</v>
      </c>
      <c r="BD178" s="87">
        <v>0</v>
      </c>
      <c r="BE178" s="87">
        <v>0</v>
      </c>
      <c r="BF178" s="87">
        <v>0</v>
      </c>
      <c r="BG178" s="87">
        <v>0</v>
      </c>
      <c r="BH178" s="87">
        <v>0</v>
      </c>
      <c r="BI178" s="87">
        <v>0</v>
      </c>
      <c r="BJ178" s="87">
        <v>0</v>
      </c>
      <c r="BK178" s="87">
        <v>0</v>
      </c>
      <c r="BL178" s="87">
        <v>0</v>
      </c>
      <c r="BM178" s="87">
        <v>0</v>
      </c>
      <c r="BN178" s="87">
        <v>0</v>
      </c>
    </row>
    <row r="179" spans="1:66">
      <c r="A179" s="91" t="s">
        <v>1526</v>
      </c>
      <c r="B179" s="87">
        <v>0</v>
      </c>
      <c r="C179" s="87">
        <v>0</v>
      </c>
      <c r="D179" s="87">
        <v>0</v>
      </c>
      <c r="E179" s="87">
        <v>0</v>
      </c>
      <c r="F179" s="87">
        <v>0</v>
      </c>
      <c r="G179" s="87">
        <v>0</v>
      </c>
      <c r="H179" s="87">
        <v>0</v>
      </c>
      <c r="I179" s="87">
        <v>0</v>
      </c>
      <c r="J179" s="87">
        <v>0</v>
      </c>
      <c r="K179" s="87">
        <v>0</v>
      </c>
      <c r="L179" s="87">
        <v>0</v>
      </c>
      <c r="M179" s="87">
        <v>0</v>
      </c>
      <c r="N179" s="87">
        <v>0</v>
      </c>
      <c r="O179" s="87">
        <v>0</v>
      </c>
      <c r="P179" s="87">
        <v>0</v>
      </c>
      <c r="Q179" s="87">
        <v>0</v>
      </c>
      <c r="R179" s="87">
        <v>0</v>
      </c>
      <c r="S179" s="87">
        <v>0</v>
      </c>
      <c r="T179" s="87">
        <v>0</v>
      </c>
      <c r="U179" s="87">
        <v>0</v>
      </c>
      <c r="V179" s="87">
        <v>0</v>
      </c>
      <c r="W179" s="87">
        <v>0</v>
      </c>
      <c r="X179" s="87">
        <v>0</v>
      </c>
      <c r="Y179" s="87">
        <v>0</v>
      </c>
      <c r="Z179" s="87">
        <v>0</v>
      </c>
      <c r="AA179" s="87">
        <v>0</v>
      </c>
      <c r="AB179" s="87">
        <v>0</v>
      </c>
      <c r="AC179" s="87">
        <v>0</v>
      </c>
      <c r="AD179" s="87">
        <v>0</v>
      </c>
      <c r="AE179" s="87">
        <v>0</v>
      </c>
      <c r="AF179" s="87">
        <v>0</v>
      </c>
      <c r="AG179" s="87">
        <v>0</v>
      </c>
      <c r="AH179" s="87">
        <v>0</v>
      </c>
      <c r="AI179" s="87">
        <v>0</v>
      </c>
      <c r="AJ179" s="87">
        <v>0</v>
      </c>
      <c r="AK179" s="87">
        <v>0</v>
      </c>
      <c r="AL179" s="87">
        <v>0</v>
      </c>
      <c r="AM179" s="87">
        <v>0</v>
      </c>
      <c r="AN179" s="87">
        <v>0</v>
      </c>
      <c r="AO179" s="87">
        <v>0</v>
      </c>
      <c r="AP179" s="87">
        <v>0</v>
      </c>
      <c r="AQ179" s="87">
        <v>0</v>
      </c>
      <c r="AR179" s="87">
        <v>0</v>
      </c>
      <c r="AS179" s="87">
        <v>0</v>
      </c>
      <c r="AT179" s="87">
        <v>0</v>
      </c>
      <c r="AU179" s="87">
        <v>0</v>
      </c>
      <c r="AV179" s="87">
        <v>0</v>
      </c>
      <c r="AW179" s="87">
        <v>0</v>
      </c>
      <c r="AX179" s="87">
        <v>0</v>
      </c>
      <c r="AY179" s="87">
        <v>0</v>
      </c>
      <c r="AZ179" s="87">
        <v>0</v>
      </c>
      <c r="BA179" s="87">
        <v>0</v>
      </c>
      <c r="BB179" s="87">
        <v>0</v>
      </c>
      <c r="BC179" s="87">
        <v>0</v>
      </c>
      <c r="BD179" s="87">
        <v>0</v>
      </c>
      <c r="BE179" s="87">
        <v>0</v>
      </c>
      <c r="BF179" s="87">
        <v>0</v>
      </c>
      <c r="BG179" s="87">
        <v>0</v>
      </c>
      <c r="BH179" s="87">
        <v>0</v>
      </c>
      <c r="BI179" s="87">
        <v>0</v>
      </c>
      <c r="BJ179" s="87">
        <v>0</v>
      </c>
      <c r="BK179" s="87">
        <v>0</v>
      </c>
      <c r="BL179" s="87">
        <v>0</v>
      </c>
      <c r="BM179" s="87">
        <v>0</v>
      </c>
      <c r="BN179" s="87">
        <v>0</v>
      </c>
    </row>
    <row r="180" spans="1:66">
      <c r="A180" s="86" t="s">
        <v>297</v>
      </c>
      <c r="B180" s="87">
        <v>0</v>
      </c>
      <c r="C180" s="87">
        <v>0</v>
      </c>
      <c r="D180" s="87">
        <v>0</v>
      </c>
      <c r="E180" s="87">
        <v>0</v>
      </c>
      <c r="F180" s="87">
        <v>0</v>
      </c>
      <c r="G180" s="87">
        <v>0</v>
      </c>
      <c r="H180" s="87">
        <v>0</v>
      </c>
      <c r="I180" s="87">
        <v>0</v>
      </c>
      <c r="J180" s="87">
        <v>0</v>
      </c>
      <c r="K180" s="87">
        <v>0</v>
      </c>
      <c r="L180" s="87">
        <v>0</v>
      </c>
      <c r="M180" s="87">
        <v>0</v>
      </c>
      <c r="N180" s="87">
        <v>0</v>
      </c>
      <c r="O180" s="87">
        <v>0</v>
      </c>
      <c r="P180" s="87">
        <v>0</v>
      </c>
      <c r="Q180" s="87">
        <v>0</v>
      </c>
      <c r="R180" s="87">
        <v>0</v>
      </c>
      <c r="S180" s="87">
        <v>0</v>
      </c>
      <c r="T180" s="87">
        <v>0</v>
      </c>
      <c r="U180" s="87">
        <v>0</v>
      </c>
      <c r="V180" s="87">
        <v>0</v>
      </c>
      <c r="W180" s="87">
        <v>0</v>
      </c>
      <c r="X180" s="87">
        <v>0</v>
      </c>
      <c r="Y180" s="87">
        <v>0</v>
      </c>
      <c r="Z180" s="87">
        <v>0</v>
      </c>
      <c r="AA180" s="87">
        <v>0</v>
      </c>
      <c r="AB180" s="87">
        <v>0</v>
      </c>
      <c r="AC180" s="87">
        <v>0</v>
      </c>
      <c r="AD180" s="87">
        <v>0</v>
      </c>
      <c r="AE180" s="87">
        <v>0</v>
      </c>
      <c r="AF180" s="87">
        <v>0</v>
      </c>
      <c r="AG180" s="87">
        <v>0</v>
      </c>
      <c r="AH180" s="87">
        <v>0</v>
      </c>
      <c r="AI180" s="87">
        <v>0</v>
      </c>
      <c r="AJ180" s="87">
        <v>0</v>
      </c>
      <c r="AK180" s="87">
        <v>0</v>
      </c>
      <c r="AL180" s="87">
        <v>0</v>
      </c>
      <c r="AM180" s="87">
        <v>0</v>
      </c>
      <c r="AN180" s="87">
        <v>0</v>
      </c>
      <c r="AO180" s="87">
        <v>0</v>
      </c>
      <c r="AP180" s="87">
        <v>0</v>
      </c>
      <c r="AQ180" s="87">
        <v>0</v>
      </c>
      <c r="AR180" s="87">
        <v>0</v>
      </c>
      <c r="AS180" s="87">
        <v>0</v>
      </c>
      <c r="AT180" s="87">
        <v>0</v>
      </c>
      <c r="AU180" s="87">
        <v>0</v>
      </c>
      <c r="AV180" s="87">
        <v>0</v>
      </c>
      <c r="AW180" s="87">
        <v>0</v>
      </c>
      <c r="AX180" s="87">
        <v>0</v>
      </c>
      <c r="AY180" s="87">
        <v>0</v>
      </c>
      <c r="AZ180" s="87">
        <v>0</v>
      </c>
      <c r="BA180" s="87">
        <v>0</v>
      </c>
      <c r="BB180" s="87">
        <v>0</v>
      </c>
      <c r="BC180" s="87">
        <v>0</v>
      </c>
      <c r="BD180" s="87">
        <v>0</v>
      </c>
      <c r="BE180" s="87">
        <v>0</v>
      </c>
      <c r="BF180" s="87">
        <v>0</v>
      </c>
      <c r="BG180" s="87">
        <v>0</v>
      </c>
      <c r="BH180" s="87">
        <v>0</v>
      </c>
      <c r="BI180" s="87">
        <v>0</v>
      </c>
      <c r="BJ180" s="87">
        <v>0</v>
      </c>
      <c r="BK180" s="87">
        <v>0</v>
      </c>
      <c r="BL180" s="87">
        <v>0</v>
      </c>
      <c r="BM180" s="87">
        <v>0</v>
      </c>
      <c r="BN180" s="87">
        <v>0</v>
      </c>
    </row>
    <row r="181" spans="1:66">
      <c r="A181" s="89" t="s">
        <v>1527</v>
      </c>
      <c r="B181" s="87">
        <v>32998008.033411302</v>
      </c>
      <c r="C181" s="87">
        <v>-61744948.1570042</v>
      </c>
      <c r="D181" s="87">
        <v>-12855640.8368978</v>
      </c>
      <c r="E181" s="87">
        <v>34641387.063613802</v>
      </c>
      <c r="F181" s="87">
        <v>52906246.074323401</v>
      </c>
      <c r="G181" s="87">
        <v>89684317.679692507</v>
      </c>
      <c r="H181" s="87">
        <v>56224488.303583503</v>
      </c>
      <c r="I181" s="87">
        <v>136013403.06655699</v>
      </c>
      <c r="J181" s="87">
        <v>67851182.712128401</v>
      </c>
      <c r="K181" s="87">
        <v>37778008.028204001</v>
      </c>
      <c r="L181" s="87">
        <v>-2996662.2806421798</v>
      </c>
      <c r="M181" s="87">
        <v>108666658.10369299</v>
      </c>
      <c r="N181" s="87">
        <v>539166447.790663</v>
      </c>
      <c r="O181" s="87">
        <v>70738808.808332801</v>
      </c>
      <c r="P181" s="87">
        <v>-14112748.386729799</v>
      </c>
      <c r="Q181" s="87">
        <v>16882804.023467802</v>
      </c>
      <c r="R181" s="87">
        <v>-6530365.4809284303</v>
      </c>
      <c r="S181" s="87">
        <v>9578539.4397626705</v>
      </c>
      <c r="T181" s="87">
        <v>32769252.3753176</v>
      </c>
      <c r="U181" s="87">
        <v>21829329.983653601</v>
      </c>
      <c r="V181" s="87">
        <v>91603449.621382698</v>
      </c>
      <c r="W181" s="87">
        <v>28059169.146803699</v>
      </c>
      <c r="X181" s="87">
        <v>-7028570.1489717802</v>
      </c>
      <c r="Y181" s="87">
        <v>-37724321.6949187</v>
      </c>
      <c r="Z181" s="87">
        <v>69579889.049413294</v>
      </c>
      <c r="AA181" s="87">
        <v>275645236.73658502</v>
      </c>
      <c r="AB181" s="87">
        <v>-31802353.941353999</v>
      </c>
      <c r="AC181" s="87">
        <v>-95296110.856101304</v>
      </c>
      <c r="AD181" s="87">
        <v>-85347486.005454198</v>
      </c>
      <c r="AE181" s="87">
        <v>-66255785.387126699</v>
      </c>
      <c r="AF181" s="87">
        <v>-54882819.981998697</v>
      </c>
      <c r="AG181" s="87">
        <v>-50979170.092277601</v>
      </c>
      <c r="AH181" s="87">
        <v>-51685870.355755001</v>
      </c>
      <c r="AI181" s="87">
        <v>1319579.1919400799</v>
      </c>
      <c r="AJ181" s="87">
        <v>-53785471.0286351</v>
      </c>
      <c r="AK181" s="87">
        <v>-66118498.301844202</v>
      </c>
      <c r="AL181" s="87">
        <v>-88217161.716131598</v>
      </c>
      <c r="AM181" s="87">
        <v>-9158351.5738555305</v>
      </c>
      <c r="AN181" s="87">
        <v>-652209500.048594</v>
      </c>
      <c r="AO181" s="87">
        <v>-33310511.587005299</v>
      </c>
      <c r="AP181" s="87">
        <v>-99074962.402033493</v>
      </c>
      <c r="AQ181" s="87">
        <v>-86908145.533363</v>
      </c>
      <c r="AR181" s="87">
        <v>-67920918.4392519</v>
      </c>
      <c r="AS181" s="87">
        <v>-56418260.294373602</v>
      </c>
      <c r="AT181" s="87">
        <v>-52413401.907715999</v>
      </c>
      <c r="AU181" s="87">
        <v>-53659537.690446101</v>
      </c>
      <c r="AV181" s="87">
        <v>-1338044.9555053001</v>
      </c>
      <c r="AW181" s="87">
        <v>-57947137.541726403</v>
      </c>
      <c r="AX181" s="87">
        <v>-72134472.318982095</v>
      </c>
      <c r="AY181" s="87">
        <v>-95806211.474878803</v>
      </c>
      <c r="AZ181" s="87">
        <v>-14391644.573040901</v>
      </c>
      <c r="BA181" s="87">
        <v>-691323248.71832299</v>
      </c>
      <c r="BB181" s="87">
        <v>-34271397.070518203</v>
      </c>
      <c r="BC181" s="87">
        <v>-100504883.825232</v>
      </c>
      <c r="BD181" s="87">
        <v>-90141932.437266499</v>
      </c>
      <c r="BE181" s="87">
        <v>-70178059.617690295</v>
      </c>
      <c r="BF181" s="87">
        <v>-54094195.954675697</v>
      </c>
      <c r="BG181" s="87">
        <v>-49419650.7293984</v>
      </c>
      <c r="BH181" s="87">
        <v>-49206218.444992803</v>
      </c>
      <c r="BI181" s="87">
        <v>3540776.86405819</v>
      </c>
      <c r="BJ181" s="87">
        <v>-54422519.838520199</v>
      </c>
      <c r="BK181" s="87">
        <v>-68288447.180258006</v>
      </c>
      <c r="BL181" s="87">
        <v>-86855102.322851807</v>
      </c>
      <c r="BM181" s="87">
        <v>-125065470.036079</v>
      </c>
      <c r="BN181" s="87">
        <v>-778907100.59342504</v>
      </c>
    </row>
    <row r="182" spans="1:66">
      <c r="A182" s="86" t="s">
        <v>1528</v>
      </c>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87"/>
      <c r="AO182" s="87"/>
      <c r="AP182" s="87"/>
      <c r="AQ182" s="87"/>
      <c r="AR182" s="87"/>
      <c r="AS182" s="87"/>
      <c r="AT182" s="87"/>
      <c r="AU182" s="87"/>
      <c r="AV182" s="87"/>
      <c r="AW182" s="87"/>
      <c r="AX182" s="87"/>
      <c r="AY182" s="87"/>
      <c r="AZ182" s="87"/>
      <c r="BA182" s="87"/>
      <c r="BB182" s="87"/>
      <c r="BC182" s="87"/>
      <c r="BD182" s="87"/>
      <c r="BE182" s="87"/>
      <c r="BF182" s="87"/>
      <c r="BG182" s="87"/>
      <c r="BH182" s="87"/>
      <c r="BI182" s="87"/>
      <c r="BJ182" s="87"/>
      <c r="BK182" s="87"/>
      <c r="BL182" s="87"/>
      <c r="BM182" s="87"/>
      <c r="BN182" s="87"/>
    </row>
    <row r="183" spans="1:66">
      <c r="A183" s="89" t="s">
        <v>1529</v>
      </c>
      <c r="B183" s="87">
        <v>0</v>
      </c>
      <c r="C183" s="87">
        <v>0</v>
      </c>
      <c r="D183" s="87">
        <v>0</v>
      </c>
      <c r="E183" s="87">
        <v>0</v>
      </c>
      <c r="F183" s="87">
        <v>0</v>
      </c>
      <c r="G183" s="87">
        <v>0</v>
      </c>
      <c r="H183" s="87">
        <v>0</v>
      </c>
      <c r="I183" s="87">
        <v>0</v>
      </c>
      <c r="J183" s="87">
        <v>0</v>
      </c>
      <c r="K183" s="87">
        <v>0</v>
      </c>
      <c r="L183" s="87">
        <v>0</v>
      </c>
      <c r="M183" s="87">
        <v>0</v>
      </c>
      <c r="N183" s="87">
        <v>0</v>
      </c>
      <c r="O183" s="87">
        <v>0</v>
      </c>
      <c r="P183" s="87">
        <v>0</v>
      </c>
      <c r="Q183" s="87">
        <v>0</v>
      </c>
      <c r="R183" s="87">
        <v>0</v>
      </c>
      <c r="S183" s="87">
        <v>0</v>
      </c>
      <c r="T183" s="87">
        <v>0</v>
      </c>
      <c r="U183" s="87">
        <v>0</v>
      </c>
      <c r="V183" s="87">
        <v>0</v>
      </c>
      <c r="W183" s="87">
        <v>0</v>
      </c>
      <c r="X183" s="87">
        <v>0</v>
      </c>
      <c r="Y183" s="87">
        <v>0</v>
      </c>
      <c r="Z183" s="87">
        <v>0</v>
      </c>
      <c r="AA183" s="87">
        <v>0</v>
      </c>
      <c r="AB183" s="87">
        <v>0</v>
      </c>
      <c r="AC183" s="87">
        <v>0</v>
      </c>
      <c r="AD183" s="87">
        <v>0</v>
      </c>
      <c r="AE183" s="87">
        <v>0</v>
      </c>
      <c r="AF183" s="87">
        <v>0</v>
      </c>
      <c r="AG183" s="87">
        <v>0</v>
      </c>
      <c r="AH183" s="87">
        <v>0</v>
      </c>
      <c r="AI183" s="87">
        <v>0</v>
      </c>
      <c r="AJ183" s="87">
        <v>0</v>
      </c>
      <c r="AK183" s="87">
        <v>0</v>
      </c>
      <c r="AL183" s="87">
        <v>0</v>
      </c>
      <c r="AM183" s="87">
        <v>0</v>
      </c>
      <c r="AN183" s="87">
        <v>0</v>
      </c>
      <c r="AO183" s="87">
        <v>0</v>
      </c>
      <c r="AP183" s="87">
        <v>0</v>
      </c>
      <c r="AQ183" s="87">
        <v>0</v>
      </c>
      <c r="AR183" s="87">
        <v>0</v>
      </c>
      <c r="AS183" s="87">
        <v>0</v>
      </c>
      <c r="AT183" s="87">
        <v>0</v>
      </c>
      <c r="AU183" s="87">
        <v>0</v>
      </c>
      <c r="AV183" s="87">
        <v>0</v>
      </c>
      <c r="AW183" s="87">
        <v>0</v>
      </c>
      <c r="AX183" s="87">
        <v>0</v>
      </c>
      <c r="AY183" s="87">
        <v>0</v>
      </c>
      <c r="AZ183" s="87">
        <v>0</v>
      </c>
      <c r="BA183" s="87">
        <v>0</v>
      </c>
      <c r="BB183" s="87">
        <v>0</v>
      </c>
      <c r="BC183" s="87">
        <v>0</v>
      </c>
      <c r="BD183" s="87">
        <v>0</v>
      </c>
      <c r="BE183" s="87">
        <v>0</v>
      </c>
      <c r="BF183" s="87">
        <v>0</v>
      </c>
      <c r="BG183" s="87">
        <v>0</v>
      </c>
      <c r="BH183" s="87">
        <v>0</v>
      </c>
      <c r="BI183" s="87">
        <v>0</v>
      </c>
      <c r="BJ183" s="87">
        <v>0</v>
      </c>
      <c r="BK183" s="87">
        <v>0</v>
      </c>
      <c r="BL183" s="87">
        <v>0</v>
      </c>
      <c r="BM183" s="87">
        <v>0</v>
      </c>
      <c r="BN183" s="87">
        <v>0</v>
      </c>
    </row>
    <row r="184" spans="1:66" ht="12.6" thickBot="1">
      <c r="A184" s="90" t="s">
        <v>1530</v>
      </c>
      <c r="B184" s="87">
        <v>0</v>
      </c>
      <c r="C184" s="87">
        <v>0</v>
      </c>
      <c r="D184" s="87">
        <v>0</v>
      </c>
      <c r="E184" s="87">
        <v>0</v>
      </c>
      <c r="F184" s="87">
        <v>0</v>
      </c>
      <c r="G184" s="87">
        <v>0</v>
      </c>
      <c r="H184" s="87">
        <v>0</v>
      </c>
      <c r="I184" s="87">
        <v>0</v>
      </c>
      <c r="J184" s="87">
        <v>0</v>
      </c>
      <c r="K184" s="87">
        <v>0</v>
      </c>
      <c r="L184" s="87">
        <v>0</v>
      </c>
      <c r="M184" s="87">
        <v>0</v>
      </c>
      <c r="N184" s="87">
        <v>0</v>
      </c>
      <c r="O184" s="87">
        <v>0</v>
      </c>
      <c r="P184" s="87">
        <v>0</v>
      </c>
      <c r="Q184" s="87">
        <v>0</v>
      </c>
      <c r="R184" s="87">
        <v>0</v>
      </c>
      <c r="S184" s="87">
        <v>0</v>
      </c>
      <c r="T184" s="87">
        <v>0</v>
      </c>
      <c r="U184" s="87">
        <v>0</v>
      </c>
      <c r="V184" s="87">
        <v>0</v>
      </c>
      <c r="W184" s="87">
        <v>0</v>
      </c>
      <c r="X184" s="87">
        <v>0</v>
      </c>
      <c r="Y184" s="87">
        <v>0</v>
      </c>
      <c r="Z184" s="87">
        <v>0</v>
      </c>
      <c r="AA184" s="87">
        <v>0</v>
      </c>
      <c r="AB184" s="87">
        <v>0</v>
      </c>
      <c r="AC184" s="87">
        <v>0</v>
      </c>
      <c r="AD184" s="87">
        <v>0</v>
      </c>
      <c r="AE184" s="87">
        <v>0</v>
      </c>
      <c r="AF184" s="87">
        <v>0</v>
      </c>
      <c r="AG184" s="87">
        <v>0</v>
      </c>
      <c r="AH184" s="87">
        <v>0</v>
      </c>
      <c r="AI184" s="87">
        <v>0</v>
      </c>
      <c r="AJ184" s="87">
        <v>0</v>
      </c>
      <c r="AK184" s="87">
        <v>0</v>
      </c>
      <c r="AL184" s="87">
        <v>0</v>
      </c>
      <c r="AM184" s="87">
        <v>0</v>
      </c>
      <c r="AN184" s="87">
        <v>0</v>
      </c>
      <c r="AO184" s="87">
        <v>0</v>
      </c>
      <c r="AP184" s="87">
        <v>0</v>
      </c>
      <c r="AQ184" s="87">
        <v>0</v>
      </c>
      <c r="AR184" s="87">
        <v>0</v>
      </c>
      <c r="AS184" s="87">
        <v>0</v>
      </c>
      <c r="AT184" s="87">
        <v>0</v>
      </c>
      <c r="AU184" s="87">
        <v>0</v>
      </c>
      <c r="AV184" s="87">
        <v>0</v>
      </c>
      <c r="AW184" s="87">
        <v>0</v>
      </c>
      <c r="AX184" s="87">
        <v>0</v>
      </c>
      <c r="AY184" s="87">
        <v>0</v>
      </c>
      <c r="AZ184" s="87">
        <v>0</v>
      </c>
      <c r="BA184" s="87">
        <v>0</v>
      </c>
      <c r="BB184" s="87">
        <v>0</v>
      </c>
      <c r="BC184" s="87">
        <v>0</v>
      </c>
      <c r="BD184" s="87">
        <v>0</v>
      </c>
      <c r="BE184" s="87">
        <v>0</v>
      </c>
      <c r="BF184" s="87">
        <v>0</v>
      </c>
      <c r="BG184" s="87">
        <v>0</v>
      </c>
      <c r="BH184" s="87">
        <v>0</v>
      </c>
      <c r="BI184" s="87">
        <v>0</v>
      </c>
      <c r="BJ184" s="87">
        <v>0</v>
      </c>
      <c r="BK184" s="87">
        <v>0</v>
      </c>
      <c r="BL184" s="87">
        <v>0</v>
      </c>
      <c r="BM184" s="87">
        <v>0</v>
      </c>
      <c r="BN184" s="87">
        <v>0</v>
      </c>
    </row>
    <row r="185" spans="1:66">
      <c r="A185" s="86" t="s">
        <v>1531</v>
      </c>
      <c r="B185" s="87">
        <v>-16901770.440476101</v>
      </c>
      <c r="C185" s="87">
        <v>-16901770.440476101</v>
      </c>
      <c r="D185" s="87">
        <v>-16901770.440476101</v>
      </c>
      <c r="E185" s="87">
        <v>-16901770.440476101</v>
      </c>
      <c r="F185" s="87">
        <v>-16901770.440476101</v>
      </c>
      <c r="G185" s="87">
        <v>-16901770.440476101</v>
      </c>
      <c r="H185" s="87">
        <v>-16901770.440476101</v>
      </c>
      <c r="I185" s="87">
        <v>-16901770.440476101</v>
      </c>
      <c r="J185" s="87">
        <v>-16901770.440476101</v>
      </c>
      <c r="K185" s="87">
        <v>-16901770.440476101</v>
      </c>
      <c r="L185" s="87">
        <v>-16901770.440476101</v>
      </c>
      <c r="M185" s="87">
        <v>-16901770.440476101</v>
      </c>
      <c r="N185" s="87">
        <v>-202821245.28571299</v>
      </c>
      <c r="O185" s="87">
        <v>-11400843.3690475</v>
      </c>
      <c r="P185" s="87">
        <v>-11400843.3690475</v>
      </c>
      <c r="Q185" s="87">
        <v>-11400843.3690475</v>
      </c>
      <c r="R185" s="87">
        <v>-11400843.3690475</v>
      </c>
      <c r="S185" s="87">
        <v>-11400843.3690475</v>
      </c>
      <c r="T185" s="87">
        <v>-11400843.3690475</v>
      </c>
      <c r="U185" s="87">
        <v>-11400843.3690475</v>
      </c>
      <c r="V185" s="87">
        <v>-11400843.3690475</v>
      </c>
      <c r="W185" s="87">
        <v>-11400843.3690475</v>
      </c>
      <c r="X185" s="87">
        <v>-11400843.3690475</v>
      </c>
      <c r="Y185" s="87">
        <v>-11400843.3690475</v>
      </c>
      <c r="Z185" s="87">
        <v>-11400843.3690475</v>
      </c>
      <c r="AA185" s="87">
        <v>-136810120.42857099</v>
      </c>
      <c r="AB185" s="87">
        <v>-1780182.08333333</v>
      </c>
      <c r="AC185" s="87">
        <v>-1780182.08333333</v>
      </c>
      <c r="AD185" s="87">
        <v>-1780182.08333333</v>
      </c>
      <c r="AE185" s="87">
        <v>-1780182.08333333</v>
      </c>
      <c r="AF185" s="87">
        <v>-1780182.08333333</v>
      </c>
      <c r="AG185" s="87">
        <v>-1780182.08333333</v>
      </c>
      <c r="AH185" s="87">
        <v>-1780182.08333333</v>
      </c>
      <c r="AI185" s="87">
        <v>-1780182.08333333</v>
      </c>
      <c r="AJ185" s="87">
        <v>-1780182.08333333</v>
      </c>
      <c r="AK185" s="87">
        <v>-1780182.08333333</v>
      </c>
      <c r="AL185" s="87">
        <v>-1780182.08333333</v>
      </c>
      <c r="AM185" s="87">
        <v>-1780182.08333333</v>
      </c>
      <c r="AN185" s="87">
        <v>-21362185</v>
      </c>
      <c r="AO185" s="87">
        <v>-649394.27380952402</v>
      </c>
      <c r="AP185" s="87">
        <v>-649394.27380952402</v>
      </c>
      <c r="AQ185" s="87">
        <v>-649394.27380952402</v>
      </c>
      <c r="AR185" s="87">
        <v>-649394.27380952402</v>
      </c>
      <c r="AS185" s="87">
        <v>-649394.27380952402</v>
      </c>
      <c r="AT185" s="87">
        <v>-649394.27380952402</v>
      </c>
      <c r="AU185" s="87">
        <v>-649394.27380952402</v>
      </c>
      <c r="AV185" s="87">
        <v>-649394.27380952402</v>
      </c>
      <c r="AW185" s="87">
        <v>-649394.27380952402</v>
      </c>
      <c r="AX185" s="87">
        <v>-649394.27380952402</v>
      </c>
      <c r="AY185" s="87">
        <v>-649394.27380952402</v>
      </c>
      <c r="AZ185" s="87">
        <v>-649394.27380952402</v>
      </c>
      <c r="BA185" s="87">
        <v>-7792731.2857142799</v>
      </c>
      <c r="BB185" s="87">
        <v>0</v>
      </c>
      <c r="BC185" s="87">
        <v>0</v>
      </c>
      <c r="BD185" s="87">
        <v>0</v>
      </c>
      <c r="BE185" s="87">
        <v>0</v>
      </c>
      <c r="BF185" s="87">
        <v>0</v>
      </c>
      <c r="BG185" s="87">
        <v>0</v>
      </c>
      <c r="BH185" s="87">
        <v>0</v>
      </c>
      <c r="BI185" s="87">
        <v>0</v>
      </c>
      <c r="BJ185" s="87">
        <v>0</v>
      </c>
      <c r="BK185" s="87">
        <v>0</v>
      </c>
      <c r="BL185" s="87">
        <v>0</v>
      </c>
      <c r="BM185" s="87">
        <v>0</v>
      </c>
      <c r="BN185" s="87">
        <v>0</v>
      </c>
    </row>
    <row r="186" spans="1:66">
      <c r="A186" s="89" t="s">
        <v>1532</v>
      </c>
      <c r="B186" s="87">
        <v>-16901770.440476101</v>
      </c>
      <c r="C186" s="87">
        <v>-16901770.440476101</v>
      </c>
      <c r="D186" s="87">
        <v>-16901770.440476101</v>
      </c>
      <c r="E186" s="87">
        <v>-16901770.440476101</v>
      </c>
      <c r="F186" s="87">
        <v>-16901770.440476101</v>
      </c>
      <c r="G186" s="87">
        <v>-16901770.440476101</v>
      </c>
      <c r="H186" s="87">
        <v>-16901770.440476101</v>
      </c>
      <c r="I186" s="87">
        <v>-16901770.440476101</v>
      </c>
      <c r="J186" s="87">
        <v>-16901770.440476101</v>
      </c>
      <c r="K186" s="87">
        <v>-16901770.440476101</v>
      </c>
      <c r="L186" s="87">
        <v>-16901770.440476101</v>
      </c>
      <c r="M186" s="87">
        <v>-16901770.440476101</v>
      </c>
      <c r="N186" s="87">
        <v>-202821245.28571299</v>
      </c>
      <c r="O186" s="87">
        <v>-11400843.3690475</v>
      </c>
      <c r="P186" s="87">
        <v>-11400843.3690475</v>
      </c>
      <c r="Q186" s="87">
        <v>-11400843.3690475</v>
      </c>
      <c r="R186" s="87">
        <v>-11400843.3690475</v>
      </c>
      <c r="S186" s="87">
        <v>-11400843.3690475</v>
      </c>
      <c r="T186" s="87">
        <v>-11400843.3690475</v>
      </c>
      <c r="U186" s="87">
        <v>-11400843.3690475</v>
      </c>
      <c r="V186" s="87">
        <v>-11400843.3690475</v>
      </c>
      <c r="W186" s="87">
        <v>-11400843.3690475</v>
      </c>
      <c r="X186" s="87">
        <v>-11400843.3690475</v>
      </c>
      <c r="Y186" s="87">
        <v>-11400843.3690475</v>
      </c>
      <c r="Z186" s="87">
        <v>-11400843.3690475</v>
      </c>
      <c r="AA186" s="87">
        <v>-136810120.42857099</v>
      </c>
      <c r="AB186" s="87">
        <v>-1780182.08333333</v>
      </c>
      <c r="AC186" s="87">
        <v>-1780182.08333333</v>
      </c>
      <c r="AD186" s="87">
        <v>-1780182.08333333</v>
      </c>
      <c r="AE186" s="87">
        <v>-1780182.08333333</v>
      </c>
      <c r="AF186" s="87">
        <v>-1780182.08333333</v>
      </c>
      <c r="AG186" s="87">
        <v>-1780182.08333333</v>
      </c>
      <c r="AH186" s="87">
        <v>-1780182.08333333</v>
      </c>
      <c r="AI186" s="87">
        <v>-1780182.08333333</v>
      </c>
      <c r="AJ186" s="87">
        <v>-1780182.08333333</v>
      </c>
      <c r="AK186" s="87">
        <v>-1780182.08333333</v>
      </c>
      <c r="AL186" s="87">
        <v>-1780182.08333333</v>
      </c>
      <c r="AM186" s="87">
        <v>-1780182.08333333</v>
      </c>
      <c r="AN186" s="87">
        <v>-21362185</v>
      </c>
      <c r="AO186" s="87">
        <v>-649394.27380952402</v>
      </c>
      <c r="AP186" s="87">
        <v>-649394.27380952402</v>
      </c>
      <c r="AQ186" s="87">
        <v>-649394.27380952402</v>
      </c>
      <c r="AR186" s="87">
        <v>-649394.27380952402</v>
      </c>
      <c r="AS186" s="87">
        <v>-649394.27380952402</v>
      </c>
      <c r="AT186" s="87">
        <v>-649394.27380952402</v>
      </c>
      <c r="AU186" s="87">
        <v>-649394.27380952402</v>
      </c>
      <c r="AV186" s="87">
        <v>-649394.27380952402</v>
      </c>
      <c r="AW186" s="87">
        <v>-649394.27380952402</v>
      </c>
      <c r="AX186" s="87">
        <v>-649394.27380952402</v>
      </c>
      <c r="AY186" s="87">
        <v>-649394.27380952402</v>
      </c>
      <c r="AZ186" s="87">
        <v>-649394.27380952402</v>
      </c>
      <c r="BA186" s="87">
        <v>-7792731.2857142799</v>
      </c>
      <c r="BB186" s="87">
        <v>0</v>
      </c>
      <c r="BC186" s="87">
        <v>0</v>
      </c>
      <c r="BD186" s="87">
        <v>0</v>
      </c>
      <c r="BE186" s="87">
        <v>0</v>
      </c>
      <c r="BF186" s="87">
        <v>0</v>
      </c>
      <c r="BG186" s="87">
        <v>0</v>
      </c>
      <c r="BH186" s="87">
        <v>0</v>
      </c>
      <c r="BI186" s="87">
        <v>0</v>
      </c>
      <c r="BJ186" s="87">
        <v>0</v>
      </c>
      <c r="BK186" s="87">
        <v>0</v>
      </c>
      <c r="BL186" s="87">
        <v>0</v>
      </c>
      <c r="BM186" s="87">
        <v>0</v>
      </c>
      <c r="BN186" s="87">
        <v>0</v>
      </c>
    </row>
    <row r="187" spans="1:66">
      <c r="A187" s="86" t="s">
        <v>1533</v>
      </c>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87"/>
      <c r="BE187" s="87"/>
      <c r="BF187" s="87"/>
      <c r="BG187" s="87"/>
      <c r="BH187" s="87"/>
      <c r="BI187" s="87"/>
      <c r="BJ187" s="87"/>
      <c r="BK187" s="87"/>
      <c r="BL187" s="87"/>
      <c r="BM187" s="87"/>
      <c r="BN187" s="87"/>
    </row>
    <row r="188" spans="1:66">
      <c r="A188" s="89" t="s">
        <v>1534</v>
      </c>
      <c r="B188" s="87">
        <v>0</v>
      </c>
      <c r="C188" s="87">
        <v>0</v>
      </c>
      <c r="D188" s="87">
        <v>0</v>
      </c>
      <c r="E188" s="87">
        <v>0</v>
      </c>
      <c r="F188" s="87">
        <v>0</v>
      </c>
      <c r="G188" s="87">
        <v>0</v>
      </c>
      <c r="H188" s="87">
        <v>0</v>
      </c>
      <c r="I188" s="87">
        <v>0</v>
      </c>
      <c r="J188" s="87">
        <v>0</v>
      </c>
      <c r="K188" s="87">
        <v>0</v>
      </c>
      <c r="L188" s="87">
        <v>0</v>
      </c>
      <c r="M188" s="87">
        <v>0</v>
      </c>
      <c r="N188" s="87">
        <v>0</v>
      </c>
      <c r="O188" s="87">
        <v>0</v>
      </c>
      <c r="P188" s="87">
        <v>0</v>
      </c>
      <c r="Q188" s="87">
        <v>0</v>
      </c>
      <c r="R188" s="87">
        <v>0</v>
      </c>
      <c r="S188" s="87">
        <v>0</v>
      </c>
      <c r="T188" s="87">
        <v>0</v>
      </c>
      <c r="U188" s="87">
        <v>0</v>
      </c>
      <c r="V188" s="87">
        <v>0</v>
      </c>
      <c r="W188" s="87">
        <v>0</v>
      </c>
      <c r="X188" s="87">
        <v>0</v>
      </c>
      <c r="Y188" s="87">
        <v>0</v>
      </c>
      <c r="Z188" s="87">
        <v>0</v>
      </c>
      <c r="AA188" s="87">
        <v>0</v>
      </c>
      <c r="AB188" s="87">
        <v>0</v>
      </c>
      <c r="AC188" s="87">
        <v>0</v>
      </c>
      <c r="AD188" s="87">
        <v>0</v>
      </c>
      <c r="AE188" s="87">
        <v>0</v>
      </c>
      <c r="AF188" s="87">
        <v>0</v>
      </c>
      <c r="AG188" s="87">
        <v>0</v>
      </c>
      <c r="AH188" s="87">
        <v>0</v>
      </c>
      <c r="AI188" s="87">
        <v>0</v>
      </c>
      <c r="AJ188" s="87">
        <v>0</v>
      </c>
      <c r="AK188" s="87">
        <v>0</v>
      </c>
      <c r="AL188" s="87">
        <v>0</v>
      </c>
      <c r="AM188" s="87">
        <v>0</v>
      </c>
      <c r="AN188" s="87">
        <v>0</v>
      </c>
      <c r="AO188" s="87">
        <v>0</v>
      </c>
      <c r="AP188" s="87">
        <v>0</v>
      </c>
      <c r="AQ188" s="87">
        <v>0</v>
      </c>
      <c r="AR188" s="87">
        <v>0</v>
      </c>
      <c r="AS188" s="87">
        <v>0</v>
      </c>
      <c r="AT188" s="87">
        <v>0</v>
      </c>
      <c r="AU188" s="87">
        <v>0</v>
      </c>
      <c r="AV188" s="87">
        <v>0</v>
      </c>
      <c r="AW188" s="87">
        <v>0</v>
      </c>
      <c r="AX188" s="87">
        <v>0</v>
      </c>
      <c r="AY188" s="87">
        <v>0</v>
      </c>
      <c r="AZ188" s="87">
        <v>0</v>
      </c>
      <c r="BA188" s="87">
        <v>0</v>
      </c>
      <c r="BB188" s="87">
        <v>0</v>
      </c>
      <c r="BC188" s="87">
        <v>0</v>
      </c>
      <c r="BD188" s="87">
        <v>0</v>
      </c>
      <c r="BE188" s="87">
        <v>0</v>
      </c>
      <c r="BF188" s="87">
        <v>0</v>
      </c>
      <c r="BG188" s="87">
        <v>0</v>
      </c>
      <c r="BH188" s="87">
        <v>0</v>
      </c>
      <c r="BI188" s="87">
        <v>0</v>
      </c>
      <c r="BJ188" s="87">
        <v>0</v>
      </c>
      <c r="BK188" s="87">
        <v>0</v>
      </c>
      <c r="BL188" s="87">
        <v>0</v>
      </c>
      <c r="BM188" s="87">
        <v>0</v>
      </c>
      <c r="BN188" s="87">
        <v>0</v>
      </c>
    </row>
    <row r="189" spans="1:66" ht="12.6" thickBot="1">
      <c r="A189" s="90" t="s">
        <v>1535</v>
      </c>
      <c r="B189" s="87">
        <v>0</v>
      </c>
      <c r="C189" s="87">
        <v>0</v>
      </c>
      <c r="D189" s="87">
        <v>0</v>
      </c>
      <c r="E189" s="87">
        <v>0</v>
      </c>
      <c r="F189" s="87">
        <v>0</v>
      </c>
      <c r="G189" s="87">
        <v>0</v>
      </c>
      <c r="H189" s="87">
        <v>0</v>
      </c>
      <c r="I189" s="87">
        <v>0</v>
      </c>
      <c r="J189" s="87">
        <v>0</v>
      </c>
      <c r="K189" s="87">
        <v>0</v>
      </c>
      <c r="L189" s="87">
        <v>0</v>
      </c>
      <c r="M189" s="87">
        <v>0</v>
      </c>
      <c r="N189" s="87">
        <v>0</v>
      </c>
      <c r="O189" s="87">
        <v>0</v>
      </c>
      <c r="P189" s="87">
        <v>0</v>
      </c>
      <c r="Q189" s="87">
        <v>0</v>
      </c>
      <c r="R189" s="87">
        <v>0</v>
      </c>
      <c r="S189" s="87">
        <v>0</v>
      </c>
      <c r="T189" s="87">
        <v>0</v>
      </c>
      <c r="U189" s="87">
        <v>0</v>
      </c>
      <c r="V189" s="87">
        <v>0</v>
      </c>
      <c r="W189" s="87">
        <v>0</v>
      </c>
      <c r="X189" s="87">
        <v>0</v>
      </c>
      <c r="Y189" s="87">
        <v>0</v>
      </c>
      <c r="Z189" s="87">
        <v>0</v>
      </c>
      <c r="AA189" s="87">
        <v>0</v>
      </c>
      <c r="AB189" s="87">
        <v>0</v>
      </c>
      <c r="AC189" s="87">
        <v>0</v>
      </c>
      <c r="AD189" s="87">
        <v>0</v>
      </c>
      <c r="AE189" s="87">
        <v>0</v>
      </c>
      <c r="AF189" s="87">
        <v>0</v>
      </c>
      <c r="AG189" s="87">
        <v>0</v>
      </c>
      <c r="AH189" s="87">
        <v>0</v>
      </c>
      <c r="AI189" s="87">
        <v>0</v>
      </c>
      <c r="AJ189" s="87">
        <v>0</v>
      </c>
      <c r="AK189" s="87">
        <v>0</v>
      </c>
      <c r="AL189" s="87">
        <v>0</v>
      </c>
      <c r="AM189" s="87">
        <v>0</v>
      </c>
      <c r="AN189" s="87">
        <v>0</v>
      </c>
      <c r="AO189" s="87">
        <v>0</v>
      </c>
      <c r="AP189" s="87">
        <v>0</v>
      </c>
      <c r="AQ189" s="87">
        <v>0</v>
      </c>
      <c r="AR189" s="87">
        <v>0</v>
      </c>
      <c r="AS189" s="87">
        <v>0</v>
      </c>
      <c r="AT189" s="87">
        <v>0</v>
      </c>
      <c r="AU189" s="87">
        <v>0</v>
      </c>
      <c r="AV189" s="87">
        <v>0</v>
      </c>
      <c r="AW189" s="87">
        <v>0</v>
      </c>
      <c r="AX189" s="87">
        <v>0</v>
      </c>
      <c r="AY189" s="87">
        <v>0</v>
      </c>
      <c r="AZ189" s="87">
        <v>0</v>
      </c>
      <c r="BA189" s="87">
        <v>0</v>
      </c>
      <c r="BB189" s="87">
        <v>0</v>
      </c>
      <c r="BC189" s="87">
        <v>0</v>
      </c>
      <c r="BD189" s="87">
        <v>0</v>
      </c>
      <c r="BE189" s="87">
        <v>0</v>
      </c>
      <c r="BF189" s="87">
        <v>0</v>
      </c>
      <c r="BG189" s="87">
        <v>0</v>
      </c>
      <c r="BH189" s="87">
        <v>0</v>
      </c>
      <c r="BI189" s="87">
        <v>0</v>
      </c>
      <c r="BJ189" s="87">
        <v>0</v>
      </c>
      <c r="BK189" s="87">
        <v>0</v>
      </c>
      <c r="BL189" s="87">
        <v>0</v>
      </c>
      <c r="BM189" s="87">
        <v>0</v>
      </c>
      <c r="BN189" s="87">
        <v>0</v>
      </c>
    </row>
    <row r="190" spans="1:66">
      <c r="A190" s="86" t="s">
        <v>1536</v>
      </c>
      <c r="B190" s="87">
        <v>0</v>
      </c>
      <c r="C190" s="87">
        <v>0</v>
      </c>
      <c r="D190" s="87">
        <v>0</v>
      </c>
      <c r="E190" s="87">
        <v>0</v>
      </c>
      <c r="F190" s="87">
        <v>0</v>
      </c>
      <c r="G190" s="87">
        <v>0</v>
      </c>
      <c r="H190" s="87">
        <v>0</v>
      </c>
      <c r="I190" s="87">
        <v>0</v>
      </c>
      <c r="J190" s="87">
        <v>0</v>
      </c>
      <c r="K190" s="87">
        <v>0</v>
      </c>
      <c r="L190" s="87">
        <v>0</v>
      </c>
      <c r="M190" s="87">
        <v>0</v>
      </c>
      <c r="N190" s="87">
        <v>0</v>
      </c>
      <c r="O190" s="87">
        <v>0</v>
      </c>
      <c r="P190" s="87">
        <v>0</v>
      </c>
      <c r="Q190" s="87">
        <v>0</v>
      </c>
      <c r="R190" s="87">
        <v>0</v>
      </c>
      <c r="S190" s="87">
        <v>0</v>
      </c>
      <c r="T190" s="87">
        <v>0</v>
      </c>
      <c r="U190" s="87">
        <v>0</v>
      </c>
      <c r="V190" s="87">
        <v>0</v>
      </c>
      <c r="W190" s="87">
        <v>0</v>
      </c>
      <c r="X190" s="87">
        <v>0</v>
      </c>
      <c r="Y190" s="87">
        <v>0</v>
      </c>
      <c r="Z190" s="87">
        <v>0</v>
      </c>
      <c r="AA190" s="87">
        <v>0</v>
      </c>
      <c r="AB190" s="87">
        <v>0</v>
      </c>
      <c r="AC190" s="87">
        <v>0</v>
      </c>
      <c r="AD190" s="87">
        <v>0</v>
      </c>
      <c r="AE190" s="87">
        <v>0</v>
      </c>
      <c r="AF190" s="87">
        <v>0</v>
      </c>
      <c r="AG190" s="87">
        <v>0</v>
      </c>
      <c r="AH190" s="87">
        <v>0</v>
      </c>
      <c r="AI190" s="87">
        <v>0</v>
      </c>
      <c r="AJ190" s="87">
        <v>0</v>
      </c>
      <c r="AK190" s="87">
        <v>0</v>
      </c>
      <c r="AL190" s="87">
        <v>0</v>
      </c>
      <c r="AM190" s="87">
        <v>0</v>
      </c>
      <c r="AN190" s="87">
        <v>0</v>
      </c>
      <c r="AO190" s="87">
        <v>0</v>
      </c>
      <c r="AP190" s="87">
        <v>0</v>
      </c>
      <c r="AQ190" s="87">
        <v>0</v>
      </c>
      <c r="AR190" s="87">
        <v>0</v>
      </c>
      <c r="AS190" s="87">
        <v>0</v>
      </c>
      <c r="AT190" s="87">
        <v>0</v>
      </c>
      <c r="AU190" s="87">
        <v>0</v>
      </c>
      <c r="AV190" s="87">
        <v>0</v>
      </c>
      <c r="AW190" s="87">
        <v>0</v>
      </c>
      <c r="AX190" s="87">
        <v>0</v>
      </c>
      <c r="AY190" s="87">
        <v>0</v>
      </c>
      <c r="AZ190" s="87">
        <v>0</v>
      </c>
      <c r="BA190" s="87">
        <v>0</v>
      </c>
      <c r="BB190" s="87">
        <v>0</v>
      </c>
      <c r="BC190" s="87">
        <v>0</v>
      </c>
      <c r="BD190" s="87">
        <v>0</v>
      </c>
      <c r="BE190" s="87">
        <v>0</v>
      </c>
      <c r="BF190" s="87">
        <v>0</v>
      </c>
      <c r="BG190" s="87">
        <v>0</v>
      </c>
      <c r="BH190" s="87">
        <v>0</v>
      </c>
      <c r="BI190" s="87">
        <v>0</v>
      </c>
      <c r="BJ190" s="87">
        <v>0</v>
      </c>
      <c r="BK190" s="87">
        <v>0</v>
      </c>
      <c r="BL190" s="87">
        <v>0</v>
      </c>
      <c r="BM190" s="87">
        <v>0</v>
      </c>
      <c r="BN190" s="87">
        <v>0</v>
      </c>
    </row>
    <row r="191" spans="1:66">
      <c r="A191" s="86" t="s">
        <v>1537</v>
      </c>
      <c r="B191" s="87">
        <v>0</v>
      </c>
      <c r="C191" s="87">
        <v>0</v>
      </c>
      <c r="D191" s="87">
        <v>0</v>
      </c>
      <c r="E191" s="87">
        <v>0</v>
      </c>
      <c r="F191" s="87">
        <v>0</v>
      </c>
      <c r="G191" s="87">
        <v>0</v>
      </c>
      <c r="H191" s="87">
        <v>0</v>
      </c>
      <c r="I191" s="87">
        <v>0</v>
      </c>
      <c r="J191" s="87">
        <v>0</v>
      </c>
      <c r="K191" s="87">
        <v>0</v>
      </c>
      <c r="L191" s="87">
        <v>0</v>
      </c>
      <c r="M191" s="87">
        <v>0</v>
      </c>
      <c r="N191" s="87">
        <v>0</v>
      </c>
      <c r="O191" s="87">
        <v>0</v>
      </c>
      <c r="P191" s="87">
        <v>0</v>
      </c>
      <c r="Q191" s="87">
        <v>0</v>
      </c>
      <c r="R191" s="87">
        <v>0</v>
      </c>
      <c r="S191" s="87">
        <v>0</v>
      </c>
      <c r="T191" s="87">
        <v>0</v>
      </c>
      <c r="U191" s="87">
        <v>0</v>
      </c>
      <c r="V191" s="87">
        <v>0</v>
      </c>
      <c r="W191" s="87">
        <v>0</v>
      </c>
      <c r="X191" s="87">
        <v>0</v>
      </c>
      <c r="Y191" s="87">
        <v>0</v>
      </c>
      <c r="Z191" s="87">
        <v>0</v>
      </c>
      <c r="AA191" s="87">
        <v>0</v>
      </c>
      <c r="AB191" s="87">
        <v>0</v>
      </c>
      <c r="AC191" s="87">
        <v>0</v>
      </c>
      <c r="AD191" s="87">
        <v>0</v>
      </c>
      <c r="AE191" s="87">
        <v>0</v>
      </c>
      <c r="AF191" s="87">
        <v>0</v>
      </c>
      <c r="AG191" s="87">
        <v>0</v>
      </c>
      <c r="AH191" s="87">
        <v>0</v>
      </c>
      <c r="AI191" s="87">
        <v>0</v>
      </c>
      <c r="AJ191" s="87">
        <v>0</v>
      </c>
      <c r="AK191" s="87">
        <v>0</v>
      </c>
      <c r="AL191" s="87">
        <v>0</v>
      </c>
      <c r="AM191" s="87">
        <v>0</v>
      </c>
      <c r="AN191" s="87">
        <v>0</v>
      </c>
      <c r="AO191" s="87">
        <v>0</v>
      </c>
      <c r="AP191" s="87">
        <v>0</v>
      </c>
      <c r="AQ191" s="87">
        <v>0</v>
      </c>
      <c r="AR191" s="87">
        <v>0</v>
      </c>
      <c r="AS191" s="87">
        <v>0</v>
      </c>
      <c r="AT191" s="87">
        <v>0</v>
      </c>
      <c r="AU191" s="87">
        <v>0</v>
      </c>
      <c r="AV191" s="87">
        <v>0</v>
      </c>
      <c r="AW191" s="87">
        <v>0</v>
      </c>
      <c r="AX191" s="87">
        <v>0</v>
      </c>
      <c r="AY191" s="87">
        <v>0</v>
      </c>
      <c r="AZ191" s="87">
        <v>0</v>
      </c>
      <c r="BA191" s="87">
        <v>0</v>
      </c>
      <c r="BB191" s="87">
        <v>0</v>
      </c>
      <c r="BC191" s="87">
        <v>0</v>
      </c>
      <c r="BD191" s="87">
        <v>0</v>
      </c>
      <c r="BE191" s="87">
        <v>0</v>
      </c>
      <c r="BF191" s="87">
        <v>0</v>
      </c>
      <c r="BG191" s="87">
        <v>0</v>
      </c>
      <c r="BH191" s="87">
        <v>0</v>
      </c>
      <c r="BI191" s="87">
        <v>0</v>
      </c>
      <c r="BJ191" s="87">
        <v>0</v>
      </c>
      <c r="BK191" s="87">
        <v>0</v>
      </c>
      <c r="BL191" s="87">
        <v>0</v>
      </c>
      <c r="BM191" s="87">
        <v>0</v>
      </c>
      <c r="BN191" s="87">
        <v>0</v>
      </c>
    </row>
    <row r="192" spans="1:66">
      <c r="A192" s="89" t="s">
        <v>1538</v>
      </c>
      <c r="B192" s="87">
        <v>0</v>
      </c>
      <c r="C192" s="87">
        <v>0</v>
      </c>
      <c r="D192" s="87">
        <v>0</v>
      </c>
      <c r="E192" s="87">
        <v>0</v>
      </c>
      <c r="F192" s="87">
        <v>0</v>
      </c>
      <c r="G192" s="87">
        <v>0</v>
      </c>
      <c r="H192" s="87">
        <v>0</v>
      </c>
      <c r="I192" s="87">
        <v>0</v>
      </c>
      <c r="J192" s="87">
        <v>0</v>
      </c>
      <c r="K192" s="87">
        <v>0</v>
      </c>
      <c r="L192" s="87">
        <v>0</v>
      </c>
      <c r="M192" s="87">
        <v>0</v>
      </c>
      <c r="N192" s="87">
        <v>0</v>
      </c>
      <c r="O192" s="87">
        <v>0</v>
      </c>
      <c r="P192" s="87">
        <v>0</v>
      </c>
      <c r="Q192" s="87">
        <v>0</v>
      </c>
      <c r="R192" s="87">
        <v>0</v>
      </c>
      <c r="S192" s="87">
        <v>0</v>
      </c>
      <c r="T192" s="87">
        <v>0</v>
      </c>
      <c r="U192" s="87">
        <v>0</v>
      </c>
      <c r="V192" s="87">
        <v>0</v>
      </c>
      <c r="W192" s="87">
        <v>0</v>
      </c>
      <c r="X192" s="87">
        <v>0</v>
      </c>
      <c r="Y192" s="87">
        <v>0</v>
      </c>
      <c r="Z192" s="87">
        <v>0</v>
      </c>
      <c r="AA192" s="87">
        <v>0</v>
      </c>
      <c r="AB192" s="87">
        <v>0</v>
      </c>
      <c r="AC192" s="87">
        <v>0</v>
      </c>
      <c r="AD192" s="87">
        <v>0</v>
      </c>
      <c r="AE192" s="87">
        <v>0</v>
      </c>
      <c r="AF192" s="87">
        <v>0</v>
      </c>
      <c r="AG192" s="87">
        <v>0</v>
      </c>
      <c r="AH192" s="87">
        <v>0</v>
      </c>
      <c r="AI192" s="87">
        <v>0</v>
      </c>
      <c r="AJ192" s="87">
        <v>0</v>
      </c>
      <c r="AK192" s="87">
        <v>0</v>
      </c>
      <c r="AL192" s="87">
        <v>0</v>
      </c>
      <c r="AM192" s="87">
        <v>0</v>
      </c>
      <c r="AN192" s="87">
        <v>0</v>
      </c>
      <c r="AO192" s="87">
        <v>0</v>
      </c>
      <c r="AP192" s="87">
        <v>0</v>
      </c>
      <c r="AQ192" s="87">
        <v>0</v>
      </c>
      <c r="AR192" s="87">
        <v>0</v>
      </c>
      <c r="AS192" s="87">
        <v>0</v>
      </c>
      <c r="AT192" s="87">
        <v>0</v>
      </c>
      <c r="AU192" s="87">
        <v>0</v>
      </c>
      <c r="AV192" s="87">
        <v>0</v>
      </c>
      <c r="AW192" s="87">
        <v>0</v>
      </c>
      <c r="AX192" s="87">
        <v>0</v>
      </c>
      <c r="AY192" s="87">
        <v>0</v>
      </c>
      <c r="AZ192" s="87">
        <v>0</v>
      </c>
      <c r="BA192" s="87">
        <v>0</v>
      </c>
      <c r="BB192" s="87">
        <v>0</v>
      </c>
      <c r="BC192" s="87">
        <v>0</v>
      </c>
      <c r="BD192" s="87">
        <v>0</v>
      </c>
      <c r="BE192" s="87">
        <v>0</v>
      </c>
      <c r="BF192" s="87">
        <v>0</v>
      </c>
      <c r="BG192" s="87">
        <v>0</v>
      </c>
      <c r="BH192" s="87">
        <v>0</v>
      </c>
      <c r="BI192" s="87">
        <v>0</v>
      </c>
      <c r="BJ192" s="87">
        <v>0</v>
      </c>
      <c r="BK192" s="87">
        <v>0</v>
      </c>
      <c r="BL192" s="87">
        <v>0</v>
      </c>
      <c r="BM192" s="87">
        <v>0</v>
      </c>
      <c r="BN192" s="87">
        <v>0</v>
      </c>
    </row>
    <row r="193" spans="1:66">
      <c r="A193" s="86" t="s">
        <v>1539</v>
      </c>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7"/>
      <c r="BE193" s="87"/>
      <c r="BF193" s="87"/>
      <c r="BG193" s="87"/>
      <c r="BH193" s="87"/>
      <c r="BI193" s="87"/>
      <c r="BJ193" s="87"/>
      <c r="BK193" s="87"/>
      <c r="BL193" s="87"/>
      <c r="BM193" s="87"/>
      <c r="BN193" s="87"/>
    </row>
    <row r="194" spans="1:66">
      <c r="A194" s="89" t="s">
        <v>1540</v>
      </c>
      <c r="B194" s="87">
        <v>0</v>
      </c>
      <c r="C194" s="87">
        <v>0</v>
      </c>
      <c r="D194" s="87">
        <v>0</v>
      </c>
      <c r="E194" s="87">
        <v>0</v>
      </c>
      <c r="F194" s="87">
        <v>0</v>
      </c>
      <c r="G194" s="87">
        <v>0</v>
      </c>
      <c r="H194" s="87">
        <v>0</v>
      </c>
      <c r="I194" s="87">
        <v>0</v>
      </c>
      <c r="J194" s="87">
        <v>0</v>
      </c>
      <c r="K194" s="87">
        <v>0</v>
      </c>
      <c r="L194" s="87">
        <v>0</v>
      </c>
      <c r="M194" s="87">
        <v>0</v>
      </c>
      <c r="N194" s="87">
        <v>0</v>
      </c>
      <c r="O194" s="87">
        <v>0</v>
      </c>
      <c r="P194" s="87">
        <v>0</v>
      </c>
      <c r="Q194" s="87">
        <v>0</v>
      </c>
      <c r="R194" s="87">
        <v>0</v>
      </c>
      <c r="S194" s="87">
        <v>0</v>
      </c>
      <c r="T194" s="87">
        <v>0</v>
      </c>
      <c r="U194" s="87">
        <v>0</v>
      </c>
      <c r="V194" s="87">
        <v>0</v>
      </c>
      <c r="W194" s="87">
        <v>0</v>
      </c>
      <c r="X194" s="87">
        <v>0</v>
      </c>
      <c r="Y194" s="87">
        <v>0</v>
      </c>
      <c r="Z194" s="87">
        <v>0</v>
      </c>
      <c r="AA194" s="87">
        <v>0</v>
      </c>
      <c r="AB194" s="87">
        <v>0</v>
      </c>
      <c r="AC194" s="87">
        <v>0</v>
      </c>
      <c r="AD194" s="87">
        <v>0</v>
      </c>
      <c r="AE194" s="87">
        <v>0</v>
      </c>
      <c r="AF194" s="87">
        <v>0</v>
      </c>
      <c r="AG194" s="87">
        <v>0</v>
      </c>
      <c r="AH194" s="87">
        <v>0</v>
      </c>
      <c r="AI194" s="87">
        <v>0</v>
      </c>
      <c r="AJ194" s="87">
        <v>0</v>
      </c>
      <c r="AK194" s="87">
        <v>0</v>
      </c>
      <c r="AL194" s="87">
        <v>0</v>
      </c>
      <c r="AM194" s="87">
        <v>0</v>
      </c>
      <c r="AN194" s="87">
        <v>0</v>
      </c>
      <c r="AO194" s="87">
        <v>0</v>
      </c>
      <c r="AP194" s="87">
        <v>0</v>
      </c>
      <c r="AQ194" s="87">
        <v>0</v>
      </c>
      <c r="AR194" s="87">
        <v>0</v>
      </c>
      <c r="AS194" s="87">
        <v>0</v>
      </c>
      <c r="AT194" s="87">
        <v>0</v>
      </c>
      <c r="AU194" s="87">
        <v>0</v>
      </c>
      <c r="AV194" s="87">
        <v>0</v>
      </c>
      <c r="AW194" s="87">
        <v>0</v>
      </c>
      <c r="AX194" s="87">
        <v>0</v>
      </c>
      <c r="AY194" s="87">
        <v>0</v>
      </c>
      <c r="AZ194" s="87">
        <v>0</v>
      </c>
      <c r="BA194" s="87">
        <v>0</v>
      </c>
      <c r="BB194" s="87">
        <v>0</v>
      </c>
      <c r="BC194" s="87">
        <v>0</v>
      </c>
      <c r="BD194" s="87">
        <v>0</v>
      </c>
      <c r="BE194" s="87">
        <v>0</v>
      </c>
      <c r="BF194" s="87">
        <v>0</v>
      </c>
      <c r="BG194" s="87">
        <v>0</v>
      </c>
      <c r="BH194" s="87">
        <v>0</v>
      </c>
      <c r="BI194" s="87">
        <v>0</v>
      </c>
      <c r="BJ194" s="87">
        <v>0</v>
      </c>
      <c r="BK194" s="87">
        <v>0</v>
      </c>
      <c r="BL194" s="87">
        <v>0</v>
      </c>
      <c r="BM194" s="87">
        <v>0</v>
      </c>
      <c r="BN194" s="87">
        <v>0</v>
      </c>
    </row>
    <row r="195" spans="1:66" ht="12.6" thickBot="1">
      <c r="A195" s="90" t="s">
        <v>1541</v>
      </c>
      <c r="B195" s="87">
        <v>0</v>
      </c>
      <c r="C195" s="87">
        <v>0</v>
      </c>
      <c r="D195" s="87">
        <v>0</v>
      </c>
      <c r="E195" s="87">
        <v>0</v>
      </c>
      <c r="F195" s="87">
        <v>0</v>
      </c>
      <c r="G195" s="87">
        <v>0</v>
      </c>
      <c r="H195" s="87">
        <v>0</v>
      </c>
      <c r="I195" s="87">
        <v>0</v>
      </c>
      <c r="J195" s="87">
        <v>0</v>
      </c>
      <c r="K195" s="87">
        <v>0</v>
      </c>
      <c r="L195" s="87">
        <v>0</v>
      </c>
      <c r="M195" s="87">
        <v>0</v>
      </c>
      <c r="N195" s="87">
        <v>0</v>
      </c>
      <c r="O195" s="87">
        <v>0</v>
      </c>
      <c r="P195" s="87">
        <v>0</v>
      </c>
      <c r="Q195" s="87">
        <v>0</v>
      </c>
      <c r="R195" s="87">
        <v>0</v>
      </c>
      <c r="S195" s="87">
        <v>0</v>
      </c>
      <c r="T195" s="87">
        <v>0</v>
      </c>
      <c r="U195" s="87">
        <v>0</v>
      </c>
      <c r="V195" s="87">
        <v>0</v>
      </c>
      <c r="W195" s="87">
        <v>0</v>
      </c>
      <c r="X195" s="87">
        <v>0</v>
      </c>
      <c r="Y195" s="87">
        <v>0</v>
      </c>
      <c r="Z195" s="87">
        <v>0</v>
      </c>
      <c r="AA195" s="87">
        <v>0</v>
      </c>
      <c r="AB195" s="87">
        <v>0</v>
      </c>
      <c r="AC195" s="87">
        <v>0</v>
      </c>
      <c r="AD195" s="87">
        <v>0</v>
      </c>
      <c r="AE195" s="87">
        <v>0</v>
      </c>
      <c r="AF195" s="87">
        <v>0</v>
      </c>
      <c r="AG195" s="87">
        <v>0</v>
      </c>
      <c r="AH195" s="87">
        <v>0</v>
      </c>
      <c r="AI195" s="87">
        <v>0</v>
      </c>
      <c r="AJ195" s="87">
        <v>0</v>
      </c>
      <c r="AK195" s="87">
        <v>0</v>
      </c>
      <c r="AL195" s="87">
        <v>0</v>
      </c>
      <c r="AM195" s="87">
        <v>0</v>
      </c>
      <c r="AN195" s="87">
        <v>0</v>
      </c>
      <c r="AO195" s="87">
        <v>0</v>
      </c>
      <c r="AP195" s="87">
        <v>0</v>
      </c>
      <c r="AQ195" s="87">
        <v>0</v>
      </c>
      <c r="AR195" s="87">
        <v>0</v>
      </c>
      <c r="AS195" s="87">
        <v>0</v>
      </c>
      <c r="AT195" s="87">
        <v>0</v>
      </c>
      <c r="AU195" s="87">
        <v>0</v>
      </c>
      <c r="AV195" s="87">
        <v>0</v>
      </c>
      <c r="AW195" s="87">
        <v>0</v>
      </c>
      <c r="AX195" s="87">
        <v>0</v>
      </c>
      <c r="AY195" s="87">
        <v>0</v>
      </c>
      <c r="AZ195" s="87">
        <v>0</v>
      </c>
      <c r="BA195" s="87">
        <v>0</v>
      </c>
      <c r="BB195" s="87">
        <v>0</v>
      </c>
      <c r="BC195" s="87">
        <v>0</v>
      </c>
      <c r="BD195" s="87">
        <v>0</v>
      </c>
      <c r="BE195" s="87">
        <v>0</v>
      </c>
      <c r="BF195" s="87">
        <v>0</v>
      </c>
      <c r="BG195" s="87">
        <v>0</v>
      </c>
      <c r="BH195" s="87">
        <v>0</v>
      </c>
      <c r="BI195" s="87">
        <v>0</v>
      </c>
      <c r="BJ195" s="87">
        <v>0</v>
      </c>
      <c r="BK195" s="87">
        <v>0</v>
      </c>
      <c r="BL195" s="87">
        <v>0</v>
      </c>
      <c r="BM195" s="87">
        <v>0</v>
      </c>
      <c r="BN195" s="87">
        <v>0</v>
      </c>
    </row>
    <row r="196" spans="1:66">
      <c r="A196" s="86" t="s">
        <v>1542</v>
      </c>
      <c r="B196" s="87">
        <v>-10750</v>
      </c>
      <c r="C196" s="87">
        <v>-10750</v>
      </c>
      <c r="D196" s="87">
        <v>-10750</v>
      </c>
      <c r="E196" s="87">
        <v>-10750</v>
      </c>
      <c r="F196" s="87">
        <v>-10750</v>
      </c>
      <c r="G196" s="87">
        <v>-10750</v>
      </c>
      <c r="H196" s="87">
        <v>-10750</v>
      </c>
      <c r="I196" s="87">
        <v>-10750</v>
      </c>
      <c r="J196" s="87">
        <v>-10750</v>
      </c>
      <c r="K196" s="87">
        <v>-10750</v>
      </c>
      <c r="L196" s="87">
        <v>-10750</v>
      </c>
      <c r="M196" s="87">
        <v>-10750</v>
      </c>
      <c r="N196" s="87">
        <v>-129000</v>
      </c>
      <c r="O196" s="87">
        <v>-10750</v>
      </c>
      <c r="P196" s="87">
        <v>-10750</v>
      </c>
      <c r="Q196" s="87">
        <v>-10750</v>
      </c>
      <c r="R196" s="87">
        <v>-10750</v>
      </c>
      <c r="S196" s="87">
        <v>-10750</v>
      </c>
      <c r="T196" s="87">
        <v>-10750</v>
      </c>
      <c r="U196" s="87">
        <v>-10750</v>
      </c>
      <c r="V196" s="87">
        <v>-10750</v>
      </c>
      <c r="W196" s="87">
        <v>-10750</v>
      </c>
      <c r="X196" s="87">
        <v>-10750</v>
      </c>
      <c r="Y196" s="87">
        <v>-10750</v>
      </c>
      <c r="Z196" s="87">
        <v>-10750</v>
      </c>
      <c r="AA196" s="87">
        <v>-129000</v>
      </c>
      <c r="AB196" s="87">
        <v>-10750</v>
      </c>
      <c r="AC196" s="87">
        <v>-10750</v>
      </c>
      <c r="AD196" s="87">
        <v>-10750</v>
      </c>
      <c r="AE196" s="87">
        <v>-10750</v>
      </c>
      <c r="AF196" s="87">
        <v>-10750</v>
      </c>
      <c r="AG196" s="87">
        <v>-10750</v>
      </c>
      <c r="AH196" s="87">
        <v>-10750</v>
      </c>
      <c r="AI196" s="87">
        <v>-10750</v>
      </c>
      <c r="AJ196" s="87">
        <v>-10750</v>
      </c>
      <c r="AK196" s="87">
        <v>-10750</v>
      </c>
      <c r="AL196" s="87">
        <v>-10750</v>
      </c>
      <c r="AM196" s="87">
        <v>-10750</v>
      </c>
      <c r="AN196" s="87">
        <v>-129000</v>
      </c>
      <c r="AO196" s="87">
        <v>-10750</v>
      </c>
      <c r="AP196" s="87">
        <v>-10750</v>
      </c>
      <c r="AQ196" s="87">
        <v>-10750</v>
      </c>
      <c r="AR196" s="87">
        <v>-10750</v>
      </c>
      <c r="AS196" s="87">
        <v>-10750</v>
      </c>
      <c r="AT196" s="87">
        <v>-10750</v>
      </c>
      <c r="AU196" s="87">
        <v>-10750</v>
      </c>
      <c r="AV196" s="87">
        <v>-10750</v>
      </c>
      <c r="AW196" s="87">
        <v>-10750</v>
      </c>
      <c r="AX196" s="87">
        <v>-10750</v>
      </c>
      <c r="AY196" s="87">
        <v>-10750</v>
      </c>
      <c r="AZ196" s="87">
        <v>-10750</v>
      </c>
      <c r="BA196" s="87">
        <v>-129000</v>
      </c>
      <c r="BB196" s="87">
        <v>-10750</v>
      </c>
      <c r="BC196" s="87">
        <v>-10750</v>
      </c>
      <c r="BD196" s="87">
        <v>-10750</v>
      </c>
      <c r="BE196" s="87">
        <v>-10750</v>
      </c>
      <c r="BF196" s="87">
        <v>-10750</v>
      </c>
      <c r="BG196" s="87">
        <v>-10750</v>
      </c>
      <c r="BH196" s="87">
        <v>-10750</v>
      </c>
      <c r="BI196" s="87">
        <v>-10750</v>
      </c>
      <c r="BJ196" s="87">
        <v>-10750</v>
      </c>
      <c r="BK196" s="87">
        <v>-10750</v>
      </c>
      <c r="BL196" s="87">
        <v>-10750</v>
      </c>
      <c r="BM196" s="87">
        <v>-10750</v>
      </c>
      <c r="BN196" s="87">
        <v>-129000</v>
      </c>
    </row>
    <row r="197" spans="1:66">
      <c r="A197" s="86" t="s">
        <v>1543</v>
      </c>
      <c r="B197" s="87">
        <v>0</v>
      </c>
      <c r="C197" s="87">
        <v>0</v>
      </c>
      <c r="D197" s="87">
        <v>0</v>
      </c>
      <c r="E197" s="87">
        <v>0</v>
      </c>
      <c r="F197" s="87">
        <v>0</v>
      </c>
      <c r="G197" s="87">
        <v>0</v>
      </c>
      <c r="H197" s="87">
        <v>0</v>
      </c>
      <c r="I197" s="87">
        <v>0</v>
      </c>
      <c r="J197" s="87">
        <v>0</v>
      </c>
      <c r="K197" s="87">
        <v>0</v>
      </c>
      <c r="L197" s="87">
        <v>0</v>
      </c>
      <c r="M197" s="87">
        <v>0</v>
      </c>
      <c r="N197" s="87">
        <v>0</v>
      </c>
      <c r="O197" s="87">
        <v>0</v>
      </c>
      <c r="P197" s="87">
        <v>0</v>
      </c>
      <c r="Q197" s="87">
        <v>0</v>
      </c>
      <c r="R197" s="87">
        <v>0</v>
      </c>
      <c r="S197" s="87">
        <v>0</v>
      </c>
      <c r="T197" s="87">
        <v>0</v>
      </c>
      <c r="U197" s="87">
        <v>0</v>
      </c>
      <c r="V197" s="87">
        <v>0</v>
      </c>
      <c r="W197" s="87">
        <v>0</v>
      </c>
      <c r="X197" s="87">
        <v>0</v>
      </c>
      <c r="Y197" s="87">
        <v>0</v>
      </c>
      <c r="Z197" s="87">
        <v>0</v>
      </c>
      <c r="AA197" s="87">
        <v>0</v>
      </c>
      <c r="AB197" s="87">
        <v>0</v>
      </c>
      <c r="AC197" s="87">
        <v>0</v>
      </c>
      <c r="AD197" s="87">
        <v>0</v>
      </c>
      <c r="AE197" s="87">
        <v>0</v>
      </c>
      <c r="AF197" s="87">
        <v>0</v>
      </c>
      <c r="AG197" s="87">
        <v>0</v>
      </c>
      <c r="AH197" s="87">
        <v>0</v>
      </c>
      <c r="AI197" s="87">
        <v>0</v>
      </c>
      <c r="AJ197" s="87">
        <v>0</v>
      </c>
      <c r="AK197" s="87">
        <v>0</v>
      </c>
      <c r="AL197" s="87">
        <v>0</v>
      </c>
      <c r="AM197" s="87">
        <v>0</v>
      </c>
      <c r="AN197" s="87">
        <v>0</v>
      </c>
      <c r="AO197" s="87">
        <v>0</v>
      </c>
      <c r="AP197" s="87">
        <v>0</v>
      </c>
      <c r="AQ197" s="87">
        <v>0</v>
      </c>
      <c r="AR197" s="87">
        <v>0</v>
      </c>
      <c r="AS197" s="87">
        <v>0</v>
      </c>
      <c r="AT197" s="87">
        <v>0</v>
      </c>
      <c r="AU197" s="87">
        <v>0</v>
      </c>
      <c r="AV197" s="87">
        <v>0</v>
      </c>
      <c r="AW197" s="87">
        <v>0</v>
      </c>
      <c r="AX197" s="87">
        <v>0</v>
      </c>
      <c r="AY197" s="87">
        <v>0</v>
      </c>
      <c r="AZ197" s="87">
        <v>0</v>
      </c>
      <c r="BA197" s="87">
        <v>0</v>
      </c>
      <c r="BB197" s="87">
        <v>0</v>
      </c>
      <c r="BC197" s="87">
        <v>0</v>
      </c>
      <c r="BD197" s="87">
        <v>0</v>
      </c>
      <c r="BE197" s="87">
        <v>0</v>
      </c>
      <c r="BF197" s="87">
        <v>0</v>
      </c>
      <c r="BG197" s="87">
        <v>0</v>
      </c>
      <c r="BH197" s="87">
        <v>0</v>
      </c>
      <c r="BI197" s="87">
        <v>0</v>
      </c>
      <c r="BJ197" s="87">
        <v>0</v>
      </c>
      <c r="BK197" s="87">
        <v>0</v>
      </c>
      <c r="BL197" s="87">
        <v>0</v>
      </c>
      <c r="BM197" s="87">
        <v>0</v>
      </c>
      <c r="BN197" s="87">
        <v>0</v>
      </c>
    </row>
    <row r="198" spans="1:66">
      <c r="A198" s="86" t="s">
        <v>1544</v>
      </c>
      <c r="B198" s="87">
        <v>0</v>
      </c>
      <c r="C198" s="87">
        <v>0</v>
      </c>
      <c r="D198" s="87">
        <v>0</v>
      </c>
      <c r="E198" s="87">
        <v>0</v>
      </c>
      <c r="F198" s="87">
        <v>0</v>
      </c>
      <c r="G198" s="87">
        <v>0</v>
      </c>
      <c r="H198" s="87">
        <v>0</v>
      </c>
      <c r="I198" s="87">
        <v>0</v>
      </c>
      <c r="J198" s="87">
        <v>0</v>
      </c>
      <c r="K198" s="87">
        <v>0</v>
      </c>
      <c r="L198" s="87">
        <v>0</v>
      </c>
      <c r="M198" s="87">
        <v>0</v>
      </c>
      <c r="N198" s="87">
        <v>0</v>
      </c>
      <c r="O198" s="87">
        <v>0</v>
      </c>
      <c r="P198" s="87">
        <v>0</v>
      </c>
      <c r="Q198" s="87">
        <v>0</v>
      </c>
      <c r="R198" s="87">
        <v>0</v>
      </c>
      <c r="S198" s="87">
        <v>0</v>
      </c>
      <c r="T198" s="87">
        <v>0</v>
      </c>
      <c r="U198" s="87">
        <v>0</v>
      </c>
      <c r="V198" s="87">
        <v>0</v>
      </c>
      <c r="W198" s="87">
        <v>0</v>
      </c>
      <c r="X198" s="87">
        <v>0</v>
      </c>
      <c r="Y198" s="87">
        <v>0</v>
      </c>
      <c r="Z198" s="87">
        <v>0</v>
      </c>
      <c r="AA198" s="87">
        <v>0</v>
      </c>
      <c r="AB198" s="87">
        <v>0</v>
      </c>
      <c r="AC198" s="87">
        <v>0</v>
      </c>
      <c r="AD198" s="87">
        <v>0</v>
      </c>
      <c r="AE198" s="87">
        <v>0</v>
      </c>
      <c r="AF198" s="87">
        <v>0</v>
      </c>
      <c r="AG198" s="87">
        <v>0</v>
      </c>
      <c r="AH198" s="87">
        <v>0</v>
      </c>
      <c r="AI198" s="87">
        <v>0</v>
      </c>
      <c r="AJ198" s="87">
        <v>0</v>
      </c>
      <c r="AK198" s="87">
        <v>0</v>
      </c>
      <c r="AL198" s="87">
        <v>0</v>
      </c>
      <c r="AM198" s="87">
        <v>0</v>
      </c>
      <c r="AN198" s="87">
        <v>0</v>
      </c>
      <c r="AO198" s="87">
        <v>0</v>
      </c>
      <c r="AP198" s="87">
        <v>0</v>
      </c>
      <c r="AQ198" s="87">
        <v>0</v>
      </c>
      <c r="AR198" s="87">
        <v>0</v>
      </c>
      <c r="AS198" s="87">
        <v>0</v>
      </c>
      <c r="AT198" s="87">
        <v>0</v>
      </c>
      <c r="AU198" s="87">
        <v>0</v>
      </c>
      <c r="AV198" s="87">
        <v>0</v>
      </c>
      <c r="AW198" s="87">
        <v>0</v>
      </c>
      <c r="AX198" s="87">
        <v>0</v>
      </c>
      <c r="AY198" s="87">
        <v>0</v>
      </c>
      <c r="AZ198" s="87">
        <v>0</v>
      </c>
      <c r="BA198" s="87">
        <v>0</v>
      </c>
      <c r="BB198" s="87">
        <v>0</v>
      </c>
      <c r="BC198" s="87">
        <v>0</v>
      </c>
      <c r="BD198" s="87">
        <v>0</v>
      </c>
      <c r="BE198" s="87">
        <v>0</v>
      </c>
      <c r="BF198" s="87">
        <v>0</v>
      </c>
      <c r="BG198" s="87">
        <v>0</v>
      </c>
      <c r="BH198" s="87">
        <v>0</v>
      </c>
      <c r="BI198" s="87">
        <v>0</v>
      </c>
      <c r="BJ198" s="87">
        <v>0</v>
      </c>
      <c r="BK198" s="87">
        <v>0</v>
      </c>
      <c r="BL198" s="87">
        <v>0</v>
      </c>
      <c r="BM198" s="87">
        <v>0</v>
      </c>
      <c r="BN198" s="87">
        <v>0</v>
      </c>
    </row>
    <row r="199" spans="1:66">
      <c r="A199" s="86" t="s">
        <v>1545</v>
      </c>
      <c r="B199" s="87">
        <v>0</v>
      </c>
      <c r="C199" s="87">
        <v>0</v>
      </c>
      <c r="D199" s="87">
        <v>0</v>
      </c>
      <c r="E199" s="87">
        <v>0</v>
      </c>
      <c r="F199" s="87">
        <v>0</v>
      </c>
      <c r="G199" s="87">
        <v>0</v>
      </c>
      <c r="H199" s="87">
        <v>0</v>
      </c>
      <c r="I199" s="87">
        <v>0</v>
      </c>
      <c r="J199" s="87">
        <v>0</v>
      </c>
      <c r="K199" s="87">
        <v>0</v>
      </c>
      <c r="L199" s="87">
        <v>0</v>
      </c>
      <c r="M199" s="87">
        <v>0</v>
      </c>
      <c r="N199" s="87">
        <v>0</v>
      </c>
      <c r="O199" s="87">
        <v>0</v>
      </c>
      <c r="P199" s="87">
        <v>0</v>
      </c>
      <c r="Q199" s="87">
        <v>0</v>
      </c>
      <c r="R199" s="87">
        <v>0</v>
      </c>
      <c r="S199" s="87">
        <v>0</v>
      </c>
      <c r="T199" s="87">
        <v>0</v>
      </c>
      <c r="U199" s="87">
        <v>0</v>
      </c>
      <c r="V199" s="87">
        <v>0</v>
      </c>
      <c r="W199" s="87">
        <v>0</v>
      </c>
      <c r="X199" s="87">
        <v>0</v>
      </c>
      <c r="Y199" s="87">
        <v>0</v>
      </c>
      <c r="Z199" s="87">
        <v>0</v>
      </c>
      <c r="AA199" s="87">
        <v>0</v>
      </c>
      <c r="AB199" s="87">
        <v>0</v>
      </c>
      <c r="AC199" s="87">
        <v>0</v>
      </c>
      <c r="AD199" s="87">
        <v>0</v>
      </c>
      <c r="AE199" s="87">
        <v>0</v>
      </c>
      <c r="AF199" s="87">
        <v>0</v>
      </c>
      <c r="AG199" s="87">
        <v>0</v>
      </c>
      <c r="AH199" s="87">
        <v>0</v>
      </c>
      <c r="AI199" s="87">
        <v>0</v>
      </c>
      <c r="AJ199" s="87">
        <v>0</v>
      </c>
      <c r="AK199" s="87">
        <v>0</v>
      </c>
      <c r="AL199" s="87">
        <v>0</v>
      </c>
      <c r="AM199" s="87">
        <v>0</v>
      </c>
      <c r="AN199" s="87">
        <v>0</v>
      </c>
      <c r="AO199" s="87">
        <v>0</v>
      </c>
      <c r="AP199" s="87">
        <v>0</v>
      </c>
      <c r="AQ199" s="87">
        <v>0</v>
      </c>
      <c r="AR199" s="87">
        <v>0</v>
      </c>
      <c r="AS199" s="87">
        <v>0</v>
      </c>
      <c r="AT199" s="87">
        <v>0</v>
      </c>
      <c r="AU199" s="87">
        <v>0</v>
      </c>
      <c r="AV199" s="87">
        <v>0</v>
      </c>
      <c r="AW199" s="87">
        <v>0</v>
      </c>
      <c r="AX199" s="87">
        <v>0</v>
      </c>
      <c r="AY199" s="87">
        <v>0</v>
      </c>
      <c r="AZ199" s="87">
        <v>0</v>
      </c>
      <c r="BA199" s="87">
        <v>0</v>
      </c>
      <c r="BB199" s="87">
        <v>0</v>
      </c>
      <c r="BC199" s="87">
        <v>0</v>
      </c>
      <c r="BD199" s="87">
        <v>0</v>
      </c>
      <c r="BE199" s="87">
        <v>0</v>
      </c>
      <c r="BF199" s="87">
        <v>0</v>
      </c>
      <c r="BG199" s="87">
        <v>0</v>
      </c>
      <c r="BH199" s="87">
        <v>0</v>
      </c>
      <c r="BI199" s="87">
        <v>0</v>
      </c>
      <c r="BJ199" s="87">
        <v>0</v>
      </c>
      <c r="BK199" s="87">
        <v>0</v>
      </c>
      <c r="BL199" s="87">
        <v>0</v>
      </c>
      <c r="BM199" s="87">
        <v>0</v>
      </c>
      <c r="BN199" s="87">
        <v>0</v>
      </c>
    </row>
    <row r="200" spans="1:66">
      <c r="A200" s="86" t="s">
        <v>1546</v>
      </c>
      <c r="B200" s="87">
        <v>0</v>
      </c>
      <c r="C200" s="87">
        <v>0</v>
      </c>
      <c r="D200" s="87">
        <v>0</v>
      </c>
      <c r="E200" s="87">
        <v>0</v>
      </c>
      <c r="F200" s="87">
        <v>0</v>
      </c>
      <c r="G200" s="87">
        <v>0</v>
      </c>
      <c r="H200" s="87">
        <v>0</v>
      </c>
      <c r="I200" s="87">
        <v>0</v>
      </c>
      <c r="J200" s="87">
        <v>0</v>
      </c>
      <c r="K200" s="87">
        <v>0</v>
      </c>
      <c r="L200" s="87">
        <v>0</v>
      </c>
      <c r="M200" s="87">
        <v>0</v>
      </c>
      <c r="N200" s="87">
        <v>0</v>
      </c>
      <c r="O200" s="87">
        <v>0</v>
      </c>
      <c r="P200" s="87">
        <v>0</v>
      </c>
      <c r="Q200" s="87">
        <v>0</v>
      </c>
      <c r="R200" s="87">
        <v>0</v>
      </c>
      <c r="S200" s="87">
        <v>0</v>
      </c>
      <c r="T200" s="87">
        <v>0</v>
      </c>
      <c r="U200" s="87">
        <v>0</v>
      </c>
      <c r="V200" s="87">
        <v>0</v>
      </c>
      <c r="W200" s="87">
        <v>0</v>
      </c>
      <c r="X200" s="87">
        <v>0</v>
      </c>
      <c r="Y200" s="87">
        <v>0</v>
      </c>
      <c r="Z200" s="87">
        <v>0</v>
      </c>
      <c r="AA200" s="87">
        <v>0</v>
      </c>
      <c r="AB200" s="87">
        <v>0</v>
      </c>
      <c r="AC200" s="87">
        <v>0</v>
      </c>
      <c r="AD200" s="87">
        <v>0</v>
      </c>
      <c r="AE200" s="87">
        <v>0</v>
      </c>
      <c r="AF200" s="87">
        <v>0</v>
      </c>
      <c r="AG200" s="87">
        <v>0</v>
      </c>
      <c r="AH200" s="87">
        <v>0</v>
      </c>
      <c r="AI200" s="87">
        <v>0</v>
      </c>
      <c r="AJ200" s="87">
        <v>0</v>
      </c>
      <c r="AK200" s="87">
        <v>0</v>
      </c>
      <c r="AL200" s="87">
        <v>0</v>
      </c>
      <c r="AM200" s="87">
        <v>0</v>
      </c>
      <c r="AN200" s="87">
        <v>0</v>
      </c>
      <c r="AO200" s="87">
        <v>0</v>
      </c>
      <c r="AP200" s="87">
        <v>0</v>
      </c>
      <c r="AQ200" s="87">
        <v>0</v>
      </c>
      <c r="AR200" s="87">
        <v>0</v>
      </c>
      <c r="AS200" s="87">
        <v>0</v>
      </c>
      <c r="AT200" s="87">
        <v>0</v>
      </c>
      <c r="AU200" s="87">
        <v>0</v>
      </c>
      <c r="AV200" s="87">
        <v>0</v>
      </c>
      <c r="AW200" s="87">
        <v>0</v>
      </c>
      <c r="AX200" s="87">
        <v>0</v>
      </c>
      <c r="AY200" s="87">
        <v>0</v>
      </c>
      <c r="AZ200" s="87">
        <v>0</v>
      </c>
      <c r="BA200" s="87">
        <v>0</v>
      </c>
      <c r="BB200" s="87">
        <v>0</v>
      </c>
      <c r="BC200" s="87">
        <v>0</v>
      </c>
      <c r="BD200" s="87">
        <v>0</v>
      </c>
      <c r="BE200" s="87">
        <v>0</v>
      </c>
      <c r="BF200" s="87">
        <v>0</v>
      </c>
      <c r="BG200" s="87">
        <v>0</v>
      </c>
      <c r="BH200" s="87">
        <v>0</v>
      </c>
      <c r="BI200" s="87">
        <v>0</v>
      </c>
      <c r="BJ200" s="87">
        <v>0</v>
      </c>
      <c r="BK200" s="87">
        <v>0</v>
      </c>
      <c r="BL200" s="87">
        <v>0</v>
      </c>
      <c r="BM200" s="87">
        <v>0</v>
      </c>
      <c r="BN200" s="87">
        <v>0</v>
      </c>
    </row>
    <row r="201" spans="1:66">
      <c r="A201" s="86" t="s">
        <v>1547</v>
      </c>
      <c r="B201" s="87">
        <v>0</v>
      </c>
      <c r="C201" s="87">
        <v>0</v>
      </c>
      <c r="D201" s="87">
        <v>0</v>
      </c>
      <c r="E201" s="87">
        <v>0</v>
      </c>
      <c r="F201" s="87">
        <v>0</v>
      </c>
      <c r="G201" s="87">
        <v>0</v>
      </c>
      <c r="H201" s="87">
        <v>0</v>
      </c>
      <c r="I201" s="87">
        <v>0</v>
      </c>
      <c r="J201" s="87">
        <v>0</v>
      </c>
      <c r="K201" s="87">
        <v>0</v>
      </c>
      <c r="L201" s="87">
        <v>0</v>
      </c>
      <c r="M201" s="87">
        <v>0</v>
      </c>
      <c r="N201" s="87">
        <v>0</v>
      </c>
      <c r="O201" s="87">
        <v>0</v>
      </c>
      <c r="P201" s="87">
        <v>0</v>
      </c>
      <c r="Q201" s="87">
        <v>0</v>
      </c>
      <c r="R201" s="87">
        <v>0</v>
      </c>
      <c r="S201" s="87">
        <v>0</v>
      </c>
      <c r="T201" s="87">
        <v>0</v>
      </c>
      <c r="U201" s="87">
        <v>0</v>
      </c>
      <c r="V201" s="87">
        <v>0</v>
      </c>
      <c r="W201" s="87">
        <v>0</v>
      </c>
      <c r="X201" s="87">
        <v>0</v>
      </c>
      <c r="Y201" s="87">
        <v>0</v>
      </c>
      <c r="Z201" s="87">
        <v>0</v>
      </c>
      <c r="AA201" s="87">
        <v>0</v>
      </c>
      <c r="AB201" s="87">
        <v>0</v>
      </c>
      <c r="AC201" s="87">
        <v>0</v>
      </c>
      <c r="AD201" s="87">
        <v>0</v>
      </c>
      <c r="AE201" s="87">
        <v>0</v>
      </c>
      <c r="AF201" s="87">
        <v>0</v>
      </c>
      <c r="AG201" s="87">
        <v>0</v>
      </c>
      <c r="AH201" s="87">
        <v>0</v>
      </c>
      <c r="AI201" s="87">
        <v>0</v>
      </c>
      <c r="AJ201" s="87">
        <v>0</v>
      </c>
      <c r="AK201" s="87">
        <v>0</v>
      </c>
      <c r="AL201" s="87">
        <v>0</v>
      </c>
      <c r="AM201" s="87">
        <v>0</v>
      </c>
      <c r="AN201" s="87">
        <v>0</v>
      </c>
      <c r="AO201" s="87">
        <v>0</v>
      </c>
      <c r="AP201" s="87">
        <v>0</v>
      </c>
      <c r="AQ201" s="87">
        <v>0</v>
      </c>
      <c r="AR201" s="87">
        <v>0</v>
      </c>
      <c r="AS201" s="87">
        <v>0</v>
      </c>
      <c r="AT201" s="87">
        <v>0</v>
      </c>
      <c r="AU201" s="87">
        <v>0</v>
      </c>
      <c r="AV201" s="87">
        <v>0</v>
      </c>
      <c r="AW201" s="87">
        <v>0</v>
      </c>
      <c r="AX201" s="87">
        <v>0</v>
      </c>
      <c r="AY201" s="87">
        <v>0</v>
      </c>
      <c r="AZ201" s="87">
        <v>0</v>
      </c>
      <c r="BA201" s="87">
        <v>0</v>
      </c>
      <c r="BB201" s="87">
        <v>0</v>
      </c>
      <c r="BC201" s="87">
        <v>0</v>
      </c>
      <c r="BD201" s="87">
        <v>0</v>
      </c>
      <c r="BE201" s="87">
        <v>0</v>
      </c>
      <c r="BF201" s="87">
        <v>0</v>
      </c>
      <c r="BG201" s="87">
        <v>0</v>
      </c>
      <c r="BH201" s="87">
        <v>0</v>
      </c>
      <c r="BI201" s="87">
        <v>0</v>
      </c>
      <c r="BJ201" s="87">
        <v>0</v>
      </c>
      <c r="BK201" s="87">
        <v>0</v>
      </c>
      <c r="BL201" s="87">
        <v>0</v>
      </c>
      <c r="BM201" s="87">
        <v>0</v>
      </c>
      <c r="BN201" s="87">
        <v>0</v>
      </c>
    </row>
    <row r="202" spans="1:66">
      <c r="A202" s="86" t="s">
        <v>1548</v>
      </c>
      <c r="B202" s="87">
        <v>-2618509</v>
      </c>
      <c r="C202" s="87">
        <v>-2618509</v>
      </c>
      <c r="D202" s="87">
        <v>-2618509</v>
      </c>
      <c r="E202" s="87">
        <v>-3765648</v>
      </c>
      <c r="F202" s="87">
        <v>-3765648</v>
      </c>
      <c r="G202" s="87">
        <v>-3765648</v>
      </c>
      <c r="H202" s="87">
        <v>-3765648</v>
      </c>
      <c r="I202" s="87">
        <v>-3765648</v>
      </c>
      <c r="J202" s="87">
        <v>-3765648</v>
      </c>
      <c r="K202" s="87">
        <v>-3765648</v>
      </c>
      <c r="L202" s="87">
        <v>-3765648</v>
      </c>
      <c r="M202" s="87">
        <v>-3765647</v>
      </c>
      <c r="N202" s="87">
        <v>-41746358</v>
      </c>
      <c r="O202" s="87">
        <v>-4388870</v>
      </c>
      <c r="P202" s="87">
        <v>-4388870</v>
      </c>
      <c r="Q202" s="87">
        <v>-4388870</v>
      </c>
      <c r="R202" s="87">
        <v>-4388870</v>
      </c>
      <c r="S202" s="87">
        <v>-4388870</v>
      </c>
      <c r="T202" s="87">
        <v>-4388870</v>
      </c>
      <c r="U202" s="87">
        <v>-4388870</v>
      </c>
      <c r="V202" s="87">
        <v>-4388870</v>
      </c>
      <c r="W202" s="87">
        <v>-4388870</v>
      </c>
      <c r="X202" s="87">
        <v>-4388870</v>
      </c>
      <c r="Y202" s="87">
        <v>-4388870</v>
      </c>
      <c r="Z202" s="87">
        <v>-4388870</v>
      </c>
      <c r="AA202" s="87">
        <v>-52666440</v>
      </c>
      <c r="AB202" s="87">
        <v>-5253169</v>
      </c>
      <c r="AC202" s="87">
        <v>-5253169</v>
      </c>
      <c r="AD202" s="87">
        <v>-5253169</v>
      </c>
      <c r="AE202" s="87">
        <v>-5253169</v>
      </c>
      <c r="AF202" s="87">
        <v>-5253169</v>
      </c>
      <c r="AG202" s="87">
        <v>-5253169</v>
      </c>
      <c r="AH202" s="87">
        <v>-5253169</v>
      </c>
      <c r="AI202" s="87">
        <v>-5253169</v>
      </c>
      <c r="AJ202" s="87">
        <v>-5253169</v>
      </c>
      <c r="AK202" s="87">
        <v>-5253169</v>
      </c>
      <c r="AL202" s="87">
        <v>-5253169</v>
      </c>
      <c r="AM202" s="87">
        <v>-5253169</v>
      </c>
      <c r="AN202" s="87">
        <v>-63038028</v>
      </c>
      <c r="AO202" s="87">
        <v>-7932402</v>
      </c>
      <c r="AP202" s="87">
        <v>-7932402</v>
      </c>
      <c r="AQ202" s="87">
        <v>-7932402</v>
      </c>
      <c r="AR202" s="87">
        <v>-7932402</v>
      </c>
      <c r="AS202" s="87">
        <v>-7932402</v>
      </c>
      <c r="AT202" s="87">
        <v>-7932402</v>
      </c>
      <c r="AU202" s="87">
        <v>-7932402</v>
      </c>
      <c r="AV202" s="87">
        <v>-7932402</v>
      </c>
      <c r="AW202" s="87">
        <v>-7932402</v>
      </c>
      <c r="AX202" s="87">
        <v>-7932403</v>
      </c>
      <c r="AY202" s="87">
        <v>-7932403</v>
      </c>
      <c r="AZ202" s="87">
        <v>-7932403</v>
      </c>
      <c r="BA202" s="87">
        <v>-95188827</v>
      </c>
      <c r="BB202" s="87">
        <v>-9706837</v>
      </c>
      <c r="BC202" s="87">
        <v>-9706837</v>
      </c>
      <c r="BD202" s="87">
        <v>-9706837</v>
      </c>
      <c r="BE202" s="87">
        <v>-9706837</v>
      </c>
      <c r="BF202" s="87">
        <v>-9706837</v>
      </c>
      <c r="BG202" s="87">
        <v>-9706837</v>
      </c>
      <c r="BH202" s="87">
        <v>-9706837</v>
      </c>
      <c r="BI202" s="87">
        <v>-9706837</v>
      </c>
      <c r="BJ202" s="87">
        <v>-9706836</v>
      </c>
      <c r="BK202" s="87">
        <v>-9706836</v>
      </c>
      <c r="BL202" s="87">
        <v>-9706836</v>
      </c>
      <c r="BM202" s="87">
        <v>-9706836</v>
      </c>
      <c r="BN202" s="87">
        <v>-116482039.999999</v>
      </c>
    </row>
    <row r="203" spans="1:66">
      <c r="A203" s="86" t="s">
        <v>1549</v>
      </c>
      <c r="B203" s="87">
        <v>0</v>
      </c>
      <c r="C203" s="87">
        <v>0</v>
      </c>
      <c r="D203" s="87">
        <v>0</v>
      </c>
      <c r="E203" s="87">
        <v>0</v>
      </c>
      <c r="F203" s="87">
        <v>0</v>
      </c>
      <c r="G203" s="87">
        <v>0</v>
      </c>
      <c r="H203" s="87">
        <v>0</v>
      </c>
      <c r="I203" s="87">
        <v>0</v>
      </c>
      <c r="J203" s="87">
        <v>0</v>
      </c>
      <c r="K203" s="87">
        <v>0</v>
      </c>
      <c r="L203" s="87">
        <v>0</v>
      </c>
      <c r="M203" s="87">
        <v>0</v>
      </c>
      <c r="N203" s="87">
        <v>0</v>
      </c>
      <c r="O203" s="87">
        <v>0</v>
      </c>
      <c r="P203" s="87">
        <v>0</v>
      </c>
      <c r="Q203" s="87">
        <v>0</v>
      </c>
      <c r="R203" s="87">
        <v>0</v>
      </c>
      <c r="S203" s="87">
        <v>0</v>
      </c>
      <c r="T203" s="87">
        <v>0</v>
      </c>
      <c r="U203" s="87">
        <v>0</v>
      </c>
      <c r="V203" s="87">
        <v>0</v>
      </c>
      <c r="W203" s="87">
        <v>0</v>
      </c>
      <c r="X203" s="87">
        <v>0</v>
      </c>
      <c r="Y203" s="87">
        <v>0</v>
      </c>
      <c r="Z203" s="87">
        <v>0</v>
      </c>
      <c r="AA203" s="87">
        <v>0</v>
      </c>
      <c r="AB203" s="87">
        <v>0</v>
      </c>
      <c r="AC203" s="87">
        <v>0</v>
      </c>
      <c r="AD203" s="87">
        <v>0</v>
      </c>
      <c r="AE203" s="87">
        <v>0</v>
      </c>
      <c r="AF203" s="87">
        <v>0</v>
      </c>
      <c r="AG203" s="87">
        <v>0</v>
      </c>
      <c r="AH203" s="87">
        <v>0</v>
      </c>
      <c r="AI203" s="87">
        <v>0</v>
      </c>
      <c r="AJ203" s="87">
        <v>0</v>
      </c>
      <c r="AK203" s="87">
        <v>0</v>
      </c>
      <c r="AL203" s="87">
        <v>0</v>
      </c>
      <c r="AM203" s="87">
        <v>0</v>
      </c>
      <c r="AN203" s="87">
        <v>0</v>
      </c>
      <c r="AO203" s="87">
        <v>0</v>
      </c>
      <c r="AP203" s="87">
        <v>0</v>
      </c>
      <c r="AQ203" s="87">
        <v>0</v>
      </c>
      <c r="AR203" s="87">
        <v>0</v>
      </c>
      <c r="AS203" s="87">
        <v>0</v>
      </c>
      <c r="AT203" s="87">
        <v>0</v>
      </c>
      <c r="AU203" s="87">
        <v>0</v>
      </c>
      <c r="AV203" s="87">
        <v>0</v>
      </c>
      <c r="AW203" s="87">
        <v>0</v>
      </c>
      <c r="AX203" s="87">
        <v>0</v>
      </c>
      <c r="AY203" s="87">
        <v>0</v>
      </c>
      <c r="AZ203" s="87">
        <v>0</v>
      </c>
      <c r="BA203" s="87">
        <v>0</v>
      </c>
      <c r="BB203" s="87">
        <v>0</v>
      </c>
      <c r="BC203" s="87">
        <v>0</v>
      </c>
      <c r="BD203" s="87">
        <v>0</v>
      </c>
      <c r="BE203" s="87">
        <v>0</v>
      </c>
      <c r="BF203" s="87">
        <v>0</v>
      </c>
      <c r="BG203" s="87">
        <v>0</v>
      </c>
      <c r="BH203" s="87">
        <v>0</v>
      </c>
      <c r="BI203" s="87">
        <v>0</v>
      </c>
      <c r="BJ203" s="87">
        <v>0</v>
      </c>
      <c r="BK203" s="87">
        <v>0</v>
      </c>
      <c r="BL203" s="87">
        <v>0</v>
      </c>
      <c r="BM203" s="87">
        <v>0</v>
      </c>
      <c r="BN203" s="87">
        <v>0</v>
      </c>
    </row>
    <row r="204" spans="1:66">
      <c r="A204" s="86" t="s">
        <v>1550</v>
      </c>
      <c r="B204" s="87">
        <v>-1722498.58333333</v>
      </c>
      <c r="C204" s="87">
        <v>-1722498.58333333</v>
      </c>
      <c r="D204" s="87">
        <v>-1722498.58333333</v>
      </c>
      <c r="E204" s="87">
        <v>-1722498.58333333</v>
      </c>
      <c r="F204" s="87">
        <v>-1722498.58333333</v>
      </c>
      <c r="G204" s="87">
        <v>-1722498.58333333</v>
      </c>
      <c r="H204" s="87">
        <v>-1722498.58333333</v>
      </c>
      <c r="I204" s="87">
        <v>-1722498.58333333</v>
      </c>
      <c r="J204" s="87">
        <v>-1722498.58333333</v>
      </c>
      <c r="K204" s="87">
        <v>-1722498.58333333</v>
      </c>
      <c r="L204" s="87">
        <v>-1722498.58333333</v>
      </c>
      <c r="M204" s="87">
        <v>-1722498.58333333</v>
      </c>
      <c r="N204" s="87">
        <v>-20669983</v>
      </c>
      <c r="O204" s="87">
        <v>-1758987.74999999</v>
      </c>
      <c r="P204" s="87">
        <v>-1758987.74999999</v>
      </c>
      <c r="Q204" s="87">
        <v>-1758987.74999999</v>
      </c>
      <c r="R204" s="87">
        <v>-1758987.74999999</v>
      </c>
      <c r="S204" s="87">
        <v>-1758987.74999999</v>
      </c>
      <c r="T204" s="87">
        <v>-1758987.74999999</v>
      </c>
      <c r="U204" s="87">
        <v>-1758987.74999999</v>
      </c>
      <c r="V204" s="87">
        <v>-1758987.74999999</v>
      </c>
      <c r="W204" s="87">
        <v>-1758987.74999999</v>
      </c>
      <c r="X204" s="87">
        <v>-1758987.74999999</v>
      </c>
      <c r="Y204" s="87">
        <v>-1758987.74999999</v>
      </c>
      <c r="Z204" s="87">
        <v>-1758987.74999999</v>
      </c>
      <c r="AA204" s="87">
        <v>-21107853</v>
      </c>
      <c r="AB204" s="87">
        <v>-1792607.99999999</v>
      </c>
      <c r="AC204" s="87">
        <v>-1792607.99999999</v>
      </c>
      <c r="AD204" s="87">
        <v>-1792607.99999999</v>
      </c>
      <c r="AE204" s="87">
        <v>-1792607.99999999</v>
      </c>
      <c r="AF204" s="87">
        <v>-1792607.99999999</v>
      </c>
      <c r="AG204" s="87">
        <v>-1792607.99999999</v>
      </c>
      <c r="AH204" s="87">
        <v>-1792607.99999999</v>
      </c>
      <c r="AI204" s="87">
        <v>-1792607.99999999</v>
      </c>
      <c r="AJ204" s="87">
        <v>-1792607.99999999</v>
      </c>
      <c r="AK204" s="87">
        <v>-1792607.99999999</v>
      </c>
      <c r="AL204" s="87">
        <v>-1792607.99999999</v>
      </c>
      <c r="AM204" s="87">
        <v>-1792607.99999999</v>
      </c>
      <c r="AN204" s="87">
        <v>-21511296</v>
      </c>
      <c r="AO204" s="87">
        <v>-1874453.91666666</v>
      </c>
      <c r="AP204" s="87">
        <v>-1874453.91666666</v>
      </c>
      <c r="AQ204" s="87">
        <v>-1874453.91666666</v>
      </c>
      <c r="AR204" s="87">
        <v>-1874453.91666666</v>
      </c>
      <c r="AS204" s="87">
        <v>-1874453.91666666</v>
      </c>
      <c r="AT204" s="87">
        <v>-1874453.91666666</v>
      </c>
      <c r="AU204" s="87">
        <v>-1874453.91666666</v>
      </c>
      <c r="AV204" s="87">
        <v>-1874453.91666666</v>
      </c>
      <c r="AW204" s="87">
        <v>-1874453.91666666</v>
      </c>
      <c r="AX204" s="87">
        <v>-1874453.91666666</v>
      </c>
      <c r="AY204" s="87">
        <v>-1874453.91666666</v>
      </c>
      <c r="AZ204" s="87">
        <v>-1874453.91666666</v>
      </c>
      <c r="BA204" s="87">
        <v>-22493446.999999899</v>
      </c>
      <c r="BB204" s="87">
        <v>-1905986.91666666</v>
      </c>
      <c r="BC204" s="87">
        <v>-1905986.91666666</v>
      </c>
      <c r="BD204" s="87">
        <v>-1905986.91666666</v>
      </c>
      <c r="BE204" s="87">
        <v>-1905986.91666666</v>
      </c>
      <c r="BF204" s="87">
        <v>-1905986.91666666</v>
      </c>
      <c r="BG204" s="87">
        <v>-1905986.91666666</v>
      </c>
      <c r="BH204" s="87">
        <v>-1905986.91666666</v>
      </c>
      <c r="BI204" s="87">
        <v>-1905986.91666666</v>
      </c>
      <c r="BJ204" s="87">
        <v>-1905986.91666666</v>
      </c>
      <c r="BK204" s="87">
        <v>-1905986.91666666</v>
      </c>
      <c r="BL204" s="87">
        <v>-1905986.91666666</v>
      </c>
      <c r="BM204" s="87">
        <v>-1905986.91666666</v>
      </c>
      <c r="BN204" s="87">
        <v>-22871843</v>
      </c>
    </row>
    <row r="205" spans="1:66">
      <c r="A205" s="86" t="s">
        <v>1551</v>
      </c>
      <c r="B205" s="87">
        <v>0</v>
      </c>
      <c r="C205" s="87">
        <v>0</v>
      </c>
      <c r="D205" s="87">
        <v>0</v>
      </c>
      <c r="E205" s="87">
        <v>0</v>
      </c>
      <c r="F205" s="87">
        <v>0</v>
      </c>
      <c r="G205" s="87">
        <v>0</v>
      </c>
      <c r="H205" s="87">
        <v>0</v>
      </c>
      <c r="I205" s="87">
        <v>0</v>
      </c>
      <c r="J205" s="87">
        <v>0</v>
      </c>
      <c r="K205" s="87">
        <v>0</v>
      </c>
      <c r="L205" s="87">
        <v>0</v>
      </c>
      <c r="M205" s="87">
        <v>0</v>
      </c>
      <c r="N205" s="87">
        <v>0</v>
      </c>
      <c r="O205" s="87">
        <v>0</v>
      </c>
      <c r="P205" s="87">
        <v>0</v>
      </c>
      <c r="Q205" s="87">
        <v>0</v>
      </c>
      <c r="R205" s="87">
        <v>0</v>
      </c>
      <c r="S205" s="87">
        <v>0</v>
      </c>
      <c r="T205" s="87">
        <v>0</v>
      </c>
      <c r="U205" s="87">
        <v>0</v>
      </c>
      <c r="V205" s="87">
        <v>0</v>
      </c>
      <c r="W205" s="87">
        <v>0</v>
      </c>
      <c r="X205" s="87">
        <v>0</v>
      </c>
      <c r="Y205" s="87">
        <v>0</v>
      </c>
      <c r="Z205" s="87">
        <v>0</v>
      </c>
      <c r="AA205" s="87">
        <v>0</v>
      </c>
      <c r="AB205" s="87">
        <v>0</v>
      </c>
      <c r="AC205" s="87">
        <v>0</v>
      </c>
      <c r="AD205" s="87">
        <v>0</v>
      </c>
      <c r="AE205" s="87">
        <v>0</v>
      </c>
      <c r="AF205" s="87">
        <v>0</v>
      </c>
      <c r="AG205" s="87">
        <v>0</v>
      </c>
      <c r="AH205" s="87">
        <v>0</v>
      </c>
      <c r="AI205" s="87">
        <v>0</v>
      </c>
      <c r="AJ205" s="87">
        <v>0</v>
      </c>
      <c r="AK205" s="87">
        <v>0</v>
      </c>
      <c r="AL205" s="87">
        <v>0</v>
      </c>
      <c r="AM205" s="87">
        <v>0</v>
      </c>
      <c r="AN205" s="87">
        <v>0</v>
      </c>
      <c r="AO205" s="87">
        <v>0</v>
      </c>
      <c r="AP205" s="87">
        <v>0</v>
      </c>
      <c r="AQ205" s="87">
        <v>0</v>
      </c>
      <c r="AR205" s="87">
        <v>0</v>
      </c>
      <c r="AS205" s="87">
        <v>0</v>
      </c>
      <c r="AT205" s="87">
        <v>0</v>
      </c>
      <c r="AU205" s="87">
        <v>0</v>
      </c>
      <c r="AV205" s="87">
        <v>0</v>
      </c>
      <c r="AW205" s="87">
        <v>0</v>
      </c>
      <c r="AX205" s="87">
        <v>0</v>
      </c>
      <c r="AY205" s="87">
        <v>0</v>
      </c>
      <c r="AZ205" s="87">
        <v>0</v>
      </c>
      <c r="BA205" s="87">
        <v>0</v>
      </c>
      <c r="BB205" s="87">
        <v>0</v>
      </c>
      <c r="BC205" s="87">
        <v>0</v>
      </c>
      <c r="BD205" s="87">
        <v>0</v>
      </c>
      <c r="BE205" s="87">
        <v>0</v>
      </c>
      <c r="BF205" s="87">
        <v>0</v>
      </c>
      <c r="BG205" s="87">
        <v>0</v>
      </c>
      <c r="BH205" s="87">
        <v>0</v>
      </c>
      <c r="BI205" s="87">
        <v>0</v>
      </c>
      <c r="BJ205" s="87">
        <v>0</v>
      </c>
      <c r="BK205" s="87">
        <v>0</v>
      </c>
      <c r="BL205" s="87">
        <v>0</v>
      </c>
      <c r="BM205" s="87">
        <v>0</v>
      </c>
      <c r="BN205" s="87">
        <v>0</v>
      </c>
    </row>
    <row r="206" spans="1:66">
      <c r="A206" s="89" t="s">
        <v>1552</v>
      </c>
      <c r="B206" s="87">
        <v>-1722498.58333333</v>
      </c>
      <c r="C206" s="87">
        <v>-1722498.58333333</v>
      </c>
      <c r="D206" s="87">
        <v>-1722498.58333333</v>
      </c>
      <c r="E206" s="87">
        <v>-1722498.58333333</v>
      </c>
      <c r="F206" s="87">
        <v>-1722498.58333333</v>
      </c>
      <c r="G206" s="87">
        <v>-1722498.58333333</v>
      </c>
      <c r="H206" s="87">
        <v>-1722498.58333333</v>
      </c>
      <c r="I206" s="87">
        <v>-1722498.58333333</v>
      </c>
      <c r="J206" s="87">
        <v>-1722498.58333333</v>
      </c>
      <c r="K206" s="87">
        <v>-1722498.58333333</v>
      </c>
      <c r="L206" s="87">
        <v>-1722498.58333333</v>
      </c>
      <c r="M206" s="87">
        <v>-1722498.58333333</v>
      </c>
      <c r="N206" s="87">
        <v>-20669983</v>
      </c>
      <c r="O206" s="87">
        <v>-1758987.74999999</v>
      </c>
      <c r="P206" s="87">
        <v>-1758987.74999999</v>
      </c>
      <c r="Q206" s="87">
        <v>-1758987.74999999</v>
      </c>
      <c r="R206" s="87">
        <v>-1758987.74999999</v>
      </c>
      <c r="S206" s="87">
        <v>-1758987.74999999</v>
      </c>
      <c r="T206" s="87">
        <v>-1758987.74999999</v>
      </c>
      <c r="U206" s="87">
        <v>-1758987.74999999</v>
      </c>
      <c r="V206" s="87">
        <v>-1758987.74999999</v>
      </c>
      <c r="W206" s="87">
        <v>-1758987.74999999</v>
      </c>
      <c r="X206" s="87">
        <v>-1758987.74999999</v>
      </c>
      <c r="Y206" s="87">
        <v>-1758987.74999999</v>
      </c>
      <c r="Z206" s="87">
        <v>-1758987.74999999</v>
      </c>
      <c r="AA206" s="87">
        <v>-21107853</v>
      </c>
      <c r="AB206" s="87">
        <v>-1792607.99999999</v>
      </c>
      <c r="AC206" s="87">
        <v>-1792607.99999999</v>
      </c>
      <c r="AD206" s="87">
        <v>-1792607.99999999</v>
      </c>
      <c r="AE206" s="87">
        <v>-1792607.99999999</v>
      </c>
      <c r="AF206" s="87">
        <v>-1792607.99999999</v>
      </c>
      <c r="AG206" s="87">
        <v>-1792607.99999999</v>
      </c>
      <c r="AH206" s="87">
        <v>-1792607.99999999</v>
      </c>
      <c r="AI206" s="87">
        <v>-1792607.99999999</v>
      </c>
      <c r="AJ206" s="87">
        <v>-1792607.99999999</v>
      </c>
      <c r="AK206" s="87">
        <v>-1792607.99999999</v>
      </c>
      <c r="AL206" s="87">
        <v>-1792607.99999999</v>
      </c>
      <c r="AM206" s="87">
        <v>-1792607.99999999</v>
      </c>
      <c r="AN206" s="87">
        <v>-21511296</v>
      </c>
      <c r="AO206" s="87">
        <v>-1874453.91666666</v>
      </c>
      <c r="AP206" s="87">
        <v>-1874453.91666666</v>
      </c>
      <c r="AQ206" s="87">
        <v>-1874453.91666666</v>
      </c>
      <c r="AR206" s="87">
        <v>-1874453.91666666</v>
      </c>
      <c r="AS206" s="87">
        <v>-1874453.91666666</v>
      </c>
      <c r="AT206" s="87">
        <v>-1874453.91666666</v>
      </c>
      <c r="AU206" s="87">
        <v>-1874453.91666666</v>
      </c>
      <c r="AV206" s="87">
        <v>-1874453.91666666</v>
      </c>
      <c r="AW206" s="87">
        <v>-1874453.91666666</v>
      </c>
      <c r="AX206" s="87">
        <v>-1874453.91666666</v>
      </c>
      <c r="AY206" s="87">
        <v>-1874453.91666666</v>
      </c>
      <c r="AZ206" s="87">
        <v>-1874453.91666666</v>
      </c>
      <c r="BA206" s="87">
        <v>-22493446.999999899</v>
      </c>
      <c r="BB206" s="87">
        <v>-1905986.91666666</v>
      </c>
      <c r="BC206" s="87">
        <v>-1905986.91666666</v>
      </c>
      <c r="BD206" s="87">
        <v>-1905986.91666666</v>
      </c>
      <c r="BE206" s="87">
        <v>-1905986.91666666</v>
      </c>
      <c r="BF206" s="87">
        <v>-1905986.91666666</v>
      </c>
      <c r="BG206" s="87">
        <v>-1905986.91666666</v>
      </c>
      <c r="BH206" s="87">
        <v>-1905986.91666666</v>
      </c>
      <c r="BI206" s="87">
        <v>-1905986.91666666</v>
      </c>
      <c r="BJ206" s="87">
        <v>-1905986.91666666</v>
      </c>
      <c r="BK206" s="87">
        <v>-1905986.91666666</v>
      </c>
      <c r="BL206" s="87">
        <v>-1905986.91666666</v>
      </c>
      <c r="BM206" s="87">
        <v>-1905986.91666666</v>
      </c>
      <c r="BN206" s="87">
        <v>-22871843</v>
      </c>
    </row>
    <row r="207" spans="1:66">
      <c r="A207" s="86" t="s">
        <v>1553</v>
      </c>
      <c r="B207" s="87">
        <v>0</v>
      </c>
      <c r="C207" s="87">
        <v>0</v>
      </c>
      <c r="D207" s="87">
        <v>0</v>
      </c>
      <c r="E207" s="87">
        <v>0</v>
      </c>
      <c r="F207" s="87">
        <v>0</v>
      </c>
      <c r="G207" s="87">
        <v>0</v>
      </c>
      <c r="H207" s="87">
        <v>0</v>
      </c>
      <c r="I207" s="87">
        <v>0</v>
      </c>
      <c r="J207" s="87">
        <v>0</v>
      </c>
      <c r="K207" s="87">
        <v>0</v>
      </c>
      <c r="L207" s="87">
        <v>0</v>
      </c>
      <c r="M207" s="87">
        <v>0</v>
      </c>
      <c r="N207" s="87">
        <v>0</v>
      </c>
      <c r="O207" s="87">
        <v>0</v>
      </c>
      <c r="P207" s="87">
        <v>0</v>
      </c>
      <c r="Q207" s="87">
        <v>0</v>
      </c>
      <c r="R207" s="87">
        <v>0</v>
      </c>
      <c r="S207" s="87">
        <v>0</v>
      </c>
      <c r="T207" s="87">
        <v>0</v>
      </c>
      <c r="U207" s="87">
        <v>0</v>
      </c>
      <c r="V207" s="87">
        <v>0</v>
      </c>
      <c r="W207" s="87">
        <v>0</v>
      </c>
      <c r="X207" s="87">
        <v>0</v>
      </c>
      <c r="Y207" s="87">
        <v>0</v>
      </c>
      <c r="Z207" s="87">
        <v>0</v>
      </c>
      <c r="AA207" s="87">
        <v>0</v>
      </c>
      <c r="AB207" s="87">
        <v>0</v>
      </c>
      <c r="AC207" s="87">
        <v>0</v>
      </c>
      <c r="AD207" s="87">
        <v>0</v>
      </c>
      <c r="AE207" s="87">
        <v>0</v>
      </c>
      <c r="AF207" s="87">
        <v>0</v>
      </c>
      <c r="AG207" s="87">
        <v>0</v>
      </c>
      <c r="AH207" s="87">
        <v>0</v>
      </c>
      <c r="AI207" s="87">
        <v>0</v>
      </c>
      <c r="AJ207" s="87">
        <v>0</v>
      </c>
      <c r="AK207" s="87">
        <v>0</v>
      </c>
      <c r="AL207" s="87">
        <v>0</v>
      </c>
      <c r="AM207" s="87">
        <v>0</v>
      </c>
      <c r="AN207" s="87">
        <v>0</v>
      </c>
      <c r="AO207" s="87">
        <v>0</v>
      </c>
      <c r="AP207" s="87">
        <v>0</v>
      </c>
      <c r="AQ207" s="87">
        <v>0</v>
      </c>
      <c r="AR207" s="87">
        <v>0</v>
      </c>
      <c r="AS207" s="87">
        <v>0</v>
      </c>
      <c r="AT207" s="87">
        <v>0</v>
      </c>
      <c r="AU207" s="87">
        <v>0</v>
      </c>
      <c r="AV207" s="87">
        <v>0</v>
      </c>
      <c r="AW207" s="87">
        <v>0</v>
      </c>
      <c r="AX207" s="87">
        <v>0</v>
      </c>
      <c r="AY207" s="87">
        <v>0</v>
      </c>
      <c r="AZ207" s="87">
        <v>0</v>
      </c>
      <c r="BA207" s="87">
        <v>0</v>
      </c>
      <c r="BB207" s="87">
        <v>0</v>
      </c>
      <c r="BC207" s="87">
        <v>0</v>
      </c>
      <c r="BD207" s="87">
        <v>0</v>
      </c>
      <c r="BE207" s="87">
        <v>0</v>
      </c>
      <c r="BF207" s="87">
        <v>0</v>
      </c>
      <c r="BG207" s="87">
        <v>0</v>
      </c>
      <c r="BH207" s="87">
        <v>0</v>
      </c>
      <c r="BI207" s="87">
        <v>0</v>
      </c>
      <c r="BJ207" s="87">
        <v>0</v>
      </c>
      <c r="BK207" s="87">
        <v>0</v>
      </c>
      <c r="BL207" s="87">
        <v>0</v>
      </c>
      <c r="BM207" s="87">
        <v>0</v>
      </c>
      <c r="BN207" s="87">
        <v>0</v>
      </c>
    </row>
    <row r="208" spans="1:66" s="95" customFormat="1">
      <c r="A208" s="86" t="s">
        <v>1554</v>
      </c>
      <c r="B208" s="87">
        <v>-90657.833333333299</v>
      </c>
      <c r="C208" s="87">
        <v>-90657.833333333299</v>
      </c>
      <c r="D208" s="87">
        <v>-90657.833333333299</v>
      </c>
      <c r="E208" s="87">
        <v>-90657.833333333299</v>
      </c>
      <c r="F208" s="87">
        <v>-90657.833333333299</v>
      </c>
      <c r="G208" s="87">
        <v>-90657.833333333299</v>
      </c>
      <c r="H208" s="87">
        <v>-90657.833333333299</v>
      </c>
      <c r="I208" s="87">
        <v>-90657.833333333299</v>
      </c>
      <c r="J208" s="87">
        <v>-90657.833333333299</v>
      </c>
      <c r="K208" s="87">
        <v>-90657.833333333299</v>
      </c>
      <c r="L208" s="87">
        <v>-90657.833333333299</v>
      </c>
      <c r="M208" s="87">
        <v>-90657.833333333299</v>
      </c>
      <c r="N208" s="87">
        <v>-1087894</v>
      </c>
      <c r="O208" s="87">
        <v>-68152.333333333299</v>
      </c>
      <c r="P208" s="87">
        <v>-68152.333333333299</v>
      </c>
      <c r="Q208" s="87">
        <v>-68152.333333333299</v>
      </c>
      <c r="R208" s="87">
        <v>-68152.333333333299</v>
      </c>
      <c r="S208" s="87">
        <v>-68152.333333333299</v>
      </c>
      <c r="T208" s="87">
        <v>-68152.333333333299</v>
      </c>
      <c r="U208" s="87">
        <v>-68152.333333333299</v>
      </c>
      <c r="V208" s="87">
        <v>-68152.333333333299</v>
      </c>
      <c r="W208" s="87">
        <v>-68152.333333333299</v>
      </c>
      <c r="X208" s="87">
        <v>-68152.333333333299</v>
      </c>
      <c r="Y208" s="87">
        <v>-68152.333333333299</v>
      </c>
      <c r="Z208" s="87">
        <v>-68152.333333333299</v>
      </c>
      <c r="AA208" s="87">
        <v>-817828</v>
      </c>
      <c r="AB208" s="87">
        <v>-69454.916666666599</v>
      </c>
      <c r="AC208" s="87">
        <v>-69454.916666666599</v>
      </c>
      <c r="AD208" s="87">
        <v>-69454.916666666599</v>
      </c>
      <c r="AE208" s="87">
        <v>-69454.916666666599</v>
      </c>
      <c r="AF208" s="87">
        <v>-69454.916666666599</v>
      </c>
      <c r="AG208" s="87">
        <v>-69454.916666666599</v>
      </c>
      <c r="AH208" s="87">
        <v>-69454.916666666599</v>
      </c>
      <c r="AI208" s="87">
        <v>-69454.916666666599</v>
      </c>
      <c r="AJ208" s="87">
        <v>-69454.916666666599</v>
      </c>
      <c r="AK208" s="87">
        <v>-69454.916666666599</v>
      </c>
      <c r="AL208" s="87">
        <v>-69454.916666666599</v>
      </c>
      <c r="AM208" s="87">
        <v>-69454.916666666599</v>
      </c>
      <c r="AN208" s="87">
        <v>-833459</v>
      </c>
      <c r="AO208" s="87">
        <v>-72626.083333333299</v>
      </c>
      <c r="AP208" s="87">
        <v>-72626.083333333299</v>
      </c>
      <c r="AQ208" s="87">
        <v>-72626.083333333299</v>
      </c>
      <c r="AR208" s="87">
        <v>-72626.083333333299</v>
      </c>
      <c r="AS208" s="87">
        <v>-72626.083333333299</v>
      </c>
      <c r="AT208" s="87">
        <v>-72626.083333333299</v>
      </c>
      <c r="AU208" s="87">
        <v>-72626.083333333299</v>
      </c>
      <c r="AV208" s="87">
        <v>-72626.083333333299</v>
      </c>
      <c r="AW208" s="87">
        <v>-72626.083333333299</v>
      </c>
      <c r="AX208" s="87">
        <v>-72626.083333333299</v>
      </c>
      <c r="AY208" s="87">
        <v>-72626.083333333299</v>
      </c>
      <c r="AZ208" s="87">
        <v>-72626.083333333299</v>
      </c>
      <c r="BA208" s="87">
        <v>-871512.99999999895</v>
      </c>
      <c r="BB208" s="87">
        <v>-73847.833333333299</v>
      </c>
      <c r="BC208" s="87">
        <v>-73847.833333333299</v>
      </c>
      <c r="BD208" s="87">
        <v>-73847.833333333299</v>
      </c>
      <c r="BE208" s="87">
        <v>-73847.833333333299</v>
      </c>
      <c r="BF208" s="87">
        <v>-73847.833333333299</v>
      </c>
      <c r="BG208" s="87">
        <v>-73847.833333333299</v>
      </c>
      <c r="BH208" s="87">
        <v>-73847.833333333299</v>
      </c>
      <c r="BI208" s="87">
        <v>-73847.833333333299</v>
      </c>
      <c r="BJ208" s="87">
        <v>-73847.833333333299</v>
      </c>
      <c r="BK208" s="87">
        <v>-73847.833333333299</v>
      </c>
      <c r="BL208" s="87">
        <v>-73847.833333333299</v>
      </c>
      <c r="BM208" s="87">
        <v>-73847.833333333299</v>
      </c>
      <c r="BN208" s="87">
        <v>-886174</v>
      </c>
    </row>
    <row r="209" spans="1:66">
      <c r="A209" s="86" t="s">
        <v>1555</v>
      </c>
      <c r="B209" s="87">
        <v>-174277.58333333299</v>
      </c>
      <c r="C209" s="87">
        <v>-174277.58333333299</v>
      </c>
      <c r="D209" s="87">
        <v>-174277.58333333299</v>
      </c>
      <c r="E209" s="87">
        <v>-174277.58333333299</v>
      </c>
      <c r="F209" s="87">
        <v>-174277.58333333299</v>
      </c>
      <c r="G209" s="87">
        <v>-174277.58333333299</v>
      </c>
      <c r="H209" s="87">
        <v>-174277.58333333299</v>
      </c>
      <c r="I209" s="87">
        <v>-174277.58333333299</v>
      </c>
      <c r="J209" s="87">
        <v>-174277.58333333299</v>
      </c>
      <c r="K209" s="87">
        <v>-174277.58333333299</v>
      </c>
      <c r="L209" s="87">
        <v>-174277.58333333299</v>
      </c>
      <c r="M209" s="87">
        <v>-174277.58333333299</v>
      </c>
      <c r="N209" s="87">
        <v>-2091330.99999999</v>
      </c>
      <c r="O209" s="87">
        <v>-173444.25</v>
      </c>
      <c r="P209" s="87">
        <v>-173444.25</v>
      </c>
      <c r="Q209" s="87">
        <v>-173444.25</v>
      </c>
      <c r="R209" s="87">
        <v>-173444.25</v>
      </c>
      <c r="S209" s="87">
        <v>-173444.25</v>
      </c>
      <c r="T209" s="87">
        <v>-173444.25</v>
      </c>
      <c r="U209" s="87">
        <v>-173444.25</v>
      </c>
      <c r="V209" s="87">
        <v>-173444.25</v>
      </c>
      <c r="W209" s="87">
        <v>-173444.25</v>
      </c>
      <c r="X209" s="87">
        <v>-173444.25</v>
      </c>
      <c r="Y209" s="87">
        <v>-173444.25</v>
      </c>
      <c r="Z209" s="87">
        <v>-173444.25</v>
      </c>
      <c r="AA209" s="87">
        <v>-2081331</v>
      </c>
      <c r="AB209" s="87">
        <v>-72615.666666666599</v>
      </c>
      <c r="AC209" s="87">
        <v>-72615.666666666599</v>
      </c>
      <c r="AD209" s="87">
        <v>-72615.666666666599</v>
      </c>
      <c r="AE209" s="87">
        <v>-72615.666666666599</v>
      </c>
      <c r="AF209" s="87">
        <v>-72615.666666666599</v>
      </c>
      <c r="AG209" s="87">
        <v>-72615.666666666599</v>
      </c>
      <c r="AH209" s="87">
        <v>-72615.666666666599</v>
      </c>
      <c r="AI209" s="87">
        <v>-72615.666666666599</v>
      </c>
      <c r="AJ209" s="87">
        <v>-72615.666666666599</v>
      </c>
      <c r="AK209" s="87">
        <v>-72615.666666666599</v>
      </c>
      <c r="AL209" s="87">
        <v>-72615.666666666599</v>
      </c>
      <c r="AM209" s="87">
        <v>-72615.666666666599</v>
      </c>
      <c r="AN209" s="87">
        <v>-871388</v>
      </c>
      <c r="AO209" s="87">
        <v>0</v>
      </c>
      <c r="AP209" s="87">
        <v>0</v>
      </c>
      <c r="AQ209" s="87">
        <v>0</v>
      </c>
      <c r="AR209" s="87">
        <v>0</v>
      </c>
      <c r="AS209" s="87">
        <v>0</v>
      </c>
      <c r="AT209" s="87">
        <v>0</v>
      </c>
      <c r="AU209" s="87">
        <v>0</v>
      </c>
      <c r="AV209" s="87">
        <v>0</v>
      </c>
      <c r="AW209" s="87">
        <v>0</v>
      </c>
      <c r="AX209" s="87">
        <v>0</v>
      </c>
      <c r="AY209" s="87">
        <v>0</v>
      </c>
      <c r="AZ209" s="87">
        <v>0</v>
      </c>
      <c r="BA209" s="87">
        <v>0</v>
      </c>
      <c r="BB209" s="87">
        <v>0</v>
      </c>
      <c r="BC209" s="87">
        <v>0</v>
      </c>
      <c r="BD209" s="87">
        <v>0</v>
      </c>
      <c r="BE209" s="87">
        <v>0</v>
      </c>
      <c r="BF209" s="87">
        <v>0</v>
      </c>
      <c r="BG209" s="87">
        <v>0</v>
      </c>
      <c r="BH209" s="87">
        <v>0</v>
      </c>
      <c r="BI209" s="87">
        <v>0</v>
      </c>
      <c r="BJ209" s="87">
        <v>0</v>
      </c>
      <c r="BK209" s="87">
        <v>0</v>
      </c>
      <c r="BL209" s="87">
        <v>0</v>
      </c>
      <c r="BM209" s="87">
        <v>0</v>
      </c>
      <c r="BN209" s="87">
        <v>0</v>
      </c>
    </row>
    <row r="210" spans="1:66">
      <c r="A210" s="89" t="s">
        <v>1556</v>
      </c>
      <c r="B210" s="87">
        <v>-264935.41666666599</v>
      </c>
      <c r="C210" s="87">
        <v>-264935.41666666599</v>
      </c>
      <c r="D210" s="87">
        <v>-264935.41666666599</v>
      </c>
      <c r="E210" s="87">
        <v>-264935.41666666599</v>
      </c>
      <c r="F210" s="87">
        <v>-264935.41666666599</v>
      </c>
      <c r="G210" s="87">
        <v>-264935.41666666599</v>
      </c>
      <c r="H210" s="87">
        <v>-264935.41666666599</v>
      </c>
      <c r="I210" s="87">
        <v>-264935.41666666599</v>
      </c>
      <c r="J210" s="87">
        <v>-264935.41666666599</v>
      </c>
      <c r="K210" s="87">
        <v>-264935.41666666599</v>
      </c>
      <c r="L210" s="87">
        <v>-264935.41666666599</v>
      </c>
      <c r="M210" s="87">
        <v>-264935.41666666599</v>
      </c>
      <c r="N210" s="87">
        <v>-3179225</v>
      </c>
      <c r="O210" s="87">
        <v>-241596.58333333299</v>
      </c>
      <c r="P210" s="87">
        <v>-241596.58333333299</v>
      </c>
      <c r="Q210" s="87">
        <v>-241596.58333333299</v>
      </c>
      <c r="R210" s="87">
        <v>-241596.58333333299</v>
      </c>
      <c r="S210" s="87">
        <v>-241596.58333333299</v>
      </c>
      <c r="T210" s="87">
        <v>-241596.58333333299</v>
      </c>
      <c r="U210" s="87">
        <v>-241596.58333333299</v>
      </c>
      <c r="V210" s="87">
        <v>-241596.58333333299</v>
      </c>
      <c r="W210" s="87">
        <v>-241596.58333333299</v>
      </c>
      <c r="X210" s="87">
        <v>-241596.58333333299</v>
      </c>
      <c r="Y210" s="87">
        <v>-241596.58333333299</v>
      </c>
      <c r="Z210" s="87">
        <v>-241596.58333333299</v>
      </c>
      <c r="AA210" s="87">
        <v>-2899159</v>
      </c>
      <c r="AB210" s="87">
        <v>-142070.58333333299</v>
      </c>
      <c r="AC210" s="87">
        <v>-142070.58333333299</v>
      </c>
      <c r="AD210" s="87">
        <v>-142070.58333333299</v>
      </c>
      <c r="AE210" s="87">
        <v>-142070.58333333299</v>
      </c>
      <c r="AF210" s="87">
        <v>-142070.58333333299</v>
      </c>
      <c r="AG210" s="87">
        <v>-142070.58333333299</v>
      </c>
      <c r="AH210" s="87">
        <v>-142070.58333333299</v>
      </c>
      <c r="AI210" s="87">
        <v>-142070.58333333299</v>
      </c>
      <c r="AJ210" s="87">
        <v>-142070.58333333299</v>
      </c>
      <c r="AK210" s="87">
        <v>-142070.58333333299</v>
      </c>
      <c r="AL210" s="87">
        <v>-142070.58333333299</v>
      </c>
      <c r="AM210" s="87">
        <v>-142070.58333333299</v>
      </c>
      <c r="AN210" s="87">
        <v>-1704847</v>
      </c>
      <c r="AO210" s="87">
        <v>-72626.083333333299</v>
      </c>
      <c r="AP210" s="87">
        <v>-72626.083333333299</v>
      </c>
      <c r="AQ210" s="87">
        <v>-72626.083333333299</v>
      </c>
      <c r="AR210" s="87">
        <v>-72626.083333333299</v>
      </c>
      <c r="AS210" s="87">
        <v>-72626.083333333299</v>
      </c>
      <c r="AT210" s="87">
        <v>-72626.083333333299</v>
      </c>
      <c r="AU210" s="87">
        <v>-72626.083333333299</v>
      </c>
      <c r="AV210" s="87">
        <v>-72626.083333333299</v>
      </c>
      <c r="AW210" s="87">
        <v>-72626.083333333299</v>
      </c>
      <c r="AX210" s="87">
        <v>-72626.083333333299</v>
      </c>
      <c r="AY210" s="87">
        <v>-72626.083333333299</v>
      </c>
      <c r="AZ210" s="87">
        <v>-72626.083333333299</v>
      </c>
      <c r="BA210" s="87">
        <v>-871512.99999999895</v>
      </c>
      <c r="BB210" s="87">
        <v>-73847.833333333299</v>
      </c>
      <c r="BC210" s="87">
        <v>-73847.833333333299</v>
      </c>
      <c r="BD210" s="87">
        <v>-73847.833333333299</v>
      </c>
      <c r="BE210" s="87">
        <v>-73847.833333333299</v>
      </c>
      <c r="BF210" s="87">
        <v>-73847.833333333299</v>
      </c>
      <c r="BG210" s="87">
        <v>-73847.833333333299</v>
      </c>
      <c r="BH210" s="87">
        <v>-73847.833333333299</v>
      </c>
      <c r="BI210" s="87">
        <v>-73847.833333333299</v>
      </c>
      <c r="BJ210" s="87">
        <v>-73847.833333333299</v>
      </c>
      <c r="BK210" s="87">
        <v>-73847.833333333299</v>
      </c>
      <c r="BL210" s="87">
        <v>-73847.833333333299</v>
      </c>
      <c r="BM210" s="87">
        <v>-73847.833333333299</v>
      </c>
      <c r="BN210" s="87">
        <v>-886174</v>
      </c>
    </row>
    <row r="211" spans="1:66">
      <c r="A211" s="86" t="s">
        <v>1557</v>
      </c>
      <c r="B211" s="87">
        <v>0</v>
      </c>
      <c r="C211" s="87">
        <v>0</v>
      </c>
      <c r="D211" s="87">
        <v>0</v>
      </c>
      <c r="E211" s="87">
        <v>0</v>
      </c>
      <c r="F211" s="87">
        <v>0</v>
      </c>
      <c r="G211" s="87">
        <v>0</v>
      </c>
      <c r="H211" s="87">
        <v>0</v>
      </c>
      <c r="I211" s="87">
        <v>0</v>
      </c>
      <c r="J211" s="87">
        <v>0</v>
      </c>
      <c r="K211" s="87">
        <v>0</v>
      </c>
      <c r="L211" s="87">
        <v>0</v>
      </c>
      <c r="M211" s="87">
        <v>0</v>
      </c>
      <c r="N211" s="87">
        <v>0</v>
      </c>
      <c r="O211" s="87">
        <v>0</v>
      </c>
      <c r="P211" s="87">
        <v>0</v>
      </c>
      <c r="Q211" s="87">
        <v>0</v>
      </c>
      <c r="R211" s="87">
        <v>0</v>
      </c>
      <c r="S211" s="87">
        <v>0</v>
      </c>
      <c r="T211" s="87">
        <v>0</v>
      </c>
      <c r="U211" s="87">
        <v>0</v>
      </c>
      <c r="V211" s="87">
        <v>0</v>
      </c>
      <c r="W211" s="87">
        <v>0</v>
      </c>
      <c r="X211" s="87">
        <v>0</v>
      </c>
      <c r="Y211" s="87">
        <v>0</v>
      </c>
      <c r="Z211" s="87">
        <v>0</v>
      </c>
      <c r="AA211" s="87">
        <v>0</v>
      </c>
      <c r="AB211" s="87">
        <v>0</v>
      </c>
      <c r="AC211" s="87">
        <v>0</v>
      </c>
      <c r="AD211" s="87">
        <v>0</v>
      </c>
      <c r="AE211" s="87">
        <v>0</v>
      </c>
      <c r="AF211" s="87">
        <v>0</v>
      </c>
      <c r="AG211" s="87">
        <v>0</v>
      </c>
      <c r="AH211" s="87">
        <v>0</v>
      </c>
      <c r="AI211" s="87">
        <v>0</v>
      </c>
      <c r="AJ211" s="87">
        <v>0</v>
      </c>
      <c r="AK211" s="87">
        <v>0</v>
      </c>
      <c r="AL211" s="87">
        <v>0</v>
      </c>
      <c r="AM211" s="87">
        <v>0</v>
      </c>
      <c r="AN211" s="87">
        <v>0</v>
      </c>
      <c r="AO211" s="87">
        <v>0</v>
      </c>
      <c r="AP211" s="87">
        <v>0</v>
      </c>
      <c r="AQ211" s="87">
        <v>0</v>
      </c>
      <c r="AR211" s="87">
        <v>0</v>
      </c>
      <c r="AS211" s="87">
        <v>0</v>
      </c>
      <c r="AT211" s="87">
        <v>0</v>
      </c>
      <c r="AU211" s="87">
        <v>0</v>
      </c>
      <c r="AV211" s="87">
        <v>0</v>
      </c>
      <c r="AW211" s="87">
        <v>0</v>
      </c>
      <c r="AX211" s="87">
        <v>0</v>
      </c>
      <c r="AY211" s="87">
        <v>0</v>
      </c>
      <c r="AZ211" s="87">
        <v>0</v>
      </c>
      <c r="BA211" s="87">
        <v>0</v>
      </c>
      <c r="BB211" s="87">
        <v>0</v>
      </c>
      <c r="BC211" s="87">
        <v>0</v>
      </c>
      <c r="BD211" s="87">
        <v>0</v>
      </c>
      <c r="BE211" s="87">
        <v>0</v>
      </c>
      <c r="BF211" s="87">
        <v>0</v>
      </c>
      <c r="BG211" s="87">
        <v>0</v>
      </c>
      <c r="BH211" s="87">
        <v>0</v>
      </c>
      <c r="BI211" s="87">
        <v>0</v>
      </c>
      <c r="BJ211" s="87">
        <v>0</v>
      </c>
      <c r="BK211" s="87">
        <v>0</v>
      </c>
      <c r="BL211" s="87">
        <v>0</v>
      </c>
      <c r="BM211" s="87">
        <v>0</v>
      </c>
      <c r="BN211" s="87">
        <v>0</v>
      </c>
    </row>
    <row r="212" spans="1:66">
      <c r="A212" s="86" t="s">
        <v>1558</v>
      </c>
      <c r="B212" s="87">
        <v>0</v>
      </c>
      <c r="C212" s="87">
        <v>0</v>
      </c>
      <c r="D212" s="87">
        <v>0</v>
      </c>
      <c r="E212" s="87">
        <v>0</v>
      </c>
      <c r="F212" s="87">
        <v>0</v>
      </c>
      <c r="G212" s="87">
        <v>0</v>
      </c>
      <c r="H212" s="87">
        <v>0</v>
      </c>
      <c r="I212" s="87">
        <v>0</v>
      </c>
      <c r="J212" s="87">
        <v>0</v>
      </c>
      <c r="K212" s="87">
        <v>0</v>
      </c>
      <c r="L212" s="87">
        <v>0</v>
      </c>
      <c r="M212" s="87">
        <v>0</v>
      </c>
      <c r="N212" s="87">
        <v>0</v>
      </c>
      <c r="O212" s="87">
        <v>0</v>
      </c>
      <c r="P212" s="87">
        <v>0</v>
      </c>
      <c r="Q212" s="87">
        <v>0</v>
      </c>
      <c r="R212" s="87">
        <v>0</v>
      </c>
      <c r="S212" s="87">
        <v>0</v>
      </c>
      <c r="T212" s="87">
        <v>0</v>
      </c>
      <c r="U212" s="87">
        <v>0</v>
      </c>
      <c r="V212" s="87">
        <v>0</v>
      </c>
      <c r="W212" s="87">
        <v>0</v>
      </c>
      <c r="X212" s="87">
        <v>0</v>
      </c>
      <c r="Y212" s="87">
        <v>0</v>
      </c>
      <c r="Z212" s="87">
        <v>0</v>
      </c>
      <c r="AA212" s="87">
        <v>0</v>
      </c>
      <c r="AB212" s="87">
        <v>0</v>
      </c>
      <c r="AC212" s="87">
        <v>0</v>
      </c>
      <c r="AD212" s="87">
        <v>0</v>
      </c>
      <c r="AE212" s="87">
        <v>0</v>
      </c>
      <c r="AF212" s="87">
        <v>0</v>
      </c>
      <c r="AG212" s="87">
        <v>0</v>
      </c>
      <c r="AH212" s="87">
        <v>0</v>
      </c>
      <c r="AI212" s="87">
        <v>0</v>
      </c>
      <c r="AJ212" s="87">
        <v>0</v>
      </c>
      <c r="AK212" s="87">
        <v>0</v>
      </c>
      <c r="AL212" s="87">
        <v>0</v>
      </c>
      <c r="AM212" s="87">
        <v>0</v>
      </c>
      <c r="AN212" s="87">
        <v>0</v>
      </c>
      <c r="AO212" s="87">
        <v>0</v>
      </c>
      <c r="AP212" s="87">
        <v>0</v>
      </c>
      <c r="AQ212" s="87">
        <v>0</v>
      </c>
      <c r="AR212" s="87">
        <v>0</v>
      </c>
      <c r="AS212" s="87">
        <v>0</v>
      </c>
      <c r="AT212" s="87">
        <v>0</v>
      </c>
      <c r="AU212" s="87">
        <v>0</v>
      </c>
      <c r="AV212" s="87">
        <v>0</v>
      </c>
      <c r="AW212" s="87">
        <v>0</v>
      </c>
      <c r="AX212" s="87">
        <v>0</v>
      </c>
      <c r="AY212" s="87">
        <v>0</v>
      </c>
      <c r="AZ212" s="87">
        <v>0</v>
      </c>
      <c r="BA212" s="87">
        <v>0</v>
      </c>
      <c r="BB212" s="87">
        <v>0</v>
      </c>
      <c r="BC212" s="87">
        <v>0</v>
      </c>
      <c r="BD212" s="87">
        <v>0</v>
      </c>
      <c r="BE212" s="87">
        <v>0</v>
      </c>
      <c r="BF212" s="87">
        <v>0</v>
      </c>
      <c r="BG212" s="87">
        <v>0</v>
      </c>
      <c r="BH212" s="87">
        <v>0</v>
      </c>
      <c r="BI212" s="87">
        <v>0</v>
      </c>
      <c r="BJ212" s="87">
        <v>0</v>
      </c>
      <c r="BK212" s="87">
        <v>0</v>
      </c>
      <c r="BL212" s="87">
        <v>0</v>
      </c>
      <c r="BM212" s="87">
        <v>0</v>
      </c>
      <c r="BN212" s="87">
        <v>0</v>
      </c>
    </row>
    <row r="213" spans="1:66">
      <c r="A213" s="86" t="s">
        <v>1559</v>
      </c>
      <c r="B213" s="87">
        <v>-25014</v>
      </c>
      <c r="C213" s="87">
        <v>-25014</v>
      </c>
      <c r="D213" s="87">
        <v>-25014</v>
      </c>
      <c r="E213" s="87">
        <v>-25014</v>
      </c>
      <c r="F213" s="87">
        <v>-25014</v>
      </c>
      <c r="G213" s="87">
        <v>-25014</v>
      </c>
      <c r="H213" s="87">
        <v>-25014</v>
      </c>
      <c r="I213" s="87">
        <v>-25014</v>
      </c>
      <c r="J213" s="87">
        <v>-25014</v>
      </c>
      <c r="K213" s="87">
        <v>-25014</v>
      </c>
      <c r="L213" s="87">
        <v>-25014</v>
      </c>
      <c r="M213" s="87">
        <v>-25014</v>
      </c>
      <c r="N213" s="87">
        <v>-300168</v>
      </c>
      <c r="O213" s="87">
        <v>-25014</v>
      </c>
      <c r="P213" s="87">
        <v>-25014</v>
      </c>
      <c r="Q213" s="87">
        <v>-25014</v>
      </c>
      <c r="R213" s="87">
        <v>-25014</v>
      </c>
      <c r="S213" s="87">
        <v>-25014</v>
      </c>
      <c r="T213" s="87">
        <v>-25014</v>
      </c>
      <c r="U213" s="87">
        <v>-25014</v>
      </c>
      <c r="V213" s="87">
        <v>-25014</v>
      </c>
      <c r="W213" s="87">
        <v>-25014</v>
      </c>
      <c r="X213" s="87">
        <v>-25014</v>
      </c>
      <c r="Y213" s="87">
        <v>-25014</v>
      </c>
      <c r="Z213" s="87">
        <v>-25014</v>
      </c>
      <c r="AA213" s="87">
        <v>-300168</v>
      </c>
      <c r="AB213" s="87">
        <v>-25014</v>
      </c>
      <c r="AC213" s="87">
        <v>-25014</v>
      </c>
      <c r="AD213" s="87">
        <v>-25014</v>
      </c>
      <c r="AE213" s="87">
        <v>-25014</v>
      </c>
      <c r="AF213" s="87">
        <v>-25014</v>
      </c>
      <c r="AG213" s="87">
        <v>-25014</v>
      </c>
      <c r="AH213" s="87">
        <v>-25014</v>
      </c>
      <c r="AI213" s="87">
        <v>-25014</v>
      </c>
      <c r="AJ213" s="87">
        <v>-25014</v>
      </c>
      <c r="AK213" s="87">
        <v>-25014</v>
      </c>
      <c r="AL213" s="87">
        <v>-25014</v>
      </c>
      <c r="AM213" s="87">
        <v>-25014</v>
      </c>
      <c r="AN213" s="87">
        <v>-300168</v>
      </c>
      <c r="AO213" s="87">
        <v>-25014</v>
      </c>
      <c r="AP213" s="87">
        <v>-25014</v>
      </c>
      <c r="AQ213" s="87">
        <v>-25014</v>
      </c>
      <c r="AR213" s="87">
        <v>-25014</v>
      </c>
      <c r="AS213" s="87">
        <v>-25014</v>
      </c>
      <c r="AT213" s="87">
        <v>-25014</v>
      </c>
      <c r="AU213" s="87">
        <v>-25014</v>
      </c>
      <c r="AV213" s="87">
        <v>-25014</v>
      </c>
      <c r="AW213" s="87">
        <v>-25014</v>
      </c>
      <c r="AX213" s="87">
        <v>-25014</v>
      </c>
      <c r="AY213" s="87">
        <v>-25014</v>
      </c>
      <c r="AZ213" s="87">
        <v>-25014</v>
      </c>
      <c r="BA213" s="87">
        <v>-300168</v>
      </c>
      <c r="BB213" s="87">
        <v>0</v>
      </c>
      <c r="BC213" s="87">
        <v>0</v>
      </c>
      <c r="BD213" s="87">
        <v>0</v>
      </c>
      <c r="BE213" s="87">
        <v>0</v>
      </c>
      <c r="BF213" s="87">
        <v>0</v>
      </c>
      <c r="BG213" s="87">
        <v>0</v>
      </c>
      <c r="BH213" s="87">
        <v>0</v>
      </c>
      <c r="BI213" s="87">
        <v>0</v>
      </c>
      <c r="BJ213" s="87">
        <v>0</v>
      </c>
      <c r="BK213" s="87">
        <v>0</v>
      </c>
      <c r="BL213" s="87">
        <v>0</v>
      </c>
      <c r="BM213" s="87">
        <v>0</v>
      </c>
      <c r="BN213" s="87">
        <v>0</v>
      </c>
    </row>
    <row r="214" spans="1:66">
      <c r="A214" s="86" t="s">
        <v>1560</v>
      </c>
      <c r="B214" s="87">
        <v>0</v>
      </c>
      <c r="C214" s="87">
        <v>0</v>
      </c>
      <c r="D214" s="87">
        <v>-2551453.5699950098</v>
      </c>
      <c r="E214" s="87">
        <v>0</v>
      </c>
      <c r="F214" s="87">
        <v>0</v>
      </c>
      <c r="G214" s="87">
        <v>1883292.6997637199</v>
      </c>
      <c r="H214" s="87">
        <v>0</v>
      </c>
      <c r="I214" s="87">
        <v>0</v>
      </c>
      <c r="J214" s="87">
        <v>-6044968.2006432097</v>
      </c>
      <c r="K214" s="87">
        <v>0</v>
      </c>
      <c r="L214" s="87">
        <v>0</v>
      </c>
      <c r="M214" s="87">
        <v>6713129.0708745103</v>
      </c>
      <c r="N214" s="87">
        <v>1.0004441719502201E-8</v>
      </c>
      <c r="O214" s="87">
        <v>0</v>
      </c>
      <c r="P214" s="87">
        <v>0</v>
      </c>
      <c r="Q214" s="87">
        <v>0</v>
      </c>
      <c r="R214" s="87">
        <v>0</v>
      </c>
      <c r="S214" s="87">
        <v>0</v>
      </c>
      <c r="T214" s="87">
        <v>0</v>
      </c>
      <c r="U214" s="87">
        <v>0</v>
      </c>
      <c r="V214" s="87">
        <v>0</v>
      </c>
      <c r="W214" s="87">
        <v>0</v>
      </c>
      <c r="X214" s="87">
        <v>0</v>
      </c>
      <c r="Y214" s="87">
        <v>0</v>
      </c>
      <c r="Z214" s="87">
        <v>0</v>
      </c>
      <c r="AA214" s="87">
        <v>0</v>
      </c>
      <c r="AB214" s="87">
        <v>0</v>
      </c>
      <c r="AC214" s="87">
        <v>0</v>
      </c>
      <c r="AD214" s="87">
        <v>0</v>
      </c>
      <c r="AE214" s="87">
        <v>0</v>
      </c>
      <c r="AF214" s="87">
        <v>0</v>
      </c>
      <c r="AG214" s="87">
        <v>0</v>
      </c>
      <c r="AH214" s="87">
        <v>0</v>
      </c>
      <c r="AI214" s="87">
        <v>0</v>
      </c>
      <c r="AJ214" s="87">
        <v>0</v>
      </c>
      <c r="AK214" s="87">
        <v>0</v>
      </c>
      <c r="AL214" s="87">
        <v>0</v>
      </c>
      <c r="AM214" s="87">
        <v>0</v>
      </c>
      <c r="AN214" s="87">
        <v>0</v>
      </c>
      <c r="AO214" s="87">
        <v>0</v>
      </c>
      <c r="AP214" s="87">
        <v>0</v>
      </c>
      <c r="AQ214" s="87">
        <v>0</v>
      </c>
      <c r="AR214" s="87">
        <v>0</v>
      </c>
      <c r="AS214" s="87">
        <v>0</v>
      </c>
      <c r="AT214" s="87">
        <v>0</v>
      </c>
      <c r="AU214" s="87">
        <v>0</v>
      </c>
      <c r="AV214" s="87">
        <v>0</v>
      </c>
      <c r="AW214" s="87">
        <v>0</v>
      </c>
      <c r="AX214" s="87">
        <v>0</v>
      </c>
      <c r="AY214" s="87">
        <v>0</v>
      </c>
      <c r="AZ214" s="87">
        <v>0</v>
      </c>
      <c r="BA214" s="87">
        <v>0</v>
      </c>
      <c r="BB214" s="87">
        <v>0</v>
      </c>
      <c r="BC214" s="87">
        <v>0</v>
      </c>
      <c r="BD214" s="87">
        <v>0</v>
      </c>
      <c r="BE214" s="87">
        <v>0</v>
      </c>
      <c r="BF214" s="87">
        <v>0</v>
      </c>
      <c r="BG214" s="87">
        <v>0</v>
      </c>
      <c r="BH214" s="87">
        <v>0</v>
      </c>
      <c r="BI214" s="87">
        <v>0</v>
      </c>
      <c r="BJ214" s="87">
        <v>0</v>
      </c>
      <c r="BK214" s="87">
        <v>0</v>
      </c>
      <c r="BL214" s="87">
        <v>0</v>
      </c>
      <c r="BM214" s="87">
        <v>0</v>
      </c>
      <c r="BN214" s="87">
        <v>0</v>
      </c>
    </row>
    <row r="215" spans="1:66">
      <c r="A215" s="86" t="s">
        <v>1561</v>
      </c>
      <c r="B215" s="87">
        <v>0</v>
      </c>
      <c r="C215" s="87">
        <v>0</v>
      </c>
      <c r="D215" s="87">
        <v>0</v>
      </c>
      <c r="E215" s="87">
        <v>0</v>
      </c>
      <c r="F215" s="87">
        <v>0</v>
      </c>
      <c r="G215" s="87">
        <v>0</v>
      </c>
      <c r="H215" s="87">
        <v>0</v>
      </c>
      <c r="I215" s="87">
        <v>0</v>
      </c>
      <c r="J215" s="87">
        <v>0</v>
      </c>
      <c r="K215" s="87">
        <v>0</v>
      </c>
      <c r="L215" s="87">
        <v>0</v>
      </c>
      <c r="M215" s="87">
        <v>0</v>
      </c>
      <c r="N215" s="87">
        <v>0</v>
      </c>
      <c r="O215" s="87">
        <v>0</v>
      </c>
      <c r="P215" s="87">
        <v>0</v>
      </c>
      <c r="Q215" s="87">
        <v>0</v>
      </c>
      <c r="R215" s="87">
        <v>0</v>
      </c>
      <c r="S215" s="87">
        <v>0</v>
      </c>
      <c r="T215" s="87">
        <v>0</v>
      </c>
      <c r="U215" s="87">
        <v>0</v>
      </c>
      <c r="V215" s="87">
        <v>0</v>
      </c>
      <c r="W215" s="87">
        <v>0</v>
      </c>
      <c r="X215" s="87">
        <v>0</v>
      </c>
      <c r="Y215" s="87">
        <v>0</v>
      </c>
      <c r="Z215" s="87">
        <v>0</v>
      </c>
      <c r="AA215" s="87">
        <v>0</v>
      </c>
      <c r="AB215" s="87">
        <v>0</v>
      </c>
      <c r="AC215" s="87">
        <v>0</v>
      </c>
      <c r="AD215" s="87">
        <v>0</v>
      </c>
      <c r="AE215" s="87">
        <v>0</v>
      </c>
      <c r="AF215" s="87">
        <v>0</v>
      </c>
      <c r="AG215" s="87">
        <v>0</v>
      </c>
      <c r="AH215" s="87">
        <v>0</v>
      </c>
      <c r="AI215" s="87">
        <v>0</v>
      </c>
      <c r="AJ215" s="87">
        <v>0</v>
      </c>
      <c r="AK215" s="87">
        <v>0</v>
      </c>
      <c r="AL215" s="87">
        <v>0</v>
      </c>
      <c r="AM215" s="87">
        <v>0</v>
      </c>
      <c r="AN215" s="87">
        <v>0</v>
      </c>
      <c r="AO215" s="87">
        <v>0</v>
      </c>
      <c r="AP215" s="87">
        <v>0</v>
      </c>
      <c r="AQ215" s="87">
        <v>0</v>
      </c>
      <c r="AR215" s="87">
        <v>0</v>
      </c>
      <c r="AS215" s="87">
        <v>0</v>
      </c>
      <c r="AT215" s="87">
        <v>0</v>
      </c>
      <c r="AU215" s="87">
        <v>0</v>
      </c>
      <c r="AV215" s="87">
        <v>0</v>
      </c>
      <c r="AW215" s="87">
        <v>0</v>
      </c>
      <c r="AX215" s="87">
        <v>0</v>
      </c>
      <c r="AY215" s="87">
        <v>0</v>
      </c>
      <c r="AZ215" s="87">
        <v>0</v>
      </c>
      <c r="BA215" s="87">
        <v>0</v>
      </c>
      <c r="BB215" s="87">
        <v>0</v>
      </c>
      <c r="BC215" s="87">
        <v>0</v>
      </c>
      <c r="BD215" s="87">
        <v>0</v>
      </c>
      <c r="BE215" s="87">
        <v>0</v>
      </c>
      <c r="BF215" s="87">
        <v>0</v>
      </c>
      <c r="BG215" s="87">
        <v>0</v>
      </c>
      <c r="BH215" s="87">
        <v>0</v>
      </c>
      <c r="BI215" s="87">
        <v>0</v>
      </c>
      <c r="BJ215" s="87">
        <v>0</v>
      </c>
      <c r="BK215" s="87">
        <v>0</v>
      </c>
      <c r="BL215" s="87">
        <v>0</v>
      </c>
      <c r="BM215" s="87">
        <v>0</v>
      </c>
      <c r="BN215" s="87">
        <v>0</v>
      </c>
    </row>
    <row r="216" spans="1:66">
      <c r="A216" s="89" t="s">
        <v>1562</v>
      </c>
      <c r="B216" s="87">
        <v>-4641707</v>
      </c>
      <c r="C216" s="87">
        <v>-4641707</v>
      </c>
      <c r="D216" s="87">
        <v>-7193160.5699950103</v>
      </c>
      <c r="E216" s="87">
        <v>-5788846</v>
      </c>
      <c r="F216" s="87">
        <v>-5788846</v>
      </c>
      <c r="G216" s="87">
        <v>-3905553.3002362801</v>
      </c>
      <c r="H216" s="87">
        <v>-5788846</v>
      </c>
      <c r="I216" s="87">
        <v>-5788846</v>
      </c>
      <c r="J216" s="87">
        <v>-11833814.2006432</v>
      </c>
      <c r="K216" s="87">
        <v>-5788846</v>
      </c>
      <c r="L216" s="87">
        <v>-5788846</v>
      </c>
      <c r="M216" s="87">
        <v>924284.07087450905</v>
      </c>
      <c r="N216" s="87">
        <v>-66024734</v>
      </c>
      <c r="O216" s="87">
        <v>-6425218.3333333302</v>
      </c>
      <c r="P216" s="87">
        <v>-6425218.3333333302</v>
      </c>
      <c r="Q216" s="87">
        <v>-6425218.3333333302</v>
      </c>
      <c r="R216" s="87">
        <v>-6425218.3333333302</v>
      </c>
      <c r="S216" s="87">
        <v>-6425218.3333333302</v>
      </c>
      <c r="T216" s="87">
        <v>-6425218.3333333302</v>
      </c>
      <c r="U216" s="87">
        <v>-6425218.3333333302</v>
      </c>
      <c r="V216" s="87">
        <v>-6425218.3333333302</v>
      </c>
      <c r="W216" s="87">
        <v>-6425218.3333333302</v>
      </c>
      <c r="X216" s="87">
        <v>-6425218.3333333302</v>
      </c>
      <c r="Y216" s="87">
        <v>-6425218.3333333302</v>
      </c>
      <c r="Z216" s="87">
        <v>-6425218.3333333302</v>
      </c>
      <c r="AA216" s="87">
        <v>-77102620</v>
      </c>
      <c r="AB216" s="87">
        <v>-7223611.5833333302</v>
      </c>
      <c r="AC216" s="87">
        <v>-7223611.5833333302</v>
      </c>
      <c r="AD216" s="87">
        <v>-7223611.5833333302</v>
      </c>
      <c r="AE216" s="87">
        <v>-7223611.5833333302</v>
      </c>
      <c r="AF216" s="87">
        <v>-7223611.5833333302</v>
      </c>
      <c r="AG216" s="87">
        <v>-7223611.5833333302</v>
      </c>
      <c r="AH216" s="87">
        <v>-7223611.5833333302</v>
      </c>
      <c r="AI216" s="87">
        <v>-7223611.5833333302</v>
      </c>
      <c r="AJ216" s="87">
        <v>-7223611.5833333302</v>
      </c>
      <c r="AK216" s="87">
        <v>-7223611.5833333302</v>
      </c>
      <c r="AL216" s="87">
        <v>-7223611.5833333302</v>
      </c>
      <c r="AM216" s="87">
        <v>-7223611.5833333302</v>
      </c>
      <c r="AN216" s="87">
        <v>-86683339</v>
      </c>
      <c r="AO216" s="87">
        <v>-9915246</v>
      </c>
      <c r="AP216" s="87">
        <v>-9915246</v>
      </c>
      <c r="AQ216" s="87">
        <v>-9915246</v>
      </c>
      <c r="AR216" s="87">
        <v>-9915246</v>
      </c>
      <c r="AS216" s="87">
        <v>-9915246</v>
      </c>
      <c r="AT216" s="87">
        <v>-9915246</v>
      </c>
      <c r="AU216" s="87">
        <v>-9915246</v>
      </c>
      <c r="AV216" s="87">
        <v>-9915246</v>
      </c>
      <c r="AW216" s="87">
        <v>-9915246</v>
      </c>
      <c r="AX216" s="87">
        <v>-9915247</v>
      </c>
      <c r="AY216" s="87">
        <v>-9915247</v>
      </c>
      <c r="AZ216" s="87">
        <v>-9915247</v>
      </c>
      <c r="BA216" s="87">
        <v>-118982955</v>
      </c>
      <c r="BB216" s="87">
        <v>-11697421.75</v>
      </c>
      <c r="BC216" s="87">
        <v>-11697421.75</v>
      </c>
      <c r="BD216" s="87">
        <v>-11697421.75</v>
      </c>
      <c r="BE216" s="87">
        <v>-11697421.75</v>
      </c>
      <c r="BF216" s="87">
        <v>-11697421.75</v>
      </c>
      <c r="BG216" s="87">
        <v>-11697421.75</v>
      </c>
      <c r="BH216" s="87">
        <v>-11697421.75</v>
      </c>
      <c r="BI216" s="87">
        <v>-11697421.75</v>
      </c>
      <c r="BJ216" s="87">
        <v>-11697420.75</v>
      </c>
      <c r="BK216" s="87">
        <v>-11697420.75</v>
      </c>
      <c r="BL216" s="87">
        <v>-11697420.75</v>
      </c>
      <c r="BM216" s="87">
        <v>-11697420.75</v>
      </c>
      <c r="BN216" s="87">
        <v>-140369057</v>
      </c>
    </row>
    <row r="217" spans="1:66">
      <c r="A217" s="86" t="s">
        <v>1563</v>
      </c>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c r="AK217" s="87"/>
      <c r="AL217" s="87"/>
      <c r="AM217" s="87"/>
      <c r="AN217" s="87"/>
      <c r="AO217" s="87"/>
      <c r="AP217" s="87"/>
      <c r="AQ217" s="87"/>
      <c r="AR217" s="87"/>
      <c r="AS217" s="87"/>
      <c r="AT217" s="87"/>
      <c r="AU217" s="87"/>
      <c r="AV217" s="87"/>
      <c r="AW217" s="87"/>
      <c r="AX217" s="87"/>
      <c r="AY217" s="87"/>
      <c r="AZ217" s="87"/>
      <c r="BA217" s="87"/>
      <c r="BB217" s="87"/>
      <c r="BC217" s="87"/>
      <c r="BD217" s="87"/>
      <c r="BE217" s="87"/>
      <c r="BF217" s="87"/>
      <c r="BG217" s="87"/>
      <c r="BH217" s="87"/>
      <c r="BI217" s="87"/>
      <c r="BJ217" s="87"/>
      <c r="BK217" s="87"/>
      <c r="BL217" s="87"/>
      <c r="BM217" s="87"/>
      <c r="BN217" s="87"/>
    </row>
    <row r="218" spans="1:66" ht="10.8" thickBot="1">
      <c r="A218" s="92" t="s">
        <v>1564</v>
      </c>
      <c r="B218" s="87">
        <v>0</v>
      </c>
      <c r="C218" s="87">
        <v>0</v>
      </c>
      <c r="D218" s="87">
        <v>0</v>
      </c>
      <c r="E218" s="87">
        <v>0</v>
      </c>
      <c r="F218" s="87">
        <v>0</v>
      </c>
      <c r="G218" s="87">
        <v>0</v>
      </c>
      <c r="H218" s="87">
        <v>0</v>
      </c>
      <c r="I218" s="87">
        <v>0</v>
      </c>
      <c r="J218" s="87">
        <v>0</v>
      </c>
      <c r="K218" s="87">
        <v>0</v>
      </c>
      <c r="L218" s="87">
        <v>0</v>
      </c>
      <c r="M218" s="87">
        <v>0</v>
      </c>
      <c r="N218" s="87">
        <v>0</v>
      </c>
      <c r="O218" s="87">
        <v>0</v>
      </c>
      <c r="P218" s="87">
        <v>0</v>
      </c>
      <c r="Q218" s="87">
        <v>0</v>
      </c>
      <c r="R218" s="87">
        <v>0</v>
      </c>
      <c r="S218" s="87">
        <v>0</v>
      </c>
      <c r="T218" s="87">
        <v>0</v>
      </c>
      <c r="U218" s="87">
        <v>0</v>
      </c>
      <c r="V218" s="87">
        <v>0</v>
      </c>
      <c r="W218" s="87">
        <v>0</v>
      </c>
      <c r="X218" s="87">
        <v>0</v>
      </c>
      <c r="Y218" s="87">
        <v>0</v>
      </c>
      <c r="Z218" s="87">
        <v>0</v>
      </c>
      <c r="AA218" s="87">
        <v>0</v>
      </c>
      <c r="AB218" s="87">
        <v>0</v>
      </c>
      <c r="AC218" s="87">
        <v>0</v>
      </c>
      <c r="AD218" s="87">
        <v>0</v>
      </c>
      <c r="AE218" s="87">
        <v>0</v>
      </c>
      <c r="AF218" s="87">
        <v>0</v>
      </c>
      <c r="AG218" s="87">
        <v>0</v>
      </c>
      <c r="AH218" s="87">
        <v>0</v>
      </c>
      <c r="AI218" s="87">
        <v>0</v>
      </c>
      <c r="AJ218" s="87">
        <v>0</v>
      </c>
      <c r="AK218" s="87">
        <v>0</v>
      </c>
      <c r="AL218" s="87">
        <v>0</v>
      </c>
      <c r="AM218" s="87">
        <v>0</v>
      </c>
      <c r="AN218" s="87">
        <v>0</v>
      </c>
      <c r="AO218" s="87">
        <v>0</v>
      </c>
      <c r="AP218" s="87">
        <v>0</v>
      </c>
      <c r="AQ218" s="87">
        <v>0</v>
      </c>
      <c r="AR218" s="87">
        <v>0</v>
      </c>
      <c r="AS218" s="87">
        <v>0</v>
      </c>
      <c r="AT218" s="87">
        <v>0</v>
      </c>
      <c r="AU218" s="87">
        <v>0</v>
      </c>
      <c r="AV218" s="87">
        <v>0</v>
      </c>
      <c r="AW218" s="87">
        <v>0</v>
      </c>
      <c r="AX218" s="87">
        <v>0</v>
      </c>
      <c r="AY218" s="87">
        <v>0</v>
      </c>
      <c r="AZ218" s="87">
        <v>0</v>
      </c>
      <c r="BA218" s="87">
        <v>0</v>
      </c>
      <c r="BB218" s="87">
        <v>0</v>
      </c>
      <c r="BC218" s="87">
        <v>0</v>
      </c>
      <c r="BD218" s="87">
        <v>0</v>
      </c>
      <c r="BE218" s="87">
        <v>0</v>
      </c>
      <c r="BF218" s="87">
        <v>0</v>
      </c>
      <c r="BG218" s="87">
        <v>0</v>
      </c>
      <c r="BH218" s="87">
        <v>0</v>
      </c>
      <c r="BI218" s="87">
        <v>0</v>
      </c>
      <c r="BJ218" s="87">
        <v>0</v>
      </c>
      <c r="BK218" s="87">
        <v>0</v>
      </c>
      <c r="BL218" s="87">
        <v>0</v>
      </c>
      <c r="BM218" s="87">
        <v>0</v>
      </c>
      <c r="BN218" s="87">
        <v>0</v>
      </c>
    </row>
    <row r="219" spans="1:66">
      <c r="A219" s="86" t="s">
        <v>1565</v>
      </c>
      <c r="B219" s="87">
        <v>0</v>
      </c>
      <c r="C219" s="87">
        <v>0</v>
      </c>
      <c r="D219" s="87">
        <v>0</v>
      </c>
      <c r="E219" s="87">
        <v>0</v>
      </c>
      <c r="F219" s="87">
        <v>0</v>
      </c>
      <c r="G219" s="87">
        <v>0</v>
      </c>
      <c r="H219" s="87">
        <v>0</v>
      </c>
      <c r="I219" s="87">
        <v>0</v>
      </c>
      <c r="J219" s="87">
        <v>0</v>
      </c>
      <c r="K219" s="87">
        <v>0</v>
      </c>
      <c r="L219" s="87">
        <v>0</v>
      </c>
      <c r="M219" s="87">
        <v>0</v>
      </c>
      <c r="N219" s="87">
        <v>0</v>
      </c>
      <c r="O219" s="87">
        <v>0</v>
      </c>
      <c r="P219" s="87">
        <v>0</v>
      </c>
      <c r="Q219" s="87">
        <v>0</v>
      </c>
      <c r="R219" s="87">
        <v>1725939.99999999</v>
      </c>
      <c r="S219" s="87">
        <v>0</v>
      </c>
      <c r="T219" s="87">
        <v>1725939.99999999</v>
      </c>
      <c r="U219" s="87">
        <v>0</v>
      </c>
      <c r="V219" s="87">
        <v>0</v>
      </c>
      <c r="W219" s="87">
        <v>6311065.75</v>
      </c>
      <c r="X219" s="87">
        <v>0</v>
      </c>
      <c r="Y219" s="87">
        <v>0</v>
      </c>
      <c r="Z219" s="87">
        <v>14903667.758178299</v>
      </c>
      <c r="AA219" s="87">
        <v>24666613.508178301</v>
      </c>
      <c r="AB219" s="87">
        <v>0</v>
      </c>
      <c r="AC219" s="87">
        <v>0</v>
      </c>
      <c r="AD219" s="87">
        <v>85338.835463855503</v>
      </c>
      <c r="AE219" s="87">
        <v>3236021.4140894399</v>
      </c>
      <c r="AF219" s="87">
        <v>0</v>
      </c>
      <c r="AG219" s="87">
        <v>3236021.4140894399</v>
      </c>
      <c r="AH219" s="87">
        <v>0</v>
      </c>
      <c r="AI219" s="87">
        <v>0</v>
      </c>
      <c r="AJ219" s="87">
        <v>3010895.4140894301</v>
      </c>
      <c r="AK219" s="87">
        <v>0</v>
      </c>
      <c r="AL219" s="87">
        <v>0</v>
      </c>
      <c r="AM219" s="87">
        <v>3461147.4140894399</v>
      </c>
      <c r="AN219" s="87">
        <v>13029424.4918216</v>
      </c>
      <c r="AO219" s="87">
        <v>0</v>
      </c>
      <c r="AP219" s="87">
        <v>0</v>
      </c>
      <c r="AQ219" s="87">
        <v>0</v>
      </c>
      <c r="AR219" s="87">
        <v>0</v>
      </c>
      <c r="AS219" s="87">
        <v>0</v>
      </c>
      <c r="AT219" s="87">
        <v>0</v>
      </c>
      <c r="AU219" s="87">
        <v>0</v>
      </c>
      <c r="AV219" s="87">
        <v>0</v>
      </c>
      <c r="AW219" s="87">
        <v>0</v>
      </c>
      <c r="AX219" s="87">
        <v>0</v>
      </c>
      <c r="AY219" s="87">
        <v>0</v>
      </c>
      <c r="AZ219" s="87">
        <v>0</v>
      </c>
      <c r="BA219" s="87">
        <v>0</v>
      </c>
      <c r="BB219" s="87">
        <v>0</v>
      </c>
      <c r="BC219" s="87">
        <v>0</v>
      </c>
      <c r="BD219" s="87">
        <v>0</v>
      </c>
      <c r="BE219" s="87">
        <v>0</v>
      </c>
      <c r="BF219" s="87">
        <v>0</v>
      </c>
      <c r="BG219" s="87">
        <v>0</v>
      </c>
      <c r="BH219" s="87">
        <v>0</v>
      </c>
      <c r="BI219" s="87">
        <v>0</v>
      </c>
      <c r="BJ219" s="87">
        <v>0</v>
      </c>
      <c r="BK219" s="87">
        <v>0</v>
      </c>
      <c r="BL219" s="87">
        <v>0</v>
      </c>
      <c r="BM219" s="87">
        <v>0</v>
      </c>
      <c r="BN219" s="87">
        <v>0</v>
      </c>
    </row>
    <row r="220" spans="1:66" s="98" customFormat="1">
      <c r="A220" s="86" t="s">
        <v>1566</v>
      </c>
      <c r="B220" s="87">
        <v>0</v>
      </c>
      <c r="C220" s="87">
        <v>0</v>
      </c>
      <c r="D220" s="87">
        <v>0</v>
      </c>
      <c r="E220" s="87">
        <v>0</v>
      </c>
      <c r="F220" s="87">
        <v>0</v>
      </c>
      <c r="G220" s="87">
        <v>0</v>
      </c>
      <c r="H220" s="87">
        <v>0</v>
      </c>
      <c r="I220" s="87">
        <v>0</v>
      </c>
      <c r="J220" s="87">
        <v>0</v>
      </c>
      <c r="K220" s="87">
        <v>0</v>
      </c>
      <c r="L220" s="87">
        <v>0</v>
      </c>
      <c r="M220" s="87">
        <v>0</v>
      </c>
      <c r="N220" s="87">
        <v>0</v>
      </c>
      <c r="O220" s="87">
        <v>0</v>
      </c>
      <c r="P220" s="87">
        <v>0</v>
      </c>
      <c r="Q220" s="87">
        <v>0</v>
      </c>
      <c r="R220" s="87">
        <v>0</v>
      </c>
      <c r="S220" s="87">
        <v>0</v>
      </c>
      <c r="T220" s="87">
        <v>0</v>
      </c>
      <c r="U220" s="87">
        <v>0</v>
      </c>
      <c r="V220" s="87">
        <v>0</v>
      </c>
      <c r="W220" s="87">
        <v>0</v>
      </c>
      <c r="X220" s="87">
        <v>0</v>
      </c>
      <c r="Y220" s="87">
        <v>0</v>
      </c>
      <c r="Z220" s="87">
        <v>0</v>
      </c>
      <c r="AA220" s="87">
        <v>0</v>
      </c>
      <c r="AB220" s="87">
        <v>0</v>
      </c>
      <c r="AC220" s="87">
        <v>0</v>
      </c>
      <c r="AD220" s="87">
        <v>0</v>
      </c>
      <c r="AE220" s="87">
        <v>0</v>
      </c>
      <c r="AF220" s="87">
        <v>0</v>
      </c>
      <c r="AG220" s="87">
        <v>0</v>
      </c>
      <c r="AH220" s="87">
        <v>0</v>
      </c>
      <c r="AI220" s="87">
        <v>0</v>
      </c>
      <c r="AJ220" s="87">
        <v>0</v>
      </c>
      <c r="AK220" s="87">
        <v>0</v>
      </c>
      <c r="AL220" s="87">
        <v>0</v>
      </c>
      <c r="AM220" s="87">
        <v>0</v>
      </c>
      <c r="AN220" s="87">
        <v>0</v>
      </c>
      <c r="AO220" s="87">
        <v>0</v>
      </c>
      <c r="AP220" s="87">
        <v>0</v>
      </c>
      <c r="AQ220" s="87">
        <v>0</v>
      </c>
      <c r="AR220" s="87">
        <v>59834339.893198803</v>
      </c>
      <c r="AS220" s="87">
        <v>0</v>
      </c>
      <c r="AT220" s="87">
        <v>59834339.893198803</v>
      </c>
      <c r="AU220" s="87">
        <v>0</v>
      </c>
      <c r="AV220" s="87">
        <v>0</v>
      </c>
      <c r="AW220" s="87">
        <v>-88398347.786397606</v>
      </c>
      <c r="AX220" s="87">
        <v>0</v>
      </c>
      <c r="AY220" s="87">
        <v>0</v>
      </c>
      <c r="AZ220" s="87">
        <v>-26085424.999999899</v>
      </c>
      <c r="BA220" s="87">
        <v>5184906.9999999898</v>
      </c>
      <c r="BB220" s="87">
        <v>0</v>
      </c>
      <c r="BC220" s="87">
        <v>0</v>
      </c>
      <c r="BD220" s="87">
        <v>-4976470.4021227704</v>
      </c>
      <c r="BE220" s="87">
        <v>59782230.743729398</v>
      </c>
      <c r="BF220" s="87">
        <v>0</v>
      </c>
      <c r="BG220" s="87">
        <v>59782230.743729398</v>
      </c>
      <c r="BH220" s="87">
        <v>0</v>
      </c>
      <c r="BI220" s="87">
        <v>0</v>
      </c>
      <c r="BJ220" s="87">
        <v>59782230.743729398</v>
      </c>
      <c r="BK220" s="87">
        <v>0</v>
      </c>
      <c r="BL220" s="87">
        <v>0</v>
      </c>
      <c r="BM220" s="87">
        <v>-90086995.722449094</v>
      </c>
      <c r="BN220" s="87">
        <v>84283226.106616497</v>
      </c>
    </row>
    <row r="221" spans="1:66">
      <c r="A221" s="89" t="s">
        <v>1567</v>
      </c>
      <c r="B221" s="87">
        <v>0</v>
      </c>
      <c r="C221" s="87">
        <v>0</v>
      </c>
      <c r="D221" s="87">
        <v>0</v>
      </c>
      <c r="E221" s="87">
        <v>0</v>
      </c>
      <c r="F221" s="87">
        <v>0</v>
      </c>
      <c r="G221" s="87">
        <v>0</v>
      </c>
      <c r="H221" s="87">
        <v>0</v>
      </c>
      <c r="I221" s="87">
        <v>0</v>
      </c>
      <c r="J221" s="87">
        <v>0</v>
      </c>
      <c r="K221" s="87">
        <v>0</v>
      </c>
      <c r="L221" s="87">
        <v>0</v>
      </c>
      <c r="M221" s="87">
        <v>0</v>
      </c>
      <c r="N221" s="87">
        <v>0</v>
      </c>
      <c r="O221" s="87">
        <v>0</v>
      </c>
      <c r="P221" s="87">
        <v>0</v>
      </c>
      <c r="Q221" s="87">
        <v>0</v>
      </c>
      <c r="R221" s="87">
        <v>1725939.99999999</v>
      </c>
      <c r="S221" s="87">
        <v>0</v>
      </c>
      <c r="T221" s="87">
        <v>1725939.99999999</v>
      </c>
      <c r="U221" s="87">
        <v>0</v>
      </c>
      <c r="V221" s="87">
        <v>0</v>
      </c>
      <c r="W221" s="87">
        <v>6311065.75</v>
      </c>
      <c r="X221" s="87">
        <v>0</v>
      </c>
      <c r="Y221" s="87">
        <v>0</v>
      </c>
      <c r="Z221" s="87">
        <v>14903667.758178299</v>
      </c>
      <c r="AA221" s="87">
        <v>24666613.508178301</v>
      </c>
      <c r="AB221" s="87">
        <v>0</v>
      </c>
      <c r="AC221" s="87">
        <v>0</v>
      </c>
      <c r="AD221" s="87">
        <v>85338.835463855503</v>
      </c>
      <c r="AE221" s="87">
        <v>3236021.4140894399</v>
      </c>
      <c r="AF221" s="87">
        <v>0</v>
      </c>
      <c r="AG221" s="87">
        <v>3236021.4140894399</v>
      </c>
      <c r="AH221" s="87">
        <v>0</v>
      </c>
      <c r="AI221" s="87">
        <v>0</v>
      </c>
      <c r="AJ221" s="87">
        <v>3010895.4140894301</v>
      </c>
      <c r="AK221" s="87">
        <v>0</v>
      </c>
      <c r="AL221" s="87">
        <v>0</v>
      </c>
      <c r="AM221" s="87">
        <v>3461147.4140894399</v>
      </c>
      <c r="AN221" s="87">
        <v>13029424.4918216</v>
      </c>
      <c r="AO221" s="87">
        <v>0</v>
      </c>
      <c r="AP221" s="87">
        <v>0</v>
      </c>
      <c r="AQ221" s="87">
        <v>0</v>
      </c>
      <c r="AR221" s="87">
        <v>59834339.893198803</v>
      </c>
      <c r="AS221" s="87">
        <v>0</v>
      </c>
      <c r="AT221" s="87">
        <v>59834339.893198803</v>
      </c>
      <c r="AU221" s="87">
        <v>0</v>
      </c>
      <c r="AV221" s="87">
        <v>0</v>
      </c>
      <c r="AW221" s="87">
        <v>-88398347.786397606</v>
      </c>
      <c r="AX221" s="87">
        <v>0</v>
      </c>
      <c r="AY221" s="87">
        <v>0</v>
      </c>
      <c r="AZ221" s="87">
        <v>-26085424.999999899</v>
      </c>
      <c r="BA221" s="87">
        <v>5184906.9999999898</v>
      </c>
      <c r="BB221" s="87">
        <v>0</v>
      </c>
      <c r="BC221" s="87">
        <v>0</v>
      </c>
      <c r="BD221" s="87">
        <v>-4976470.4021227704</v>
      </c>
      <c r="BE221" s="87">
        <v>59782230.743729398</v>
      </c>
      <c r="BF221" s="87">
        <v>0</v>
      </c>
      <c r="BG221" s="87">
        <v>59782230.743729398</v>
      </c>
      <c r="BH221" s="87">
        <v>0</v>
      </c>
      <c r="BI221" s="87">
        <v>0</v>
      </c>
      <c r="BJ221" s="87">
        <v>59782230.743729398</v>
      </c>
      <c r="BK221" s="87">
        <v>0</v>
      </c>
      <c r="BL221" s="87">
        <v>0</v>
      </c>
      <c r="BM221" s="87">
        <v>-90086995.722449094</v>
      </c>
      <c r="BN221" s="87">
        <v>84283226.106616497</v>
      </c>
    </row>
    <row r="222" spans="1:66">
      <c r="A222" s="86" t="s">
        <v>339</v>
      </c>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87"/>
      <c r="BE222" s="87"/>
      <c r="BF222" s="87"/>
      <c r="BG222" s="87"/>
      <c r="BH222" s="87"/>
      <c r="BI222" s="87"/>
      <c r="BJ222" s="87"/>
      <c r="BK222" s="87"/>
      <c r="BL222" s="87"/>
      <c r="BM222" s="87"/>
      <c r="BN222" s="87"/>
    </row>
    <row r="223" spans="1:66">
      <c r="A223" s="89" t="s">
        <v>1568</v>
      </c>
      <c r="B223" s="87">
        <v>0</v>
      </c>
      <c r="C223" s="87">
        <v>0</v>
      </c>
      <c r="D223" s="87">
        <v>0</v>
      </c>
      <c r="E223" s="87">
        <v>0</v>
      </c>
      <c r="F223" s="87">
        <v>0</v>
      </c>
      <c r="G223" s="87">
        <v>0</v>
      </c>
      <c r="H223" s="87">
        <v>0</v>
      </c>
      <c r="I223" s="87">
        <v>0</v>
      </c>
      <c r="J223" s="87">
        <v>0</v>
      </c>
      <c r="K223" s="87">
        <v>0</v>
      </c>
      <c r="L223" s="87">
        <v>0</v>
      </c>
      <c r="M223" s="87">
        <v>0</v>
      </c>
      <c r="N223" s="87">
        <v>0</v>
      </c>
      <c r="O223" s="87">
        <v>0</v>
      </c>
      <c r="P223" s="87">
        <v>0</v>
      </c>
      <c r="Q223" s="87">
        <v>0</v>
      </c>
      <c r="R223" s="87">
        <v>0</v>
      </c>
      <c r="S223" s="87">
        <v>0</v>
      </c>
      <c r="T223" s="87">
        <v>0</v>
      </c>
      <c r="U223" s="87">
        <v>0</v>
      </c>
      <c r="V223" s="87">
        <v>0</v>
      </c>
      <c r="W223" s="87">
        <v>0</v>
      </c>
      <c r="X223" s="87">
        <v>0</v>
      </c>
      <c r="Y223" s="87">
        <v>0</v>
      </c>
      <c r="Z223" s="87">
        <v>0</v>
      </c>
      <c r="AA223" s="87">
        <v>0</v>
      </c>
      <c r="AB223" s="87">
        <v>0</v>
      </c>
      <c r="AC223" s="87">
        <v>0</v>
      </c>
      <c r="AD223" s="87">
        <v>0</v>
      </c>
      <c r="AE223" s="87">
        <v>0</v>
      </c>
      <c r="AF223" s="87">
        <v>0</v>
      </c>
      <c r="AG223" s="87">
        <v>0</v>
      </c>
      <c r="AH223" s="87">
        <v>0</v>
      </c>
      <c r="AI223" s="87">
        <v>0</v>
      </c>
      <c r="AJ223" s="87">
        <v>0</v>
      </c>
      <c r="AK223" s="87">
        <v>0</v>
      </c>
      <c r="AL223" s="87">
        <v>0</v>
      </c>
      <c r="AM223" s="87">
        <v>0</v>
      </c>
      <c r="AN223" s="87">
        <v>0</v>
      </c>
      <c r="AO223" s="87">
        <v>0</v>
      </c>
      <c r="AP223" s="87">
        <v>0</v>
      </c>
      <c r="AQ223" s="87">
        <v>0</v>
      </c>
      <c r="AR223" s="87">
        <v>0</v>
      </c>
      <c r="AS223" s="87">
        <v>0</v>
      </c>
      <c r="AT223" s="87">
        <v>0</v>
      </c>
      <c r="AU223" s="87">
        <v>0</v>
      </c>
      <c r="AV223" s="87">
        <v>0</v>
      </c>
      <c r="AW223" s="87">
        <v>0</v>
      </c>
      <c r="AX223" s="87">
        <v>0</v>
      </c>
      <c r="AY223" s="87">
        <v>0</v>
      </c>
      <c r="AZ223" s="87">
        <v>0</v>
      </c>
      <c r="BA223" s="87">
        <v>0</v>
      </c>
      <c r="BB223" s="87">
        <v>0</v>
      </c>
      <c r="BC223" s="87">
        <v>0</v>
      </c>
      <c r="BD223" s="87">
        <v>0</v>
      </c>
      <c r="BE223" s="87">
        <v>0</v>
      </c>
      <c r="BF223" s="87">
        <v>0</v>
      </c>
      <c r="BG223" s="87">
        <v>0</v>
      </c>
      <c r="BH223" s="87">
        <v>0</v>
      </c>
      <c r="BI223" s="87">
        <v>0</v>
      </c>
      <c r="BJ223" s="87">
        <v>0</v>
      </c>
      <c r="BK223" s="87">
        <v>0</v>
      </c>
      <c r="BL223" s="87">
        <v>0</v>
      </c>
      <c r="BM223" s="87">
        <v>0</v>
      </c>
      <c r="BN223" s="87">
        <v>0</v>
      </c>
    </row>
    <row r="224" spans="1:66">
      <c r="A224" s="86" t="s">
        <v>1569</v>
      </c>
      <c r="B224" s="87">
        <v>0</v>
      </c>
      <c r="C224" s="87">
        <v>0</v>
      </c>
      <c r="D224" s="87">
        <v>0</v>
      </c>
      <c r="E224" s="87">
        <v>0</v>
      </c>
      <c r="F224" s="87">
        <v>0</v>
      </c>
      <c r="G224" s="87">
        <v>0</v>
      </c>
      <c r="H224" s="87">
        <v>0</v>
      </c>
      <c r="I224" s="87">
        <v>0</v>
      </c>
      <c r="J224" s="87">
        <v>0</v>
      </c>
      <c r="K224" s="87">
        <v>0</v>
      </c>
      <c r="L224" s="87">
        <v>0</v>
      </c>
      <c r="M224" s="87">
        <v>0</v>
      </c>
      <c r="N224" s="87">
        <v>0</v>
      </c>
      <c r="O224" s="87">
        <v>0</v>
      </c>
      <c r="P224" s="87">
        <v>0</v>
      </c>
      <c r="Q224" s="87">
        <v>0</v>
      </c>
      <c r="R224" s="87">
        <v>0</v>
      </c>
      <c r="S224" s="87">
        <v>0</v>
      </c>
      <c r="T224" s="87">
        <v>0</v>
      </c>
      <c r="U224" s="87">
        <v>0</v>
      </c>
      <c r="V224" s="87">
        <v>0</v>
      </c>
      <c r="W224" s="87">
        <v>0</v>
      </c>
      <c r="X224" s="87">
        <v>0</v>
      </c>
      <c r="Y224" s="87">
        <v>0</v>
      </c>
      <c r="Z224" s="87">
        <v>0</v>
      </c>
      <c r="AA224" s="87">
        <v>0</v>
      </c>
      <c r="AB224" s="87">
        <v>0</v>
      </c>
      <c r="AC224" s="87">
        <v>0</v>
      </c>
      <c r="AD224" s="87">
        <v>0</v>
      </c>
      <c r="AE224" s="87">
        <v>0</v>
      </c>
      <c r="AF224" s="87">
        <v>0</v>
      </c>
      <c r="AG224" s="87">
        <v>0</v>
      </c>
      <c r="AH224" s="87">
        <v>0</v>
      </c>
      <c r="AI224" s="87">
        <v>0</v>
      </c>
      <c r="AJ224" s="87">
        <v>0</v>
      </c>
      <c r="AK224" s="87">
        <v>0</v>
      </c>
      <c r="AL224" s="87">
        <v>0</v>
      </c>
      <c r="AM224" s="87">
        <v>0</v>
      </c>
      <c r="AN224" s="87">
        <v>0</v>
      </c>
      <c r="AO224" s="87">
        <v>0</v>
      </c>
      <c r="AP224" s="87">
        <v>0</v>
      </c>
      <c r="AQ224" s="87">
        <v>0</v>
      </c>
      <c r="AR224" s="87">
        <v>0</v>
      </c>
      <c r="AS224" s="87">
        <v>0</v>
      </c>
      <c r="AT224" s="87">
        <v>0</v>
      </c>
      <c r="AU224" s="87">
        <v>0</v>
      </c>
      <c r="AV224" s="87">
        <v>0</v>
      </c>
      <c r="AW224" s="87">
        <v>0</v>
      </c>
      <c r="AX224" s="87">
        <v>0</v>
      </c>
      <c r="AY224" s="87">
        <v>0</v>
      </c>
      <c r="AZ224" s="87">
        <v>0</v>
      </c>
      <c r="BA224" s="87">
        <v>0</v>
      </c>
      <c r="BB224" s="87">
        <v>0</v>
      </c>
      <c r="BC224" s="87">
        <v>0</v>
      </c>
      <c r="BD224" s="87">
        <v>0</v>
      </c>
      <c r="BE224" s="87">
        <v>0</v>
      </c>
      <c r="BF224" s="87">
        <v>0</v>
      </c>
      <c r="BG224" s="87">
        <v>0</v>
      </c>
      <c r="BH224" s="87">
        <v>0</v>
      </c>
      <c r="BI224" s="87">
        <v>0</v>
      </c>
      <c r="BJ224" s="87">
        <v>0</v>
      </c>
      <c r="BK224" s="87">
        <v>0</v>
      </c>
      <c r="BL224" s="87">
        <v>0</v>
      </c>
      <c r="BM224" s="87">
        <v>0</v>
      </c>
      <c r="BN224" s="87">
        <v>0</v>
      </c>
    </row>
    <row r="225" spans="1:66" ht="10.8" thickBot="1">
      <c r="A225" s="92" t="s">
        <v>1570</v>
      </c>
      <c r="B225" s="87">
        <v>0</v>
      </c>
      <c r="C225" s="87">
        <v>0</v>
      </c>
      <c r="D225" s="87">
        <v>0</v>
      </c>
      <c r="E225" s="87">
        <v>0</v>
      </c>
      <c r="F225" s="87">
        <v>0</v>
      </c>
      <c r="G225" s="87">
        <v>0</v>
      </c>
      <c r="H225" s="87">
        <v>0</v>
      </c>
      <c r="I225" s="87">
        <v>0</v>
      </c>
      <c r="J225" s="87">
        <v>0</v>
      </c>
      <c r="K225" s="87">
        <v>0</v>
      </c>
      <c r="L225" s="87">
        <v>0</v>
      </c>
      <c r="M225" s="87">
        <v>0</v>
      </c>
      <c r="N225" s="87">
        <v>0</v>
      </c>
      <c r="O225" s="87">
        <v>0</v>
      </c>
      <c r="P225" s="87">
        <v>0</v>
      </c>
      <c r="Q225" s="87">
        <v>0</v>
      </c>
      <c r="R225" s="87">
        <v>0</v>
      </c>
      <c r="S225" s="87">
        <v>0</v>
      </c>
      <c r="T225" s="87">
        <v>0</v>
      </c>
      <c r="U225" s="87">
        <v>0</v>
      </c>
      <c r="V225" s="87">
        <v>0</v>
      </c>
      <c r="W225" s="87">
        <v>0</v>
      </c>
      <c r="X225" s="87">
        <v>0</v>
      </c>
      <c r="Y225" s="87">
        <v>0</v>
      </c>
      <c r="Z225" s="87">
        <v>0</v>
      </c>
      <c r="AA225" s="87">
        <v>0</v>
      </c>
      <c r="AB225" s="87">
        <v>0</v>
      </c>
      <c r="AC225" s="87">
        <v>0</v>
      </c>
      <c r="AD225" s="87">
        <v>0</v>
      </c>
      <c r="AE225" s="87">
        <v>0</v>
      </c>
      <c r="AF225" s="87">
        <v>0</v>
      </c>
      <c r="AG225" s="87">
        <v>0</v>
      </c>
      <c r="AH225" s="87">
        <v>0</v>
      </c>
      <c r="AI225" s="87">
        <v>0</v>
      </c>
      <c r="AJ225" s="87">
        <v>0</v>
      </c>
      <c r="AK225" s="87">
        <v>0</v>
      </c>
      <c r="AL225" s="87">
        <v>0</v>
      </c>
      <c r="AM225" s="87">
        <v>0</v>
      </c>
      <c r="AN225" s="87">
        <v>0</v>
      </c>
      <c r="AO225" s="87">
        <v>0</v>
      </c>
      <c r="AP225" s="87">
        <v>0</v>
      </c>
      <c r="AQ225" s="87">
        <v>0</v>
      </c>
      <c r="AR225" s="87">
        <v>0</v>
      </c>
      <c r="AS225" s="87">
        <v>0</v>
      </c>
      <c r="AT225" s="87">
        <v>0</v>
      </c>
      <c r="AU225" s="87">
        <v>0</v>
      </c>
      <c r="AV225" s="87">
        <v>0</v>
      </c>
      <c r="AW225" s="87">
        <v>0</v>
      </c>
      <c r="AX225" s="87">
        <v>0</v>
      </c>
      <c r="AY225" s="87">
        <v>0</v>
      </c>
      <c r="AZ225" s="87">
        <v>0</v>
      </c>
      <c r="BA225" s="87">
        <v>0</v>
      </c>
      <c r="BB225" s="87">
        <v>0</v>
      </c>
      <c r="BC225" s="87">
        <v>0</v>
      </c>
      <c r="BD225" s="87">
        <v>0</v>
      </c>
      <c r="BE225" s="87">
        <v>0</v>
      </c>
      <c r="BF225" s="87">
        <v>0</v>
      </c>
      <c r="BG225" s="87">
        <v>0</v>
      </c>
      <c r="BH225" s="87">
        <v>0</v>
      </c>
      <c r="BI225" s="87">
        <v>0</v>
      </c>
      <c r="BJ225" s="87">
        <v>0</v>
      </c>
      <c r="BK225" s="87">
        <v>0</v>
      </c>
      <c r="BL225" s="87">
        <v>0</v>
      </c>
      <c r="BM225" s="87">
        <v>0</v>
      </c>
      <c r="BN225" s="87">
        <v>0</v>
      </c>
    </row>
    <row r="226" spans="1:66">
      <c r="A226" s="86" t="s">
        <v>1571</v>
      </c>
      <c r="B226" s="87">
        <v>154716446.31316701</v>
      </c>
      <c r="C226" s="87">
        <v>147059976.36763099</v>
      </c>
      <c r="D226" s="87">
        <v>136857881.16888699</v>
      </c>
      <c r="E226" s="87">
        <v>76855520.031653106</v>
      </c>
      <c r="F226" s="87">
        <v>100336474.489841</v>
      </c>
      <c r="G226" s="87">
        <v>149044843.01845899</v>
      </c>
      <c r="H226" s="87">
        <v>132148842.84841201</v>
      </c>
      <c r="I226" s="87">
        <v>121870052.708575</v>
      </c>
      <c r="J226" s="87">
        <v>140258415.04165599</v>
      </c>
      <c r="K226" s="87">
        <v>96049420.030314505</v>
      </c>
      <c r="L226" s="87">
        <v>90639072.774808496</v>
      </c>
      <c r="M226" s="87">
        <v>149840826.030303</v>
      </c>
      <c r="N226" s="87">
        <v>1495677770.82371</v>
      </c>
      <c r="O226" s="87">
        <v>152526108.98598</v>
      </c>
      <c r="P226" s="87">
        <v>133458196.29541001</v>
      </c>
      <c r="Q226" s="87">
        <v>104521503.024782</v>
      </c>
      <c r="R226" s="87">
        <v>88419909.191332698</v>
      </c>
      <c r="S226" s="87">
        <v>116968299.637127</v>
      </c>
      <c r="T226" s="87">
        <v>148020194.96771801</v>
      </c>
      <c r="U226" s="87">
        <v>144897014.19922799</v>
      </c>
      <c r="V226" s="87">
        <v>147907835.33685401</v>
      </c>
      <c r="W226" s="87">
        <v>139195836.46064299</v>
      </c>
      <c r="X226" s="87">
        <v>120778984.39837299</v>
      </c>
      <c r="Y226" s="87">
        <v>102691335.12951501</v>
      </c>
      <c r="Z226" s="87">
        <v>146674580.52887899</v>
      </c>
      <c r="AA226" s="87">
        <v>1546059798.1558399</v>
      </c>
      <c r="AB226" s="87">
        <v>154112780.600683</v>
      </c>
      <c r="AC226" s="87">
        <v>101798347.15179101</v>
      </c>
      <c r="AD226" s="87">
        <v>80753345.371919498</v>
      </c>
      <c r="AE226" s="87">
        <v>80852757.891208902</v>
      </c>
      <c r="AF226" s="87">
        <v>114331736.48065101</v>
      </c>
      <c r="AG226" s="87">
        <v>137867566.16853601</v>
      </c>
      <c r="AH226" s="87">
        <v>151647699.3536</v>
      </c>
      <c r="AI226" s="87">
        <v>171374950.17371601</v>
      </c>
      <c r="AJ226" s="87">
        <v>129052579.453981</v>
      </c>
      <c r="AK226" s="87">
        <v>110214340.649434</v>
      </c>
      <c r="AL226" s="87">
        <v>80569685.8513567</v>
      </c>
      <c r="AM226" s="87">
        <v>119010504.687866</v>
      </c>
      <c r="AN226" s="87">
        <v>1431586293.8347399</v>
      </c>
      <c r="AO226" s="87">
        <v>153092160.549494</v>
      </c>
      <c r="AP226" s="87">
        <v>99906182.919218704</v>
      </c>
      <c r="AQ226" s="87">
        <v>76520629.765966699</v>
      </c>
      <c r="AR226" s="87">
        <v>77479150.061438307</v>
      </c>
      <c r="AS226" s="87">
        <v>112490138.12239499</v>
      </c>
      <c r="AT226" s="87">
        <v>137845020.03084901</v>
      </c>
      <c r="AU226" s="87">
        <v>152153966.857981</v>
      </c>
      <c r="AV226" s="87">
        <v>174707197.268491</v>
      </c>
      <c r="AW226" s="87">
        <v>131042727.811627</v>
      </c>
      <c r="AX226" s="87">
        <v>112947364.777602</v>
      </c>
      <c r="AY226" s="87">
        <v>81733886.724445403</v>
      </c>
      <c r="AZ226" s="87">
        <v>117546179.27430101</v>
      </c>
      <c r="BA226" s="87">
        <v>1427464604.16381</v>
      </c>
      <c r="BB226" s="87">
        <v>152728536.06274199</v>
      </c>
      <c r="BC226" s="87">
        <v>100996760.67277899</v>
      </c>
      <c r="BD226" s="87">
        <v>78792561.2017878</v>
      </c>
      <c r="BE226" s="87">
        <v>79366932.6181494</v>
      </c>
      <c r="BF226" s="87">
        <v>112092291.831929</v>
      </c>
      <c r="BG226" s="87">
        <v>136494871.27602199</v>
      </c>
      <c r="BH226" s="87">
        <v>150066766.960152</v>
      </c>
      <c r="BI226" s="87">
        <v>174017377.15848401</v>
      </c>
      <c r="BJ226" s="87">
        <v>129586394.51302999</v>
      </c>
      <c r="BK226" s="87">
        <v>109895805.63456599</v>
      </c>
      <c r="BL226" s="87">
        <v>72362749.688043907</v>
      </c>
      <c r="BM226" s="87">
        <v>114583368.95414101</v>
      </c>
      <c r="BN226" s="87">
        <v>1410984416.57183</v>
      </c>
    </row>
    <row r="227" spans="1:66">
      <c r="A227" s="86" t="s">
        <v>1572</v>
      </c>
      <c r="B227" s="87">
        <v>-35117381.122558601</v>
      </c>
      <c r="C227" s="87">
        <v>-35127076.095366098</v>
      </c>
      <c r="D227" s="87">
        <v>-35534254.5774239</v>
      </c>
      <c r="E227" s="87">
        <v>-35555294.056027502</v>
      </c>
      <c r="F227" s="87">
        <v>-35888486.480434999</v>
      </c>
      <c r="G227" s="87">
        <v>-37036200.001592703</v>
      </c>
      <c r="H227" s="87">
        <v>-35869827.211614601</v>
      </c>
      <c r="I227" s="87">
        <v>-35349306.9923888</v>
      </c>
      <c r="J227" s="87">
        <v>-35362377.5301423</v>
      </c>
      <c r="K227" s="87">
        <v>-35051035.032513298</v>
      </c>
      <c r="L227" s="87">
        <v>-35017095.8152759</v>
      </c>
      <c r="M227" s="87">
        <v>-35594192.7667735</v>
      </c>
      <c r="N227" s="87">
        <v>-426502527.68211198</v>
      </c>
      <c r="O227" s="87">
        <v>-34943634.411445603</v>
      </c>
      <c r="P227" s="87">
        <v>-34983573.478807896</v>
      </c>
      <c r="Q227" s="87">
        <v>-35261353.399158999</v>
      </c>
      <c r="R227" s="87">
        <v>-34951937.347026497</v>
      </c>
      <c r="S227" s="87">
        <v>-35029943.837343097</v>
      </c>
      <c r="T227" s="87">
        <v>-35535912.585299201</v>
      </c>
      <c r="U227" s="87">
        <v>-35227183.384308599</v>
      </c>
      <c r="V227" s="87">
        <v>-36458758.6508926</v>
      </c>
      <c r="W227" s="87">
        <v>-36102521.534563497</v>
      </c>
      <c r="X227" s="87">
        <v>-35964345.566956103</v>
      </c>
      <c r="Y227" s="87">
        <v>-35949416.878665902</v>
      </c>
      <c r="Z227" s="87">
        <v>-36489488.111161403</v>
      </c>
      <c r="AA227" s="87">
        <v>-426898069.18562901</v>
      </c>
      <c r="AB227" s="87">
        <v>-36045046.105725102</v>
      </c>
      <c r="AC227" s="87">
        <v>-36062811.779148199</v>
      </c>
      <c r="AD227" s="87">
        <v>-36592680.609669998</v>
      </c>
      <c r="AE227" s="87">
        <v>-36649981.781809099</v>
      </c>
      <c r="AF227" s="87">
        <v>-36898021.756124899</v>
      </c>
      <c r="AG227" s="87">
        <v>-39006052.075201198</v>
      </c>
      <c r="AH227" s="87">
        <v>-38930048.5309873</v>
      </c>
      <c r="AI227" s="87">
        <v>-38921766.503898896</v>
      </c>
      <c r="AJ227" s="87">
        <v>-39219667.234951898</v>
      </c>
      <c r="AK227" s="87">
        <v>-38908395.268006802</v>
      </c>
      <c r="AL227" s="87">
        <v>-38906228.548799999</v>
      </c>
      <c r="AM227" s="87">
        <v>-39584432.939863399</v>
      </c>
      <c r="AN227" s="87">
        <v>-455725133.13418698</v>
      </c>
      <c r="AO227" s="87">
        <v>-39515994.127700903</v>
      </c>
      <c r="AP227" s="87">
        <v>-39551205.647973798</v>
      </c>
      <c r="AQ227" s="87">
        <v>-39977591.432555303</v>
      </c>
      <c r="AR227" s="87">
        <v>-39848838.095407397</v>
      </c>
      <c r="AS227" s="87">
        <v>-39947209.510950796</v>
      </c>
      <c r="AT227" s="87">
        <v>-41881684.260517597</v>
      </c>
      <c r="AU227" s="87">
        <v>-41762733.625661097</v>
      </c>
      <c r="AV227" s="87">
        <v>-41745175.624327697</v>
      </c>
      <c r="AW227" s="87">
        <v>-42033872.963580698</v>
      </c>
      <c r="AX227" s="87">
        <v>-41712385.399690703</v>
      </c>
      <c r="AY227" s="87">
        <v>-41698384.887835301</v>
      </c>
      <c r="AZ227" s="87">
        <v>-42242627.1097138</v>
      </c>
      <c r="BA227" s="87">
        <v>-491917702.68591499</v>
      </c>
      <c r="BB227" s="87">
        <v>-42227287.426522598</v>
      </c>
      <c r="BC227" s="87">
        <v>-42216837.622217998</v>
      </c>
      <c r="BD227" s="87">
        <v>-42809318.819609404</v>
      </c>
      <c r="BE227" s="87">
        <v>-42686485.177063599</v>
      </c>
      <c r="BF227" s="87">
        <v>-42779489.003114998</v>
      </c>
      <c r="BG227" s="87">
        <v>-45730925.142243899</v>
      </c>
      <c r="BH227" s="87">
        <v>-45330102.675360397</v>
      </c>
      <c r="BI227" s="87">
        <v>-45318424.107311398</v>
      </c>
      <c r="BJ227" s="87">
        <v>-45613108.705713399</v>
      </c>
      <c r="BK227" s="87">
        <v>-45297644.126672201</v>
      </c>
      <c r="BL227" s="87">
        <v>-45289629.377121903</v>
      </c>
      <c r="BM227" s="87">
        <v>-45847989.197196499</v>
      </c>
      <c r="BN227" s="87">
        <v>-531147241.38014799</v>
      </c>
    </row>
    <row r="228" spans="1:66" ht="10.8" thickBot="1">
      <c r="A228" s="92" t="s">
        <v>1573</v>
      </c>
      <c r="B228" s="87">
        <v>119599065.19060799</v>
      </c>
      <c r="C228" s="87">
        <v>111932900.272264</v>
      </c>
      <c r="D228" s="87">
        <v>101323626.591463</v>
      </c>
      <c r="E228" s="87">
        <v>41300225.9756255</v>
      </c>
      <c r="F228" s="87">
        <v>64447988.009406202</v>
      </c>
      <c r="G228" s="87">
        <v>112008643.016867</v>
      </c>
      <c r="H228" s="87">
        <v>96279015.636798307</v>
      </c>
      <c r="I228" s="87">
        <v>86520745.716186196</v>
      </c>
      <c r="J228" s="87">
        <v>104896037.51151299</v>
      </c>
      <c r="K228" s="87">
        <v>60998384.997801103</v>
      </c>
      <c r="L228" s="87">
        <v>55621976.959532604</v>
      </c>
      <c r="M228" s="87">
        <v>114246633.263529</v>
      </c>
      <c r="N228" s="87">
        <v>1069175243.14159</v>
      </c>
      <c r="O228" s="87">
        <v>117582474.574535</v>
      </c>
      <c r="P228" s="87">
        <v>98474622.8166022</v>
      </c>
      <c r="Q228" s="87">
        <v>69260149.625623599</v>
      </c>
      <c r="R228" s="87">
        <v>53467971.844306201</v>
      </c>
      <c r="S228" s="87">
        <v>81938355.7997839</v>
      </c>
      <c r="T228" s="87">
        <v>112484282.38241901</v>
      </c>
      <c r="U228" s="87">
        <v>109669830.81491899</v>
      </c>
      <c r="V228" s="87">
        <v>111449076.68596099</v>
      </c>
      <c r="W228" s="87">
        <v>103093314.92607901</v>
      </c>
      <c r="X228" s="87">
        <v>84814638.831417099</v>
      </c>
      <c r="Y228" s="87">
        <v>66741918.250849299</v>
      </c>
      <c r="Z228" s="87">
        <v>110185092.41771799</v>
      </c>
      <c r="AA228" s="87">
        <v>1119161728.9702101</v>
      </c>
      <c r="AB228" s="87">
        <v>118067734.494958</v>
      </c>
      <c r="AC228" s="87">
        <v>65735535.372643299</v>
      </c>
      <c r="AD228" s="87">
        <v>44160664.7622495</v>
      </c>
      <c r="AE228" s="87">
        <v>44202776.109399803</v>
      </c>
      <c r="AF228" s="87">
        <v>77433714.724526495</v>
      </c>
      <c r="AG228" s="87">
        <v>98861514.093335405</v>
      </c>
      <c r="AH228" s="87">
        <v>112717650.822613</v>
      </c>
      <c r="AI228" s="87">
        <v>132453183.669817</v>
      </c>
      <c r="AJ228" s="87">
        <v>89832912.219029203</v>
      </c>
      <c r="AK228" s="87">
        <v>71305945.381427705</v>
      </c>
      <c r="AL228" s="87">
        <v>41663457.302556701</v>
      </c>
      <c r="AM228" s="87">
        <v>79426071.748003006</v>
      </c>
      <c r="AN228" s="87">
        <v>975861160.70055997</v>
      </c>
      <c r="AO228" s="87">
        <v>113576166.421793</v>
      </c>
      <c r="AP228" s="87">
        <v>60354977.271244802</v>
      </c>
      <c r="AQ228" s="87">
        <v>36543038.333411403</v>
      </c>
      <c r="AR228" s="87">
        <v>37630311.966030799</v>
      </c>
      <c r="AS228" s="87">
        <v>72542928.611445099</v>
      </c>
      <c r="AT228" s="87">
        <v>95963335.770331606</v>
      </c>
      <c r="AU228" s="87">
        <v>110391233.23232</v>
      </c>
      <c r="AV228" s="87">
        <v>132962021.644164</v>
      </c>
      <c r="AW228" s="87">
        <v>89008854.848046795</v>
      </c>
      <c r="AX228" s="87">
        <v>71234979.377911299</v>
      </c>
      <c r="AY228" s="87">
        <v>40035501.836609997</v>
      </c>
      <c r="AZ228" s="87">
        <v>75303552.1645879</v>
      </c>
      <c r="BA228" s="87">
        <v>935546901.477898</v>
      </c>
      <c r="BB228" s="87">
        <v>110501248.63621899</v>
      </c>
      <c r="BC228" s="87">
        <v>58779923.050561897</v>
      </c>
      <c r="BD228" s="87">
        <v>35983242.382178403</v>
      </c>
      <c r="BE228" s="87">
        <v>36680447.441085704</v>
      </c>
      <c r="BF228" s="87">
        <v>69312802.828813896</v>
      </c>
      <c r="BG228" s="87">
        <v>90763946.133778602</v>
      </c>
      <c r="BH228" s="87">
        <v>104736664.28479201</v>
      </c>
      <c r="BI228" s="87">
        <v>128698953.051172</v>
      </c>
      <c r="BJ228" s="87">
        <v>83973285.807316706</v>
      </c>
      <c r="BK228" s="87">
        <v>64598161.5078943</v>
      </c>
      <c r="BL228" s="87">
        <v>27073120.3109219</v>
      </c>
      <c r="BM228" s="87">
        <v>68735379.756944507</v>
      </c>
      <c r="BN228" s="87">
        <v>879837175.19167995</v>
      </c>
    </row>
    <row r="229" spans="1:66">
      <c r="A229" s="86" t="s">
        <v>1574</v>
      </c>
      <c r="B229" s="87">
        <v>0</v>
      </c>
      <c r="C229" s="87">
        <v>0</v>
      </c>
      <c r="D229" s="87">
        <v>0</v>
      </c>
      <c r="E229" s="87">
        <v>0</v>
      </c>
      <c r="F229" s="87">
        <v>0</v>
      </c>
      <c r="G229" s="87">
        <v>0</v>
      </c>
      <c r="H229" s="87">
        <v>0</v>
      </c>
      <c r="I229" s="87">
        <v>0</v>
      </c>
      <c r="J229" s="87">
        <v>0</v>
      </c>
      <c r="K229" s="87">
        <v>0</v>
      </c>
      <c r="L229" s="87">
        <v>0</v>
      </c>
      <c r="M229" s="87">
        <v>0</v>
      </c>
      <c r="N229" s="87">
        <v>0</v>
      </c>
      <c r="O229" s="87">
        <v>0</v>
      </c>
      <c r="P229" s="87">
        <v>0</v>
      </c>
      <c r="Q229" s="87">
        <v>0</v>
      </c>
      <c r="R229" s="87">
        <v>0</v>
      </c>
      <c r="S229" s="87">
        <v>0</v>
      </c>
      <c r="T229" s="87">
        <v>0</v>
      </c>
      <c r="U229" s="87">
        <v>0</v>
      </c>
      <c r="V229" s="87">
        <v>0</v>
      </c>
      <c r="W229" s="87">
        <v>0</v>
      </c>
      <c r="X229" s="87">
        <v>0</v>
      </c>
      <c r="Y229" s="87">
        <v>0</v>
      </c>
      <c r="Z229" s="87">
        <v>0</v>
      </c>
      <c r="AA229" s="87">
        <v>0</v>
      </c>
      <c r="AB229" s="87">
        <v>0</v>
      </c>
      <c r="AC229" s="87">
        <v>0</v>
      </c>
      <c r="AD229" s="87">
        <v>0</v>
      </c>
      <c r="AE229" s="87">
        <v>0</v>
      </c>
      <c r="AF229" s="87">
        <v>0</v>
      </c>
      <c r="AG229" s="87">
        <v>0</v>
      </c>
      <c r="AH229" s="87">
        <v>0</v>
      </c>
      <c r="AI229" s="87">
        <v>0</v>
      </c>
      <c r="AJ229" s="87">
        <v>0</v>
      </c>
      <c r="AK229" s="87">
        <v>0</v>
      </c>
      <c r="AL229" s="87">
        <v>0</v>
      </c>
      <c r="AM229" s="87">
        <v>0</v>
      </c>
      <c r="AN229" s="87">
        <v>0</v>
      </c>
      <c r="AO229" s="87">
        <v>0</v>
      </c>
      <c r="AP229" s="87">
        <v>0</v>
      </c>
      <c r="AQ229" s="87">
        <v>0</v>
      </c>
      <c r="AR229" s="87">
        <v>0</v>
      </c>
      <c r="AS229" s="87">
        <v>0</v>
      </c>
      <c r="AT229" s="87">
        <v>0</v>
      </c>
      <c r="AU229" s="87">
        <v>0</v>
      </c>
      <c r="AV229" s="87">
        <v>0</v>
      </c>
      <c r="AW229" s="87">
        <v>0</v>
      </c>
      <c r="AX229" s="87">
        <v>0</v>
      </c>
      <c r="AY229" s="87">
        <v>0</v>
      </c>
      <c r="AZ229" s="87">
        <v>0</v>
      </c>
      <c r="BA229" s="87">
        <v>0</v>
      </c>
      <c r="BB229" s="87">
        <v>0</v>
      </c>
      <c r="BC229" s="87">
        <v>0</v>
      </c>
      <c r="BD229" s="87">
        <v>0</v>
      </c>
      <c r="BE229" s="87">
        <v>0</v>
      </c>
      <c r="BF229" s="87">
        <v>0</v>
      </c>
      <c r="BG229" s="87">
        <v>0</v>
      </c>
      <c r="BH229" s="87">
        <v>0</v>
      </c>
      <c r="BI229" s="87">
        <v>0</v>
      </c>
      <c r="BJ229" s="87">
        <v>0</v>
      </c>
      <c r="BK229" s="87">
        <v>0</v>
      </c>
      <c r="BL229" s="87">
        <v>0</v>
      </c>
      <c r="BM229" s="87">
        <v>0</v>
      </c>
      <c r="BN229" s="87">
        <v>0</v>
      </c>
    </row>
    <row r="230" spans="1:66" ht="10.8" thickBot="1">
      <c r="A230" s="92" t="s">
        <v>1575</v>
      </c>
      <c r="B230" s="87">
        <v>0</v>
      </c>
      <c r="C230" s="87">
        <v>0</v>
      </c>
      <c r="D230" s="87">
        <v>0</v>
      </c>
      <c r="E230" s="87">
        <v>0</v>
      </c>
      <c r="F230" s="87">
        <v>0</v>
      </c>
      <c r="G230" s="87">
        <v>0</v>
      </c>
      <c r="H230" s="87">
        <v>0</v>
      </c>
      <c r="I230" s="87">
        <v>0</v>
      </c>
      <c r="J230" s="87">
        <v>0</v>
      </c>
      <c r="K230" s="87">
        <v>0</v>
      </c>
      <c r="L230" s="87">
        <v>0</v>
      </c>
      <c r="M230" s="87">
        <v>0</v>
      </c>
      <c r="N230" s="87">
        <v>0</v>
      </c>
      <c r="O230" s="87">
        <v>0</v>
      </c>
      <c r="P230" s="87">
        <v>0</v>
      </c>
      <c r="Q230" s="87">
        <v>0</v>
      </c>
      <c r="R230" s="87">
        <v>0</v>
      </c>
      <c r="S230" s="87">
        <v>0</v>
      </c>
      <c r="T230" s="87">
        <v>0</v>
      </c>
      <c r="U230" s="87">
        <v>0</v>
      </c>
      <c r="V230" s="87">
        <v>0</v>
      </c>
      <c r="W230" s="87">
        <v>0</v>
      </c>
      <c r="X230" s="87">
        <v>0</v>
      </c>
      <c r="Y230" s="87">
        <v>0</v>
      </c>
      <c r="Z230" s="87">
        <v>0</v>
      </c>
      <c r="AA230" s="87">
        <v>0</v>
      </c>
      <c r="AB230" s="87">
        <v>0</v>
      </c>
      <c r="AC230" s="87">
        <v>0</v>
      </c>
      <c r="AD230" s="87">
        <v>0</v>
      </c>
      <c r="AE230" s="87">
        <v>0</v>
      </c>
      <c r="AF230" s="87">
        <v>0</v>
      </c>
      <c r="AG230" s="87">
        <v>0</v>
      </c>
      <c r="AH230" s="87">
        <v>0</v>
      </c>
      <c r="AI230" s="87">
        <v>0</v>
      </c>
      <c r="AJ230" s="87">
        <v>0</v>
      </c>
      <c r="AK230" s="87">
        <v>0</v>
      </c>
      <c r="AL230" s="87">
        <v>0</v>
      </c>
      <c r="AM230" s="87">
        <v>0</v>
      </c>
      <c r="AN230" s="87">
        <v>0</v>
      </c>
      <c r="AO230" s="87">
        <v>0</v>
      </c>
      <c r="AP230" s="87">
        <v>0</v>
      </c>
      <c r="AQ230" s="87">
        <v>0</v>
      </c>
      <c r="AR230" s="87">
        <v>0</v>
      </c>
      <c r="AS230" s="87">
        <v>0</v>
      </c>
      <c r="AT230" s="87">
        <v>0</v>
      </c>
      <c r="AU230" s="87">
        <v>0</v>
      </c>
      <c r="AV230" s="87">
        <v>0</v>
      </c>
      <c r="AW230" s="87">
        <v>0</v>
      </c>
      <c r="AX230" s="87">
        <v>0</v>
      </c>
      <c r="AY230" s="87">
        <v>0</v>
      </c>
      <c r="AZ230" s="87">
        <v>0</v>
      </c>
      <c r="BA230" s="87">
        <v>0</v>
      </c>
      <c r="BB230" s="87">
        <v>0</v>
      </c>
      <c r="BC230" s="87">
        <v>0</v>
      </c>
      <c r="BD230" s="87">
        <v>0</v>
      </c>
      <c r="BE230" s="87">
        <v>0</v>
      </c>
      <c r="BF230" s="87">
        <v>0</v>
      </c>
      <c r="BG230" s="87">
        <v>0</v>
      </c>
      <c r="BH230" s="87">
        <v>0</v>
      </c>
      <c r="BI230" s="87">
        <v>0</v>
      </c>
      <c r="BJ230" s="87">
        <v>0</v>
      </c>
      <c r="BK230" s="87">
        <v>0</v>
      </c>
      <c r="BL230" s="87">
        <v>0</v>
      </c>
      <c r="BM230" s="87">
        <v>0</v>
      </c>
      <c r="BN230" s="87">
        <v>0</v>
      </c>
    </row>
    <row r="231" spans="1:66">
      <c r="A231" s="86" t="s">
        <v>1576</v>
      </c>
      <c r="B231" s="87">
        <v>119599065.19060799</v>
      </c>
      <c r="C231" s="87">
        <v>111932900.272264</v>
      </c>
      <c r="D231" s="87">
        <v>101323626.591463</v>
      </c>
      <c r="E231" s="87">
        <v>41300225.9756255</v>
      </c>
      <c r="F231" s="87">
        <v>64447988.009406202</v>
      </c>
      <c r="G231" s="87">
        <v>112008643.016867</v>
      </c>
      <c r="H231" s="87">
        <v>96279015.636798307</v>
      </c>
      <c r="I231" s="87">
        <v>86520745.716186196</v>
      </c>
      <c r="J231" s="87">
        <v>104896037.51151299</v>
      </c>
      <c r="K231" s="87">
        <v>60998384.997801103</v>
      </c>
      <c r="L231" s="87">
        <v>55621976.959532604</v>
      </c>
      <c r="M231" s="87">
        <v>114246633.263529</v>
      </c>
      <c r="N231" s="87">
        <v>1069175243.14159</v>
      </c>
      <c r="O231" s="87">
        <v>117582474.574535</v>
      </c>
      <c r="P231" s="87">
        <v>98474622.8166022</v>
      </c>
      <c r="Q231" s="87">
        <v>69260149.625623599</v>
      </c>
      <c r="R231" s="87">
        <v>53467971.844306201</v>
      </c>
      <c r="S231" s="87">
        <v>81938355.7997839</v>
      </c>
      <c r="T231" s="87">
        <v>112484282.38241901</v>
      </c>
      <c r="U231" s="87">
        <v>109669830.81491899</v>
      </c>
      <c r="V231" s="87">
        <v>111449076.68596099</v>
      </c>
      <c r="W231" s="87">
        <v>103093314.92607901</v>
      </c>
      <c r="X231" s="87">
        <v>84814638.831417099</v>
      </c>
      <c r="Y231" s="87">
        <v>66741918.250849299</v>
      </c>
      <c r="Z231" s="87">
        <v>110185092.41771799</v>
      </c>
      <c r="AA231" s="87">
        <v>1119161728.9702101</v>
      </c>
      <c r="AB231" s="87">
        <v>118067734.494958</v>
      </c>
      <c r="AC231" s="87">
        <v>65735535.372643299</v>
      </c>
      <c r="AD231" s="87">
        <v>44160664.7622495</v>
      </c>
      <c r="AE231" s="87">
        <v>44202776.109399803</v>
      </c>
      <c r="AF231" s="87">
        <v>77433714.724526495</v>
      </c>
      <c r="AG231" s="87">
        <v>98861514.093335405</v>
      </c>
      <c r="AH231" s="87">
        <v>112717650.822613</v>
      </c>
      <c r="AI231" s="87">
        <v>132453183.669817</v>
      </c>
      <c r="AJ231" s="87">
        <v>89832912.219029203</v>
      </c>
      <c r="AK231" s="87">
        <v>71305945.381427705</v>
      </c>
      <c r="AL231" s="87">
        <v>41663457.302556701</v>
      </c>
      <c r="AM231" s="87">
        <v>79426071.748003006</v>
      </c>
      <c r="AN231" s="87">
        <v>975861160.70055997</v>
      </c>
      <c r="AO231" s="87">
        <v>113576166.421793</v>
      </c>
      <c r="AP231" s="87">
        <v>60354977.271244802</v>
      </c>
      <c r="AQ231" s="87">
        <v>36543038.333411403</v>
      </c>
      <c r="AR231" s="87">
        <v>37630311.966030799</v>
      </c>
      <c r="AS231" s="87">
        <v>72542928.611445099</v>
      </c>
      <c r="AT231" s="87">
        <v>95963335.770331606</v>
      </c>
      <c r="AU231" s="87">
        <v>110391233.23232</v>
      </c>
      <c r="AV231" s="87">
        <v>132962021.644164</v>
      </c>
      <c r="AW231" s="87">
        <v>89008854.848046795</v>
      </c>
      <c r="AX231" s="87">
        <v>71234979.377911299</v>
      </c>
      <c r="AY231" s="87">
        <v>40035501.836609997</v>
      </c>
      <c r="AZ231" s="87">
        <v>75303552.1645879</v>
      </c>
      <c r="BA231" s="87">
        <v>935546901.477898</v>
      </c>
      <c r="BB231" s="87">
        <v>110501248.63621899</v>
      </c>
      <c r="BC231" s="87">
        <v>58779923.050561897</v>
      </c>
      <c r="BD231" s="87">
        <v>35983242.382178403</v>
      </c>
      <c r="BE231" s="87">
        <v>36680447.441085704</v>
      </c>
      <c r="BF231" s="87">
        <v>69312802.828813896</v>
      </c>
      <c r="BG231" s="87">
        <v>90763946.133778602</v>
      </c>
      <c r="BH231" s="87">
        <v>104736664.28479201</v>
      </c>
      <c r="BI231" s="87">
        <v>128698953.051172</v>
      </c>
      <c r="BJ231" s="87">
        <v>83973285.807316706</v>
      </c>
      <c r="BK231" s="87">
        <v>64598161.5078943</v>
      </c>
      <c r="BL231" s="87">
        <v>27073120.3109219</v>
      </c>
      <c r="BM231" s="87">
        <v>68735379.756944507</v>
      </c>
      <c r="BN231" s="87">
        <v>879837175.19167995</v>
      </c>
    </row>
    <row r="232" spans="1:66">
      <c r="A232" s="86" t="s">
        <v>1577</v>
      </c>
      <c r="B232" s="87">
        <v>1856499.99999999</v>
      </c>
      <c r="C232" s="87">
        <v>1856499.99999999</v>
      </c>
      <c r="D232" s="87">
        <v>1856499.99999999</v>
      </c>
      <c r="E232" s="87">
        <v>1856499.99999999</v>
      </c>
      <c r="F232" s="87">
        <v>1856499.99999999</v>
      </c>
      <c r="G232" s="87">
        <v>1856499.99999999</v>
      </c>
      <c r="H232" s="87">
        <v>1856499.99999999</v>
      </c>
      <c r="I232" s="87">
        <v>1856499.99999999</v>
      </c>
      <c r="J232" s="87">
        <v>1856499.99999999</v>
      </c>
      <c r="K232" s="87">
        <v>1856499.99999999</v>
      </c>
      <c r="L232" s="87">
        <v>1856499.99999999</v>
      </c>
      <c r="M232" s="87">
        <v>1856499.99999999</v>
      </c>
      <c r="N232" s="87">
        <v>22277999.999999899</v>
      </c>
      <c r="O232" s="87">
        <v>1856499.99999999</v>
      </c>
      <c r="P232" s="87">
        <v>1856499.99999999</v>
      </c>
      <c r="Q232" s="87">
        <v>1856499.99999999</v>
      </c>
      <c r="R232" s="87">
        <v>1856499.99999999</v>
      </c>
      <c r="S232" s="87">
        <v>1856499.99999999</v>
      </c>
      <c r="T232" s="87">
        <v>1856499.99999999</v>
      </c>
      <c r="U232" s="87">
        <v>1856499.99999999</v>
      </c>
      <c r="V232" s="87">
        <v>1856499.99999999</v>
      </c>
      <c r="W232" s="87">
        <v>1856499.99999999</v>
      </c>
      <c r="X232" s="87">
        <v>1856499.99999999</v>
      </c>
      <c r="Y232" s="87">
        <v>1856499.99999999</v>
      </c>
      <c r="Z232" s="87">
        <v>1856499.99999999</v>
      </c>
      <c r="AA232" s="87">
        <v>22277999.999999899</v>
      </c>
      <c r="AB232" s="87">
        <v>1856499.99999999</v>
      </c>
      <c r="AC232" s="87">
        <v>1856499.99999999</v>
      </c>
      <c r="AD232" s="87">
        <v>1856499.99999999</v>
      </c>
      <c r="AE232" s="87">
        <v>1856499.99999999</v>
      </c>
      <c r="AF232" s="87">
        <v>1856499.99999999</v>
      </c>
      <c r="AG232" s="87">
        <v>1856499.99999999</v>
      </c>
      <c r="AH232" s="87">
        <v>1856499.99999999</v>
      </c>
      <c r="AI232" s="87">
        <v>1856499.99999999</v>
      </c>
      <c r="AJ232" s="87">
        <v>1856499.99999999</v>
      </c>
      <c r="AK232" s="87">
        <v>1856499.99999999</v>
      </c>
      <c r="AL232" s="87">
        <v>1856499.99999999</v>
      </c>
      <c r="AM232" s="87">
        <v>1856499.99999999</v>
      </c>
      <c r="AN232" s="87">
        <v>22277999.999999899</v>
      </c>
      <c r="AO232" s="87">
        <v>1856499.99999999</v>
      </c>
      <c r="AP232" s="87">
        <v>1856499.99999999</v>
      </c>
      <c r="AQ232" s="87">
        <v>1856499.99999999</v>
      </c>
      <c r="AR232" s="87">
        <v>1856499.99999999</v>
      </c>
      <c r="AS232" s="87">
        <v>1856499.99999999</v>
      </c>
      <c r="AT232" s="87">
        <v>1856499.99999999</v>
      </c>
      <c r="AU232" s="87">
        <v>1856499.99999999</v>
      </c>
      <c r="AV232" s="87">
        <v>1856499.99999999</v>
      </c>
      <c r="AW232" s="87">
        <v>1856499.99999999</v>
      </c>
      <c r="AX232" s="87">
        <v>1856499.99999999</v>
      </c>
      <c r="AY232" s="87">
        <v>1856499.99999999</v>
      </c>
      <c r="AZ232" s="87">
        <v>1856499.99999999</v>
      </c>
      <c r="BA232" s="87">
        <v>22277999.999999899</v>
      </c>
      <c r="BB232" s="87">
        <v>1856499.99999999</v>
      </c>
      <c r="BC232" s="87">
        <v>1856499.99999999</v>
      </c>
      <c r="BD232" s="87">
        <v>1856499.99999999</v>
      </c>
      <c r="BE232" s="87">
        <v>1856499.99999999</v>
      </c>
      <c r="BF232" s="87">
        <v>1856499.99999999</v>
      </c>
      <c r="BG232" s="87">
        <v>1856499.99999999</v>
      </c>
      <c r="BH232" s="87">
        <v>1856499.99999999</v>
      </c>
      <c r="BI232" s="87">
        <v>1856499.99999999</v>
      </c>
      <c r="BJ232" s="87">
        <v>1856499.99999999</v>
      </c>
      <c r="BK232" s="87">
        <v>1856499.99999999</v>
      </c>
      <c r="BL232" s="87">
        <v>1856499.99999999</v>
      </c>
      <c r="BM232" s="87">
        <v>1856499.99999999</v>
      </c>
      <c r="BN232" s="87">
        <v>22277999.999999899</v>
      </c>
    </row>
    <row r="233" spans="1:66" s="98" customFormat="1">
      <c r="A233" s="86" t="s">
        <v>1578</v>
      </c>
      <c r="B233" s="87">
        <v>16096237.5929351</v>
      </c>
      <c r="C233" s="87">
        <v>-78646718.597480401</v>
      </c>
      <c r="D233" s="87">
        <v>-29757411.277373999</v>
      </c>
      <c r="E233" s="87">
        <v>17739616.623137601</v>
      </c>
      <c r="F233" s="87">
        <v>36004475.633847199</v>
      </c>
      <c r="G233" s="87">
        <v>72782547.239216298</v>
      </c>
      <c r="H233" s="87">
        <v>39322717.863107301</v>
      </c>
      <c r="I233" s="87">
        <v>119111632.626081</v>
      </c>
      <c r="J233" s="87">
        <v>50949412.271652199</v>
      </c>
      <c r="K233" s="87">
        <v>20876237.587727901</v>
      </c>
      <c r="L233" s="87">
        <v>-19898432.721118301</v>
      </c>
      <c r="M233" s="87">
        <v>91764887.663217098</v>
      </c>
      <c r="N233" s="87">
        <v>336345202.50494897</v>
      </c>
      <c r="O233" s="87">
        <v>59337965.439285196</v>
      </c>
      <c r="P233" s="87">
        <v>-25513591.7557774</v>
      </c>
      <c r="Q233" s="87">
        <v>5481960.6544202901</v>
      </c>
      <c r="R233" s="87">
        <v>-17931208.849975999</v>
      </c>
      <c r="S233" s="87">
        <v>-1822303.92928491</v>
      </c>
      <c r="T233" s="87">
        <v>21368409.006269999</v>
      </c>
      <c r="U233" s="87">
        <v>10428486.614606</v>
      </c>
      <c r="V233" s="87">
        <v>80202606.252335101</v>
      </c>
      <c r="W233" s="87">
        <v>16658325.777756101</v>
      </c>
      <c r="X233" s="87">
        <v>-18429413.5180193</v>
      </c>
      <c r="Y233" s="87">
        <v>-49125165.063966297</v>
      </c>
      <c r="Z233" s="87">
        <v>58179045.680365697</v>
      </c>
      <c r="AA233" s="87">
        <v>138835116.30801401</v>
      </c>
      <c r="AB233" s="87">
        <v>-33582536.024687402</v>
      </c>
      <c r="AC233" s="87">
        <v>-97076292.939434707</v>
      </c>
      <c r="AD233" s="87">
        <v>-87127668.088787496</v>
      </c>
      <c r="AE233" s="87">
        <v>-68035967.470460102</v>
      </c>
      <c r="AF233" s="87">
        <v>-56663002.0653321</v>
      </c>
      <c r="AG233" s="87">
        <v>-52759352.175610997</v>
      </c>
      <c r="AH233" s="87">
        <v>-53466052.439088397</v>
      </c>
      <c r="AI233" s="87">
        <v>-460602.891393247</v>
      </c>
      <c r="AJ233" s="87">
        <v>-55565653.111968398</v>
      </c>
      <c r="AK233" s="87">
        <v>-67898680.385177597</v>
      </c>
      <c r="AL233" s="87">
        <v>-89997343.799464896</v>
      </c>
      <c r="AM233" s="87">
        <v>-10938533.657188799</v>
      </c>
      <c r="AN233" s="87">
        <v>-673571685.048594</v>
      </c>
      <c r="AO233" s="87">
        <v>-33959905.860814802</v>
      </c>
      <c r="AP233" s="87">
        <v>-99724356.675843</v>
      </c>
      <c r="AQ233" s="87">
        <v>-87557539.807172507</v>
      </c>
      <c r="AR233" s="87">
        <v>-68570312.713061497</v>
      </c>
      <c r="AS233" s="87">
        <v>-57067654.568183102</v>
      </c>
      <c r="AT233" s="87">
        <v>-53062796.181525499</v>
      </c>
      <c r="AU233" s="87">
        <v>-54308931.964255601</v>
      </c>
      <c r="AV233" s="87">
        <v>-1987439.2293148199</v>
      </c>
      <c r="AW233" s="87">
        <v>-58596531.815536</v>
      </c>
      <c r="AX233" s="87">
        <v>-72783866.592791602</v>
      </c>
      <c r="AY233" s="87">
        <v>-96455605.748688295</v>
      </c>
      <c r="AZ233" s="87">
        <v>-15041038.8468505</v>
      </c>
      <c r="BA233" s="87">
        <v>-699115980.00403702</v>
      </c>
      <c r="BB233" s="87">
        <v>-34271397.070518203</v>
      </c>
      <c r="BC233" s="87">
        <v>-100504883.825232</v>
      </c>
      <c r="BD233" s="87">
        <v>-90141932.437266499</v>
      </c>
      <c r="BE233" s="87">
        <v>-70178059.617690295</v>
      </c>
      <c r="BF233" s="87">
        <v>-54094195.954675697</v>
      </c>
      <c r="BG233" s="87">
        <v>-49419650.7293984</v>
      </c>
      <c r="BH233" s="87">
        <v>-49206218.444992803</v>
      </c>
      <c r="BI233" s="87">
        <v>3540776.86405819</v>
      </c>
      <c r="BJ233" s="87">
        <v>-54422519.838520199</v>
      </c>
      <c r="BK233" s="87">
        <v>-68288447.180258006</v>
      </c>
      <c r="BL233" s="87">
        <v>-86855102.322851807</v>
      </c>
      <c r="BM233" s="87">
        <v>-125065470.036079</v>
      </c>
      <c r="BN233" s="87">
        <v>-778907100.59342504</v>
      </c>
    </row>
    <row r="234" spans="1:66">
      <c r="A234" s="86" t="s">
        <v>1579</v>
      </c>
      <c r="B234" s="87">
        <v>137551802.78354299</v>
      </c>
      <c r="C234" s="87">
        <v>35142681.674784496</v>
      </c>
      <c r="D234" s="87">
        <v>73422715.314089701</v>
      </c>
      <c r="E234" s="87">
        <v>60896342.598763198</v>
      </c>
      <c r="F234" s="87">
        <v>102308963.643253</v>
      </c>
      <c r="G234" s="87">
        <v>186647690.25608301</v>
      </c>
      <c r="H234" s="87">
        <v>137458233.49990499</v>
      </c>
      <c r="I234" s="87">
        <v>207488878.34226701</v>
      </c>
      <c r="J234" s="87">
        <v>157701949.78316599</v>
      </c>
      <c r="K234" s="87">
        <v>83731122.585529</v>
      </c>
      <c r="L234" s="87">
        <v>37580044.238414198</v>
      </c>
      <c r="M234" s="87">
        <v>207868020.92674699</v>
      </c>
      <c r="N234" s="87">
        <v>1427798445.6465399</v>
      </c>
      <c r="O234" s="87">
        <v>178776940.01381999</v>
      </c>
      <c r="P234" s="87">
        <v>74817531.060824707</v>
      </c>
      <c r="Q234" s="87">
        <v>76598610.2800439</v>
      </c>
      <c r="R234" s="87">
        <v>37393262.994330198</v>
      </c>
      <c r="S234" s="87">
        <v>81972551.870499</v>
      </c>
      <c r="T234" s="87">
        <v>135709191.38868901</v>
      </c>
      <c r="U234" s="87">
        <v>121954817.429525</v>
      </c>
      <c r="V234" s="87">
        <v>193508182.938297</v>
      </c>
      <c r="W234" s="87">
        <v>121608140.703835</v>
      </c>
      <c r="X234" s="87">
        <v>68241725.313397706</v>
      </c>
      <c r="Y234" s="87">
        <v>19473253.186882898</v>
      </c>
      <c r="Z234" s="87">
        <v>170220638.098084</v>
      </c>
      <c r="AA234" s="87">
        <v>1280274845.27823</v>
      </c>
      <c r="AB234" s="87">
        <v>86341698.470270693</v>
      </c>
      <c r="AC234" s="87">
        <v>-29484257.5667913</v>
      </c>
      <c r="AD234" s="87">
        <v>-41110503.326537997</v>
      </c>
      <c r="AE234" s="87">
        <v>-21976691.361060299</v>
      </c>
      <c r="AF234" s="87">
        <v>22627212.659194399</v>
      </c>
      <c r="AG234" s="87">
        <v>47958661.917724401</v>
      </c>
      <c r="AH234" s="87">
        <v>61108098.383524798</v>
      </c>
      <c r="AI234" s="87">
        <v>133849080.77842399</v>
      </c>
      <c r="AJ234" s="87">
        <v>36123759.107060798</v>
      </c>
      <c r="AK234" s="87">
        <v>5263764.9962500697</v>
      </c>
      <c r="AL234" s="87">
        <v>-46477386.496908203</v>
      </c>
      <c r="AM234" s="87">
        <v>70344038.090814203</v>
      </c>
      <c r="AN234" s="87">
        <v>324567475.65196502</v>
      </c>
      <c r="AO234" s="87">
        <v>81472760.560978502</v>
      </c>
      <c r="AP234" s="87">
        <v>-37512879.404598199</v>
      </c>
      <c r="AQ234" s="87">
        <v>-49158001.473761097</v>
      </c>
      <c r="AR234" s="87">
        <v>-29083500.747030601</v>
      </c>
      <c r="AS234" s="87">
        <v>17331774.043261901</v>
      </c>
      <c r="AT234" s="87">
        <v>44757039.588806003</v>
      </c>
      <c r="AU234" s="87">
        <v>57938801.2680647</v>
      </c>
      <c r="AV234" s="87">
        <v>132831082.414849</v>
      </c>
      <c r="AW234" s="87">
        <v>32268823.032510798</v>
      </c>
      <c r="AX234" s="87">
        <v>307612.785119607</v>
      </c>
      <c r="AY234" s="87">
        <v>-54563603.912078299</v>
      </c>
      <c r="AZ234" s="87">
        <v>62119013.317737304</v>
      </c>
      <c r="BA234" s="87">
        <v>258708921.47386</v>
      </c>
      <c r="BB234" s="87">
        <v>78086351.5657015</v>
      </c>
      <c r="BC234" s="87">
        <v>-39868460.774670303</v>
      </c>
      <c r="BD234" s="87">
        <v>-52302190.055087999</v>
      </c>
      <c r="BE234" s="87">
        <v>-31641112.176604498</v>
      </c>
      <c r="BF234" s="87">
        <v>17075106.874138098</v>
      </c>
      <c r="BG234" s="87">
        <v>43200795.404380098</v>
      </c>
      <c r="BH234" s="87">
        <v>57386945.839799099</v>
      </c>
      <c r="BI234" s="87">
        <v>134096229.91523001</v>
      </c>
      <c r="BJ234" s="87">
        <v>31407265.968796499</v>
      </c>
      <c r="BK234" s="87">
        <v>-1833785.6723637001</v>
      </c>
      <c r="BL234" s="87">
        <v>-57925482.011929803</v>
      </c>
      <c r="BM234" s="87">
        <v>-54473590.279134803</v>
      </c>
      <c r="BN234" s="87">
        <v>123208074.59825499</v>
      </c>
    </row>
    <row r="235" spans="1:66">
      <c r="A235" s="93" t="s">
        <v>1580</v>
      </c>
      <c r="B235" s="94">
        <v>5.5E-2</v>
      </c>
      <c r="C235" s="94">
        <v>5.5E-2</v>
      </c>
      <c r="D235" s="94">
        <v>5.5E-2</v>
      </c>
      <c r="E235" s="94">
        <v>5.5E-2</v>
      </c>
      <c r="F235" s="94">
        <v>5.5E-2</v>
      </c>
      <c r="G235" s="94">
        <v>5.5E-2</v>
      </c>
      <c r="H235" s="94">
        <v>5.5E-2</v>
      </c>
      <c r="I235" s="94">
        <v>5.5E-2</v>
      </c>
      <c r="J235" s="94">
        <v>5.5E-2</v>
      </c>
      <c r="K235" s="94">
        <v>5.5E-2</v>
      </c>
      <c r="L235" s="94">
        <v>5.5E-2</v>
      </c>
      <c r="M235" s="94">
        <v>5.5E-2</v>
      </c>
      <c r="N235" s="94">
        <v>5.5E-2</v>
      </c>
      <c r="O235" s="94">
        <v>5.5E-2</v>
      </c>
      <c r="P235" s="94">
        <v>5.5E-2</v>
      </c>
      <c r="Q235" s="94">
        <v>5.5E-2</v>
      </c>
      <c r="R235" s="94">
        <v>5.5E-2</v>
      </c>
      <c r="S235" s="94">
        <v>5.5E-2</v>
      </c>
      <c r="T235" s="94">
        <v>5.5E-2</v>
      </c>
      <c r="U235" s="94">
        <v>5.5E-2</v>
      </c>
      <c r="V235" s="94">
        <v>5.5E-2</v>
      </c>
      <c r="W235" s="94">
        <v>5.5E-2</v>
      </c>
      <c r="X235" s="94">
        <v>5.5E-2</v>
      </c>
      <c r="Y235" s="94">
        <v>5.5E-2</v>
      </c>
      <c r="Z235" s="94">
        <v>5.5E-2</v>
      </c>
      <c r="AA235" s="94">
        <v>5.5E-2</v>
      </c>
      <c r="AB235" s="94">
        <v>5.5E-2</v>
      </c>
      <c r="AC235" s="94">
        <v>5.5E-2</v>
      </c>
      <c r="AD235" s="94">
        <v>5.5E-2</v>
      </c>
      <c r="AE235" s="94">
        <v>5.5E-2</v>
      </c>
      <c r="AF235" s="94">
        <v>5.5E-2</v>
      </c>
      <c r="AG235" s="94">
        <v>5.5E-2</v>
      </c>
      <c r="AH235" s="94">
        <v>5.5E-2</v>
      </c>
      <c r="AI235" s="94">
        <v>5.5E-2</v>
      </c>
      <c r="AJ235" s="94">
        <v>5.5E-2</v>
      </c>
      <c r="AK235" s="94">
        <v>5.5E-2</v>
      </c>
      <c r="AL235" s="94">
        <v>5.5E-2</v>
      </c>
      <c r="AM235" s="94">
        <v>5.5E-2</v>
      </c>
      <c r="AN235" s="94">
        <v>5.5E-2</v>
      </c>
      <c r="AO235" s="94">
        <v>5.5E-2</v>
      </c>
      <c r="AP235" s="94">
        <v>5.5E-2</v>
      </c>
      <c r="AQ235" s="94">
        <v>5.5E-2</v>
      </c>
      <c r="AR235" s="94">
        <v>5.5E-2</v>
      </c>
      <c r="AS235" s="94">
        <v>5.5E-2</v>
      </c>
      <c r="AT235" s="94">
        <v>5.5E-2</v>
      </c>
      <c r="AU235" s="94">
        <v>5.5E-2</v>
      </c>
      <c r="AV235" s="94">
        <v>5.5E-2</v>
      </c>
      <c r="AW235" s="94">
        <v>5.5E-2</v>
      </c>
      <c r="AX235" s="94">
        <v>5.5E-2</v>
      </c>
      <c r="AY235" s="94">
        <v>5.5E-2</v>
      </c>
      <c r="AZ235" s="94">
        <v>5.5E-2</v>
      </c>
      <c r="BA235" s="94">
        <v>5.5E-2</v>
      </c>
      <c r="BB235" s="94">
        <v>5.5E-2</v>
      </c>
      <c r="BC235" s="94">
        <v>5.5E-2</v>
      </c>
      <c r="BD235" s="94">
        <v>5.5E-2</v>
      </c>
      <c r="BE235" s="94">
        <v>5.5E-2</v>
      </c>
      <c r="BF235" s="94">
        <v>5.5E-2</v>
      </c>
      <c r="BG235" s="94">
        <v>5.5E-2</v>
      </c>
      <c r="BH235" s="94">
        <v>5.5E-2</v>
      </c>
      <c r="BI235" s="94">
        <v>5.5E-2</v>
      </c>
      <c r="BJ235" s="94">
        <v>5.5E-2</v>
      </c>
      <c r="BK235" s="94">
        <v>5.5E-2</v>
      </c>
      <c r="BL235" s="94">
        <v>5.5E-2</v>
      </c>
      <c r="BM235" s="94">
        <v>5.5E-2</v>
      </c>
      <c r="BN235" s="94">
        <v>5.5E-2</v>
      </c>
    </row>
    <row r="236" spans="1:66">
      <c r="A236" s="86" t="s">
        <v>1581</v>
      </c>
      <c r="B236" s="87">
        <v>7565349.1530948998</v>
      </c>
      <c r="C236" s="87">
        <v>1932847.4921131399</v>
      </c>
      <c r="D236" s="87">
        <v>4038249.3422749299</v>
      </c>
      <c r="E236" s="87">
        <v>3349298.84293197</v>
      </c>
      <c r="F236" s="87">
        <v>5626993.00037893</v>
      </c>
      <c r="G236" s="87">
        <v>10265622.9640845</v>
      </c>
      <c r="H236" s="87">
        <v>7560202.84249481</v>
      </c>
      <c r="I236" s="87">
        <v>11411888.308824699</v>
      </c>
      <c r="J236" s="87">
        <v>8673607.2380741294</v>
      </c>
      <c r="K236" s="87">
        <v>4605211.7422040896</v>
      </c>
      <c r="L236" s="87">
        <v>2066902.4331127801</v>
      </c>
      <c r="M236" s="87">
        <v>11432741.150970999</v>
      </c>
      <c r="N236" s="87">
        <v>78528914.510560095</v>
      </c>
      <c r="O236" s="87">
        <v>9832731.7007601205</v>
      </c>
      <c r="P236" s="87">
        <v>4114964.2083453601</v>
      </c>
      <c r="Q236" s="87">
        <v>4212923.56540241</v>
      </c>
      <c r="R236" s="87">
        <v>2056629.46468816</v>
      </c>
      <c r="S236" s="87">
        <v>4508490.3528774399</v>
      </c>
      <c r="T236" s="87">
        <v>7464005.5263779098</v>
      </c>
      <c r="U236" s="87">
        <v>6707514.9586239196</v>
      </c>
      <c r="V236" s="87">
        <v>10642950.061606299</v>
      </c>
      <c r="W236" s="87">
        <v>6688447.7387109604</v>
      </c>
      <c r="X236" s="87">
        <v>3753294.8922368698</v>
      </c>
      <c r="Y236" s="87">
        <v>1071028.92527856</v>
      </c>
      <c r="Z236" s="87">
        <v>9362135.0953946207</v>
      </c>
      <c r="AA236" s="87">
        <v>70415116.490302697</v>
      </c>
      <c r="AB236" s="87">
        <v>4748793.4158648904</v>
      </c>
      <c r="AC236" s="87">
        <v>-1621634.16617352</v>
      </c>
      <c r="AD236" s="87">
        <v>-2261077.6829595901</v>
      </c>
      <c r="AE236" s="87">
        <v>-1208718.0248583099</v>
      </c>
      <c r="AF236" s="87">
        <v>1244496.69625569</v>
      </c>
      <c r="AG236" s="87">
        <v>2637726.4054748402</v>
      </c>
      <c r="AH236" s="87">
        <v>3360945.4110938599</v>
      </c>
      <c r="AI236" s="87">
        <v>7361699.4428133303</v>
      </c>
      <c r="AJ236" s="87">
        <v>1986806.7508883399</v>
      </c>
      <c r="AK236" s="87">
        <v>289507.07479375298</v>
      </c>
      <c r="AL236" s="87">
        <v>-2556256.2573299501</v>
      </c>
      <c r="AM236" s="87">
        <v>3868922.0949947801</v>
      </c>
      <c r="AN236" s="87">
        <v>17851211.160858098</v>
      </c>
      <c r="AO236" s="87">
        <v>4481001.8308538096</v>
      </c>
      <c r="AP236" s="87">
        <v>-2063208.3672529</v>
      </c>
      <c r="AQ236" s="87">
        <v>-2703690.0810568598</v>
      </c>
      <c r="AR236" s="87">
        <v>-1599592.54108668</v>
      </c>
      <c r="AS236" s="87">
        <v>953247.57237940899</v>
      </c>
      <c r="AT236" s="87">
        <v>2461637.17738433</v>
      </c>
      <c r="AU236" s="87">
        <v>3186634.0697435602</v>
      </c>
      <c r="AV236" s="87">
        <v>7305709.5328167202</v>
      </c>
      <c r="AW236" s="87">
        <v>1774785.2667880901</v>
      </c>
      <c r="AX236" s="87">
        <v>16918.703181578301</v>
      </c>
      <c r="AY236" s="87">
        <v>-3000998.2151643001</v>
      </c>
      <c r="AZ236" s="87">
        <v>3416545.7324755499</v>
      </c>
      <c r="BA236" s="87">
        <v>14228990.6810623</v>
      </c>
      <c r="BB236" s="87">
        <v>4294749.3361135796</v>
      </c>
      <c r="BC236" s="87">
        <v>-2192765.3426068602</v>
      </c>
      <c r="BD236" s="87">
        <v>-2876620.4530298398</v>
      </c>
      <c r="BE236" s="87">
        <v>-1740261.1697132499</v>
      </c>
      <c r="BF236" s="87">
        <v>939130.87807759701</v>
      </c>
      <c r="BG236" s="87">
        <v>2376043.7472409001</v>
      </c>
      <c r="BH236" s="87">
        <v>3156282.0211889502</v>
      </c>
      <c r="BI236" s="87">
        <v>7375292.6453376999</v>
      </c>
      <c r="BJ236" s="87">
        <v>1727399.6282838101</v>
      </c>
      <c r="BK236" s="87">
        <v>-100858.21198000301</v>
      </c>
      <c r="BL236" s="87">
        <v>-3185901.5106561398</v>
      </c>
      <c r="BM236" s="87">
        <v>-2996047.46535241</v>
      </c>
      <c r="BN236" s="87">
        <v>6776444.1029040301</v>
      </c>
    </row>
    <row r="237" spans="1:66">
      <c r="A237" s="86" t="s">
        <v>1582</v>
      </c>
      <c r="B237" s="87">
        <v>-885293.06761143403</v>
      </c>
      <c r="C237" s="87">
        <v>4325569.5228614202</v>
      </c>
      <c r="D237" s="87">
        <v>1636657.6202555699</v>
      </c>
      <c r="E237" s="87">
        <v>-975678.91427257203</v>
      </c>
      <c r="F237" s="87">
        <v>-1980246.15986159</v>
      </c>
      <c r="G237" s="87">
        <v>-4003040.0981569001</v>
      </c>
      <c r="H237" s="87">
        <v>-2162749.4824708998</v>
      </c>
      <c r="I237" s="87">
        <v>-6551139.7944344701</v>
      </c>
      <c r="J237" s="87">
        <v>-2802217.6749408701</v>
      </c>
      <c r="K237" s="87">
        <v>-1148193.06732503</v>
      </c>
      <c r="L237" s="87">
        <v>1094413.7996614999</v>
      </c>
      <c r="M237" s="87">
        <v>-5047068.8214769401</v>
      </c>
      <c r="N237" s="87">
        <v>-18498986.137772199</v>
      </c>
      <c r="O237" s="87">
        <v>-3263588.0991606801</v>
      </c>
      <c r="P237" s="87">
        <v>1403247.5465677499</v>
      </c>
      <c r="Q237" s="87">
        <v>-301507.83599311498</v>
      </c>
      <c r="R237" s="87">
        <v>986216.48674868105</v>
      </c>
      <c r="S237" s="87">
        <v>100226.71611066999</v>
      </c>
      <c r="T237" s="87">
        <v>-1175262.49534485</v>
      </c>
      <c r="U237" s="87">
        <v>-573566.76380333502</v>
      </c>
      <c r="V237" s="87">
        <v>-4411143.3438784303</v>
      </c>
      <c r="W237" s="87">
        <v>-916207.91777658905</v>
      </c>
      <c r="X237" s="87">
        <v>1013617.74349106</v>
      </c>
      <c r="Y237" s="87">
        <v>2701884.0785181401</v>
      </c>
      <c r="Z237" s="87">
        <v>-3199847.5124201099</v>
      </c>
      <c r="AA237" s="87">
        <v>-7635931.3969408097</v>
      </c>
      <c r="AB237" s="87">
        <v>1847039.4813578001</v>
      </c>
      <c r="AC237" s="87">
        <v>5339196.1116688997</v>
      </c>
      <c r="AD237" s="87">
        <v>4792021.74488331</v>
      </c>
      <c r="AE237" s="87">
        <v>3741978.2108753002</v>
      </c>
      <c r="AF237" s="87">
        <v>3116465.1135932598</v>
      </c>
      <c r="AG237" s="87">
        <v>2901764.3696586001</v>
      </c>
      <c r="AH237" s="87">
        <v>2940632.8841498601</v>
      </c>
      <c r="AI237" s="87">
        <v>25333.1590266286</v>
      </c>
      <c r="AJ237" s="87">
        <v>3056110.9211582602</v>
      </c>
      <c r="AK237" s="87">
        <v>3734427.4211847601</v>
      </c>
      <c r="AL237" s="87">
        <v>4949853.9089705702</v>
      </c>
      <c r="AM237" s="87">
        <v>601619.35114538705</v>
      </c>
      <c r="AN237" s="87">
        <v>37046442.677672699</v>
      </c>
      <c r="AO237" s="87">
        <v>1867794.82234481</v>
      </c>
      <c r="AP237" s="87">
        <v>5484839.6171713602</v>
      </c>
      <c r="AQ237" s="87">
        <v>4815664.6893944796</v>
      </c>
      <c r="AR237" s="87">
        <v>3771367.1992183798</v>
      </c>
      <c r="AS237" s="87">
        <v>3138721.0012500701</v>
      </c>
      <c r="AT237" s="87">
        <v>2918453.7899838998</v>
      </c>
      <c r="AU237" s="87">
        <v>2986991.2580340598</v>
      </c>
      <c r="AV237" s="87">
        <v>109309.157612315</v>
      </c>
      <c r="AW237" s="87">
        <v>3222809.2498544799</v>
      </c>
      <c r="AX237" s="87">
        <v>4003112.6626035399</v>
      </c>
      <c r="AY237" s="87">
        <v>5305058.3161778599</v>
      </c>
      <c r="AZ237" s="87">
        <v>827257.13657677802</v>
      </c>
      <c r="BA237" s="87">
        <v>38451378.900222003</v>
      </c>
      <c r="BB237" s="87">
        <v>1884926.8388785</v>
      </c>
      <c r="BC237" s="87">
        <v>5527768.6103877705</v>
      </c>
      <c r="BD237" s="87">
        <v>4957806.2840496497</v>
      </c>
      <c r="BE237" s="87">
        <v>3859793.2789729601</v>
      </c>
      <c r="BF237" s="87">
        <v>2975180.7775071599</v>
      </c>
      <c r="BG237" s="87">
        <v>2718080.7901169099</v>
      </c>
      <c r="BH237" s="87">
        <v>2706342.0144746001</v>
      </c>
      <c r="BI237" s="87">
        <v>-194742.72752320001</v>
      </c>
      <c r="BJ237" s="87">
        <v>2993238.59111861</v>
      </c>
      <c r="BK237" s="87">
        <v>3755864.59491419</v>
      </c>
      <c r="BL237" s="87">
        <v>4777030.6277568499</v>
      </c>
      <c r="BM237" s="87">
        <v>6878600.8519843603</v>
      </c>
      <c r="BN237" s="87">
        <v>42839890.532638401</v>
      </c>
    </row>
    <row r="238" spans="1:66">
      <c r="A238" s="89" t="s">
        <v>1583</v>
      </c>
      <c r="B238" s="87">
        <v>6680056.0854834598</v>
      </c>
      <c r="C238" s="87">
        <v>6258417.0149745699</v>
      </c>
      <c r="D238" s="87">
        <v>5674906.9625305096</v>
      </c>
      <c r="E238" s="87">
        <v>2373619.9286594</v>
      </c>
      <c r="F238" s="87">
        <v>3646746.8405173402</v>
      </c>
      <c r="G238" s="87">
        <v>6262582.8659276897</v>
      </c>
      <c r="H238" s="87">
        <v>5397453.3600239102</v>
      </c>
      <c r="I238" s="87">
        <v>4860748.5143902404</v>
      </c>
      <c r="J238" s="87">
        <v>5871389.5631332602</v>
      </c>
      <c r="K238" s="87">
        <v>3457018.6748790601</v>
      </c>
      <c r="L238" s="87">
        <v>3161316.2327742898</v>
      </c>
      <c r="M238" s="87">
        <v>6385672.3294941401</v>
      </c>
      <c r="N238" s="87">
        <v>60029928.3727879</v>
      </c>
      <c r="O238" s="87">
        <v>6569143.60159944</v>
      </c>
      <c r="P238" s="87">
        <v>5518211.7549131196</v>
      </c>
      <c r="Q238" s="87">
        <v>3911415.7294092998</v>
      </c>
      <c r="R238" s="87">
        <v>3042845.95143684</v>
      </c>
      <c r="S238" s="87">
        <v>4608717.0689881099</v>
      </c>
      <c r="T238" s="87">
        <v>6288743.0310330596</v>
      </c>
      <c r="U238" s="87">
        <v>6133948.1948205903</v>
      </c>
      <c r="V238" s="87">
        <v>6231806.7177278996</v>
      </c>
      <c r="W238" s="87">
        <v>5772239.8209343702</v>
      </c>
      <c r="X238" s="87">
        <v>4766912.6357279401</v>
      </c>
      <c r="Y238" s="87">
        <v>3772913.0037967102</v>
      </c>
      <c r="Z238" s="87">
        <v>6162287.5829745</v>
      </c>
      <c r="AA238" s="87">
        <v>62779185.093361899</v>
      </c>
      <c r="AB238" s="87">
        <v>6595832.8972226903</v>
      </c>
      <c r="AC238" s="87">
        <v>3717561.9454953801</v>
      </c>
      <c r="AD238" s="87">
        <v>2530944.0619237199</v>
      </c>
      <c r="AE238" s="87">
        <v>2533260.1860169899</v>
      </c>
      <c r="AF238" s="87">
        <v>4360961.8098489502</v>
      </c>
      <c r="AG238" s="87">
        <v>5539490.7751334496</v>
      </c>
      <c r="AH238" s="87">
        <v>6301578.2952437196</v>
      </c>
      <c r="AI238" s="87">
        <v>7387032.6018399596</v>
      </c>
      <c r="AJ238" s="87">
        <v>5042917.6720465999</v>
      </c>
      <c r="AK238" s="87">
        <v>4023934.4959785198</v>
      </c>
      <c r="AL238" s="87">
        <v>2393597.6516406098</v>
      </c>
      <c r="AM238" s="87">
        <v>4470541.4461401701</v>
      </c>
      <c r="AN238" s="87">
        <v>54897653.838530801</v>
      </c>
      <c r="AO238" s="87">
        <v>6348796.6531986296</v>
      </c>
      <c r="AP238" s="87">
        <v>3421631.2499184599</v>
      </c>
      <c r="AQ238" s="87">
        <v>2111974.6083376198</v>
      </c>
      <c r="AR238" s="87">
        <v>2171774.6581316902</v>
      </c>
      <c r="AS238" s="87">
        <v>4091968.5736294799</v>
      </c>
      <c r="AT238" s="87">
        <v>5380090.9673682395</v>
      </c>
      <c r="AU238" s="87">
        <v>6173625.3277776204</v>
      </c>
      <c r="AV238" s="87">
        <v>7415018.69042903</v>
      </c>
      <c r="AW238" s="87">
        <v>4997594.5166425696</v>
      </c>
      <c r="AX238" s="87">
        <v>4020031.3657851201</v>
      </c>
      <c r="AY238" s="87">
        <v>2304060.1010135501</v>
      </c>
      <c r="AZ238" s="87">
        <v>4243802.86905233</v>
      </c>
      <c r="BA238" s="87">
        <v>52680369.581284299</v>
      </c>
      <c r="BB238" s="87">
        <v>6179676.1749920798</v>
      </c>
      <c r="BC238" s="87">
        <v>3335003.2677809</v>
      </c>
      <c r="BD238" s="87">
        <v>2081185.8310198099</v>
      </c>
      <c r="BE238" s="87">
        <v>2119532.1092597102</v>
      </c>
      <c r="BF238" s="87">
        <v>3914311.65558476</v>
      </c>
      <c r="BG238" s="87">
        <v>5094124.5373578202</v>
      </c>
      <c r="BH238" s="87">
        <v>5862624.03566356</v>
      </c>
      <c r="BI238" s="87">
        <v>7180549.9178144997</v>
      </c>
      <c r="BJ238" s="87">
        <v>4720638.2194024203</v>
      </c>
      <c r="BK238" s="87">
        <v>3655006.3829341801</v>
      </c>
      <c r="BL238" s="87">
        <v>1591129.1171007</v>
      </c>
      <c r="BM238" s="87">
        <v>3882553.3866319498</v>
      </c>
      <c r="BN238" s="87">
        <v>49616334.6355424</v>
      </c>
    </row>
    <row r="239" spans="1:66" ht="10.8" thickBot="1">
      <c r="A239" s="92" t="s">
        <v>1584</v>
      </c>
      <c r="B239" s="87">
        <v>0</v>
      </c>
      <c r="C239" s="87">
        <v>0</v>
      </c>
      <c r="D239" s="87">
        <v>0</v>
      </c>
      <c r="E239" s="87">
        <v>0</v>
      </c>
      <c r="F239" s="87">
        <v>0</v>
      </c>
      <c r="G239" s="87">
        <v>0</v>
      </c>
      <c r="H239" s="87">
        <v>0</v>
      </c>
      <c r="I239" s="87">
        <v>0</v>
      </c>
      <c r="J239" s="87">
        <v>0</v>
      </c>
      <c r="K239" s="87">
        <v>0</v>
      </c>
      <c r="L239" s="87">
        <v>0</v>
      </c>
      <c r="M239" s="87">
        <v>0</v>
      </c>
      <c r="N239" s="87">
        <v>0</v>
      </c>
      <c r="O239" s="87">
        <v>0</v>
      </c>
      <c r="P239" s="87">
        <v>0</v>
      </c>
      <c r="Q239" s="87">
        <v>0</v>
      </c>
      <c r="R239" s="87">
        <v>0</v>
      </c>
      <c r="S239" s="87">
        <v>0</v>
      </c>
      <c r="T239" s="87">
        <v>0</v>
      </c>
      <c r="U239" s="87">
        <v>0</v>
      </c>
      <c r="V239" s="87">
        <v>0</v>
      </c>
      <c r="W239" s="87">
        <v>0</v>
      </c>
      <c r="X239" s="87">
        <v>0</v>
      </c>
      <c r="Y239" s="87">
        <v>0</v>
      </c>
      <c r="Z239" s="87">
        <v>0</v>
      </c>
      <c r="AA239" s="87">
        <v>0</v>
      </c>
      <c r="AB239" s="87">
        <v>0</v>
      </c>
      <c r="AC239" s="87">
        <v>0</v>
      </c>
      <c r="AD239" s="87">
        <v>0</v>
      </c>
      <c r="AE239" s="87">
        <v>0</v>
      </c>
      <c r="AF239" s="87">
        <v>0</v>
      </c>
      <c r="AG239" s="87">
        <v>0</v>
      </c>
      <c r="AH239" s="87">
        <v>0</v>
      </c>
      <c r="AI239" s="87">
        <v>0</v>
      </c>
      <c r="AJ239" s="87">
        <v>0</v>
      </c>
      <c r="AK239" s="87">
        <v>0</v>
      </c>
      <c r="AL239" s="87">
        <v>0</v>
      </c>
      <c r="AM239" s="87">
        <v>0</v>
      </c>
      <c r="AN239" s="87">
        <v>0</v>
      </c>
      <c r="AO239" s="87">
        <v>0</v>
      </c>
      <c r="AP239" s="87">
        <v>0</v>
      </c>
      <c r="AQ239" s="87">
        <v>0</v>
      </c>
      <c r="AR239" s="87">
        <v>0</v>
      </c>
      <c r="AS239" s="87">
        <v>0</v>
      </c>
      <c r="AT239" s="87">
        <v>0</v>
      </c>
      <c r="AU239" s="87">
        <v>0</v>
      </c>
      <c r="AV239" s="87">
        <v>0</v>
      </c>
      <c r="AW239" s="87">
        <v>0</v>
      </c>
      <c r="AX239" s="87">
        <v>0</v>
      </c>
      <c r="AY239" s="87">
        <v>0</v>
      </c>
      <c r="AZ239" s="87">
        <v>0</v>
      </c>
      <c r="BA239" s="87">
        <v>0</v>
      </c>
      <c r="BB239" s="87">
        <v>0</v>
      </c>
      <c r="BC239" s="87">
        <v>0</v>
      </c>
      <c r="BD239" s="87">
        <v>0</v>
      </c>
      <c r="BE239" s="87">
        <v>0</v>
      </c>
      <c r="BF239" s="87">
        <v>0</v>
      </c>
      <c r="BG239" s="87">
        <v>0</v>
      </c>
      <c r="BH239" s="87">
        <v>0</v>
      </c>
      <c r="BI239" s="87">
        <v>0</v>
      </c>
      <c r="BJ239" s="87">
        <v>0</v>
      </c>
      <c r="BK239" s="87">
        <v>0</v>
      </c>
      <c r="BL239" s="87">
        <v>0</v>
      </c>
      <c r="BM239" s="87">
        <v>0</v>
      </c>
      <c r="BN239" s="87">
        <v>0</v>
      </c>
    </row>
    <row r="240" spans="1:66" ht="10.8" thickBot="1">
      <c r="A240" s="92" t="s">
        <v>1585</v>
      </c>
      <c r="B240" s="87">
        <v>0</v>
      </c>
      <c r="C240" s="87">
        <v>0</v>
      </c>
      <c r="D240" s="87">
        <v>0</v>
      </c>
      <c r="E240" s="87">
        <v>0</v>
      </c>
      <c r="F240" s="87">
        <v>0</v>
      </c>
      <c r="G240" s="87">
        <v>0</v>
      </c>
      <c r="H240" s="87">
        <v>0</v>
      </c>
      <c r="I240" s="87">
        <v>0</v>
      </c>
      <c r="J240" s="87">
        <v>0</v>
      </c>
      <c r="K240" s="87">
        <v>0</v>
      </c>
      <c r="L240" s="87">
        <v>0</v>
      </c>
      <c r="M240" s="87">
        <v>0</v>
      </c>
      <c r="N240" s="87">
        <v>0</v>
      </c>
      <c r="O240" s="87">
        <v>0</v>
      </c>
      <c r="P240" s="87">
        <v>0</v>
      </c>
      <c r="Q240" s="87">
        <v>0</v>
      </c>
      <c r="R240" s="87">
        <v>0</v>
      </c>
      <c r="S240" s="87">
        <v>0</v>
      </c>
      <c r="T240" s="87">
        <v>0</v>
      </c>
      <c r="U240" s="87">
        <v>0</v>
      </c>
      <c r="V240" s="87">
        <v>0</v>
      </c>
      <c r="W240" s="87">
        <v>0</v>
      </c>
      <c r="X240" s="87">
        <v>0</v>
      </c>
      <c r="Y240" s="87">
        <v>0</v>
      </c>
      <c r="Z240" s="87">
        <v>0</v>
      </c>
      <c r="AA240" s="87">
        <v>0</v>
      </c>
      <c r="AB240" s="87">
        <v>0</v>
      </c>
      <c r="AC240" s="87">
        <v>0</v>
      </c>
      <c r="AD240" s="87">
        <v>0</v>
      </c>
      <c r="AE240" s="87">
        <v>0</v>
      </c>
      <c r="AF240" s="87">
        <v>0</v>
      </c>
      <c r="AG240" s="87">
        <v>0</v>
      </c>
      <c r="AH240" s="87">
        <v>0</v>
      </c>
      <c r="AI240" s="87">
        <v>0</v>
      </c>
      <c r="AJ240" s="87">
        <v>0</v>
      </c>
      <c r="AK240" s="87">
        <v>0</v>
      </c>
      <c r="AL240" s="87">
        <v>0</v>
      </c>
      <c r="AM240" s="87">
        <v>0</v>
      </c>
      <c r="AN240" s="87">
        <v>0</v>
      </c>
      <c r="AO240" s="87">
        <v>0</v>
      </c>
      <c r="AP240" s="87">
        <v>0</v>
      </c>
      <c r="AQ240" s="87">
        <v>0</v>
      </c>
      <c r="AR240" s="87">
        <v>0</v>
      </c>
      <c r="AS240" s="87">
        <v>0</v>
      </c>
      <c r="AT240" s="87">
        <v>0</v>
      </c>
      <c r="AU240" s="87">
        <v>0</v>
      </c>
      <c r="AV240" s="87">
        <v>0</v>
      </c>
      <c r="AW240" s="87">
        <v>0</v>
      </c>
      <c r="AX240" s="87">
        <v>0</v>
      </c>
      <c r="AY240" s="87">
        <v>0</v>
      </c>
      <c r="AZ240" s="87">
        <v>0</v>
      </c>
      <c r="BA240" s="87">
        <v>0</v>
      </c>
      <c r="BB240" s="87">
        <v>0</v>
      </c>
      <c r="BC240" s="87">
        <v>0</v>
      </c>
      <c r="BD240" s="87">
        <v>0</v>
      </c>
      <c r="BE240" s="87">
        <v>0</v>
      </c>
      <c r="BF240" s="87">
        <v>0</v>
      </c>
      <c r="BG240" s="87">
        <v>0</v>
      </c>
      <c r="BH240" s="87">
        <v>0</v>
      </c>
      <c r="BI240" s="87">
        <v>0</v>
      </c>
      <c r="BJ240" s="87">
        <v>0</v>
      </c>
      <c r="BK240" s="87">
        <v>0</v>
      </c>
      <c r="BL240" s="87">
        <v>0</v>
      </c>
      <c r="BM240" s="87">
        <v>0</v>
      </c>
      <c r="BN240" s="87">
        <v>0</v>
      </c>
    </row>
    <row r="241" spans="1:66">
      <c r="A241" s="86" t="s">
        <v>1586</v>
      </c>
      <c r="B241" s="87">
        <v>0</v>
      </c>
      <c r="C241" s="87">
        <v>0</v>
      </c>
      <c r="D241" s="87">
        <v>0</v>
      </c>
      <c r="E241" s="87">
        <v>0</v>
      </c>
      <c r="F241" s="87">
        <v>0</v>
      </c>
      <c r="G241" s="87">
        <v>0</v>
      </c>
      <c r="H241" s="87">
        <v>0</v>
      </c>
      <c r="I241" s="87">
        <v>0</v>
      </c>
      <c r="J241" s="87">
        <v>0</v>
      </c>
      <c r="K241" s="87">
        <v>0</v>
      </c>
      <c r="L241" s="87">
        <v>0</v>
      </c>
      <c r="M241" s="87">
        <v>0</v>
      </c>
      <c r="N241" s="87">
        <v>0</v>
      </c>
      <c r="O241" s="87">
        <v>0</v>
      </c>
      <c r="P241" s="87">
        <v>0</v>
      </c>
      <c r="Q241" s="87">
        <v>0</v>
      </c>
      <c r="R241" s="87">
        <v>0</v>
      </c>
      <c r="S241" s="87">
        <v>0</v>
      </c>
      <c r="T241" s="87">
        <v>0</v>
      </c>
      <c r="U241" s="87">
        <v>0</v>
      </c>
      <c r="V241" s="87">
        <v>0</v>
      </c>
      <c r="W241" s="87">
        <v>0</v>
      </c>
      <c r="X241" s="87">
        <v>0</v>
      </c>
      <c r="Y241" s="87">
        <v>0</v>
      </c>
      <c r="Z241" s="87">
        <v>0</v>
      </c>
      <c r="AA241" s="87">
        <v>0</v>
      </c>
      <c r="AB241" s="87">
        <v>0</v>
      </c>
      <c r="AC241" s="87">
        <v>0</v>
      </c>
      <c r="AD241" s="87">
        <v>0</v>
      </c>
      <c r="AE241" s="87">
        <v>0</v>
      </c>
      <c r="AF241" s="87">
        <v>0</v>
      </c>
      <c r="AG241" s="87">
        <v>0</v>
      </c>
      <c r="AH241" s="87">
        <v>0</v>
      </c>
      <c r="AI241" s="87">
        <v>0</v>
      </c>
      <c r="AJ241" s="87">
        <v>0</v>
      </c>
      <c r="AK241" s="87">
        <v>0</v>
      </c>
      <c r="AL241" s="87">
        <v>0</v>
      </c>
      <c r="AM241" s="87">
        <v>0</v>
      </c>
      <c r="AN241" s="87">
        <v>0</v>
      </c>
      <c r="AO241" s="87">
        <v>0</v>
      </c>
      <c r="AP241" s="87">
        <v>0</v>
      </c>
      <c r="AQ241" s="87">
        <v>0</v>
      </c>
      <c r="AR241" s="87">
        <v>0</v>
      </c>
      <c r="AS241" s="87">
        <v>0</v>
      </c>
      <c r="AT241" s="87">
        <v>0</v>
      </c>
      <c r="AU241" s="87">
        <v>0</v>
      </c>
      <c r="AV241" s="87">
        <v>0</v>
      </c>
      <c r="AW241" s="87">
        <v>0</v>
      </c>
      <c r="AX241" s="87">
        <v>0</v>
      </c>
      <c r="AY241" s="87">
        <v>0</v>
      </c>
      <c r="AZ241" s="87">
        <v>0</v>
      </c>
      <c r="BA241" s="87">
        <v>0</v>
      </c>
      <c r="BB241" s="87">
        <v>0</v>
      </c>
      <c r="BC241" s="87">
        <v>0</v>
      </c>
      <c r="BD241" s="87">
        <v>0</v>
      </c>
      <c r="BE241" s="87">
        <v>0</v>
      </c>
      <c r="BF241" s="87">
        <v>0</v>
      </c>
      <c r="BG241" s="87">
        <v>0</v>
      </c>
      <c r="BH241" s="87">
        <v>0</v>
      </c>
      <c r="BI241" s="87">
        <v>0</v>
      </c>
      <c r="BJ241" s="87">
        <v>0</v>
      </c>
      <c r="BK241" s="87">
        <v>0</v>
      </c>
      <c r="BL241" s="87">
        <v>0</v>
      </c>
      <c r="BM241" s="87">
        <v>0</v>
      </c>
      <c r="BN241" s="87">
        <v>0</v>
      </c>
    </row>
    <row r="242" spans="1:66">
      <c r="A242" s="86" t="s">
        <v>1587</v>
      </c>
      <c r="B242" s="87">
        <v>119599065.19060799</v>
      </c>
      <c r="C242" s="87">
        <v>111932900.272264</v>
      </c>
      <c r="D242" s="87">
        <v>101323626.591463</v>
      </c>
      <c r="E242" s="87">
        <v>41300225.9756255</v>
      </c>
      <c r="F242" s="87">
        <v>64447988.009406202</v>
      </c>
      <c r="G242" s="87">
        <v>112008643.016867</v>
      </c>
      <c r="H242" s="87">
        <v>96279015.636798307</v>
      </c>
      <c r="I242" s="87">
        <v>86520745.716186196</v>
      </c>
      <c r="J242" s="87">
        <v>104896037.51151299</v>
      </c>
      <c r="K242" s="87">
        <v>60998384.997801103</v>
      </c>
      <c r="L242" s="87">
        <v>55621976.959532604</v>
      </c>
      <c r="M242" s="87">
        <v>114246633.263529</v>
      </c>
      <c r="N242" s="87">
        <v>1069175243.14159</v>
      </c>
      <c r="O242" s="87">
        <v>117582474.574535</v>
      </c>
      <c r="P242" s="87">
        <v>98474622.8166022</v>
      </c>
      <c r="Q242" s="87">
        <v>69260149.625623599</v>
      </c>
      <c r="R242" s="87">
        <v>53467971.844306201</v>
      </c>
      <c r="S242" s="87">
        <v>81938355.7997839</v>
      </c>
      <c r="T242" s="87">
        <v>112484282.38241901</v>
      </c>
      <c r="U242" s="87">
        <v>109669830.81491899</v>
      </c>
      <c r="V242" s="87">
        <v>111449076.68596099</v>
      </c>
      <c r="W242" s="87">
        <v>103093314.92607901</v>
      </c>
      <c r="X242" s="87">
        <v>84814638.831417099</v>
      </c>
      <c r="Y242" s="87">
        <v>66741918.250849299</v>
      </c>
      <c r="Z242" s="87">
        <v>110185092.41771799</v>
      </c>
      <c r="AA242" s="87">
        <v>1119161728.9702101</v>
      </c>
      <c r="AB242" s="87">
        <v>118067734.494958</v>
      </c>
      <c r="AC242" s="87">
        <v>65735535.372643299</v>
      </c>
      <c r="AD242" s="87">
        <v>44160664.7622495</v>
      </c>
      <c r="AE242" s="87">
        <v>44202776.109399803</v>
      </c>
      <c r="AF242" s="87">
        <v>77433714.724526495</v>
      </c>
      <c r="AG242" s="87">
        <v>98861514.093335405</v>
      </c>
      <c r="AH242" s="87">
        <v>112717650.822613</v>
      </c>
      <c r="AI242" s="87">
        <v>132453183.669817</v>
      </c>
      <c r="AJ242" s="87">
        <v>89832912.219029203</v>
      </c>
      <c r="AK242" s="87">
        <v>71305945.381427705</v>
      </c>
      <c r="AL242" s="87">
        <v>41663457.302556701</v>
      </c>
      <c r="AM242" s="87">
        <v>79426071.748003006</v>
      </c>
      <c r="AN242" s="87">
        <v>975861160.70055997</v>
      </c>
      <c r="AO242" s="87">
        <v>113576166.421793</v>
      </c>
      <c r="AP242" s="87">
        <v>60354977.271244802</v>
      </c>
      <c r="AQ242" s="87">
        <v>36543038.333411403</v>
      </c>
      <c r="AR242" s="87">
        <v>37630311.966030799</v>
      </c>
      <c r="AS242" s="87">
        <v>72542928.611445099</v>
      </c>
      <c r="AT242" s="87">
        <v>95963335.770331606</v>
      </c>
      <c r="AU242" s="87">
        <v>110391233.23232</v>
      </c>
      <c r="AV242" s="87">
        <v>132962021.644164</v>
      </c>
      <c r="AW242" s="87">
        <v>89008854.848046795</v>
      </c>
      <c r="AX242" s="87">
        <v>71234979.377911299</v>
      </c>
      <c r="AY242" s="87">
        <v>40035501.836609997</v>
      </c>
      <c r="AZ242" s="87">
        <v>75303552.1645879</v>
      </c>
      <c r="BA242" s="87">
        <v>935546901.477898</v>
      </c>
      <c r="BB242" s="87">
        <v>110501248.63621899</v>
      </c>
      <c r="BC242" s="87">
        <v>58779923.050561897</v>
      </c>
      <c r="BD242" s="87">
        <v>35983242.382178403</v>
      </c>
      <c r="BE242" s="87">
        <v>36680447.441085704</v>
      </c>
      <c r="BF242" s="87">
        <v>69312802.828813896</v>
      </c>
      <c r="BG242" s="87">
        <v>90763946.133778602</v>
      </c>
      <c r="BH242" s="87">
        <v>104736664.28479201</v>
      </c>
      <c r="BI242" s="87">
        <v>128698953.051172</v>
      </c>
      <c r="BJ242" s="87">
        <v>83973285.807316706</v>
      </c>
      <c r="BK242" s="87">
        <v>64598161.5078943</v>
      </c>
      <c r="BL242" s="87">
        <v>27073120.3109219</v>
      </c>
      <c r="BM242" s="87">
        <v>68735379.756944507</v>
      </c>
      <c r="BN242" s="87">
        <v>879837175.19167995</v>
      </c>
    </row>
    <row r="243" spans="1:66">
      <c r="A243" s="86" t="s">
        <v>1588</v>
      </c>
      <c r="B243" s="87">
        <v>1856499.99999999</v>
      </c>
      <c r="C243" s="87">
        <v>1856499.99999999</v>
      </c>
      <c r="D243" s="87">
        <v>1856499.99999999</v>
      </c>
      <c r="E243" s="87">
        <v>1856499.99999999</v>
      </c>
      <c r="F243" s="87">
        <v>1856499.99999999</v>
      </c>
      <c r="G243" s="87">
        <v>1856499.99999999</v>
      </c>
      <c r="H243" s="87">
        <v>1856499.99999999</v>
      </c>
      <c r="I243" s="87">
        <v>1856499.99999999</v>
      </c>
      <c r="J243" s="87">
        <v>1856499.99999999</v>
      </c>
      <c r="K243" s="87">
        <v>1856499.99999999</v>
      </c>
      <c r="L243" s="87">
        <v>1856499.99999999</v>
      </c>
      <c r="M243" s="87">
        <v>1856499.99999999</v>
      </c>
      <c r="N243" s="87">
        <v>22277999.999999899</v>
      </c>
      <c r="O243" s="87">
        <v>1856499.99999999</v>
      </c>
      <c r="P243" s="87">
        <v>1856499.99999999</v>
      </c>
      <c r="Q243" s="87">
        <v>1856499.99999999</v>
      </c>
      <c r="R243" s="87">
        <v>1856499.99999999</v>
      </c>
      <c r="S243" s="87">
        <v>1856499.99999999</v>
      </c>
      <c r="T243" s="87">
        <v>1856499.99999999</v>
      </c>
      <c r="U243" s="87">
        <v>1856499.99999999</v>
      </c>
      <c r="V243" s="87">
        <v>1856499.99999999</v>
      </c>
      <c r="W243" s="87">
        <v>1856499.99999999</v>
      </c>
      <c r="X243" s="87">
        <v>1856499.99999999</v>
      </c>
      <c r="Y243" s="87">
        <v>1856499.99999999</v>
      </c>
      <c r="Z243" s="87">
        <v>1856499.99999999</v>
      </c>
      <c r="AA243" s="87">
        <v>22277999.999999899</v>
      </c>
      <c r="AB243" s="87">
        <v>1856499.99999999</v>
      </c>
      <c r="AC243" s="87">
        <v>1856499.99999999</v>
      </c>
      <c r="AD243" s="87">
        <v>1856499.99999999</v>
      </c>
      <c r="AE243" s="87">
        <v>1856499.99999999</v>
      </c>
      <c r="AF243" s="87">
        <v>1856499.99999999</v>
      </c>
      <c r="AG243" s="87">
        <v>1856499.99999999</v>
      </c>
      <c r="AH243" s="87">
        <v>1856499.99999999</v>
      </c>
      <c r="AI243" s="87">
        <v>1856499.99999999</v>
      </c>
      <c r="AJ243" s="87">
        <v>1856499.99999999</v>
      </c>
      <c r="AK243" s="87">
        <v>1856499.99999999</v>
      </c>
      <c r="AL243" s="87">
        <v>1856499.99999999</v>
      </c>
      <c r="AM243" s="87">
        <v>1856499.99999999</v>
      </c>
      <c r="AN243" s="87">
        <v>22277999.999999899</v>
      </c>
      <c r="AO243" s="87">
        <v>1856499.99999999</v>
      </c>
      <c r="AP243" s="87">
        <v>1856499.99999999</v>
      </c>
      <c r="AQ243" s="87">
        <v>1856499.99999999</v>
      </c>
      <c r="AR243" s="87">
        <v>1856499.99999999</v>
      </c>
      <c r="AS243" s="87">
        <v>1856499.99999999</v>
      </c>
      <c r="AT243" s="87">
        <v>1856499.99999999</v>
      </c>
      <c r="AU243" s="87">
        <v>1856499.99999999</v>
      </c>
      <c r="AV243" s="87">
        <v>1856499.99999999</v>
      </c>
      <c r="AW243" s="87">
        <v>1856499.99999999</v>
      </c>
      <c r="AX243" s="87">
        <v>1856499.99999999</v>
      </c>
      <c r="AY243" s="87">
        <v>1856499.99999999</v>
      </c>
      <c r="AZ243" s="87">
        <v>1856499.99999999</v>
      </c>
      <c r="BA243" s="87">
        <v>22277999.999999899</v>
      </c>
      <c r="BB243" s="87">
        <v>1856499.99999999</v>
      </c>
      <c r="BC243" s="87">
        <v>1856499.99999999</v>
      </c>
      <c r="BD243" s="87">
        <v>1856499.99999999</v>
      </c>
      <c r="BE243" s="87">
        <v>1856499.99999999</v>
      </c>
      <c r="BF243" s="87">
        <v>1856499.99999999</v>
      </c>
      <c r="BG243" s="87">
        <v>1856499.99999999</v>
      </c>
      <c r="BH243" s="87">
        <v>1856499.99999999</v>
      </c>
      <c r="BI243" s="87">
        <v>1856499.99999999</v>
      </c>
      <c r="BJ243" s="87">
        <v>1856499.99999999</v>
      </c>
      <c r="BK243" s="87">
        <v>1856499.99999999</v>
      </c>
      <c r="BL243" s="87">
        <v>1856499.99999999</v>
      </c>
      <c r="BM243" s="87">
        <v>1856499.99999999</v>
      </c>
      <c r="BN243" s="87">
        <v>22277999.999999899</v>
      </c>
    </row>
    <row r="244" spans="1:66">
      <c r="A244" s="86" t="s">
        <v>1589</v>
      </c>
      <c r="B244" s="87">
        <v>32998008.033411302</v>
      </c>
      <c r="C244" s="87">
        <v>-61744948.1570042</v>
      </c>
      <c r="D244" s="87">
        <v>-12855640.8368978</v>
      </c>
      <c r="E244" s="87">
        <v>34641387.063613802</v>
      </c>
      <c r="F244" s="87">
        <v>52906246.074323401</v>
      </c>
      <c r="G244" s="87">
        <v>89684317.679692507</v>
      </c>
      <c r="H244" s="87">
        <v>56224488.303583503</v>
      </c>
      <c r="I244" s="87">
        <v>136013403.06655699</v>
      </c>
      <c r="J244" s="87">
        <v>67851182.712128401</v>
      </c>
      <c r="K244" s="87">
        <v>37778008.028204001</v>
      </c>
      <c r="L244" s="87">
        <v>-2996662.2806421798</v>
      </c>
      <c r="M244" s="87">
        <v>108666658.10369299</v>
      </c>
      <c r="N244" s="87">
        <v>539166447.790663</v>
      </c>
      <c r="O244" s="87">
        <v>70738808.808332801</v>
      </c>
      <c r="P244" s="87">
        <v>-14112748.386729799</v>
      </c>
      <c r="Q244" s="87">
        <v>16882804.023467802</v>
      </c>
      <c r="R244" s="87">
        <v>-6530365.4809284303</v>
      </c>
      <c r="S244" s="87">
        <v>9578539.4397626705</v>
      </c>
      <c r="T244" s="87">
        <v>32769252.3753176</v>
      </c>
      <c r="U244" s="87">
        <v>21829329.983653601</v>
      </c>
      <c r="V244" s="87">
        <v>91603449.621382698</v>
      </c>
      <c r="W244" s="87">
        <v>28059169.146803699</v>
      </c>
      <c r="X244" s="87">
        <v>-7028570.1489717802</v>
      </c>
      <c r="Y244" s="87">
        <v>-37724321.6949187</v>
      </c>
      <c r="Z244" s="87">
        <v>69579889.049413294</v>
      </c>
      <c r="AA244" s="87">
        <v>275645236.73658502</v>
      </c>
      <c r="AB244" s="87">
        <v>-31802353.941353999</v>
      </c>
      <c r="AC244" s="87">
        <v>-95296110.856101304</v>
      </c>
      <c r="AD244" s="87">
        <v>-85347486.005454198</v>
      </c>
      <c r="AE244" s="87">
        <v>-66255785.387126699</v>
      </c>
      <c r="AF244" s="87">
        <v>-54882819.981998697</v>
      </c>
      <c r="AG244" s="87">
        <v>-50979170.092277601</v>
      </c>
      <c r="AH244" s="87">
        <v>-51685870.355755001</v>
      </c>
      <c r="AI244" s="87">
        <v>1319579.1919400799</v>
      </c>
      <c r="AJ244" s="87">
        <v>-53785471.0286351</v>
      </c>
      <c r="AK244" s="87">
        <v>-66118498.301844202</v>
      </c>
      <c r="AL244" s="87">
        <v>-88217161.716131598</v>
      </c>
      <c r="AM244" s="87">
        <v>-9158351.5738555305</v>
      </c>
      <c r="AN244" s="87">
        <v>-652209500.048594</v>
      </c>
      <c r="AO244" s="87">
        <v>-33310511.587005299</v>
      </c>
      <c r="AP244" s="87">
        <v>-99074962.402033493</v>
      </c>
      <c r="AQ244" s="87">
        <v>-86908145.533363</v>
      </c>
      <c r="AR244" s="87">
        <v>-67920918.4392519</v>
      </c>
      <c r="AS244" s="87">
        <v>-56418260.294373602</v>
      </c>
      <c r="AT244" s="87">
        <v>-52413401.907715999</v>
      </c>
      <c r="AU244" s="87">
        <v>-53659537.690446101</v>
      </c>
      <c r="AV244" s="87">
        <v>-1338044.9555053001</v>
      </c>
      <c r="AW244" s="87">
        <v>-57947137.541726403</v>
      </c>
      <c r="AX244" s="87">
        <v>-72134472.318982095</v>
      </c>
      <c r="AY244" s="87">
        <v>-95806211.474878803</v>
      </c>
      <c r="AZ244" s="87">
        <v>-14391644.573040901</v>
      </c>
      <c r="BA244" s="87">
        <v>-691323248.71832299</v>
      </c>
      <c r="BB244" s="87">
        <v>-34271397.070518203</v>
      </c>
      <c r="BC244" s="87">
        <v>-100504883.825232</v>
      </c>
      <c r="BD244" s="87">
        <v>-90141932.437266499</v>
      </c>
      <c r="BE244" s="87">
        <v>-70178059.617690295</v>
      </c>
      <c r="BF244" s="87">
        <v>-54094195.954675697</v>
      </c>
      <c r="BG244" s="87">
        <v>-49419650.7293984</v>
      </c>
      <c r="BH244" s="87">
        <v>-49206218.444992803</v>
      </c>
      <c r="BI244" s="87">
        <v>3540776.86405819</v>
      </c>
      <c r="BJ244" s="87">
        <v>-54422519.838520199</v>
      </c>
      <c r="BK244" s="87">
        <v>-68288447.180258006</v>
      </c>
      <c r="BL244" s="87">
        <v>-86855102.322851807</v>
      </c>
      <c r="BM244" s="87">
        <v>-125065470.036079</v>
      </c>
      <c r="BN244" s="87">
        <v>-778907100.59342504</v>
      </c>
    </row>
    <row r="245" spans="1:66">
      <c r="A245" s="86" t="s">
        <v>1590</v>
      </c>
      <c r="B245" s="87">
        <v>-7565349.1530948998</v>
      </c>
      <c r="C245" s="87">
        <v>-1932847.4921131399</v>
      </c>
      <c r="D245" s="87">
        <v>-4038249.3422749299</v>
      </c>
      <c r="E245" s="87">
        <v>-3349298.84293197</v>
      </c>
      <c r="F245" s="87">
        <v>-5626993.00037893</v>
      </c>
      <c r="G245" s="87">
        <v>-10265622.9640845</v>
      </c>
      <c r="H245" s="87">
        <v>-7560202.84249481</v>
      </c>
      <c r="I245" s="87">
        <v>-11411888.308824699</v>
      </c>
      <c r="J245" s="87">
        <v>-8673607.2380741294</v>
      </c>
      <c r="K245" s="87">
        <v>-4605211.7422040896</v>
      </c>
      <c r="L245" s="87">
        <v>-2066902.4331127801</v>
      </c>
      <c r="M245" s="87">
        <v>-11432741.150970999</v>
      </c>
      <c r="N245" s="87">
        <v>-78528914.510560095</v>
      </c>
      <c r="O245" s="87">
        <v>-9832731.7007601205</v>
      </c>
      <c r="P245" s="87">
        <v>-4114964.2083453601</v>
      </c>
      <c r="Q245" s="87">
        <v>-4212923.56540241</v>
      </c>
      <c r="R245" s="87">
        <v>-2056629.46468816</v>
      </c>
      <c r="S245" s="87">
        <v>-4508490.3528774399</v>
      </c>
      <c r="T245" s="87">
        <v>-7464005.5263779098</v>
      </c>
      <c r="U245" s="87">
        <v>-6707514.9586239196</v>
      </c>
      <c r="V245" s="87">
        <v>-10642950.061606299</v>
      </c>
      <c r="W245" s="87">
        <v>-6688447.7387109604</v>
      </c>
      <c r="X245" s="87">
        <v>-3753294.8922368698</v>
      </c>
      <c r="Y245" s="87">
        <v>-1071028.92527856</v>
      </c>
      <c r="Z245" s="87">
        <v>-9362135.0953946207</v>
      </c>
      <c r="AA245" s="87">
        <v>-70415116.490302697</v>
      </c>
      <c r="AB245" s="87">
        <v>-4748793.4158648904</v>
      </c>
      <c r="AC245" s="87">
        <v>1621634.16617352</v>
      </c>
      <c r="AD245" s="87">
        <v>2261077.6829595901</v>
      </c>
      <c r="AE245" s="87">
        <v>1208718.0248583099</v>
      </c>
      <c r="AF245" s="87">
        <v>-1244496.69625569</v>
      </c>
      <c r="AG245" s="87">
        <v>-2637726.4054748402</v>
      </c>
      <c r="AH245" s="87">
        <v>-3360945.4110938599</v>
      </c>
      <c r="AI245" s="87">
        <v>-7361699.4428133303</v>
      </c>
      <c r="AJ245" s="87">
        <v>-1986806.7508883399</v>
      </c>
      <c r="AK245" s="87">
        <v>-289507.07479375298</v>
      </c>
      <c r="AL245" s="87">
        <v>2556256.2573299501</v>
      </c>
      <c r="AM245" s="87">
        <v>-3868922.0949947801</v>
      </c>
      <c r="AN245" s="87">
        <v>-17851211.160858098</v>
      </c>
      <c r="AO245" s="87">
        <v>-4481001.8308538096</v>
      </c>
      <c r="AP245" s="87">
        <v>2063208.3672529</v>
      </c>
      <c r="AQ245" s="87">
        <v>2703690.0810568598</v>
      </c>
      <c r="AR245" s="87">
        <v>1599592.54108668</v>
      </c>
      <c r="AS245" s="87">
        <v>-953247.57237940899</v>
      </c>
      <c r="AT245" s="87">
        <v>-2461637.17738433</v>
      </c>
      <c r="AU245" s="87">
        <v>-3186634.0697435602</v>
      </c>
      <c r="AV245" s="87">
        <v>-7305709.5328167202</v>
      </c>
      <c r="AW245" s="87">
        <v>-1774785.2667880901</v>
      </c>
      <c r="AX245" s="87">
        <v>-16918.703181578301</v>
      </c>
      <c r="AY245" s="87">
        <v>3000998.2151643001</v>
      </c>
      <c r="AZ245" s="87">
        <v>-3416545.7324755499</v>
      </c>
      <c r="BA245" s="87">
        <v>-14228990.6810623</v>
      </c>
      <c r="BB245" s="87">
        <v>-4294749.3361135796</v>
      </c>
      <c r="BC245" s="87">
        <v>2192765.3426068602</v>
      </c>
      <c r="BD245" s="87">
        <v>2876620.4530298398</v>
      </c>
      <c r="BE245" s="87">
        <v>1740261.1697132499</v>
      </c>
      <c r="BF245" s="87">
        <v>-939130.87807759701</v>
      </c>
      <c r="BG245" s="87">
        <v>-2376043.7472409001</v>
      </c>
      <c r="BH245" s="87">
        <v>-3156282.0211889502</v>
      </c>
      <c r="BI245" s="87">
        <v>-7375292.6453376999</v>
      </c>
      <c r="BJ245" s="87">
        <v>-1727399.6282838101</v>
      </c>
      <c r="BK245" s="87">
        <v>100858.21198000301</v>
      </c>
      <c r="BL245" s="87">
        <v>3185901.5106561398</v>
      </c>
      <c r="BM245" s="87">
        <v>2996047.46535241</v>
      </c>
      <c r="BN245" s="87">
        <v>-6776444.1029040301</v>
      </c>
    </row>
    <row r="246" spans="1:66">
      <c r="A246" s="86" t="s">
        <v>1591</v>
      </c>
      <c r="B246" s="87">
        <v>146888224.07092401</v>
      </c>
      <c r="C246" s="87">
        <v>50111604.623147503</v>
      </c>
      <c r="D246" s="87">
        <v>86286236.412291005</v>
      </c>
      <c r="E246" s="87">
        <v>74448814.196307406</v>
      </c>
      <c r="F246" s="87">
        <v>113583741.08335</v>
      </c>
      <c r="G246" s="87">
        <v>193283837.73247501</v>
      </c>
      <c r="H246" s="87">
        <v>146799801.09788701</v>
      </c>
      <c r="I246" s="87">
        <v>212978760.473919</v>
      </c>
      <c r="J246" s="87">
        <v>165930112.98556799</v>
      </c>
      <c r="K246" s="87">
        <v>96027681.283801094</v>
      </c>
      <c r="L246" s="87">
        <v>52414912.2457776</v>
      </c>
      <c r="M246" s="87">
        <v>213337050.216252</v>
      </c>
      <c r="N246" s="87">
        <v>1552090776.4217</v>
      </c>
      <c r="O246" s="87">
        <v>180345051.682107</v>
      </c>
      <c r="P246" s="87">
        <v>82103410.221526995</v>
      </c>
      <c r="Q246" s="87">
        <v>83786530.083689094</v>
      </c>
      <c r="R246" s="87">
        <v>46737476.898689598</v>
      </c>
      <c r="S246" s="87">
        <v>88864904.886669099</v>
      </c>
      <c r="T246" s="87">
        <v>139646029.23135799</v>
      </c>
      <c r="U246" s="87">
        <v>126648145.839949</v>
      </c>
      <c r="V246" s="87">
        <v>194266076.245738</v>
      </c>
      <c r="W246" s="87">
        <v>126320536.334172</v>
      </c>
      <c r="X246" s="87">
        <v>75889273.790208399</v>
      </c>
      <c r="Y246" s="87">
        <v>29803067.630651999</v>
      </c>
      <c r="Z246" s="87">
        <v>172259346.37173599</v>
      </c>
      <c r="AA246" s="87">
        <v>1346669849.21649</v>
      </c>
      <c r="AB246" s="87">
        <v>83373087.137739107</v>
      </c>
      <c r="AC246" s="87">
        <v>-26082441.317284498</v>
      </c>
      <c r="AD246" s="87">
        <v>-37069243.560245097</v>
      </c>
      <c r="AE246" s="87">
        <v>-18987791.2528686</v>
      </c>
      <c r="AF246" s="87">
        <v>23162898.046271998</v>
      </c>
      <c r="AG246" s="87">
        <v>47101117.595582902</v>
      </c>
      <c r="AH246" s="87">
        <v>59527335.055764198</v>
      </c>
      <c r="AI246" s="87">
        <v>128267563.418944</v>
      </c>
      <c r="AJ246" s="87">
        <v>35917134.439505696</v>
      </c>
      <c r="AK246" s="87">
        <v>6754440.0047896504</v>
      </c>
      <c r="AL246" s="87">
        <v>-42140948.156244896</v>
      </c>
      <c r="AM246" s="87">
        <v>68255298.079152703</v>
      </c>
      <c r="AN246" s="87">
        <v>328078449.49110699</v>
      </c>
      <c r="AO246" s="87">
        <v>77641153.003934205</v>
      </c>
      <c r="AP246" s="87">
        <v>-34800276.763535701</v>
      </c>
      <c r="AQ246" s="87">
        <v>-45804917.118894704</v>
      </c>
      <c r="AR246" s="87">
        <v>-26834513.932134401</v>
      </c>
      <c r="AS246" s="87">
        <v>17027920.744692098</v>
      </c>
      <c r="AT246" s="87">
        <v>42944796.685231201</v>
      </c>
      <c r="AU246" s="87">
        <v>55401561.472130701</v>
      </c>
      <c r="AV246" s="87">
        <v>126174767.15584201</v>
      </c>
      <c r="AW246" s="87">
        <v>31143432.0395322</v>
      </c>
      <c r="AX246" s="87">
        <v>940088.35574754898</v>
      </c>
      <c r="AY246" s="87">
        <v>-50913211.423104398</v>
      </c>
      <c r="AZ246" s="87">
        <v>59351861.859071299</v>
      </c>
      <c r="BA246" s="87">
        <v>252272662.07851201</v>
      </c>
      <c r="BB246" s="87">
        <v>73791602.229587898</v>
      </c>
      <c r="BC246" s="87">
        <v>-37675695.432063401</v>
      </c>
      <c r="BD246" s="87">
        <v>-49425569.602058202</v>
      </c>
      <c r="BE246" s="87">
        <v>-29900851.006891299</v>
      </c>
      <c r="BF246" s="87">
        <v>16135975.9960605</v>
      </c>
      <c r="BG246" s="87">
        <v>40824751.657139197</v>
      </c>
      <c r="BH246" s="87">
        <v>54230663.818610199</v>
      </c>
      <c r="BI246" s="87">
        <v>126720937.26989301</v>
      </c>
      <c r="BJ246" s="87">
        <v>29679866.3405127</v>
      </c>
      <c r="BK246" s="87">
        <v>-1732927.4603837</v>
      </c>
      <c r="BL246" s="87">
        <v>-54739580.501273699</v>
      </c>
      <c r="BM246" s="87">
        <v>-51477542.813782401</v>
      </c>
      <c r="BN246" s="87">
        <v>116431630.495351</v>
      </c>
    </row>
    <row r="247" spans="1:66">
      <c r="A247" s="96" t="s">
        <v>1592</v>
      </c>
      <c r="B247" s="97">
        <v>0.21</v>
      </c>
      <c r="C247" s="97">
        <v>0.21</v>
      </c>
      <c r="D247" s="97">
        <v>0.21</v>
      </c>
      <c r="E247" s="97">
        <v>0.21</v>
      </c>
      <c r="F247" s="97">
        <v>0.21</v>
      </c>
      <c r="G247" s="97">
        <v>0.21</v>
      </c>
      <c r="H247" s="97">
        <v>0.21</v>
      </c>
      <c r="I247" s="97">
        <v>0.21</v>
      </c>
      <c r="J247" s="97">
        <v>0.21</v>
      </c>
      <c r="K247" s="97">
        <v>0.21</v>
      </c>
      <c r="L247" s="97">
        <v>0.21</v>
      </c>
      <c r="M247" s="97">
        <v>0.21</v>
      </c>
      <c r="N247" s="97">
        <v>0.21</v>
      </c>
      <c r="O247" s="97">
        <v>0.21</v>
      </c>
      <c r="P247" s="97">
        <v>0.21</v>
      </c>
      <c r="Q247" s="97">
        <v>0.21</v>
      </c>
      <c r="R247" s="97">
        <v>0.21</v>
      </c>
      <c r="S247" s="97">
        <v>0.21</v>
      </c>
      <c r="T247" s="97">
        <v>0.21</v>
      </c>
      <c r="U247" s="97">
        <v>0.21</v>
      </c>
      <c r="V247" s="97">
        <v>0.21</v>
      </c>
      <c r="W247" s="97">
        <v>0.21</v>
      </c>
      <c r="X247" s="97">
        <v>0.21</v>
      </c>
      <c r="Y247" s="97">
        <v>0.21</v>
      </c>
      <c r="Z247" s="97">
        <v>0.21</v>
      </c>
      <c r="AA247" s="97">
        <v>0.21</v>
      </c>
      <c r="AB247" s="97">
        <v>0.21</v>
      </c>
      <c r="AC247" s="97">
        <v>0.21</v>
      </c>
      <c r="AD247" s="97">
        <v>0.21</v>
      </c>
      <c r="AE247" s="97">
        <v>0.21</v>
      </c>
      <c r="AF247" s="97">
        <v>0.21</v>
      </c>
      <c r="AG247" s="97">
        <v>0.21</v>
      </c>
      <c r="AH247" s="97">
        <v>0.21</v>
      </c>
      <c r="AI247" s="97">
        <v>0.21</v>
      </c>
      <c r="AJ247" s="97">
        <v>0.21</v>
      </c>
      <c r="AK247" s="97">
        <v>0.21</v>
      </c>
      <c r="AL247" s="97">
        <v>0.21</v>
      </c>
      <c r="AM247" s="97">
        <v>0.21</v>
      </c>
      <c r="AN247" s="97">
        <v>0.21</v>
      </c>
      <c r="AO247" s="97">
        <v>0.21</v>
      </c>
      <c r="AP247" s="97">
        <v>0.21</v>
      </c>
      <c r="AQ247" s="97">
        <v>0.21</v>
      </c>
      <c r="AR247" s="97">
        <v>0.21</v>
      </c>
      <c r="AS247" s="97">
        <v>0.21</v>
      </c>
      <c r="AT247" s="97">
        <v>0.21</v>
      </c>
      <c r="AU247" s="97">
        <v>0.21</v>
      </c>
      <c r="AV247" s="97">
        <v>0.21</v>
      </c>
      <c r="AW247" s="97">
        <v>0.21</v>
      </c>
      <c r="AX247" s="97">
        <v>0.21</v>
      </c>
      <c r="AY247" s="97">
        <v>0.21</v>
      </c>
      <c r="AZ247" s="97">
        <v>0.21</v>
      </c>
      <c r="BA247" s="97">
        <v>0.21</v>
      </c>
      <c r="BB247" s="97">
        <v>0.21</v>
      </c>
      <c r="BC247" s="97">
        <v>0.21</v>
      </c>
      <c r="BD247" s="97">
        <v>0.21</v>
      </c>
      <c r="BE247" s="97">
        <v>0.21</v>
      </c>
      <c r="BF247" s="97">
        <v>0.21</v>
      </c>
      <c r="BG247" s="97">
        <v>0.21</v>
      </c>
      <c r="BH247" s="97">
        <v>0.21</v>
      </c>
      <c r="BI247" s="97">
        <v>0.21</v>
      </c>
      <c r="BJ247" s="97">
        <v>0.21</v>
      </c>
      <c r="BK247" s="97">
        <v>0.21</v>
      </c>
      <c r="BL247" s="97">
        <v>0.21</v>
      </c>
      <c r="BM247" s="97">
        <v>0.21</v>
      </c>
      <c r="BN247" s="97">
        <v>0.21</v>
      </c>
    </row>
    <row r="248" spans="1:66">
      <c r="A248" s="86" t="s">
        <v>1593</v>
      </c>
      <c r="B248" s="87">
        <v>30846527.054894201</v>
      </c>
      <c r="C248" s="87">
        <v>10523436.9708609</v>
      </c>
      <c r="D248" s="87">
        <v>18120109.646581098</v>
      </c>
      <c r="E248" s="87">
        <v>15634250.9812245</v>
      </c>
      <c r="F248" s="87">
        <v>23852585.6275036</v>
      </c>
      <c r="G248" s="87">
        <v>40589605.923819698</v>
      </c>
      <c r="H248" s="87">
        <v>30827958.230556201</v>
      </c>
      <c r="I248" s="87">
        <v>44725539.699523002</v>
      </c>
      <c r="J248" s="87">
        <v>34845323.726969302</v>
      </c>
      <c r="K248" s="87">
        <v>20165813.069598202</v>
      </c>
      <c r="L248" s="87">
        <v>11007131.571613301</v>
      </c>
      <c r="M248" s="87">
        <v>44800780.545412898</v>
      </c>
      <c r="N248" s="87">
        <v>325939063.04855698</v>
      </c>
      <c r="O248" s="87">
        <v>37872460.853242598</v>
      </c>
      <c r="P248" s="87">
        <v>17241716.1465206</v>
      </c>
      <c r="Q248" s="87">
        <v>17595171.317574698</v>
      </c>
      <c r="R248" s="87">
        <v>9814870.1487248205</v>
      </c>
      <c r="S248" s="87">
        <v>18661630.026200499</v>
      </c>
      <c r="T248" s="87">
        <v>29325666.138585299</v>
      </c>
      <c r="U248" s="87">
        <v>26596110.626389399</v>
      </c>
      <c r="V248" s="87">
        <v>40795876.011605002</v>
      </c>
      <c r="W248" s="87">
        <v>26527312.630176101</v>
      </c>
      <c r="X248" s="87">
        <v>15936747.495943701</v>
      </c>
      <c r="Y248" s="87">
        <v>6258644.2024369203</v>
      </c>
      <c r="Z248" s="87">
        <v>36174462.738064699</v>
      </c>
      <c r="AA248" s="87">
        <v>282800668.335464</v>
      </c>
      <c r="AB248" s="87">
        <v>17508348.298925199</v>
      </c>
      <c r="AC248" s="87">
        <v>-5477312.6766297398</v>
      </c>
      <c r="AD248" s="87">
        <v>-7784541.1476514796</v>
      </c>
      <c r="AE248" s="87">
        <v>-3987436.1631024098</v>
      </c>
      <c r="AF248" s="87">
        <v>4864208.5897171199</v>
      </c>
      <c r="AG248" s="87">
        <v>9891234.6950723995</v>
      </c>
      <c r="AH248" s="87">
        <v>12500740.3617105</v>
      </c>
      <c r="AI248" s="87">
        <v>26936188.3179782</v>
      </c>
      <c r="AJ248" s="87">
        <v>7542598.2322962098</v>
      </c>
      <c r="AK248" s="87">
        <v>1418432.4010058199</v>
      </c>
      <c r="AL248" s="87">
        <v>-8849599.1128114406</v>
      </c>
      <c r="AM248" s="87">
        <v>14333612.596622</v>
      </c>
      <c r="AN248" s="87">
        <v>68896474.393132493</v>
      </c>
      <c r="AO248" s="87">
        <v>16304642.130826101</v>
      </c>
      <c r="AP248" s="87">
        <v>-7308058.1203425098</v>
      </c>
      <c r="AQ248" s="87">
        <v>-9619032.5949678905</v>
      </c>
      <c r="AR248" s="87">
        <v>-5635247.9257482197</v>
      </c>
      <c r="AS248" s="87">
        <v>3575863.35638534</v>
      </c>
      <c r="AT248" s="87">
        <v>9018407.3038985506</v>
      </c>
      <c r="AU248" s="87">
        <v>11634327.9091474</v>
      </c>
      <c r="AV248" s="87">
        <v>26496701.102726799</v>
      </c>
      <c r="AW248" s="87">
        <v>6540120.7283017598</v>
      </c>
      <c r="AX248" s="87">
        <v>197418.55470698501</v>
      </c>
      <c r="AY248" s="87">
        <v>-10691774.398851899</v>
      </c>
      <c r="AZ248" s="87">
        <v>12463890.9904049</v>
      </c>
      <c r="BA248" s="87">
        <v>52977259.036487497</v>
      </c>
      <c r="BB248" s="87">
        <v>15496236.4682134</v>
      </c>
      <c r="BC248" s="87">
        <v>-7911896.0407333197</v>
      </c>
      <c r="BD248" s="87">
        <v>-10379369.616432199</v>
      </c>
      <c r="BE248" s="87">
        <v>-6279178.71144717</v>
      </c>
      <c r="BF248" s="87">
        <v>3388554.9591727098</v>
      </c>
      <c r="BG248" s="87">
        <v>8573197.8479992393</v>
      </c>
      <c r="BH248" s="87">
        <v>11388439.4019081</v>
      </c>
      <c r="BI248" s="87">
        <v>26611396.826677501</v>
      </c>
      <c r="BJ248" s="87">
        <v>6232771.9315076703</v>
      </c>
      <c r="BK248" s="87">
        <v>-363914.766680578</v>
      </c>
      <c r="BL248" s="87">
        <v>-11495311.905267401</v>
      </c>
      <c r="BM248" s="87">
        <v>-10810283.990894301</v>
      </c>
      <c r="BN248" s="87">
        <v>24450642.404023699</v>
      </c>
    </row>
    <row r="249" spans="1:66">
      <c r="A249" s="86" t="s">
        <v>1594</v>
      </c>
      <c r="B249" s="87">
        <v>0</v>
      </c>
      <c r="C249" s="87">
        <v>0</v>
      </c>
      <c r="D249" s="87">
        <v>0</v>
      </c>
      <c r="E249" s="87">
        <v>0</v>
      </c>
      <c r="F249" s="87">
        <v>0</v>
      </c>
      <c r="G249" s="87">
        <v>0</v>
      </c>
      <c r="H249" s="87">
        <v>0</v>
      </c>
      <c r="I249" s="87">
        <v>0</v>
      </c>
      <c r="J249" s="87">
        <v>0</v>
      </c>
      <c r="K249" s="87">
        <v>0</v>
      </c>
      <c r="L249" s="87">
        <v>0</v>
      </c>
      <c r="M249" s="87">
        <v>0</v>
      </c>
      <c r="N249" s="87">
        <v>0</v>
      </c>
      <c r="O249" s="87">
        <v>0</v>
      </c>
      <c r="P249" s="87">
        <v>0</v>
      </c>
      <c r="Q249" s="87">
        <v>0</v>
      </c>
      <c r="R249" s="87">
        <v>0</v>
      </c>
      <c r="S249" s="87">
        <v>0</v>
      </c>
      <c r="T249" s="87">
        <v>0</v>
      </c>
      <c r="U249" s="87">
        <v>0</v>
      </c>
      <c r="V249" s="87">
        <v>0</v>
      </c>
      <c r="W249" s="87">
        <v>0</v>
      </c>
      <c r="X249" s="87">
        <v>0</v>
      </c>
      <c r="Y249" s="87">
        <v>0</v>
      </c>
      <c r="Z249" s="87">
        <v>0</v>
      </c>
      <c r="AA249" s="87">
        <v>0</v>
      </c>
      <c r="AB249" s="87">
        <v>0</v>
      </c>
      <c r="AC249" s="87">
        <v>0</v>
      </c>
      <c r="AD249" s="87">
        <v>0</v>
      </c>
      <c r="AE249" s="87">
        <v>0</v>
      </c>
      <c r="AF249" s="87">
        <v>0</v>
      </c>
      <c r="AG249" s="87">
        <v>0</v>
      </c>
      <c r="AH249" s="87">
        <v>0</v>
      </c>
      <c r="AI249" s="87">
        <v>0</v>
      </c>
      <c r="AJ249" s="87">
        <v>0</v>
      </c>
      <c r="AK249" s="87">
        <v>0</v>
      </c>
      <c r="AL249" s="87">
        <v>0</v>
      </c>
      <c r="AM249" s="87">
        <v>0</v>
      </c>
      <c r="AN249" s="87">
        <v>0</v>
      </c>
      <c r="AO249" s="87">
        <v>0</v>
      </c>
      <c r="AP249" s="87">
        <v>0</v>
      </c>
      <c r="AQ249" s="87">
        <v>0</v>
      </c>
      <c r="AR249" s="87">
        <v>0</v>
      </c>
      <c r="AS249" s="87">
        <v>0</v>
      </c>
      <c r="AT249" s="87">
        <v>0</v>
      </c>
      <c r="AU249" s="87">
        <v>0</v>
      </c>
      <c r="AV249" s="87">
        <v>0</v>
      </c>
      <c r="AW249" s="87">
        <v>0</v>
      </c>
      <c r="AX249" s="87">
        <v>0</v>
      </c>
      <c r="AY249" s="87">
        <v>0</v>
      </c>
      <c r="AZ249" s="87">
        <v>0</v>
      </c>
      <c r="BA249" s="87">
        <v>0</v>
      </c>
      <c r="BB249" s="87">
        <v>0</v>
      </c>
      <c r="BC249" s="87">
        <v>0</v>
      </c>
      <c r="BD249" s="87">
        <v>0</v>
      </c>
      <c r="BE249" s="87">
        <v>0</v>
      </c>
      <c r="BF249" s="87">
        <v>0</v>
      </c>
      <c r="BG249" s="87">
        <v>0</v>
      </c>
      <c r="BH249" s="87">
        <v>0</v>
      </c>
      <c r="BI249" s="87">
        <v>0</v>
      </c>
      <c r="BJ249" s="87">
        <v>0</v>
      </c>
      <c r="BK249" s="87">
        <v>0</v>
      </c>
      <c r="BL249" s="87">
        <v>0</v>
      </c>
      <c r="BM249" s="87">
        <v>0</v>
      </c>
      <c r="BN249" s="87">
        <v>0</v>
      </c>
    </row>
    <row r="250" spans="1:66">
      <c r="A250" s="86" t="s">
        <v>1595</v>
      </c>
      <c r="B250" s="87">
        <v>30846527.054894201</v>
      </c>
      <c r="C250" s="87">
        <v>10523436.9708609</v>
      </c>
      <c r="D250" s="87">
        <v>18120109.646581098</v>
      </c>
      <c r="E250" s="87">
        <v>15634250.9812245</v>
      </c>
      <c r="F250" s="87">
        <v>23852585.6275036</v>
      </c>
      <c r="G250" s="87">
        <v>40589605.923819698</v>
      </c>
      <c r="H250" s="87">
        <v>30827958.230556201</v>
      </c>
      <c r="I250" s="87">
        <v>44725539.699523002</v>
      </c>
      <c r="J250" s="87">
        <v>34845323.726969302</v>
      </c>
      <c r="K250" s="87">
        <v>20165813.069598202</v>
      </c>
      <c r="L250" s="87">
        <v>11007131.571613301</v>
      </c>
      <c r="M250" s="87">
        <v>44800780.545412898</v>
      </c>
      <c r="N250" s="87">
        <v>325939063.04855698</v>
      </c>
      <c r="O250" s="87">
        <v>37872460.853242598</v>
      </c>
      <c r="P250" s="87">
        <v>17241716.1465206</v>
      </c>
      <c r="Q250" s="87">
        <v>17595171.317574698</v>
      </c>
      <c r="R250" s="87">
        <v>9814870.1487248205</v>
      </c>
      <c r="S250" s="87">
        <v>18661630.026200499</v>
      </c>
      <c r="T250" s="87">
        <v>29325666.138585299</v>
      </c>
      <c r="U250" s="87">
        <v>26596110.626389399</v>
      </c>
      <c r="V250" s="87">
        <v>40795876.011605002</v>
      </c>
      <c r="W250" s="87">
        <v>26527312.630176101</v>
      </c>
      <c r="X250" s="87">
        <v>15936747.495943701</v>
      </c>
      <c r="Y250" s="87">
        <v>6258644.2024369203</v>
      </c>
      <c r="Z250" s="87">
        <v>36174462.738064699</v>
      </c>
      <c r="AA250" s="87">
        <v>282800668.335464</v>
      </c>
      <c r="AB250" s="87">
        <v>17508348.298925199</v>
      </c>
      <c r="AC250" s="87">
        <v>-5477312.6766297398</v>
      </c>
      <c r="AD250" s="87">
        <v>-7784541.1476514796</v>
      </c>
      <c r="AE250" s="87">
        <v>-3987436.1631024098</v>
      </c>
      <c r="AF250" s="87">
        <v>4864208.5897171199</v>
      </c>
      <c r="AG250" s="87">
        <v>9891234.6950723995</v>
      </c>
      <c r="AH250" s="87">
        <v>12500740.3617105</v>
      </c>
      <c r="AI250" s="87">
        <v>26936188.3179782</v>
      </c>
      <c r="AJ250" s="87">
        <v>7542598.2322962098</v>
      </c>
      <c r="AK250" s="87">
        <v>1418432.4010058199</v>
      </c>
      <c r="AL250" s="87">
        <v>-8849599.1128114406</v>
      </c>
      <c r="AM250" s="87">
        <v>14333612.596622</v>
      </c>
      <c r="AN250" s="87">
        <v>68896474.393132493</v>
      </c>
      <c r="AO250" s="87">
        <v>16304642.130826101</v>
      </c>
      <c r="AP250" s="87">
        <v>-7308058.1203425098</v>
      </c>
      <c r="AQ250" s="87">
        <v>-9619032.5949678905</v>
      </c>
      <c r="AR250" s="87">
        <v>-5635247.9257482197</v>
      </c>
      <c r="AS250" s="87">
        <v>3575863.35638534</v>
      </c>
      <c r="AT250" s="87">
        <v>9018407.3038985506</v>
      </c>
      <c r="AU250" s="87">
        <v>11634327.9091474</v>
      </c>
      <c r="AV250" s="87">
        <v>26496701.102726799</v>
      </c>
      <c r="AW250" s="87">
        <v>6540120.7283017598</v>
      </c>
      <c r="AX250" s="87">
        <v>197418.55470698501</v>
      </c>
      <c r="AY250" s="87">
        <v>-10691774.398851899</v>
      </c>
      <c r="AZ250" s="87">
        <v>12463890.9904049</v>
      </c>
      <c r="BA250" s="87">
        <v>52977259.036487497</v>
      </c>
      <c r="BB250" s="87">
        <v>15496236.4682134</v>
      </c>
      <c r="BC250" s="87">
        <v>-7911896.0407333197</v>
      </c>
      <c r="BD250" s="87">
        <v>-10379369.616432199</v>
      </c>
      <c r="BE250" s="87">
        <v>-6279178.71144717</v>
      </c>
      <c r="BF250" s="87">
        <v>3388554.9591727098</v>
      </c>
      <c r="BG250" s="87">
        <v>8573197.8479992393</v>
      </c>
      <c r="BH250" s="87">
        <v>11388439.4019081</v>
      </c>
      <c r="BI250" s="87">
        <v>26611396.826677501</v>
      </c>
      <c r="BJ250" s="87">
        <v>6232771.9315076703</v>
      </c>
      <c r="BK250" s="87">
        <v>-363914.766680578</v>
      </c>
      <c r="BL250" s="87">
        <v>-11495311.905267401</v>
      </c>
      <c r="BM250" s="87">
        <v>-10810283.990894301</v>
      </c>
      <c r="BN250" s="87">
        <v>24450642.404023699</v>
      </c>
    </row>
    <row r="251" spans="1:66">
      <c r="A251" s="86" t="s">
        <v>1596</v>
      </c>
      <c r="B251" s="87">
        <v>0</v>
      </c>
      <c r="C251" s="87">
        <v>0</v>
      </c>
      <c r="D251" s="87">
        <v>0</v>
      </c>
      <c r="E251" s="87">
        <v>0</v>
      </c>
      <c r="F251" s="87">
        <v>0</v>
      </c>
      <c r="G251" s="87">
        <v>0</v>
      </c>
      <c r="H251" s="87">
        <v>0</v>
      </c>
      <c r="I251" s="87">
        <v>0</v>
      </c>
      <c r="J251" s="87">
        <v>0</v>
      </c>
      <c r="K251" s="87">
        <v>0</v>
      </c>
      <c r="L251" s="87">
        <v>0</v>
      </c>
      <c r="M251" s="87">
        <v>0</v>
      </c>
      <c r="N251" s="87">
        <v>0</v>
      </c>
      <c r="O251" s="87">
        <v>0</v>
      </c>
      <c r="P251" s="87">
        <v>0</v>
      </c>
      <c r="Q251" s="87">
        <v>0</v>
      </c>
      <c r="R251" s="87">
        <v>0</v>
      </c>
      <c r="S251" s="87">
        <v>0</v>
      </c>
      <c r="T251" s="87">
        <v>0</v>
      </c>
      <c r="U251" s="87">
        <v>0</v>
      </c>
      <c r="V251" s="87">
        <v>0</v>
      </c>
      <c r="W251" s="87">
        <v>0</v>
      </c>
      <c r="X251" s="87">
        <v>0</v>
      </c>
      <c r="Y251" s="87">
        <v>0</v>
      </c>
      <c r="Z251" s="87">
        <v>0</v>
      </c>
      <c r="AA251" s="87">
        <v>0</v>
      </c>
      <c r="AB251" s="87">
        <v>0</v>
      </c>
      <c r="AC251" s="87">
        <v>0</v>
      </c>
      <c r="AD251" s="87">
        <v>0</v>
      </c>
      <c r="AE251" s="87">
        <v>0</v>
      </c>
      <c r="AF251" s="87">
        <v>0</v>
      </c>
      <c r="AG251" s="87">
        <v>0</v>
      </c>
      <c r="AH251" s="87">
        <v>0</v>
      </c>
      <c r="AI251" s="87">
        <v>0</v>
      </c>
      <c r="AJ251" s="87">
        <v>0</v>
      </c>
      <c r="AK251" s="87">
        <v>0</v>
      </c>
      <c r="AL251" s="87">
        <v>0</v>
      </c>
      <c r="AM251" s="87">
        <v>0</v>
      </c>
      <c r="AN251" s="87">
        <v>0</v>
      </c>
      <c r="AO251" s="87">
        <v>0</v>
      </c>
      <c r="AP251" s="87">
        <v>0</v>
      </c>
      <c r="AQ251" s="87">
        <v>0</v>
      </c>
      <c r="AR251" s="87">
        <v>0</v>
      </c>
      <c r="AS251" s="87">
        <v>0</v>
      </c>
      <c r="AT251" s="87">
        <v>0</v>
      </c>
      <c r="AU251" s="87">
        <v>0</v>
      </c>
      <c r="AV251" s="87">
        <v>0</v>
      </c>
      <c r="AW251" s="87">
        <v>0</v>
      </c>
      <c r="AX251" s="87">
        <v>0</v>
      </c>
      <c r="AY251" s="87">
        <v>0</v>
      </c>
      <c r="AZ251" s="87">
        <v>0</v>
      </c>
      <c r="BA251" s="87">
        <v>0</v>
      </c>
      <c r="BB251" s="87">
        <v>0</v>
      </c>
      <c r="BC251" s="87">
        <v>0</v>
      </c>
      <c r="BD251" s="87">
        <v>0</v>
      </c>
      <c r="BE251" s="87">
        <v>0</v>
      </c>
      <c r="BF251" s="87">
        <v>0</v>
      </c>
      <c r="BG251" s="87">
        <v>0</v>
      </c>
      <c r="BH251" s="87">
        <v>0</v>
      </c>
      <c r="BI251" s="87">
        <v>0</v>
      </c>
      <c r="BJ251" s="87">
        <v>0</v>
      </c>
      <c r="BK251" s="87">
        <v>0</v>
      </c>
      <c r="BL251" s="87">
        <v>0</v>
      </c>
      <c r="BM251" s="87">
        <v>0</v>
      </c>
      <c r="BN251" s="87">
        <v>0</v>
      </c>
    </row>
    <row r="252" spans="1:66">
      <c r="A252" s="86" t="s">
        <v>1597</v>
      </c>
      <c r="B252" s="87">
        <v>0</v>
      </c>
      <c r="C252" s="87">
        <v>0</v>
      </c>
      <c r="D252" s="87">
        <v>0</v>
      </c>
      <c r="E252" s="87">
        <v>0</v>
      </c>
      <c r="F252" s="87">
        <v>0</v>
      </c>
      <c r="G252" s="87">
        <v>0</v>
      </c>
      <c r="H252" s="87">
        <v>0</v>
      </c>
      <c r="I252" s="87">
        <v>0</v>
      </c>
      <c r="J252" s="87">
        <v>0</v>
      </c>
      <c r="K252" s="87">
        <v>0</v>
      </c>
      <c r="L252" s="87">
        <v>0</v>
      </c>
      <c r="M252" s="87">
        <v>0</v>
      </c>
      <c r="N252" s="87">
        <v>0</v>
      </c>
      <c r="O252" s="87">
        <v>0</v>
      </c>
      <c r="P252" s="87">
        <v>0</v>
      </c>
      <c r="Q252" s="87">
        <v>0</v>
      </c>
      <c r="R252" s="87">
        <v>-1725939.99999999</v>
      </c>
      <c r="S252" s="87">
        <v>0</v>
      </c>
      <c r="T252" s="87">
        <v>-1725939.99999999</v>
      </c>
      <c r="U252" s="87">
        <v>0</v>
      </c>
      <c r="V252" s="87">
        <v>0</v>
      </c>
      <c r="W252" s="87">
        <v>-6311065.75</v>
      </c>
      <c r="X252" s="87">
        <v>0</v>
      </c>
      <c r="Y252" s="87">
        <v>0</v>
      </c>
      <c r="Z252" s="87">
        <v>-14903667.758178299</v>
      </c>
      <c r="AA252" s="87">
        <v>-24666613.508178301</v>
      </c>
      <c r="AB252" s="87">
        <v>0</v>
      </c>
      <c r="AC252" s="87">
        <v>0</v>
      </c>
      <c r="AD252" s="87">
        <v>-85338.835463855503</v>
      </c>
      <c r="AE252" s="87">
        <v>-3236021.4140894399</v>
      </c>
      <c r="AF252" s="87">
        <v>0</v>
      </c>
      <c r="AG252" s="87">
        <v>-3236021.4140894399</v>
      </c>
      <c r="AH252" s="87">
        <v>0</v>
      </c>
      <c r="AI252" s="87">
        <v>0</v>
      </c>
      <c r="AJ252" s="87">
        <v>-3010895.4140894301</v>
      </c>
      <c r="AK252" s="87">
        <v>0</v>
      </c>
      <c r="AL252" s="87">
        <v>0</v>
      </c>
      <c r="AM252" s="87">
        <v>-3461147.4140894399</v>
      </c>
      <c r="AN252" s="87">
        <v>-13029424.4918216</v>
      </c>
      <c r="AO252" s="87">
        <v>0</v>
      </c>
      <c r="AP252" s="87">
        <v>0</v>
      </c>
      <c r="AQ252" s="87">
        <v>0</v>
      </c>
      <c r="AR252" s="87">
        <v>-59834339.893198803</v>
      </c>
      <c r="AS252" s="87">
        <v>0</v>
      </c>
      <c r="AT252" s="87">
        <v>-59834339.893198803</v>
      </c>
      <c r="AU252" s="87">
        <v>0</v>
      </c>
      <c r="AV252" s="87">
        <v>0</v>
      </c>
      <c r="AW252" s="87">
        <v>88398347.786397606</v>
      </c>
      <c r="AX252" s="87">
        <v>0</v>
      </c>
      <c r="AY252" s="87">
        <v>0</v>
      </c>
      <c r="AZ252" s="87">
        <v>26085424.999999899</v>
      </c>
      <c r="BA252" s="87">
        <v>-5184906.9999999898</v>
      </c>
      <c r="BB252" s="87">
        <v>0</v>
      </c>
      <c r="BC252" s="87">
        <v>0</v>
      </c>
      <c r="BD252" s="87">
        <v>4976470.4021227704</v>
      </c>
      <c r="BE252" s="87">
        <v>-59782230.743729398</v>
      </c>
      <c r="BF252" s="87">
        <v>0</v>
      </c>
      <c r="BG252" s="87">
        <v>-59782230.743729398</v>
      </c>
      <c r="BH252" s="87">
        <v>0</v>
      </c>
      <c r="BI252" s="87">
        <v>0</v>
      </c>
      <c r="BJ252" s="87">
        <v>-59782230.743729398</v>
      </c>
      <c r="BK252" s="87">
        <v>0</v>
      </c>
      <c r="BL252" s="87">
        <v>0</v>
      </c>
      <c r="BM252" s="87">
        <v>90086995.722449094</v>
      </c>
      <c r="BN252" s="87">
        <v>-84283226.106616497</v>
      </c>
    </row>
    <row r="253" spans="1:66">
      <c r="A253" s="86" t="s">
        <v>1598</v>
      </c>
      <c r="B253" s="87">
        <v>0</v>
      </c>
      <c r="C253" s="87">
        <v>0</v>
      </c>
      <c r="D253" s="87">
        <v>0</v>
      </c>
      <c r="E253" s="87">
        <v>0</v>
      </c>
      <c r="F253" s="87">
        <v>0</v>
      </c>
      <c r="G253" s="87">
        <v>0</v>
      </c>
      <c r="H253" s="87">
        <v>0</v>
      </c>
      <c r="I253" s="87">
        <v>0</v>
      </c>
      <c r="J253" s="87">
        <v>0</v>
      </c>
      <c r="K253" s="87">
        <v>0</v>
      </c>
      <c r="L253" s="87">
        <v>0</v>
      </c>
      <c r="M253" s="87">
        <v>0</v>
      </c>
      <c r="N253" s="87">
        <v>0</v>
      </c>
      <c r="O253" s="87">
        <v>0</v>
      </c>
      <c r="P253" s="87">
        <v>0</v>
      </c>
      <c r="Q253" s="87">
        <v>0</v>
      </c>
      <c r="R253" s="87">
        <v>0</v>
      </c>
      <c r="S253" s="87">
        <v>0</v>
      </c>
      <c r="T253" s="87">
        <v>0</v>
      </c>
      <c r="U253" s="87">
        <v>0</v>
      </c>
      <c r="V253" s="87">
        <v>0</v>
      </c>
      <c r="W253" s="87">
        <v>0</v>
      </c>
      <c r="X253" s="87">
        <v>0</v>
      </c>
      <c r="Y253" s="87">
        <v>0</v>
      </c>
      <c r="Z253" s="87">
        <v>0</v>
      </c>
      <c r="AA253" s="87">
        <v>0</v>
      </c>
      <c r="AB253" s="87">
        <v>0</v>
      </c>
      <c r="AC253" s="87">
        <v>0</v>
      </c>
      <c r="AD253" s="87">
        <v>0</v>
      </c>
      <c r="AE253" s="87">
        <v>0</v>
      </c>
      <c r="AF253" s="87">
        <v>0</v>
      </c>
      <c r="AG253" s="87">
        <v>0</v>
      </c>
      <c r="AH253" s="87">
        <v>0</v>
      </c>
      <c r="AI253" s="87">
        <v>0</v>
      </c>
      <c r="AJ253" s="87">
        <v>0</v>
      </c>
      <c r="AK253" s="87">
        <v>0</v>
      </c>
      <c r="AL253" s="87">
        <v>0</v>
      </c>
      <c r="AM253" s="87">
        <v>0</v>
      </c>
      <c r="AN253" s="87">
        <v>0</v>
      </c>
      <c r="AO253" s="87">
        <v>0</v>
      </c>
      <c r="AP253" s="87">
        <v>0</v>
      </c>
      <c r="AQ253" s="87">
        <v>0</v>
      </c>
      <c r="AR253" s="87">
        <v>0</v>
      </c>
      <c r="AS253" s="87">
        <v>0</v>
      </c>
      <c r="AT253" s="87">
        <v>0</v>
      </c>
      <c r="AU253" s="87">
        <v>0</v>
      </c>
      <c r="AV253" s="87">
        <v>0</v>
      </c>
      <c r="AW253" s="87">
        <v>0</v>
      </c>
      <c r="AX253" s="87">
        <v>0</v>
      </c>
      <c r="AY253" s="87">
        <v>0</v>
      </c>
      <c r="AZ253" s="87">
        <v>0</v>
      </c>
      <c r="BA253" s="87">
        <v>0</v>
      </c>
      <c r="BB253" s="87">
        <v>0</v>
      </c>
      <c r="BC253" s="87">
        <v>0</v>
      </c>
      <c r="BD253" s="87">
        <v>0</v>
      </c>
      <c r="BE253" s="87">
        <v>0</v>
      </c>
      <c r="BF253" s="87">
        <v>0</v>
      </c>
      <c r="BG253" s="87">
        <v>0</v>
      </c>
      <c r="BH253" s="87">
        <v>0</v>
      </c>
      <c r="BI253" s="87">
        <v>0</v>
      </c>
      <c r="BJ253" s="87">
        <v>0</v>
      </c>
      <c r="BK253" s="87">
        <v>0</v>
      </c>
      <c r="BL253" s="87">
        <v>0</v>
      </c>
      <c r="BM253" s="87">
        <v>15115945</v>
      </c>
      <c r="BN253" s="87">
        <v>15115945</v>
      </c>
    </row>
    <row r="254" spans="1:66">
      <c r="A254" s="89" t="s">
        <v>1599</v>
      </c>
      <c r="B254" s="87">
        <v>30846527.054894201</v>
      </c>
      <c r="C254" s="87">
        <v>10523436.9708609</v>
      </c>
      <c r="D254" s="87">
        <v>18120109.646581098</v>
      </c>
      <c r="E254" s="87">
        <v>15634250.9812245</v>
      </c>
      <c r="F254" s="87">
        <v>23852585.6275036</v>
      </c>
      <c r="G254" s="87">
        <v>40589605.923819698</v>
      </c>
      <c r="H254" s="87">
        <v>30827958.230556201</v>
      </c>
      <c r="I254" s="87">
        <v>44725539.699523002</v>
      </c>
      <c r="J254" s="87">
        <v>34845323.726969302</v>
      </c>
      <c r="K254" s="87">
        <v>20165813.069598202</v>
      </c>
      <c r="L254" s="87">
        <v>11007131.571613301</v>
      </c>
      <c r="M254" s="87">
        <v>44800780.545412898</v>
      </c>
      <c r="N254" s="87">
        <v>325939063.04855698</v>
      </c>
      <c r="O254" s="87">
        <v>37872460.853242598</v>
      </c>
      <c r="P254" s="87">
        <v>17241716.1465206</v>
      </c>
      <c r="Q254" s="87">
        <v>17595171.317574698</v>
      </c>
      <c r="R254" s="87">
        <v>8088930.1487248205</v>
      </c>
      <c r="S254" s="87">
        <v>18661630.026200499</v>
      </c>
      <c r="T254" s="87">
        <v>27599726.138585299</v>
      </c>
      <c r="U254" s="87">
        <v>26596110.626389399</v>
      </c>
      <c r="V254" s="87">
        <v>40795876.011605002</v>
      </c>
      <c r="W254" s="87">
        <v>20216246.880176101</v>
      </c>
      <c r="X254" s="87">
        <v>15936747.495943701</v>
      </c>
      <c r="Y254" s="87">
        <v>6258644.2024369203</v>
      </c>
      <c r="Z254" s="87">
        <v>21270794.979886301</v>
      </c>
      <c r="AA254" s="87">
        <v>258134054.82728601</v>
      </c>
      <c r="AB254" s="87">
        <v>17508348.298925199</v>
      </c>
      <c r="AC254" s="87">
        <v>-5477312.6766297398</v>
      </c>
      <c r="AD254" s="87">
        <v>-7869879.9831153303</v>
      </c>
      <c r="AE254" s="87">
        <v>-7223457.5771918502</v>
      </c>
      <c r="AF254" s="87">
        <v>4864208.5897171199</v>
      </c>
      <c r="AG254" s="87">
        <v>6655213.28098296</v>
      </c>
      <c r="AH254" s="87">
        <v>12500740.3617105</v>
      </c>
      <c r="AI254" s="87">
        <v>26936188.3179782</v>
      </c>
      <c r="AJ254" s="87">
        <v>4531702.8182067703</v>
      </c>
      <c r="AK254" s="87">
        <v>1418432.4010058199</v>
      </c>
      <c r="AL254" s="87">
        <v>-8849599.1128114406</v>
      </c>
      <c r="AM254" s="87">
        <v>10872465.182532599</v>
      </c>
      <c r="AN254" s="87">
        <v>55867049.901310898</v>
      </c>
      <c r="AO254" s="87">
        <v>16304642.130826101</v>
      </c>
      <c r="AP254" s="87">
        <v>-7308058.1203425098</v>
      </c>
      <c r="AQ254" s="87">
        <v>-9619032.5949678905</v>
      </c>
      <c r="AR254" s="87">
        <v>-65469587.818947002</v>
      </c>
      <c r="AS254" s="87">
        <v>3575863.35638534</v>
      </c>
      <c r="AT254" s="87">
        <v>-50815932.5893002</v>
      </c>
      <c r="AU254" s="87">
        <v>11634327.9091474</v>
      </c>
      <c r="AV254" s="87">
        <v>26496701.102726799</v>
      </c>
      <c r="AW254" s="87">
        <v>94938468.514699399</v>
      </c>
      <c r="AX254" s="87">
        <v>197418.55470698501</v>
      </c>
      <c r="AY254" s="87">
        <v>-10691774.398851899</v>
      </c>
      <c r="AZ254" s="87">
        <v>38549315.990404896</v>
      </c>
      <c r="BA254" s="87">
        <v>47792352.036487497</v>
      </c>
      <c r="BB254" s="87">
        <v>15496236.4682134</v>
      </c>
      <c r="BC254" s="87">
        <v>-7911896.0407333197</v>
      </c>
      <c r="BD254" s="87">
        <v>-5402899.2143094502</v>
      </c>
      <c r="BE254" s="87">
        <v>-66061409.455176599</v>
      </c>
      <c r="BF254" s="87">
        <v>3388554.9591727098</v>
      </c>
      <c r="BG254" s="87">
        <v>-51209032.895730197</v>
      </c>
      <c r="BH254" s="87">
        <v>11388439.4019081</v>
      </c>
      <c r="BI254" s="87">
        <v>26611396.826677501</v>
      </c>
      <c r="BJ254" s="87">
        <v>-53549458.812221698</v>
      </c>
      <c r="BK254" s="87">
        <v>-363914.766680578</v>
      </c>
      <c r="BL254" s="87">
        <v>-11495311.905267401</v>
      </c>
      <c r="BM254" s="87">
        <v>94392656.731554806</v>
      </c>
      <c r="BN254" s="87">
        <v>-44716638.702592701</v>
      </c>
    </row>
    <row r="255" spans="1:66">
      <c r="A255" s="86" t="s">
        <v>1600</v>
      </c>
      <c r="B255" s="87">
        <v>0</v>
      </c>
      <c r="C255" s="87">
        <v>0</v>
      </c>
      <c r="D255" s="87">
        <v>0</v>
      </c>
      <c r="E255" s="87">
        <v>0</v>
      </c>
      <c r="F255" s="87">
        <v>0</v>
      </c>
      <c r="G255" s="87">
        <v>0</v>
      </c>
      <c r="H255" s="87">
        <v>0</v>
      </c>
      <c r="I255" s="87">
        <v>0</v>
      </c>
      <c r="J255" s="87">
        <v>0</v>
      </c>
      <c r="K255" s="87">
        <v>0</v>
      </c>
      <c r="L255" s="87">
        <v>0</v>
      </c>
      <c r="M255" s="87">
        <v>0</v>
      </c>
      <c r="N255" s="87">
        <v>0</v>
      </c>
      <c r="O255" s="87">
        <v>0</v>
      </c>
      <c r="P255" s="87">
        <v>0</v>
      </c>
      <c r="Q255" s="87">
        <v>0</v>
      </c>
      <c r="R255" s="87">
        <v>0</v>
      </c>
      <c r="S255" s="87">
        <v>0</v>
      </c>
      <c r="T255" s="87">
        <v>0</v>
      </c>
      <c r="U255" s="87">
        <v>0</v>
      </c>
      <c r="V255" s="87">
        <v>0</v>
      </c>
      <c r="W255" s="87">
        <v>0</v>
      </c>
      <c r="X255" s="87">
        <v>0</v>
      </c>
      <c r="Y255" s="87">
        <v>0</v>
      </c>
      <c r="Z255" s="87">
        <v>0</v>
      </c>
      <c r="AA255" s="87">
        <v>0</v>
      </c>
      <c r="AB255" s="87">
        <v>0</v>
      </c>
      <c r="AC255" s="87">
        <v>0</v>
      </c>
      <c r="AD255" s="87">
        <v>0</v>
      </c>
      <c r="AE255" s="87">
        <v>0</v>
      </c>
      <c r="AF255" s="87">
        <v>0</v>
      </c>
      <c r="AG255" s="87">
        <v>0</v>
      </c>
      <c r="AH255" s="87">
        <v>0</v>
      </c>
      <c r="AI255" s="87">
        <v>0</v>
      </c>
      <c r="AJ255" s="87">
        <v>0</v>
      </c>
      <c r="AK255" s="87">
        <v>0</v>
      </c>
      <c r="AL255" s="87">
        <v>0</v>
      </c>
      <c r="AM255" s="87">
        <v>0</v>
      </c>
      <c r="AN255" s="87">
        <v>0</v>
      </c>
      <c r="AO255" s="87">
        <v>0</v>
      </c>
      <c r="AP255" s="87">
        <v>0</v>
      </c>
      <c r="AQ255" s="87">
        <v>0</v>
      </c>
      <c r="AR255" s="87">
        <v>0</v>
      </c>
      <c r="AS255" s="87">
        <v>0</v>
      </c>
      <c r="AT255" s="87">
        <v>0</v>
      </c>
      <c r="AU255" s="87">
        <v>0</v>
      </c>
      <c r="AV255" s="87">
        <v>0</v>
      </c>
      <c r="AW255" s="87">
        <v>0</v>
      </c>
      <c r="AX255" s="87">
        <v>0</v>
      </c>
      <c r="AY255" s="87">
        <v>0</v>
      </c>
      <c r="AZ255" s="87">
        <v>0</v>
      </c>
      <c r="BA255" s="87">
        <v>0</v>
      </c>
      <c r="BB255" s="87">
        <v>0</v>
      </c>
      <c r="BC255" s="87">
        <v>0</v>
      </c>
      <c r="BD255" s="87">
        <v>0</v>
      </c>
      <c r="BE255" s="87">
        <v>0</v>
      </c>
      <c r="BF255" s="87">
        <v>0</v>
      </c>
      <c r="BG255" s="87">
        <v>0</v>
      </c>
      <c r="BH255" s="87">
        <v>0</v>
      </c>
      <c r="BI255" s="87">
        <v>0</v>
      </c>
      <c r="BJ255" s="87">
        <v>0</v>
      </c>
      <c r="BK255" s="87">
        <v>0</v>
      </c>
      <c r="BL255" s="87">
        <v>0</v>
      </c>
      <c r="BM255" s="87">
        <v>0</v>
      </c>
      <c r="BN255" s="87">
        <v>0</v>
      </c>
    </row>
    <row r="256" spans="1:66" ht="10.8" thickBot="1">
      <c r="A256" s="92" t="s">
        <v>1601</v>
      </c>
      <c r="B256" s="87">
        <v>0</v>
      </c>
      <c r="C256" s="87">
        <v>0</v>
      </c>
      <c r="D256" s="87">
        <v>0</v>
      </c>
      <c r="E256" s="87">
        <v>0</v>
      </c>
      <c r="F256" s="87">
        <v>0</v>
      </c>
      <c r="G256" s="87">
        <v>0</v>
      </c>
      <c r="H256" s="87">
        <v>0</v>
      </c>
      <c r="I256" s="87">
        <v>0</v>
      </c>
      <c r="J256" s="87">
        <v>0</v>
      </c>
      <c r="K256" s="87">
        <v>0</v>
      </c>
      <c r="L256" s="87">
        <v>0</v>
      </c>
      <c r="M256" s="87">
        <v>0</v>
      </c>
      <c r="N256" s="87">
        <v>0</v>
      </c>
      <c r="O256" s="87">
        <v>0</v>
      </c>
      <c r="P256" s="87">
        <v>0</v>
      </c>
      <c r="Q256" s="87">
        <v>0</v>
      </c>
      <c r="R256" s="87">
        <v>0</v>
      </c>
      <c r="S256" s="87">
        <v>0</v>
      </c>
      <c r="T256" s="87">
        <v>0</v>
      </c>
      <c r="U256" s="87">
        <v>0</v>
      </c>
      <c r="V256" s="87">
        <v>0</v>
      </c>
      <c r="W256" s="87">
        <v>0</v>
      </c>
      <c r="X256" s="87">
        <v>0</v>
      </c>
      <c r="Y256" s="87">
        <v>0</v>
      </c>
      <c r="Z256" s="87">
        <v>0</v>
      </c>
      <c r="AA256" s="87">
        <v>0</v>
      </c>
      <c r="AB256" s="87">
        <v>0</v>
      </c>
      <c r="AC256" s="87">
        <v>0</v>
      </c>
      <c r="AD256" s="87">
        <v>0</v>
      </c>
      <c r="AE256" s="87">
        <v>0</v>
      </c>
      <c r="AF256" s="87">
        <v>0</v>
      </c>
      <c r="AG256" s="87">
        <v>0</v>
      </c>
      <c r="AH256" s="87">
        <v>0</v>
      </c>
      <c r="AI256" s="87">
        <v>0</v>
      </c>
      <c r="AJ256" s="87">
        <v>0</v>
      </c>
      <c r="AK256" s="87">
        <v>0</v>
      </c>
      <c r="AL256" s="87">
        <v>0</v>
      </c>
      <c r="AM256" s="87">
        <v>0</v>
      </c>
      <c r="AN256" s="87">
        <v>0</v>
      </c>
      <c r="AO256" s="87">
        <v>0</v>
      </c>
      <c r="AP256" s="87">
        <v>0</v>
      </c>
      <c r="AQ256" s="87">
        <v>0</v>
      </c>
      <c r="AR256" s="87">
        <v>0</v>
      </c>
      <c r="AS256" s="87">
        <v>0</v>
      </c>
      <c r="AT256" s="87">
        <v>0</v>
      </c>
      <c r="AU256" s="87">
        <v>0</v>
      </c>
      <c r="AV256" s="87">
        <v>0</v>
      </c>
      <c r="AW256" s="87">
        <v>0</v>
      </c>
      <c r="AX256" s="87">
        <v>0</v>
      </c>
      <c r="AY256" s="87">
        <v>0</v>
      </c>
      <c r="AZ256" s="87">
        <v>0</v>
      </c>
      <c r="BA256" s="87">
        <v>0</v>
      </c>
      <c r="BB256" s="87">
        <v>0</v>
      </c>
      <c r="BC256" s="87">
        <v>0</v>
      </c>
      <c r="BD256" s="87">
        <v>0</v>
      </c>
      <c r="BE256" s="87">
        <v>0</v>
      </c>
      <c r="BF256" s="87">
        <v>0</v>
      </c>
      <c r="BG256" s="87">
        <v>0</v>
      </c>
      <c r="BH256" s="87">
        <v>0</v>
      </c>
      <c r="BI256" s="87">
        <v>0</v>
      </c>
      <c r="BJ256" s="87">
        <v>0</v>
      </c>
      <c r="BK256" s="87">
        <v>0</v>
      </c>
      <c r="BL256" s="87">
        <v>0</v>
      </c>
      <c r="BM256" s="87">
        <v>0</v>
      </c>
      <c r="BN256" s="87">
        <v>0</v>
      </c>
    </row>
    <row r="257" spans="1:66">
      <c r="A257" s="86" t="s">
        <v>1602</v>
      </c>
      <c r="B257" s="87">
        <v>-32998008.033411302</v>
      </c>
      <c r="C257" s="87">
        <v>61744948.1570042</v>
      </c>
      <c r="D257" s="87">
        <v>12855640.8368978</v>
      </c>
      <c r="E257" s="87">
        <v>-34641387.063613802</v>
      </c>
      <c r="F257" s="87">
        <v>-52906246.074323401</v>
      </c>
      <c r="G257" s="87">
        <v>-89684317.679692507</v>
      </c>
      <c r="H257" s="87">
        <v>-56224488.303583503</v>
      </c>
      <c r="I257" s="87">
        <v>-136013403.06655699</v>
      </c>
      <c r="J257" s="87">
        <v>-67851182.712128401</v>
      </c>
      <c r="K257" s="87">
        <v>-37778008.028204001</v>
      </c>
      <c r="L257" s="87">
        <v>2996662.2806421798</v>
      </c>
      <c r="M257" s="87">
        <v>-108666658.10369299</v>
      </c>
      <c r="N257" s="87">
        <v>-539166447.790663</v>
      </c>
      <c r="O257" s="87">
        <v>-70738808.808332801</v>
      </c>
      <c r="P257" s="87">
        <v>14112748.386729799</v>
      </c>
      <c r="Q257" s="87">
        <v>-16882804.023467802</v>
      </c>
      <c r="R257" s="87">
        <v>6530365.4809284303</v>
      </c>
      <c r="S257" s="87">
        <v>-9578539.4397626705</v>
      </c>
      <c r="T257" s="87">
        <v>-32769252.3753176</v>
      </c>
      <c r="U257" s="87">
        <v>-21829329.983653601</v>
      </c>
      <c r="V257" s="87">
        <v>-91603449.621382698</v>
      </c>
      <c r="W257" s="87">
        <v>-28059169.146803699</v>
      </c>
      <c r="X257" s="87">
        <v>7028570.1489717802</v>
      </c>
      <c r="Y257" s="87">
        <v>37724321.6949187</v>
      </c>
      <c r="Z257" s="87">
        <v>-69579889.049413294</v>
      </c>
      <c r="AA257" s="87">
        <v>-275645236.73658502</v>
      </c>
      <c r="AB257" s="87">
        <v>31802353.941353999</v>
      </c>
      <c r="AC257" s="87">
        <v>95296110.856101304</v>
      </c>
      <c r="AD257" s="87">
        <v>85347486.005454198</v>
      </c>
      <c r="AE257" s="87">
        <v>66255785.387126699</v>
      </c>
      <c r="AF257" s="87">
        <v>54882819.981998697</v>
      </c>
      <c r="AG257" s="87">
        <v>50979170.092277601</v>
      </c>
      <c r="AH257" s="87">
        <v>51685870.355755001</v>
      </c>
      <c r="AI257" s="87">
        <v>-1319579.1919400799</v>
      </c>
      <c r="AJ257" s="87">
        <v>53785471.0286351</v>
      </c>
      <c r="AK257" s="87">
        <v>66118498.301844202</v>
      </c>
      <c r="AL257" s="87">
        <v>88217161.716131598</v>
      </c>
      <c r="AM257" s="87">
        <v>9158351.5738555305</v>
      </c>
      <c r="AN257" s="87">
        <v>652209500.048594</v>
      </c>
      <c r="AO257" s="87">
        <v>33310511.587005299</v>
      </c>
      <c r="AP257" s="87">
        <v>99074962.402033493</v>
      </c>
      <c r="AQ257" s="87">
        <v>86908145.533363</v>
      </c>
      <c r="AR257" s="87">
        <v>67920918.4392519</v>
      </c>
      <c r="AS257" s="87">
        <v>56418260.294373602</v>
      </c>
      <c r="AT257" s="87">
        <v>52413401.907715999</v>
      </c>
      <c r="AU257" s="87">
        <v>53659537.690446101</v>
      </c>
      <c r="AV257" s="87">
        <v>1338044.9555053001</v>
      </c>
      <c r="AW257" s="87">
        <v>57947137.541726403</v>
      </c>
      <c r="AX257" s="87">
        <v>72134472.318982095</v>
      </c>
      <c r="AY257" s="87">
        <v>95806211.474878803</v>
      </c>
      <c r="AZ257" s="87">
        <v>14391644.573040901</v>
      </c>
      <c r="BA257" s="87">
        <v>691323248.71832299</v>
      </c>
      <c r="BB257" s="87">
        <v>34271397.070518203</v>
      </c>
      <c r="BC257" s="87">
        <v>100504883.825232</v>
      </c>
      <c r="BD257" s="87">
        <v>90141932.437266499</v>
      </c>
      <c r="BE257" s="87">
        <v>70178059.617690295</v>
      </c>
      <c r="BF257" s="87">
        <v>54094195.954675697</v>
      </c>
      <c r="BG257" s="87">
        <v>49419650.7293984</v>
      </c>
      <c r="BH257" s="87">
        <v>49206218.444992803</v>
      </c>
      <c r="BI257" s="87">
        <v>-3540776.86405819</v>
      </c>
      <c r="BJ257" s="87">
        <v>54422519.838520199</v>
      </c>
      <c r="BK257" s="87">
        <v>68288447.180258006</v>
      </c>
      <c r="BL257" s="87">
        <v>86855102.322851807</v>
      </c>
      <c r="BM257" s="87">
        <v>125065470.036079</v>
      </c>
      <c r="BN257" s="87">
        <v>778907100.59342504</v>
      </c>
    </row>
    <row r="258" spans="1:66">
      <c r="A258" s="86" t="s">
        <v>1603</v>
      </c>
      <c r="B258" s="87">
        <v>1814890.44183762</v>
      </c>
      <c r="C258" s="87">
        <v>-3395972.14863523</v>
      </c>
      <c r="D258" s="87">
        <v>-707060.24602938304</v>
      </c>
      <c r="E258" s="87">
        <v>1905276.28849876</v>
      </c>
      <c r="F258" s="87">
        <v>2909843.5340877799</v>
      </c>
      <c r="G258" s="87">
        <v>4932637.4723830801</v>
      </c>
      <c r="H258" s="87">
        <v>3092346.85669709</v>
      </c>
      <c r="I258" s="87">
        <v>7480737.1686606603</v>
      </c>
      <c r="J258" s="87">
        <v>3731815.0491670598</v>
      </c>
      <c r="K258" s="87">
        <v>2077790.4415512199</v>
      </c>
      <c r="L258" s="87">
        <v>-164816.42543532001</v>
      </c>
      <c r="M258" s="87">
        <v>5976666.1957031302</v>
      </c>
      <c r="N258" s="87">
        <v>29654154.628486499</v>
      </c>
      <c r="O258" s="87">
        <v>3890634.4844582998</v>
      </c>
      <c r="P258" s="87">
        <v>-776201.16127014195</v>
      </c>
      <c r="Q258" s="87">
        <v>928554.22129073297</v>
      </c>
      <c r="R258" s="87">
        <v>-359170.10145106399</v>
      </c>
      <c r="S258" s="87">
        <v>526819.669186946</v>
      </c>
      <c r="T258" s="87">
        <v>1802308.88064246</v>
      </c>
      <c r="U258" s="87">
        <v>1200613.14910095</v>
      </c>
      <c r="V258" s="87">
        <v>5038189.7291760501</v>
      </c>
      <c r="W258" s="87">
        <v>1543254.3030741999</v>
      </c>
      <c r="X258" s="87">
        <v>-386571.35819344799</v>
      </c>
      <c r="Y258" s="87">
        <v>-2074837.6932205299</v>
      </c>
      <c r="Z258" s="87">
        <v>3826893.8977177301</v>
      </c>
      <c r="AA258" s="87">
        <v>15160488.020512201</v>
      </c>
      <c r="AB258" s="87">
        <v>-1749129.4667744699</v>
      </c>
      <c r="AC258" s="87">
        <v>-5241286.09708557</v>
      </c>
      <c r="AD258" s="87">
        <v>-4694111.7302999804</v>
      </c>
      <c r="AE258" s="87">
        <v>-3644068.1962919701</v>
      </c>
      <c r="AF258" s="87">
        <v>-3018555.0990099302</v>
      </c>
      <c r="AG258" s="87">
        <v>-2803854.3550752699</v>
      </c>
      <c r="AH258" s="87">
        <v>-2842722.8695665202</v>
      </c>
      <c r="AI258" s="87">
        <v>72576.855556704701</v>
      </c>
      <c r="AJ258" s="87">
        <v>-2958200.9065749301</v>
      </c>
      <c r="AK258" s="87">
        <v>-3636517.4066014299</v>
      </c>
      <c r="AL258" s="87">
        <v>-4851943.8943872396</v>
      </c>
      <c r="AM258" s="87">
        <v>-503709.336562054</v>
      </c>
      <c r="AN258" s="87">
        <v>-35871522.502672702</v>
      </c>
      <c r="AO258" s="87">
        <v>-1832078.1372852901</v>
      </c>
      <c r="AP258" s="87">
        <v>-5449122.9321118398</v>
      </c>
      <c r="AQ258" s="87">
        <v>-4779948.0043349601</v>
      </c>
      <c r="AR258" s="87">
        <v>-3735650.5141588501</v>
      </c>
      <c r="AS258" s="87">
        <v>-3103004.3161905399</v>
      </c>
      <c r="AT258" s="87">
        <v>-2882737.1049243798</v>
      </c>
      <c r="AU258" s="87">
        <v>-2951274.57297453</v>
      </c>
      <c r="AV258" s="87">
        <v>-73592.472552791703</v>
      </c>
      <c r="AW258" s="87">
        <v>-3187092.5647949502</v>
      </c>
      <c r="AX258" s="87">
        <v>-3967395.9775440102</v>
      </c>
      <c r="AY258" s="87">
        <v>-5269341.6311183302</v>
      </c>
      <c r="AZ258" s="87">
        <v>-791540.451517254</v>
      </c>
      <c r="BA258" s="87">
        <v>-38022778.679507703</v>
      </c>
      <c r="BB258" s="87">
        <v>-1884926.8388785</v>
      </c>
      <c r="BC258" s="87">
        <v>-5527768.6103877705</v>
      </c>
      <c r="BD258" s="87">
        <v>-4957806.2840496497</v>
      </c>
      <c r="BE258" s="87">
        <v>-3859793.2789729601</v>
      </c>
      <c r="BF258" s="87">
        <v>-2975180.7775071599</v>
      </c>
      <c r="BG258" s="87">
        <v>-2718080.7901169099</v>
      </c>
      <c r="BH258" s="87">
        <v>-2706342.0144746001</v>
      </c>
      <c r="BI258" s="87">
        <v>194742.72752320001</v>
      </c>
      <c r="BJ258" s="87">
        <v>-2993238.59111861</v>
      </c>
      <c r="BK258" s="87">
        <v>-3755864.59491419</v>
      </c>
      <c r="BL258" s="87">
        <v>-4777030.6277568499</v>
      </c>
      <c r="BM258" s="87">
        <v>-6878600.8519843603</v>
      </c>
      <c r="BN258" s="87">
        <v>-42839890.532638401</v>
      </c>
    </row>
    <row r="259" spans="1:66" s="95" customFormat="1">
      <c r="A259" s="86" t="s">
        <v>1604</v>
      </c>
      <c r="B259" s="87">
        <v>-929597.37422618899</v>
      </c>
      <c r="C259" s="87">
        <v>-929597.37422618899</v>
      </c>
      <c r="D259" s="87">
        <v>-929597.37422618899</v>
      </c>
      <c r="E259" s="87">
        <v>-929597.37422618899</v>
      </c>
      <c r="F259" s="87">
        <v>-929597.37422618899</v>
      </c>
      <c r="G259" s="87">
        <v>-929597.37422618899</v>
      </c>
      <c r="H259" s="87">
        <v>-929597.37422618899</v>
      </c>
      <c r="I259" s="87">
        <v>-929597.37422618899</v>
      </c>
      <c r="J259" s="87">
        <v>-929597.37422618899</v>
      </c>
      <c r="K259" s="87">
        <v>-929597.37422618899</v>
      </c>
      <c r="L259" s="87">
        <v>-929597.37422618899</v>
      </c>
      <c r="M259" s="87">
        <v>-929597.37422618899</v>
      </c>
      <c r="N259" s="87">
        <v>-11155168.4907142</v>
      </c>
      <c r="O259" s="87">
        <v>-627046.38529761694</v>
      </c>
      <c r="P259" s="87">
        <v>-627046.38529761694</v>
      </c>
      <c r="Q259" s="87">
        <v>-627046.38529761694</v>
      </c>
      <c r="R259" s="87">
        <v>-627046.38529761694</v>
      </c>
      <c r="S259" s="87">
        <v>-627046.38529761694</v>
      </c>
      <c r="T259" s="87">
        <v>-627046.38529761694</v>
      </c>
      <c r="U259" s="87">
        <v>-627046.38529761694</v>
      </c>
      <c r="V259" s="87">
        <v>-627046.38529761694</v>
      </c>
      <c r="W259" s="87">
        <v>-627046.38529761694</v>
      </c>
      <c r="X259" s="87">
        <v>-627046.38529761694</v>
      </c>
      <c r="Y259" s="87">
        <v>-627046.38529761694</v>
      </c>
      <c r="Z259" s="87">
        <v>-627046.38529761694</v>
      </c>
      <c r="AA259" s="87">
        <v>-7524556.6235713996</v>
      </c>
      <c r="AB259" s="87">
        <v>-97910.014583333294</v>
      </c>
      <c r="AC259" s="87">
        <v>-97910.014583333294</v>
      </c>
      <c r="AD259" s="87">
        <v>-97910.014583333294</v>
      </c>
      <c r="AE259" s="87">
        <v>-97910.014583333294</v>
      </c>
      <c r="AF259" s="87">
        <v>-97910.014583333294</v>
      </c>
      <c r="AG259" s="87">
        <v>-97910.014583333294</v>
      </c>
      <c r="AH259" s="87">
        <v>-97910.014583333294</v>
      </c>
      <c r="AI259" s="87">
        <v>-97910.014583333294</v>
      </c>
      <c r="AJ259" s="87">
        <v>-97910.014583333294</v>
      </c>
      <c r="AK259" s="87">
        <v>-97910.014583333294</v>
      </c>
      <c r="AL259" s="87">
        <v>-97910.014583333294</v>
      </c>
      <c r="AM259" s="87">
        <v>-97910.014583333294</v>
      </c>
      <c r="AN259" s="87">
        <v>-1174920.175</v>
      </c>
      <c r="AO259" s="87">
        <v>-35716.685059523799</v>
      </c>
      <c r="AP259" s="87">
        <v>-35716.685059523799</v>
      </c>
      <c r="AQ259" s="87">
        <v>-35716.685059523799</v>
      </c>
      <c r="AR259" s="87">
        <v>-35716.685059523799</v>
      </c>
      <c r="AS259" s="87">
        <v>-35716.685059523799</v>
      </c>
      <c r="AT259" s="87">
        <v>-35716.685059523799</v>
      </c>
      <c r="AU259" s="87">
        <v>-35716.685059523799</v>
      </c>
      <c r="AV259" s="87">
        <v>-35716.685059523799</v>
      </c>
      <c r="AW259" s="87">
        <v>-35716.685059523799</v>
      </c>
      <c r="AX259" s="87">
        <v>-35716.685059523799</v>
      </c>
      <c r="AY259" s="87">
        <v>-35716.685059523799</v>
      </c>
      <c r="AZ259" s="87">
        <v>-35716.685059523799</v>
      </c>
      <c r="BA259" s="87">
        <v>-428600.22071428498</v>
      </c>
      <c r="BB259" s="87">
        <v>0</v>
      </c>
      <c r="BC259" s="87">
        <v>0</v>
      </c>
      <c r="BD259" s="87">
        <v>0</v>
      </c>
      <c r="BE259" s="87">
        <v>0</v>
      </c>
      <c r="BF259" s="87">
        <v>0</v>
      </c>
      <c r="BG259" s="87">
        <v>0</v>
      </c>
      <c r="BH259" s="87">
        <v>0</v>
      </c>
      <c r="BI259" s="87">
        <v>0</v>
      </c>
      <c r="BJ259" s="87">
        <v>0</v>
      </c>
      <c r="BK259" s="87">
        <v>0</v>
      </c>
      <c r="BL259" s="87">
        <v>0</v>
      </c>
      <c r="BM259" s="87">
        <v>0</v>
      </c>
      <c r="BN259" s="87">
        <v>0</v>
      </c>
    </row>
    <row r="260" spans="1:66">
      <c r="A260" s="86" t="s">
        <v>1605</v>
      </c>
      <c r="B260" s="87">
        <v>-32112714.965799801</v>
      </c>
      <c r="C260" s="87">
        <v>57419378.634142801</v>
      </c>
      <c r="D260" s="87">
        <v>11218983.2166423</v>
      </c>
      <c r="E260" s="87">
        <v>-33665708.149341203</v>
      </c>
      <c r="F260" s="87">
        <v>-50925999.914461799</v>
      </c>
      <c r="G260" s="87">
        <v>-85681277.581535593</v>
      </c>
      <c r="H260" s="87">
        <v>-54061738.821112603</v>
      </c>
      <c r="I260" s="87">
        <v>-129462263.27212299</v>
      </c>
      <c r="J260" s="87">
        <v>-65048965.037187502</v>
      </c>
      <c r="K260" s="87">
        <v>-36629814.960878998</v>
      </c>
      <c r="L260" s="87">
        <v>1902248.4809806701</v>
      </c>
      <c r="M260" s="87">
        <v>-103619589.282216</v>
      </c>
      <c r="N260" s="87">
        <v>-520667461.65289098</v>
      </c>
      <c r="O260" s="87">
        <v>-67475220.7091721</v>
      </c>
      <c r="P260" s="87">
        <v>12709500.8401621</v>
      </c>
      <c r="Q260" s="87">
        <v>-16581296.1874747</v>
      </c>
      <c r="R260" s="87">
        <v>5544148.9941797499</v>
      </c>
      <c r="S260" s="87">
        <v>-9678766.1558733396</v>
      </c>
      <c r="T260" s="87">
        <v>-31593989.8799727</v>
      </c>
      <c r="U260" s="87">
        <v>-21255763.219850302</v>
      </c>
      <c r="V260" s="87">
        <v>-87192306.277504295</v>
      </c>
      <c r="W260" s="87">
        <v>-27142961.2290271</v>
      </c>
      <c r="X260" s="87">
        <v>6014952.4054807201</v>
      </c>
      <c r="Y260" s="87">
        <v>35022437.616400599</v>
      </c>
      <c r="Z260" s="87">
        <v>-66380041.536993198</v>
      </c>
      <c r="AA260" s="87">
        <v>-268009305.33964401</v>
      </c>
      <c r="AB260" s="87">
        <v>29955314.459996201</v>
      </c>
      <c r="AC260" s="87">
        <v>89956914.744432405</v>
      </c>
      <c r="AD260" s="87">
        <v>80555464.260570899</v>
      </c>
      <c r="AE260" s="87">
        <v>62513807.176251397</v>
      </c>
      <c r="AF260" s="87">
        <v>51766354.868405499</v>
      </c>
      <c r="AG260" s="87">
        <v>48077405.722618997</v>
      </c>
      <c r="AH260" s="87">
        <v>48745237.471605197</v>
      </c>
      <c r="AI260" s="87">
        <v>-1344912.3509667099</v>
      </c>
      <c r="AJ260" s="87">
        <v>50729360.107476801</v>
      </c>
      <c r="AK260" s="87">
        <v>62384070.880659498</v>
      </c>
      <c r="AL260" s="87">
        <v>83267307.807161003</v>
      </c>
      <c r="AM260" s="87">
        <v>8556732.22271014</v>
      </c>
      <c r="AN260" s="87">
        <v>615163057.37092102</v>
      </c>
      <c r="AO260" s="87">
        <v>31442716.7646605</v>
      </c>
      <c r="AP260" s="87">
        <v>93590122.784862101</v>
      </c>
      <c r="AQ260" s="87">
        <v>82092480.843968496</v>
      </c>
      <c r="AR260" s="87">
        <v>64149551.240033597</v>
      </c>
      <c r="AS260" s="87">
        <v>53279539.293123499</v>
      </c>
      <c r="AT260" s="87">
        <v>49494948.1177321</v>
      </c>
      <c r="AU260" s="87">
        <v>50672546.432411999</v>
      </c>
      <c r="AV260" s="87">
        <v>1228735.79789298</v>
      </c>
      <c r="AW260" s="87">
        <v>54724328.291872002</v>
      </c>
      <c r="AX260" s="87">
        <v>68131359.656378597</v>
      </c>
      <c r="AY260" s="87">
        <v>90501153.158700898</v>
      </c>
      <c r="AZ260" s="87">
        <v>13564387.4364642</v>
      </c>
      <c r="BA260" s="87">
        <v>652871869.81810105</v>
      </c>
      <c r="BB260" s="87">
        <v>32386470.231639698</v>
      </c>
      <c r="BC260" s="87">
        <v>94977115.214844406</v>
      </c>
      <c r="BD260" s="87">
        <v>85184126.153216794</v>
      </c>
      <c r="BE260" s="87">
        <v>66318266.338717297</v>
      </c>
      <c r="BF260" s="87">
        <v>51119015.1771686</v>
      </c>
      <c r="BG260" s="87">
        <v>46701569.939281501</v>
      </c>
      <c r="BH260" s="87">
        <v>46499876.430518202</v>
      </c>
      <c r="BI260" s="87">
        <v>-3346034.1365349898</v>
      </c>
      <c r="BJ260" s="87">
        <v>51429281.247401498</v>
      </c>
      <c r="BK260" s="87">
        <v>64532582.5853438</v>
      </c>
      <c r="BL260" s="87">
        <v>82078071.695095003</v>
      </c>
      <c r="BM260" s="87">
        <v>118186869.184095</v>
      </c>
      <c r="BN260" s="87">
        <v>736067210.06078696</v>
      </c>
    </row>
    <row r="261" spans="1:66">
      <c r="A261" s="96" t="s">
        <v>1606</v>
      </c>
      <c r="B261" s="97">
        <v>0.21</v>
      </c>
      <c r="C261" s="97">
        <v>0.21</v>
      </c>
      <c r="D261" s="97">
        <v>0.21</v>
      </c>
      <c r="E261" s="97">
        <v>0.21</v>
      </c>
      <c r="F261" s="97">
        <v>0.21</v>
      </c>
      <c r="G261" s="97">
        <v>0.21</v>
      </c>
      <c r="H261" s="97">
        <v>0.21</v>
      </c>
      <c r="I261" s="97">
        <v>0.21</v>
      </c>
      <c r="J261" s="97">
        <v>0.21</v>
      </c>
      <c r="K261" s="97">
        <v>0.21</v>
      </c>
      <c r="L261" s="97">
        <v>0.21</v>
      </c>
      <c r="M261" s="97">
        <v>0.21</v>
      </c>
      <c r="N261" s="97">
        <v>0.21</v>
      </c>
      <c r="O261" s="97">
        <v>0.21</v>
      </c>
      <c r="P261" s="97">
        <v>0.21</v>
      </c>
      <c r="Q261" s="97">
        <v>0.21</v>
      </c>
      <c r="R261" s="97">
        <v>0.21</v>
      </c>
      <c r="S261" s="97">
        <v>0.21</v>
      </c>
      <c r="T261" s="97">
        <v>0.21</v>
      </c>
      <c r="U261" s="97">
        <v>0.21</v>
      </c>
      <c r="V261" s="97">
        <v>0.21</v>
      </c>
      <c r="W261" s="97">
        <v>0.21</v>
      </c>
      <c r="X261" s="97">
        <v>0.21</v>
      </c>
      <c r="Y261" s="97">
        <v>0.21</v>
      </c>
      <c r="Z261" s="97">
        <v>0.21</v>
      </c>
      <c r="AA261" s="97">
        <v>0.21</v>
      </c>
      <c r="AB261" s="97">
        <v>0.21</v>
      </c>
      <c r="AC261" s="97">
        <v>0.21</v>
      </c>
      <c r="AD261" s="97">
        <v>0.21</v>
      </c>
      <c r="AE261" s="97">
        <v>0.21</v>
      </c>
      <c r="AF261" s="97">
        <v>0.21</v>
      </c>
      <c r="AG261" s="97">
        <v>0.21</v>
      </c>
      <c r="AH261" s="97">
        <v>0.21</v>
      </c>
      <c r="AI261" s="97">
        <v>0.21</v>
      </c>
      <c r="AJ261" s="97">
        <v>0.21</v>
      </c>
      <c r="AK261" s="97">
        <v>0.21</v>
      </c>
      <c r="AL261" s="97">
        <v>0.21</v>
      </c>
      <c r="AM261" s="97">
        <v>0.21</v>
      </c>
      <c r="AN261" s="97">
        <v>0.21</v>
      </c>
      <c r="AO261" s="97">
        <v>0.21</v>
      </c>
      <c r="AP261" s="97">
        <v>0.21</v>
      </c>
      <c r="AQ261" s="97">
        <v>0.21</v>
      </c>
      <c r="AR261" s="97">
        <v>0.21</v>
      </c>
      <c r="AS261" s="97">
        <v>0.21</v>
      </c>
      <c r="AT261" s="97">
        <v>0.21</v>
      </c>
      <c r="AU261" s="97">
        <v>0.21</v>
      </c>
      <c r="AV261" s="97">
        <v>0.21</v>
      </c>
      <c r="AW261" s="97">
        <v>0.21</v>
      </c>
      <c r="AX261" s="97">
        <v>0.21</v>
      </c>
      <c r="AY261" s="97">
        <v>0.21</v>
      </c>
      <c r="AZ261" s="97">
        <v>0.21</v>
      </c>
      <c r="BA261" s="97">
        <v>0.21</v>
      </c>
      <c r="BB261" s="97">
        <v>0.21</v>
      </c>
      <c r="BC261" s="97">
        <v>0.21</v>
      </c>
      <c r="BD261" s="97">
        <v>0.21</v>
      </c>
      <c r="BE261" s="97">
        <v>0.21</v>
      </c>
      <c r="BF261" s="97">
        <v>0.21</v>
      </c>
      <c r="BG261" s="97">
        <v>0.21</v>
      </c>
      <c r="BH261" s="97">
        <v>0.21</v>
      </c>
      <c r="BI261" s="97">
        <v>0.21</v>
      </c>
      <c r="BJ261" s="97">
        <v>0.21</v>
      </c>
      <c r="BK261" s="97">
        <v>0.21</v>
      </c>
      <c r="BL261" s="97">
        <v>0.21</v>
      </c>
      <c r="BM261" s="97">
        <v>0.21</v>
      </c>
      <c r="BN261" s="97">
        <v>0.21</v>
      </c>
    </row>
    <row r="262" spans="1:66">
      <c r="A262" s="86" t="s">
        <v>1607</v>
      </c>
      <c r="B262" s="87">
        <v>-6743670.1428179704</v>
      </c>
      <c r="C262" s="87">
        <v>12058069.5131699</v>
      </c>
      <c r="D262" s="87">
        <v>2355986.4754948802</v>
      </c>
      <c r="E262" s="87">
        <v>-7069798.7113616597</v>
      </c>
      <c r="F262" s="87">
        <v>-10694459.9820369</v>
      </c>
      <c r="G262" s="87">
        <v>-17993068.292122401</v>
      </c>
      <c r="H262" s="87">
        <v>-11352965.1524336</v>
      </c>
      <c r="I262" s="87">
        <v>-27187075.287145801</v>
      </c>
      <c r="J262" s="87">
        <v>-13660282.6578093</v>
      </c>
      <c r="K262" s="87">
        <v>-7692261.1417845897</v>
      </c>
      <c r="L262" s="87">
        <v>399472.18100594101</v>
      </c>
      <c r="M262" s="87">
        <v>-21760113.749265399</v>
      </c>
      <c r="N262" s="87">
        <v>-109340166.947107</v>
      </c>
      <c r="O262" s="87">
        <v>-14169796.348926101</v>
      </c>
      <c r="P262" s="87">
        <v>2668995.1764340401</v>
      </c>
      <c r="Q262" s="87">
        <v>-3482072.1993696899</v>
      </c>
      <c r="R262" s="87">
        <v>1164271.28877774</v>
      </c>
      <c r="S262" s="87">
        <v>-2032540.8927334</v>
      </c>
      <c r="T262" s="87">
        <v>-6634737.8747942802</v>
      </c>
      <c r="U262" s="87">
        <v>-4463710.2761685699</v>
      </c>
      <c r="V262" s="87">
        <v>-18310384.318275899</v>
      </c>
      <c r="W262" s="87">
        <v>-5700021.8580956999</v>
      </c>
      <c r="X262" s="87">
        <v>1263140.00515095</v>
      </c>
      <c r="Y262" s="87">
        <v>7354711.89944412</v>
      </c>
      <c r="Z262" s="87">
        <v>-13939808.7227685</v>
      </c>
      <c r="AA262" s="87">
        <v>-56281954.121325403</v>
      </c>
      <c r="AB262" s="87">
        <v>6290616.0365992105</v>
      </c>
      <c r="AC262" s="87">
        <v>18890952.096330799</v>
      </c>
      <c r="AD262" s="87">
        <v>16916647.4947198</v>
      </c>
      <c r="AE262" s="87">
        <v>13127899.507012799</v>
      </c>
      <c r="AF262" s="87">
        <v>10870934.522365101</v>
      </c>
      <c r="AG262" s="87">
        <v>10096255.201749999</v>
      </c>
      <c r="AH262" s="87">
        <v>10236499.869037</v>
      </c>
      <c r="AI262" s="87">
        <v>-282431.59370301</v>
      </c>
      <c r="AJ262" s="87">
        <v>10653165.622570099</v>
      </c>
      <c r="AK262" s="87">
        <v>13100654.8849384</v>
      </c>
      <c r="AL262" s="87">
        <v>17486134.639503799</v>
      </c>
      <c r="AM262" s="87">
        <v>1796913.76676913</v>
      </c>
      <c r="AN262" s="87">
        <v>129184242.047893</v>
      </c>
      <c r="AO262" s="87">
        <v>6602970.5205787104</v>
      </c>
      <c r="AP262" s="87">
        <v>19653925.784821</v>
      </c>
      <c r="AQ262" s="87">
        <v>17239420.977233302</v>
      </c>
      <c r="AR262" s="87">
        <v>13471405.760407001</v>
      </c>
      <c r="AS262" s="87">
        <v>11188703.251555899</v>
      </c>
      <c r="AT262" s="87">
        <v>10393939.104723699</v>
      </c>
      <c r="AU262" s="87">
        <v>10641234.750806499</v>
      </c>
      <c r="AV262" s="87">
        <v>258034.517557527</v>
      </c>
      <c r="AW262" s="87">
        <v>11492108.9412931</v>
      </c>
      <c r="AX262" s="87">
        <v>14307585.5278395</v>
      </c>
      <c r="AY262" s="87">
        <v>19005242.163327198</v>
      </c>
      <c r="AZ262" s="87">
        <v>2848521.3616574798</v>
      </c>
      <c r="BA262" s="87">
        <v>137103092.66180101</v>
      </c>
      <c r="BB262" s="87">
        <v>6801158.7486443399</v>
      </c>
      <c r="BC262" s="87">
        <v>19945194.195117299</v>
      </c>
      <c r="BD262" s="87">
        <v>17888666.492175501</v>
      </c>
      <c r="BE262" s="87">
        <v>13926835.931130599</v>
      </c>
      <c r="BF262" s="87">
        <v>10734993.1872054</v>
      </c>
      <c r="BG262" s="87">
        <v>9807329.6872491091</v>
      </c>
      <c r="BH262" s="87">
        <v>9764974.0504088309</v>
      </c>
      <c r="BI262" s="87">
        <v>-702667.16867234802</v>
      </c>
      <c r="BJ262" s="87">
        <v>10800149.061954301</v>
      </c>
      <c r="BK262" s="87">
        <v>13551842.3429222</v>
      </c>
      <c r="BL262" s="87">
        <v>17236395.055969901</v>
      </c>
      <c r="BM262" s="87">
        <v>24819242.528659899</v>
      </c>
      <c r="BN262" s="87">
        <v>154574114.11276501</v>
      </c>
    </row>
    <row r="263" spans="1:66">
      <c r="A263" s="86" t="s">
        <v>1608</v>
      </c>
      <c r="B263" s="87">
        <v>-4641707</v>
      </c>
      <c r="C263" s="87">
        <v>-4641707</v>
      </c>
      <c r="D263" s="87">
        <v>-7193160.5699950103</v>
      </c>
      <c r="E263" s="87">
        <v>-5788846</v>
      </c>
      <c r="F263" s="87">
        <v>-5788846</v>
      </c>
      <c r="G263" s="87">
        <v>-3905553.3002362801</v>
      </c>
      <c r="H263" s="87">
        <v>-5788846</v>
      </c>
      <c r="I263" s="87">
        <v>-5788846</v>
      </c>
      <c r="J263" s="87">
        <v>-11833814.2006432</v>
      </c>
      <c r="K263" s="87">
        <v>-5788846</v>
      </c>
      <c r="L263" s="87">
        <v>-5788846</v>
      </c>
      <c r="M263" s="87">
        <v>924284.07087450905</v>
      </c>
      <c r="N263" s="87">
        <v>-66024734</v>
      </c>
      <c r="O263" s="87">
        <v>-6425218.3333333302</v>
      </c>
      <c r="P263" s="87">
        <v>-6425218.3333333302</v>
      </c>
      <c r="Q263" s="87">
        <v>-6425218.3333333302</v>
      </c>
      <c r="R263" s="87">
        <v>-6425218.3333333302</v>
      </c>
      <c r="S263" s="87">
        <v>-6425218.3333333302</v>
      </c>
      <c r="T263" s="87">
        <v>-6425218.3333333302</v>
      </c>
      <c r="U263" s="87">
        <v>-6425218.3333333302</v>
      </c>
      <c r="V263" s="87">
        <v>-6425218.3333333302</v>
      </c>
      <c r="W263" s="87">
        <v>-6425218.3333333302</v>
      </c>
      <c r="X263" s="87">
        <v>-6425218.3333333302</v>
      </c>
      <c r="Y263" s="87">
        <v>-6425218.3333333302</v>
      </c>
      <c r="Z263" s="87">
        <v>-6425218.3333333302</v>
      </c>
      <c r="AA263" s="87">
        <v>-77102620</v>
      </c>
      <c r="AB263" s="87">
        <v>-7223611.5833333302</v>
      </c>
      <c r="AC263" s="87">
        <v>-7223611.5833333302</v>
      </c>
      <c r="AD263" s="87">
        <v>-7223611.5833333302</v>
      </c>
      <c r="AE263" s="87">
        <v>-7223611.5833333302</v>
      </c>
      <c r="AF263" s="87">
        <v>-7223611.5833333302</v>
      </c>
      <c r="AG263" s="87">
        <v>-7223611.5833333302</v>
      </c>
      <c r="AH263" s="87">
        <v>-7223611.5833333302</v>
      </c>
      <c r="AI263" s="87">
        <v>-7223611.5833333302</v>
      </c>
      <c r="AJ263" s="87">
        <v>-7223611.5833333302</v>
      </c>
      <c r="AK263" s="87">
        <v>-7223611.5833333302</v>
      </c>
      <c r="AL263" s="87">
        <v>-7223611.5833333302</v>
      </c>
      <c r="AM263" s="87">
        <v>-7223611.5833333302</v>
      </c>
      <c r="AN263" s="87">
        <v>-86683339</v>
      </c>
      <c r="AO263" s="87">
        <v>-9915246</v>
      </c>
      <c r="AP263" s="87">
        <v>-9915246</v>
      </c>
      <c r="AQ263" s="87">
        <v>-9915246</v>
      </c>
      <c r="AR263" s="87">
        <v>-9915246</v>
      </c>
      <c r="AS263" s="87">
        <v>-9915246</v>
      </c>
      <c r="AT263" s="87">
        <v>-9915246</v>
      </c>
      <c r="AU263" s="87">
        <v>-9915246</v>
      </c>
      <c r="AV263" s="87">
        <v>-9915246</v>
      </c>
      <c r="AW263" s="87">
        <v>-9915246</v>
      </c>
      <c r="AX263" s="87">
        <v>-9915247</v>
      </c>
      <c r="AY263" s="87">
        <v>-9915247</v>
      </c>
      <c r="AZ263" s="87">
        <v>-9915247</v>
      </c>
      <c r="BA263" s="87">
        <v>-118982955</v>
      </c>
      <c r="BB263" s="87">
        <v>-11697421.75</v>
      </c>
      <c r="BC263" s="87">
        <v>-11697421.75</v>
      </c>
      <c r="BD263" s="87">
        <v>-11697421.75</v>
      </c>
      <c r="BE263" s="87">
        <v>-11697421.75</v>
      </c>
      <c r="BF263" s="87">
        <v>-11697421.75</v>
      </c>
      <c r="BG263" s="87">
        <v>-11697421.75</v>
      </c>
      <c r="BH263" s="87">
        <v>-11697421.75</v>
      </c>
      <c r="BI263" s="87">
        <v>-11697421.75</v>
      </c>
      <c r="BJ263" s="87">
        <v>-11697420.75</v>
      </c>
      <c r="BK263" s="87">
        <v>-11697420.75</v>
      </c>
      <c r="BL263" s="87">
        <v>-11697420.75</v>
      </c>
      <c r="BM263" s="87">
        <v>-11697420.75</v>
      </c>
      <c r="BN263" s="87">
        <v>-140369057</v>
      </c>
    </row>
    <row r="264" spans="1:66">
      <c r="A264" s="86" t="s">
        <v>1609</v>
      </c>
      <c r="B264" s="87">
        <v>0</v>
      </c>
      <c r="C264" s="87">
        <v>0</v>
      </c>
      <c r="D264" s="87">
        <v>0</v>
      </c>
      <c r="E264" s="87">
        <v>0</v>
      </c>
      <c r="F264" s="87">
        <v>0</v>
      </c>
      <c r="G264" s="87">
        <v>0</v>
      </c>
      <c r="H264" s="87">
        <v>0</v>
      </c>
      <c r="I264" s="87">
        <v>0</v>
      </c>
      <c r="J264" s="87">
        <v>0</v>
      </c>
      <c r="K264" s="87">
        <v>0</v>
      </c>
      <c r="L264" s="87">
        <v>0</v>
      </c>
      <c r="M264" s="87">
        <v>0</v>
      </c>
      <c r="N264" s="87">
        <v>0</v>
      </c>
      <c r="O264" s="87">
        <v>0</v>
      </c>
      <c r="P264" s="87">
        <v>0</v>
      </c>
      <c r="Q264" s="87">
        <v>0</v>
      </c>
      <c r="R264" s="87">
        <v>0</v>
      </c>
      <c r="S264" s="87">
        <v>0</v>
      </c>
      <c r="T264" s="87">
        <v>0</v>
      </c>
      <c r="U264" s="87">
        <v>0</v>
      </c>
      <c r="V264" s="87">
        <v>0</v>
      </c>
      <c r="W264" s="87">
        <v>0</v>
      </c>
      <c r="X264" s="87">
        <v>0</v>
      </c>
      <c r="Y264" s="87">
        <v>0</v>
      </c>
      <c r="Z264" s="87">
        <v>0</v>
      </c>
      <c r="AA264" s="87">
        <v>0</v>
      </c>
      <c r="AB264" s="87">
        <v>0</v>
      </c>
      <c r="AC264" s="87">
        <v>0</v>
      </c>
      <c r="AD264" s="87">
        <v>0</v>
      </c>
      <c r="AE264" s="87">
        <v>0</v>
      </c>
      <c r="AF264" s="87">
        <v>0</v>
      </c>
      <c r="AG264" s="87">
        <v>0</v>
      </c>
      <c r="AH264" s="87">
        <v>0</v>
      </c>
      <c r="AI264" s="87">
        <v>0</v>
      </c>
      <c r="AJ264" s="87">
        <v>0</v>
      </c>
      <c r="AK264" s="87">
        <v>0</v>
      </c>
      <c r="AL264" s="87">
        <v>0</v>
      </c>
      <c r="AM264" s="87">
        <v>0</v>
      </c>
      <c r="AN264" s="87">
        <v>0</v>
      </c>
      <c r="AO264" s="87">
        <v>0</v>
      </c>
      <c r="AP264" s="87">
        <v>0</v>
      </c>
      <c r="AQ264" s="87">
        <v>0</v>
      </c>
      <c r="AR264" s="87">
        <v>0</v>
      </c>
      <c r="AS264" s="87">
        <v>0</v>
      </c>
      <c r="AT264" s="87">
        <v>0</v>
      </c>
      <c r="AU264" s="87">
        <v>0</v>
      </c>
      <c r="AV264" s="87">
        <v>0</v>
      </c>
      <c r="AW264" s="87">
        <v>0</v>
      </c>
      <c r="AX264" s="87">
        <v>0</v>
      </c>
      <c r="AY264" s="87">
        <v>0</v>
      </c>
      <c r="AZ264" s="87">
        <v>0</v>
      </c>
      <c r="BA264" s="87">
        <v>0</v>
      </c>
      <c r="BB264" s="87">
        <v>0</v>
      </c>
      <c r="BC264" s="87">
        <v>0</v>
      </c>
      <c r="BD264" s="87">
        <v>0</v>
      </c>
      <c r="BE264" s="87">
        <v>0</v>
      </c>
      <c r="BF264" s="87">
        <v>0</v>
      </c>
      <c r="BG264" s="87">
        <v>0</v>
      </c>
      <c r="BH264" s="87">
        <v>0</v>
      </c>
      <c r="BI264" s="87">
        <v>0</v>
      </c>
      <c r="BJ264" s="87">
        <v>0</v>
      </c>
      <c r="BK264" s="87">
        <v>0</v>
      </c>
      <c r="BL264" s="87">
        <v>0</v>
      </c>
      <c r="BM264" s="87">
        <v>-15115945</v>
      </c>
      <c r="BN264" s="87">
        <v>-15115945</v>
      </c>
    </row>
    <row r="265" spans="1:66">
      <c r="A265" s="86" t="s">
        <v>1610</v>
      </c>
      <c r="B265" s="87">
        <v>-11385377.1428179</v>
      </c>
      <c r="C265" s="87">
        <v>7416362.5131699899</v>
      </c>
      <c r="D265" s="87">
        <v>-4837174.0945001198</v>
      </c>
      <c r="E265" s="87">
        <v>-12858644.7113616</v>
      </c>
      <c r="F265" s="87">
        <v>-16483305.9820369</v>
      </c>
      <c r="G265" s="87">
        <v>-21898621.592358701</v>
      </c>
      <c r="H265" s="87">
        <v>-17141811.1524336</v>
      </c>
      <c r="I265" s="87">
        <v>-32975921.287145801</v>
      </c>
      <c r="J265" s="87">
        <v>-25494096.858452499</v>
      </c>
      <c r="K265" s="87">
        <v>-13481107.1417845</v>
      </c>
      <c r="L265" s="87">
        <v>-5389373.8189940499</v>
      </c>
      <c r="M265" s="87">
        <v>-20835829.678390902</v>
      </c>
      <c r="N265" s="87">
        <v>-175364900.94710699</v>
      </c>
      <c r="O265" s="87">
        <v>-20595014.682259399</v>
      </c>
      <c r="P265" s="87">
        <v>-3756223.1568992902</v>
      </c>
      <c r="Q265" s="87">
        <v>-9907290.5327030309</v>
      </c>
      <c r="R265" s="87">
        <v>-5260947.0445555802</v>
      </c>
      <c r="S265" s="87">
        <v>-8457759.2260667309</v>
      </c>
      <c r="T265" s="87">
        <v>-13059956.208127599</v>
      </c>
      <c r="U265" s="87">
        <v>-10888928.6095019</v>
      </c>
      <c r="V265" s="87">
        <v>-24735602.651609201</v>
      </c>
      <c r="W265" s="87">
        <v>-12125240.191429</v>
      </c>
      <c r="X265" s="87">
        <v>-5162078.3281823797</v>
      </c>
      <c r="Y265" s="87">
        <v>929493.56611079501</v>
      </c>
      <c r="Z265" s="87">
        <v>-20365027.0561019</v>
      </c>
      <c r="AA265" s="87">
        <v>-133384574.121325</v>
      </c>
      <c r="AB265" s="87">
        <v>-932995.54673411604</v>
      </c>
      <c r="AC265" s="87">
        <v>11667340.5129974</v>
      </c>
      <c r="AD265" s="87">
        <v>9693035.9113865606</v>
      </c>
      <c r="AE265" s="87">
        <v>5904287.9236794701</v>
      </c>
      <c r="AF265" s="87">
        <v>3647322.9390318198</v>
      </c>
      <c r="AG265" s="87">
        <v>2872643.6184166698</v>
      </c>
      <c r="AH265" s="87">
        <v>3012888.2857037601</v>
      </c>
      <c r="AI265" s="87">
        <v>-7506043.1770363403</v>
      </c>
      <c r="AJ265" s="87">
        <v>3429554.0392367998</v>
      </c>
      <c r="AK265" s="87">
        <v>5877043.3016051603</v>
      </c>
      <c r="AL265" s="87">
        <v>10262523.0561704</v>
      </c>
      <c r="AM265" s="87">
        <v>-5426697.8165642004</v>
      </c>
      <c r="AN265" s="87">
        <v>42500903.047893502</v>
      </c>
      <c r="AO265" s="87">
        <v>-3312275.4794212799</v>
      </c>
      <c r="AP265" s="87">
        <v>9738679.7848210596</v>
      </c>
      <c r="AQ265" s="87">
        <v>7324174.9772333801</v>
      </c>
      <c r="AR265" s="87">
        <v>3556159.7604070501</v>
      </c>
      <c r="AS265" s="87">
        <v>1273457.2515559399</v>
      </c>
      <c r="AT265" s="87">
        <v>478693.10472375498</v>
      </c>
      <c r="AU265" s="87">
        <v>725988.75080653804</v>
      </c>
      <c r="AV265" s="87">
        <v>-9657211.4824424703</v>
      </c>
      <c r="AW265" s="87">
        <v>1576862.9412931199</v>
      </c>
      <c r="AX265" s="87">
        <v>4392338.5278395098</v>
      </c>
      <c r="AY265" s="87">
        <v>9089995.1633272003</v>
      </c>
      <c r="AZ265" s="87">
        <v>-7066725.63834251</v>
      </c>
      <c r="BA265" s="87">
        <v>18120137.661801301</v>
      </c>
      <c r="BB265" s="87">
        <v>-4896263.0013556499</v>
      </c>
      <c r="BC265" s="87">
        <v>8247772.4451173302</v>
      </c>
      <c r="BD265" s="87">
        <v>6191244.7421755297</v>
      </c>
      <c r="BE265" s="87">
        <v>2229414.1811306402</v>
      </c>
      <c r="BF265" s="87">
        <v>-962428.56279459002</v>
      </c>
      <c r="BG265" s="87">
        <v>-1890092.0627508799</v>
      </c>
      <c r="BH265" s="87">
        <v>-1932447.6995911601</v>
      </c>
      <c r="BI265" s="87">
        <v>-12400088.918672301</v>
      </c>
      <c r="BJ265" s="87">
        <v>-897271.68804566597</v>
      </c>
      <c r="BK265" s="87">
        <v>1854421.5929222</v>
      </c>
      <c r="BL265" s="87">
        <v>5538974.3059699396</v>
      </c>
      <c r="BM265" s="87">
        <v>-1994123.22134004</v>
      </c>
      <c r="BN265" s="87">
        <v>-910887.88723467698</v>
      </c>
    </row>
    <row r="266" spans="1:66">
      <c r="A266" s="86" t="s">
        <v>1611</v>
      </c>
      <c r="B266" s="87">
        <v>0</v>
      </c>
      <c r="C266" s="87">
        <v>0</v>
      </c>
      <c r="D266" s="87">
        <v>0</v>
      </c>
      <c r="E266" s="87">
        <v>0</v>
      </c>
      <c r="F266" s="87">
        <v>0</v>
      </c>
      <c r="G266" s="87">
        <v>0</v>
      </c>
      <c r="H266" s="87">
        <v>0</v>
      </c>
      <c r="I266" s="87">
        <v>0</v>
      </c>
      <c r="J266" s="87">
        <v>0</v>
      </c>
      <c r="K266" s="87">
        <v>0</v>
      </c>
      <c r="L266" s="87">
        <v>0</v>
      </c>
      <c r="M266" s="87">
        <v>0</v>
      </c>
      <c r="N266" s="87">
        <v>0</v>
      </c>
      <c r="O266" s="87">
        <v>0</v>
      </c>
      <c r="P266" s="87">
        <v>0</v>
      </c>
      <c r="Q266" s="87">
        <v>0</v>
      </c>
      <c r="R266" s="87">
        <v>0</v>
      </c>
      <c r="S266" s="87">
        <v>0</v>
      </c>
      <c r="T266" s="87">
        <v>0</v>
      </c>
      <c r="U266" s="87">
        <v>0</v>
      </c>
      <c r="V266" s="87">
        <v>0</v>
      </c>
      <c r="W266" s="87">
        <v>0</v>
      </c>
      <c r="X266" s="87">
        <v>0</v>
      </c>
      <c r="Y266" s="87">
        <v>0</v>
      </c>
      <c r="Z266" s="87">
        <v>0</v>
      </c>
      <c r="AA266" s="87">
        <v>0</v>
      </c>
      <c r="AB266" s="87">
        <v>0</v>
      </c>
      <c r="AC266" s="87">
        <v>0</v>
      </c>
      <c r="AD266" s="87">
        <v>0</v>
      </c>
      <c r="AE266" s="87">
        <v>0</v>
      </c>
      <c r="AF266" s="87">
        <v>0</v>
      </c>
      <c r="AG266" s="87">
        <v>0</v>
      </c>
      <c r="AH266" s="87">
        <v>0</v>
      </c>
      <c r="AI266" s="87">
        <v>0</v>
      </c>
      <c r="AJ266" s="87">
        <v>0</v>
      </c>
      <c r="AK266" s="87">
        <v>0</v>
      </c>
      <c r="AL266" s="87">
        <v>0</v>
      </c>
      <c r="AM266" s="87">
        <v>0</v>
      </c>
      <c r="AN266" s="87">
        <v>0</v>
      </c>
      <c r="AO266" s="87">
        <v>0</v>
      </c>
      <c r="AP266" s="87">
        <v>0</v>
      </c>
      <c r="AQ266" s="87">
        <v>0</v>
      </c>
      <c r="AR266" s="87">
        <v>0</v>
      </c>
      <c r="AS266" s="87">
        <v>0</v>
      </c>
      <c r="AT266" s="87">
        <v>0</v>
      </c>
      <c r="AU266" s="87">
        <v>0</v>
      </c>
      <c r="AV266" s="87">
        <v>0</v>
      </c>
      <c r="AW266" s="87">
        <v>0</v>
      </c>
      <c r="AX266" s="87">
        <v>0</v>
      </c>
      <c r="AY266" s="87">
        <v>0</v>
      </c>
      <c r="AZ266" s="87">
        <v>0</v>
      </c>
      <c r="BA266" s="87">
        <v>0</v>
      </c>
      <c r="BB266" s="87">
        <v>0</v>
      </c>
      <c r="BC266" s="87">
        <v>0</v>
      </c>
      <c r="BD266" s="87">
        <v>0</v>
      </c>
      <c r="BE266" s="87">
        <v>0</v>
      </c>
      <c r="BF266" s="87">
        <v>0</v>
      </c>
      <c r="BG266" s="87">
        <v>0</v>
      </c>
      <c r="BH266" s="87">
        <v>0</v>
      </c>
      <c r="BI266" s="87">
        <v>0</v>
      </c>
      <c r="BJ266" s="87">
        <v>0</v>
      </c>
      <c r="BK266" s="87">
        <v>0</v>
      </c>
      <c r="BL266" s="87">
        <v>0</v>
      </c>
      <c r="BM266" s="87">
        <v>0</v>
      </c>
      <c r="BN266" s="87">
        <v>0</v>
      </c>
    </row>
    <row r="267" spans="1:66">
      <c r="A267" s="86" t="s">
        <v>1612</v>
      </c>
      <c r="B267" s="87">
        <v>0</v>
      </c>
      <c r="C267" s="87">
        <v>0</v>
      </c>
      <c r="D267" s="87">
        <v>0</v>
      </c>
      <c r="E267" s="87">
        <v>0</v>
      </c>
      <c r="F267" s="87">
        <v>0</v>
      </c>
      <c r="G267" s="87">
        <v>0</v>
      </c>
      <c r="H267" s="87">
        <v>0</v>
      </c>
      <c r="I267" s="87">
        <v>0</v>
      </c>
      <c r="J267" s="87">
        <v>0</v>
      </c>
      <c r="K267" s="87">
        <v>0</v>
      </c>
      <c r="L267" s="87">
        <v>0</v>
      </c>
      <c r="M267" s="87">
        <v>0</v>
      </c>
      <c r="N267" s="87">
        <v>0</v>
      </c>
      <c r="O267" s="87">
        <v>0</v>
      </c>
      <c r="P267" s="87">
        <v>0</v>
      </c>
      <c r="Q267" s="87">
        <v>0</v>
      </c>
      <c r="R267" s="87">
        <v>1725939.99999999</v>
      </c>
      <c r="S267" s="87">
        <v>0</v>
      </c>
      <c r="T267" s="87">
        <v>1725939.99999999</v>
      </c>
      <c r="U267" s="87">
        <v>0</v>
      </c>
      <c r="V267" s="87">
        <v>0</v>
      </c>
      <c r="W267" s="87">
        <v>6311065.75</v>
      </c>
      <c r="X267" s="87">
        <v>0</v>
      </c>
      <c r="Y267" s="87">
        <v>0</v>
      </c>
      <c r="Z267" s="87">
        <v>14903667.758178299</v>
      </c>
      <c r="AA267" s="87">
        <v>24666613.508178301</v>
      </c>
      <c r="AB267" s="87">
        <v>0</v>
      </c>
      <c r="AC267" s="87">
        <v>0</v>
      </c>
      <c r="AD267" s="87">
        <v>85338.835463855503</v>
      </c>
      <c r="AE267" s="87">
        <v>3236021.4140894399</v>
      </c>
      <c r="AF267" s="87">
        <v>0</v>
      </c>
      <c r="AG267" s="87">
        <v>3236021.4140894399</v>
      </c>
      <c r="AH267" s="87">
        <v>0</v>
      </c>
      <c r="AI267" s="87">
        <v>0</v>
      </c>
      <c r="AJ267" s="87">
        <v>3010895.4140894301</v>
      </c>
      <c r="AK267" s="87">
        <v>0</v>
      </c>
      <c r="AL267" s="87">
        <v>0</v>
      </c>
      <c r="AM267" s="87">
        <v>3461147.4140894399</v>
      </c>
      <c r="AN267" s="87">
        <v>13029424.4918216</v>
      </c>
      <c r="AO267" s="87">
        <v>0</v>
      </c>
      <c r="AP267" s="87">
        <v>0</v>
      </c>
      <c r="AQ267" s="87">
        <v>0</v>
      </c>
      <c r="AR267" s="87">
        <v>59834339.893198803</v>
      </c>
      <c r="AS267" s="87">
        <v>0</v>
      </c>
      <c r="AT267" s="87">
        <v>59834339.893198803</v>
      </c>
      <c r="AU267" s="87">
        <v>0</v>
      </c>
      <c r="AV267" s="87">
        <v>0</v>
      </c>
      <c r="AW267" s="87">
        <v>-88398347.786397606</v>
      </c>
      <c r="AX267" s="87">
        <v>0</v>
      </c>
      <c r="AY267" s="87">
        <v>0</v>
      </c>
      <c r="AZ267" s="87">
        <v>-26085424.999999899</v>
      </c>
      <c r="BA267" s="87">
        <v>5184906.9999999898</v>
      </c>
      <c r="BB267" s="87">
        <v>0</v>
      </c>
      <c r="BC267" s="87">
        <v>0</v>
      </c>
      <c r="BD267" s="87">
        <v>-4976470.4021227704</v>
      </c>
      <c r="BE267" s="87">
        <v>59782230.743729398</v>
      </c>
      <c r="BF267" s="87">
        <v>0</v>
      </c>
      <c r="BG267" s="87">
        <v>59782230.743729398</v>
      </c>
      <c r="BH267" s="87">
        <v>0</v>
      </c>
      <c r="BI267" s="87">
        <v>0</v>
      </c>
      <c r="BJ267" s="87">
        <v>59782230.743729398</v>
      </c>
      <c r="BK267" s="87">
        <v>0</v>
      </c>
      <c r="BL267" s="87">
        <v>0</v>
      </c>
      <c r="BM267" s="87">
        <v>-90086995.722449094</v>
      </c>
      <c r="BN267" s="87">
        <v>84283226.106616497</v>
      </c>
    </row>
    <row r="268" spans="1:66">
      <c r="A268" s="89" t="s">
        <v>1613</v>
      </c>
      <c r="B268" s="87">
        <v>-11385377.1428179</v>
      </c>
      <c r="C268" s="87">
        <v>7416362.5131699899</v>
      </c>
      <c r="D268" s="87">
        <v>-4837174.0945001198</v>
      </c>
      <c r="E268" s="87">
        <v>-12858644.7113616</v>
      </c>
      <c r="F268" s="87">
        <v>-16483305.9820369</v>
      </c>
      <c r="G268" s="87">
        <v>-21898621.592358701</v>
      </c>
      <c r="H268" s="87">
        <v>-17141811.1524336</v>
      </c>
      <c r="I268" s="87">
        <v>-32975921.287145801</v>
      </c>
      <c r="J268" s="87">
        <v>-25494096.858452499</v>
      </c>
      <c r="K268" s="87">
        <v>-13481107.1417845</v>
      </c>
      <c r="L268" s="87">
        <v>-5389373.8189940499</v>
      </c>
      <c r="M268" s="87">
        <v>-20835829.678390902</v>
      </c>
      <c r="N268" s="87">
        <v>-175364900.94710699</v>
      </c>
      <c r="O268" s="87">
        <v>-20595014.682259399</v>
      </c>
      <c r="P268" s="87">
        <v>-3756223.1568992902</v>
      </c>
      <c r="Q268" s="87">
        <v>-9907290.5327030309</v>
      </c>
      <c r="R268" s="87">
        <v>-3535007.0445555798</v>
      </c>
      <c r="S268" s="87">
        <v>-8457759.2260667309</v>
      </c>
      <c r="T268" s="87">
        <v>-11334016.208127599</v>
      </c>
      <c r="U268" s="87">
        <v>-10888928.6095019</v>
      </c>
      <c r="V268" s="87">
        <v>-24735602.651609201</v>
      </c>
      <c r="W268" s="87">
        <v>-5814174.4414290302</v>
      </c>
      <c r="X268" s="87">
        <v>-5162078.3281823797</v>
      </c>
      <c r="Y268" s="87">
        <v>929493.56611079501</v>
      </c>
      <c r="Z268" s="87">
        <v>-5461359.2979235202</v>
      </c>
      <c r="AA268" s="87">
        <v>-108717960.61314701</v>
      </c>
      <c r="AB268" s="87">
        <v>-932995.54673411604</v>
      </c>
      <c r="AC268" s="87">
        <v>11667340.5129974</v>
      </c>
      <c r="AD268" s="87">
        <v>9778374.7468504105</v>
      </c>
      <c r="AE268" s="87">
        <v>9140309.3377689105</v>
      </c>
      <c r="AF268" s="87">
        <v>3647322.9390318198</v>
      </c>
      <c r="AG268" s="87">
        <v>6108665.0325061101</v>
      </c>
      <c r="AH268" s="87">
        <v>3012888.2857037601</v>
      </c>
      <c r="AI268" s="87">
        <v>-7506043.1770363403</v>
      </c>
      <c r="AJ268" s="87">
        <v>6440449.4533262402</v>
      </c>
      <c r="AK268" s="87">
        <v>5877043.3016051603</v>
      </c>
      <c r="AL268" s="87">
        <v>10262523.0561704</v>
      </c>
      <c r="AM268" s="87">
        <v>-1965550.4024747601</v>
      </c>
      <c r="AN268" s="87">
        <v>55530327.539715096</v>
      </c>
      <c r="AO268" s="87">
        <v>-3312275.4794212799</v>
      </c>
      <c r="AP268" s="87">
        <v>9738679.7848210596</v>
      </c>
      <c r="AQ268" s="87">
        <v>7324174.9772333801</v>
      </c>
      <c r="AR268" s="87">
        <v>63390499.653605796</v>
      </c>
      <c r="AS268" s="87">
        <v>1273457.2515559399</v>
      </c>
      <c r="AT268" s="87">
        <v>60313032.997922502</v>
      </c>
      <c r="AU268" s="87">
        <v>725988.75080653804</v>
      </c>
      <c r="AV268" s="87">
        <v>-9657211.4824424703</v>
      </c>
      <c r="AW268" s="87">
        <v>-86821484.845104501</v>
      </c>
      <c r="AX268" s="87">
        <v>4392338.5278395098</v>
      </c>
      <c r="AY268" s="87">
        <v>9089995.1633272003</v>
      </c>
      <c r="AZ268" s="87">
        <v>-33152150.6383425</v>
      </c>
      <c r="BA268" s="87">
        <v>23305044.661801301</v>
      </c>
      <c r="BB268" s="87">
        <v>-4896263.0013556499</v>
      </c>
      <c r="BC268" s="87">
        <v>8247772.4451173302</v>
      </c>
      <c r="BD268" s="87">
        <v>1214774.34005276</v>
      </c>
      <c r="BE268" s="87">
        <v>62011644.924860097</v>
      </c>
      <c r="BF268" s="87">
        <v>-962428.56279459002</v>
      </c>
      <c r="BG268" s="87">
        <v>57892138.680978499</v>
      </c>
      <c r="BH268" s="87">
        <v>-1932447.6995911601</v>
      </c>
      <c r="BI268" s="87">
        <v>-12400088.918672301</v>
      </c>
      <c r="BJ268" s="87">
        <v>58884959.055683799</v>
      </c>
      <c r="BK268" s="87">
        <v>1854421.5929222</v>
      </c>
      <c r="BL268" s="87">
        <v>5538974.3059699396</v>
      </c>
      <c r="BM268" s="87">
        <v>-92081118.943789095</v>
      </c>
      <c r="BN268" s="87">
        <v>83372338.219381794</v>
      </c>
    </row>
    <row r="269" spans="1:66">
      <c r="A269" s="86" t="s">
        <v>1614</v>
      </c>
      <c r="B269" s="87">
        <v>0</v>
      </c>
      <c r="C269" s="87">
        <v>0</v>
      </c>
      <c r="D269" s="87">
        <v>0</v>
      </c>
      <c r="E269" s="87">
        <v>0</v>
      </c>
      <c r="F269" s="87">
        <v>0</v>
      </c>
      <c r="G269" s="87">
        <v>0</v>
      </c>
      <c r="H269" s="87">
        <v>0</v>
      </c>
      <c r="I269" s="87">
        <v>0</v>
      </c>
      <c r="J269" s="87">
        <v>0</v>
      </c>
      <c r="K269" s="87">
        <v>0</v>
      </c>
      <c r="L269" s="87">
        <v>0</v>
      </c>
      <c r="M269" s="87">
        <v>0</v>
      </c>
      <c r="N269" s="87">
        <v>0</v>
      </c>
      <c r="O269" s="87">
        <v>0</v>
      </c>
      <c r="P269" s="87">
        <v>0</v>
      </c>
      <c r="Q269" s="87">
        <v>0</v>
      </c>
      <c r="R269" s="87">
        <v>0</v>
      </c>
      <c r="S269" s="87">
        <v>0</v>
      </c>
      <c r="T269" s="87">
        <v>0</v>
      </c>
      <c r="U269" s="87">
        <v>0</v>
      </c>
      <c r="V269" s="87">
        <v>0</v>
      </c>
      <c r="W269" s="87">
        <v>0</v>
      </c>
      <c r="X269" s="87">
        <v>0</v>
      </c>
      <c r="Y269" s="87">
        <v>0</v>
      </c>
      <c r="Z269" s="87">
        <v>0</v>
      </c>
      <c r="AA269" s="87">
        <v>0</v>
      </c>
      <c r="AB269" s="87">
        <v>0</v>
      </c>
      <c r="AC269" s="87">
        <v>0</v>
      </c>
      <c r="AD269" s="87">
        <v>0</v>
      </c>
      <c r="AE269" s="87">
        <v>0</v>
      </c>
      <c r="AF269" s="87">
        <v>0</v>
      </c>
      <c r="AG269" s="87">
        <v>0</v>
      </c>
      <c r="AH269" s="87">
        <v>0</v>
      </c>
      <c r="AI269" s="87">
        <v>0</v>
      </c>
      <c r="AJ269" s="87">
        <v>0</v>
      </c>
      <c r="AK269" s="87">
        <v>0</v>
      </c>
      <c r="AL269" s="87">
        <v>0</v>
      </c>
      <c r="AM269" s="87">
        <v>0</v>
      </c>
      <c r="AN269" s="87">
        <v>0</v>
      </c>
      <c r="AO269" s="87">
        <v>0</v>
      </c>
      <c r="AP269" s="87">
        <v>0</v>
      </c>
      <c r="AQ269" s="87">
        <v>0</v>
      </c>
      <c r="AR269" s="87">
        <v>0</v>
      </c>
      <c r="AS269" s="87">
        <v>0</v>
      </c>
      <c r="AT269" s="87">
        <v>0</v>
      </c>
      <c r="AU269" s="87">
        <v>0</v>
      </c>
      <c r="AV269" s="87">
        <v>0</v>
      </c>
      <c r="AW269" s="87">
        <v>0</v>
      </c>
      <c r="AX269" s="87">
        <v>0</v>
      </c>
      <c r="AY269" s="87">
        <v>0</v>
      </c>
      <c r="AZ269" s="87">
        <v>0</v>
      </c>
      <c r="BA269" s="87">
        <v>0</v>
      </c>
      <c r="BB269" s="87">
        <v>0</v>
      </c>
      <c r="BC269" s="87">
        <v>0</v>
      </c>
      <c r="BD269" s="87">
        <v>0</v>
      </c>
      <c r="BE269" s="87">
        <v>0</v>
      </c>
      <c r="BF269" s="87">
        <v>0</v>
      </c>
      <c r="BG269" s="87">
        <v>0</v>
      </c>
      <c r="BH269" s="87">
        <v>0</v>
      </c>
      <c r="BI269" s="87">
        <v>0</v>
      </c>
      <c r="BJ269" s="87">
        <v>0</v>
      </c>
      <c r="BK269" s="87">
        <v>0</v>
      </c>
      <c r="BL269" s="87">
        <v>0</v>
      </c>
      <c r="BM269" s="87">
        <v>0</v>
      </c>
      <c r="BN269" s="87">
        <v>0</v>
      </c>
    </row>
    <row r="270" spans="1:66" ht="10.8" thickBot="1">
      <c r="A270" s="92" t="s">
        <v>1615</v>
      </c>
      <c r="B270" s="87">
        <v>0</v>
      </c>
      <c r="C270" s="87">
        <v>0</v>
      </c>
      <c r="D270" s="87">
        <v>0</v>
      </c>
      <c r="E270" s="87">
        <v>0</v>
      </c>
      <c r="F270" s="87">
        <v>0</v>
      </c>
      <c r="G270" s="87">
        <v>0</v>
      </c>
      <c r="H270" s="87">
        <v>0</v>
      </c>
      <c r="I270" s="87">
        <v>0</v>
      </c>
      <c r="J270" s="87">
        <v>0</v>
      </c>
      <c r="K270" s="87">
        <v>0</v>
      </c>
      <c r="L270" s="87">
        <v>0</v>
      </c>
      <c r="M270" s="87">
        <v>0</v>
      </c>
      <c r="N270" s="87">
        <v>0</v>
      </c>
      <c r="O270" s="87">
        <v>0</v>
      </c>
      <c r="P270" s="87">
        <v>0</v>
      </c>
      <c r="Q270" s="87">
        <v>0</v>
      </c>
      <c r="R270" s="87">
        <v>0</v>
      </c>
      <c r="S270" s="87">
        <v>0</v>
      </c>
      <c r="T270" s="87">
        <v>0</v>
      </c>
      <c r="U270" s="87">
        <v>0</v>
      </c>
      <c r="V270" s="87">
        <v>0</v>
      </c>
      <c r="W270" s="87">
        <v>0</v>
      </c>
      <c r="X270" s="87">
        <v>0</v>
      </c>
      <c r="Y270" s="87">
        <v>0</v>
      </c>
      <c r="Z270" s="87">
        <v>0</v>
      </c>
      <c r="AA270" s="87">
        <v>0</v>
      </c>
      <c r="AB270" s="87">
        <v>0</v>
      </c>
      <c r="AC270" s="87">
        <v>0</v>
      </c>
      <c r="AD270" s="87">
        <v>0</v>
      </c>
      <c r="AE270" s="87">
        <v>0</v>
      </c>
      <c r="AF270" s="87">
        <v>0</v>
      </c>
      <c r="AG270" s="87">
        <v>0</v>
      </c>
      <c r="AH270" s="87">
        <v>0</v>
      </c>
      <c r="AI270" s="87">
        <v>0</v>
      </c>
      <c r="AJ270" s="87">
        <v>0</v>
      </c>
      <c r="AK270" s="87">
        <v>0</v>
      </c>
      <c r="AL270" s="87">
        <v>0</v>
      </c>
      <c r="AM270" s="87">
        <v>0</v>
      </c>
      <c r="AN270" s="87">
        <v>0</v>
      </c>
      <c r="AO270" s="87">
        <v>0</v>
      </c>
      <c r="AP270" s="87">
        <v>0</v>
      </c>
      <c r="AQ270" s="87">
        <v>0</v>
      </c>
      <c r="AR270" s="87">
        <v>0</v>
      </c>
      <c r="AS270" s="87">
        <v>0</v>
      </c>
      <c r="AT270" s="87">
        <v>0</v>
      </c>
      <c r="AU270" s="87">
        <v>0</v>
      </c>
      <c r="AV270" s="87">
        <v>0</v>
      </c>
      <c r="AW270" s="87">
        <v>0</v>
      </c>
      <c r="AX270" s="87">
        <v>0</v>
      </c>
      <c r="AY270" s="87">
        <v>0</v>
      </c>
      <c r="AZ270" s="87">
        <v>0</v>
      </c>
      <c r="BA270" s="87">
        <v>0</v>
      </c>
      <c r="BB270" s="87">
        <v>0</v>
      </c>
      <c r="BC270" s="87">
        <v>0</v>
      </c>
      <c r="BD270" s="87">
        <v>0</v>
      </c>
      <c r="BE270" s="87">
        <v>0</v>
      </c>
      <c r="BF270" s="87">
        <v>0</v>
      </c>
      <c r="BG270" s="87">
        <v>0</v>
      </c>
      <c r="BH270" s="87">
        <v>0</v>
      </c>
      <c r="BI270" s="87">
        <v>0</v>
      </c>
      <c r="BJ270" s="87">
        <v>0</v>
      </c>
      <c r="BK270" s="87">
        <v>0</v>
      </c>
      <c r="BL270" s="87">
        <v>0</v>
      </c>
      <c r="BM270" s="87">
        <v>0</v>
      </c>
      <c r="BN270" s="87">
        <v>0</v>
      </c>
    </row>
    <row r="271" spans="1:66" s="98" customFormat="1">
      <c r="A271" s="86" t="s">
        <v>1616</v>
      </c>
      <c r="B271" s="87">
        <v>30846527.054894201</v>
      </c>
      <c r="C271" s="87">
        <v>10523436.9708609</v>
      </c>
      <c r="D271" s="87">
        <v>18120109.646581098</v>
      </c>
      <c r="E271" s="87">
        <v>15634250.9812245</v>
      </c>
      <c r="F271" s="87">
        <v>23852585.6275036</v>
      </c>
      <c r="G271" s="87">
        <v>40589605.923819698</v>
      </c>
      <c r="H271" s="87">
        <v>30827958.230556201</v>
      </c>
      <c r="I271" s="87">
        <v>44725539.699523002</v>
      </c>
      <c r="J271" s="87">
        <v>34845323.726969302</v>
      </c>
      <c r="K271" s="87">
        <v>20165813.069598202</v>
      </c>
      <c r="L271" s="87">
        <v>11007131.571613301</v>
      </c>
      <c r="M271" s="87">
        <v>44800780.545412898</v>
      </c>
      <c r="N271" s="87">
        <v>325939063.04855698</v>
      </c>
      <c r="O271" s="87">
        <v>37872460.853242598</v>
      </c>
      <c r="P271" s="87">
        <v>17241716.1465206</v>
      </c>
      <c r="Q271" s="87">
        <v>17595171.317574698</v>
      </c>
      <c r="R271" s="87">
        <v>8088930.1487248205</v>
      </c>
      <c r="S271" s="87">
        <v>18661630.026200499</v>
      </c>
      <c r="T271" s="87">
        <v>27599726.138585299</v>
      </c>
      <c r="U271" s="87">
        <v>26596110.626389399</v>
      </c>
      <c r="V271" s="87">
        <v>40795876.011605002</v>
      </c>
      <c r="W271" s="87">
        <v>20216246.880176101</v>
      </c>
      <c r="X271" s="87">
        <v>15936747.495943701</v>
      </c>
      <c r="Y271" s="87">
        <v>6258644.2024369203</v>
      </c>
      <c r="Z271" s="87">
        <v>21270794.979886301</v>
      </c>
      <c r="AA271" s="87">
        <v>258134054.82728601</v>
      </c>
      <c r="AB271" s="87">
        <v>17508348.298925199</v>
      </c>
      <c r="AC271" s="87">
        <v>-5477312.6766297398</v>
      </c>
      <c r="AD271" s="87">
        <v>-7869879.9831153303</v>
      </c>
      <c r="AE271" s="87">
        <v>-7223457.5771918502</v>
      </c>
      <c r="AF271" s="87">
        <v>4864208.5897171199</v>
      </c>
      <c r="AG271" s="87">
        <v>6655213.28098296</v>
      </c>
      <c r="AH271" s="87">
        <v>12500740.3617105</v>
      </c>
      <c r="AI271" s="87">
        <v>26936188.3179782</v>
      </c>
      <c r="AJ271" s="87">
        <v>4531702.8182067703</v>
      </c>
      <c r="AK271" s="87">
        <v>1418432.4010058199</v>
      </c>
      <c r="AL271" s="87">
        <v>-8849599.1128114406</v>
      </c>
      <c r="AM271" s="87">
        <v>10872465.182532599</v>
      </c>
      <c r="AN271" s="87">
        <v>55867049.901310898</v>
      </c>
      <c r="AO271" s="87">
        <v>16304642.130826101</v>
      </c>
      <c r="AP271" s="87">
        <v>-7308058.1203425098</v>
      </c>
      <c r="AQ271" s="87">
        <v>-9619032.5949678905</v>
      </c>
      <c r="AR271" s="87">
        <v>-65469587.818947002</v>
      </c>
      <c r="AS271" s="87">
        <v>3575863.35638534</v>
      </c>
      <c r="AT271" s="87">
        <v>-50815932.5893002</v>
      </c>
      <c r="AU271" s="87">
        <v>11634327.9091474</v>
      </c>
      <c r="AV271" s="87">
        <v>26496701.102726799</v>
      </c>
      <c r="AW271" s="87">
        <v>94938468.514699399</v>
      </c>
      <c r="AX271" s="87">
        <v>197418.55470698501</v>
      </c>
      <c r="AY271" s="87">
        <v>-10691774.398851899</v>
      </c>
      <c r="AZ271" s="87">
        <v>38549315.990404896</v>
      </c>
      <c r="BA271" s="87">
        <v>47792352.036487497</v>
      </c>
      <c r="BB271" s="87">
        <v>15496236.4682134</v>
      </c>
      <c r="BC271" s="87">
        <v>-7911896.0407333197</v>
      </c>
      <c r="BD271" s="87">
        <v>-5402899.2143094502</v>
      </c>
      <c r="BE271" s="87">
        <v>-66061409.455176599</v>
      </c>
      <c r="BF271" s="87">
        <v>3388554.9591727098</v>
      </c>
      <c r="BG271" s="87">
        <v>-51209032.895730197</v>
      </c>
      <c r="BH271" s="87">
        <v>11388439.4019081</v>
      </c>
      <c r="BI271" s="87">
        <v>26611396.826677501</v>
      </c>
      <c r="BJ271" s="87">
        <v>-53549458.812221698</v>
      </c>
      <c r="BK271" s="87">
        <v>-363914.766680578</v>
      </c>
      <c r="BL271" s="87">
        <v>-11495311.905267401</v>
      </c>
      <c r="BM271" s="87">
        <v>94392656.731554806</v>
      </c>
      <c r="BN271" s="87">
        <v>-44716638.702592701</v>
      </c>
    </row>
    <row r="272" spans="1:66">
      <c r="A272" s="86" t="s">
        <v>1617</v>
      </c>
      <c r="B272" s="87">
        <v>7565349.1530948998</v>
      </c>
      <c r="C272" s="87">
        <v>1932847.4921131399</v>
      </c>
      <c r="D272" s="87">
        <v>4038249.3422749299</v>
      </c>
      <c r="E272" s="87">
        <v>3349298.84293197</v>
      </c>
      <c r="F272" s="87">
        <v>5626993.00037893</v>
      </c>
      <c r="G272" s="87">
        <v>10265622.9640845</v>
      </c>
      <c r="H272" s="87">
        <v>7560202.84249481</v>
      </c>
      <c r="I272" s="87">
        <v>11411888.308824699</v>
      </c>
      <c r="J272" s="87">
        <v>8673607.2380741294</v>
      </c>
      <c r="K272" s="87">
        <v>4605211.7422040896</v>
      </c>
      <c r="L272" s="87">
        <v>2066902.4331127801</v>
      </c>
      <c r="M272" s="87">
        <v>11432741.150970999</v>
      </c>
      <c r="N272" s="87">
        <v>78528914.510560095</v>
      </c>
      <c r="O272" s="87">
        <v>9832731.7007601205</v>
      </c>
      <c r="P272" s="87">
        <v>4114964.2083453601</v>
      </c>
      <c r="Q272" s="87">
        <v>4212923.56540241</v>
      </c>
      <c r="R272" s="87">
        <v>2056629.46468816</v>
      </c>
      <c r="S272" s="87">
        <v>4508490.3528774399</v>
      </c>
      <c r="T272" s="87">
        <v>7464005.5263779098</v>
      </c>
      <c r="U272" s="87">
        <v>6707514.9586239196</v>
      </c>
      <c r="V272" s="87">
        <v>10642950.061606299</v>
      </c>
      <c r="W272" s="87">
        <v>6688447.7387109604</v>
      </c>
      <c r="X272" s="87">
        <v>3753294.8922368698</v>
      </c>
      <c r="Y272" s="87">
        <v>1071028.92527856</v>
      </c>
      <c r="Z272" s="87">
        <v>9362135.0953946207</v>
      </c>
      <c r="AA272" s="87">
        <v>70415116.490302697</v>
      </c>
      <c r="AB272" s="87">
        <v>4748793.4158648904</v>
      </c>
      <c r="AC272" s="87">
        <v>-1621634.16617352</v>
      </c>
      <c r="AD272" s="87">
        <v>-2261077.6829595901</v>
      </c>
      <c r="AE272" s="87">
        <v>-1208718.0248583099</v>
      </c>
      <c r="AF272" s="87">
        <v>1244496.69625569</v>
      </c>
      <c r="AG272" s="87">
        <v>2637726.4054748402</v>
      </c>
      <c r="AH272" s="87">
        <v>3360945.4110938599</v>
      </c>
      <c r="AI272" s="87">
        <v>7361699.4428133303</v>
      </c>
      <c r="AJ272" s="87">
        <v>1986806.7508883399</v>
      </c>
      <c r="AK272" s="87">
        <v>289507.07479375298</v>
      </c>
      <c r="AL272" s="87">
        <v>-2556256.2573299501</v>
      </c>
      <c r="AM272" s="87">
        <v>3868922.0949947801</v>
      </c>
      <c r="AN272" s="87">
        <v>17851211.160858098</v>
      </c>
      <c r="AO272" s="87">
        <v>4481001.8308538096</v>
      </c>
      <c r="AP272" s="87">
        <v>-2063208.3672529</v>
      </c>
      <c r="AQ272" s="87">
        <v>-2703690.0810568598</v>
      </c>
      <c r="AR272" s="87">
        <v>-1599592.54108668</v>
      </c>
      <c r="AS272" s="87">
        <v>953247.57237940899</v>
      </c>
      <c r="AT272" s="87">
        <v>2461637.17738433</v>
      </c>
      <c r="AU272" s="87">
        <v>3186634.0697435602</v>
      </c>
      <c r="AV272" s="87">
        <v>7305709.5328167202</v>
      </c>
      <c r="AW272" s="87">
        <v>1774785.2667880901</v>
      </c>
      <c r="AX272" s="87">
        <v>16918.703181578301</v>
      </c>
      <c r="AY272" s="87">
        <v>-3000998.2151643001</v>
      </c>
      <c r="AZ272" s="87">
        <v>3416545.7324755499</v>
      </c>
      <c r="BA272" s="87">
        <v>14228990.6810623</v>
      </c>
      <c r="BB272" s="87">
        <v>4294749.3361135796</v>
      </c>
      <c r="BC272" s="87">
        <v>-2192765.3426068602</v>
      </c>
      <c r="BD272" s="87">
        <v>-2876620.4530298398</v>
      </c>
      <c r="BE272" s="87">
        <v>-1740261.1697132499</v>
      </c>
      <c r="BF272" s="87">
        <v>939130.87807759701</v>
      </c>
      <c r="BG272" s="87">
        <v>2376043.7472409001</v>
      </c>
      <c r="BH272" s="87">
        <v>3156282.0211889502</v>
      </c>
      <c r="BI272" s="87">
        <v>7375292.6453376999</v>
      </c>
      <c r="BJ272" s="87">
        <v>1727399.6282838101</v>
      </c>
      <c r="BK272" s="87">
        <v>-100858.21198000301</v>
      </c>
      <c r="BL272" s="87">
        <v>-3185901.5106561398</v>
      </c>
      <c r="BM272" s="87">
        <v>-2996047.46535241</v>
      </c>
      <c r="BN272" s="87">
        <v>6776444.1029040301</v>
      </c>
    </row>
    <row r="273" spans="1:66">
      <c r="A273" s="86" t="s">
        <v>1618</v>
      </c>
      <c r="B273" s="87">
        <v>-11385377.1428179</v>
      </c>
      <c r="C273" s="87">
        <v>7416362.5131699899</v>
      </c>
      <c r="D273" s="87">
        <v>-4837174.0945001198</v>
      </c>
      <c r="E273" s="87">
        <v>-12858644.7113616</v>
      </c>
      <c r="F273" s="87">
        <v>-16483305.9820369</v>
      </c>
      <c r="G273" s="87">
        <v>-21898621.592358701</v>
      </c>
      <c r="H273" s="87">
        <v>-17141811.1524336</v>
      </c>
      <c r="I273" s="87">
        <v>-32975921.287145801</v>
      </c>
      <c r="J273" s="87">
        <v>-25494096.858452499</v>
      </c>
      <c r="K273" s="87">
        <v>-13481107.1417845</v>
      </c>
      <c r="L273" s="87">
        <v>-5389373.8189940499</v>
      </c>
      <c r="M273" s="87">
        <v>-20835829.678390902</v>
      </c>
      <c r="N273" s="87">
        <v>-175364900.94710699</v>
      </c>
      <c r="O273" s="87">
        <v>-20595014.682259399</v>
      </c>
      <c r="P273" s="87">
        <v>-3756223.1568992902</v>
      </c>
      <c r="Q273" s="87">
        <v>-9907290.5327030309</v>
      </c>
      <c r="R273" s="87">
        <v>-3535007.0445555798</v>
      </c>
      <c r="S273" s="87">
        <v>-8457759.2260667309</v>
      </c>
      <c r="T273" s="87">
        <v>-11334016.208127599</v>
      </c>
      <c r="U273" s="87">
        <v>-10888928.6095019</v>
      </c>
      <c r="V273" s="87">
        <v>-24735602.651609201</v>
      </c>
      <c r="W273" s="87">
        <v>-5814174.4414290302</v>
      </c>
      <c r="X273" s="87">
        <v>-5162078.3281823797</v>
      </c>
      <c r="Y273" s="87">
        <v>929493.56611079501</v>
      </c>
      <c r="Z273" s="87">
        <v>-5461359.2979235202</v>
      </c>
      <c r="AA273" s="87">
        <v>-108717960.61314701</v>
      </c>
      <c r="AB273" s="87">
        <v>-932995.54673411604</v>
      </c>
      <c r="AC273" s="87">
        <v>11667340.5129974</v>
      </c>
      <c r="AD273" s="87">
        <v>9778374.7468504105</v>
      </c>
      <c r="AE273" s="87">
        <v>9140309.3377689105</v>
      </c>
      <c r="AF273" s="87">
        <v>3647322.9390318198</v>
      </c>
      <c r="AG273" s="87">
        <v>6108665.0325061101</v>
      </c>
      <c r="AH273" s="87">
        <v>3012888.2857037601</v>
      </c>
      <c r="AI273" s="87">
        <v>-7506043.1770363403</v>
      </c>
      <c r="AJ273" s="87">
        <v>6440449.4533262402</v>
      </c>
      <c r="AK273" s="87">
        <v>5877043.3016051603</v>
      </c>
      <c r="AL273" s="87">
        <v>10262523.0561704</v>
      </c>
      <c r="AM273" s="87">
        <v>-1965550.4024747601</v>
      </c>
      <c r="AN273" s="87">
        <v>55530327.539715096</v>
      </c>
      <c r="AO273" s="87">
        <v>-3312275.4794212799</v>
      </c>
      <c r="AP273" s="87">
        <v>9738679.7848210596</v>
      </c>
      <c r="AQ273" s="87">
        <v>7324174.9772333801</v>
      </c>
      <c r="AR273" s="87">
        <v>63390499.653605796</v>
      </c>
      <c r="AS273" s="87">
        <v>1273457.2515559399</v>
      </c>
      <c r="AT273" s="87">
        <v>60313032.997922502</v>
      </c>
      <c r="AU273" s="87">
        <v>725988.75080653804</v>
      </c>
      <c r="AV273" s="87">
        <v>-9657211.4824424703</v>
      </c>
      <c r="AW273" s="87">
        <v>-86821484.845104501</v>
      </c>
      <c r="AX273" s="87">
        <v>4392338.5278395098</v>
      </c>
      <c r="AY273" s="87">
        <v>9089995.1633272003</v>
      </c>
      <c r="AZ273" s="87">
        <v>-33152150.6383425</v>
      </c>
      <c r="BA273" s="87">
        <v>23305044.661801301</v>
      </c>
      <c r="BB273" s="87">
        <v>-4896263.0013556499</v>
      </c>
      <c r="BC273" s="87">
        <v>8247772.4451173302</v>
      </c>
      <c r="BD273" s="87">
        <v>1214774.34005276</v>
      </c>
      <c r="BE273" s="87">
        <v>62011644.924860097</v>
      </c>
      <c r="BF273" s="87">
        <v>-962428.56279459002</v>
      </c>
      <c r="BG273" s="87">
        <v>57892138.680978499</v>
      </c>
      <c r="BH273" s="87">
        <v>-1932447.6995911601</v>
      </c>
      <c r="BI273" s="87">
        <v>-12400088.918672301</v>
      </c>
      <c r="BJ273" s="87">
        <v>58884959.055683799</v>
      </c>
      <c r="BK273" s="87">
        <v>1854421.5929222</v>
      </c>
      <c r="BL273" s="87">
        <v>5538974.3059699396</v>
      </c>
      <c r="BM273" s="87">
        <v>-92081118.943789095</v>
      </c>
      <c r="BN273" s="87">
        <v>83372338.219381794</v>
      </c>
    </row>
    <row r="274" spans="1:66">
      <c r="A274" s="86" t="s">
        <v>1619</v>
      </c>
      <c r="B274" s="87">
        <v>-885293.06761143403</v>
      </c>
      <c r="C274" s="87">
        <v>4325569.5228614202</v>
      </c>
      <c r="D274" s="87">
        <v>1636657.6202555699</v>
      </c>
      <c r="E274" s="87">
        <v>-975678.91427257203</v>
      </c>
      <c r="F274" s="87">
        <v>-1980246.15986159</v>
      </c>
      <c r="G274" s="87">
        <v>-4003040.0981569001</v>
      </c>
      <c r="H274" s="87">
        <v>-2162749.4824708998</v>
      </c>
      <c r="I274" s="87">
        <v>-6551139.7944344701</v>
      </c>
      <c r="J274" s="87">
        <v>-2802217.6749408701</v>
      </c>
      <c r="K274" s="87">
        <v>-1148193.06732503</v>
      </c>
      <c r="L274" s="87">
        <v>1094413.7996614999</v>
      </c>
      <c r="M274" s="87">
        <v>-5047068.8214769401</v>
      </c>
      <c r="N274" s="87">
        <v>-18498986.137772199</v>
      </c>
      <c r="O274" s="87">
        <v>-3263588.0991606801</v>
      </c>
      <c r="P274" s="87">
        <v>1403247.5465677499</v>
      </c>
      <c r="Q274" s="87">
        <v>-301507.83599311498</v>
      </c>
      <c r="R274" s="87">
        <v>986216.48674868105</v>
      </c>
      <c r="S274" s="87">
        <v>100226.71611066999</v>
      </c>
      <c r="T274" s="87">
        <v>-1175262.49534485</v>
      </c>
      <c r="U274" s="87">
        <v>-573566.76380333502</v>
      </c>
      <c r="V274" s="87">
        <v>-4411143.3438784303</v>
      </c>
      <c r="W274" s="87">
        <v>-916207.91777658905</v>
      </c>
      <c r="X274" s="87">
        <v>1013617.74349106</v>
      </c>
      <c r="Y274" s="87">
        <v>2701884.0785181401</v>
      </c>
      <c r="Z274" s="87">
        <v>-3199847.5124201099</v>
      </c>
      <c r="AA274" s="87">
        <v>-7635931.3969408097</v>
      </c>
      <c r="AB274" s="87">
        <v>1847039.4813578001</v>
      </c>
      <c r="AC274" s="87">
        <v>5339196.1116688997</v>
      </c>
      <c r="AD274" s="87">
        <v>4792021.74488331</v>
      </c>
      <c r="AE274" s="87">
        <v>3741978.2108753002</v>
      </c>
      <c r="AF274" s="87">
        <v>3116465.1135932598</v>
      </c>
      <c r="AG274" s="87">
        <v>2901764.3696586001</v>
      </c>
      <c r="AH274" s="87">
        <v>2940632.8841498601</v>
      </c>
      <c r="AI274" s="87">
        <v>25333.1590266286</v>
      </c>
      <c r="AJ274" s="87">
        <v>3056110.9211582602</v>
      </c>
      <c r="AK274" s="87">
        <v>3734427.4211847601</v>
      </c>
      <c r="AL274" s="87">
        <v>4949853.9089705702</v>
      </c>
      <c r="AM274" s="87">
        <v>601619.35114538705</v>
      </c>
      <c r="AN274" s="87">
        <v>37046442.677672699</v>
      </c>
      <c r="AO274" s="87">
        <v>1867794.82234481</v>
      </c>
      <c r="AP274" s="87">
        <v>5484839.6171713602</v>
      </c>
      <c r="AQ274" s="87">
        <v>4815664.6893944796</v>
      </c>
      <c r="AR274" s="87">
        <v>3771367.1992183798</v>
      </c>
      <c r="AS274" s="87">
        <v>3138721.0012500701</v>
      </c>
      <c r="AT274" s="87">
        <v>2918453.7899838998</v>
      </c>
      <c r="AU274" s="87">
        <v>2986991.2580340598</v>
      </c>
      <c r="AV274" s="87">
        <v>109309.157612315</v>
      </c>
      <c r="AW274" s="87">
        <v>3222809.2498544799</v>
      </c>
      <c r="AX274" s="87">
        <v>4003112.6626035399</v>
      </c>
      <c r="AY274" s="87">
        <v>5305058.3161778599</v>
      </c>
      <c r="AZ274" s="87">
        <v>827257.13657677802</v>
      </c>
      <c r="BA274" s="87">
        <v>38451378.900222003</v>
      </c>
      <c r="BB274" s="87">
        <v>1884926.8388785</v>
      </c>
      <c r="BC274" s="87">
        <v>5527768.6103877705</v>
      </c>
      <c r="BD274" s="87">
        <v>4957806.2840496497</v>
      </c>
      <c r="BE274" s="87">
        <v>3859793.2789729601</v>
      </c>
      <c r="BF274" s="87">
        <v>2975180.7775071599</v>
      </c>
      <c r="BG274" s="87">
        <v>2718080.7901169099</v>
      </c>
      <c r="BH274" s="87">
        <v>2706342.0144746001</v>
      </c>
      <c r="BI274" s="87">
        <v>-194742.72752320001</v>
      </c>
      <c r="BJ274" s="87">
        <v>2993238.59111861</v>
      </c>
      <c r="BK274" s="87">
        <v>3755864.59491419</v>
      </c>
      <c r="BL274" s="87">
        <v>4777030.6277568499</v>
      </c>
      <c r="BM274" s="87">
        <v>6878600.8519843603</v>
      </c>
      <c r="BN274" s="87">
        <v>42839890.532638401</v>
      </c>
    </row>
    <row r="275" spans="1:66">
      <c r="A275" s="86" t="s">
        <v>1620</v>
      </c>
      <c r="B275" s="87">
        <v>-36774.583333333299</v>
      </c>
      <c r="C275" s="87">
        <v>-36774.583333333299</v>
      </c>
      <c r="D275" s="87">
        <v>-36774.583333333299</v>
      </c>
      <c r="E275" s="87">
        <v>-36774.583333333299</v>
      </c>
      <c r="F275" s="87">
        <v>-36774.583333333299</v>
      </c>
      <c r="G275" s="87">
        <v>-36774.583333333299</v>
      </c>
      <c r="H275" s="87">
        <v>-36774.583333333299</v>
      </c>
      <c r="I275" s="87">
        <v>-36774.583333333299</v>
      </c>
      <c r="J275" s="87">
        <v>-36774.583333333299</v>
      </c>
      <c r="K275" s="87">
        <v>-36774.583333333299</v>
      </c>
      <c r="L275" s="87">
        <v>-36774.583333333299</v>
      </c>
      <c r="M275" s="87">
        <v>-36774.583333333299</v>
      </c>
      <c r="N275" s="87">
        <v>-441295</v>
      </c>
      <c r="O275" s="87">
        <v>-46237.076388888898</v>
      </c>
      <c r="P275" s="87">
        <v>-46237.076388888898</v>
      </c>
      <c r="Q275" s="87">
        <v>-46237.076388888898</v>
      </c>
      <c r="R275" s="87">
        <v>-46237.076388888898</v>
      </c>
      <c r="S275" s="87">
        <v>-46237.076388888898</v>
      </c>
      <c r="T275" s="87">
        <v>-46237.076388888898</v>
      </c>
      <c r="U275" s="87">
        <v>-46237.076388888898</v>
      </c>
      <c r="V275" s="87">
        <v>-46237.076388888898</v>
      </c>
      <c r="W275" s="87">
        <v>-46237.076388888898</v>
      </c>
      <c r="X275" s="87">
        <v>-46237.076388888898</v>
      </c>
      <c r="Y275" s="87">
        <v>-46237.076388888898</v>
      </c>
      <c r="Z275" s="87">
        <v>-46237.076388888898</v>
      </c>
      <c r="AA275" s="87">
        <v>-554844.91666666698</v>
      </c>
      <c r="AB275" s="87">
        <v>-102812.27430555499</v>
      </c>
      <c r="AC275" s="87">
        <v>-102812.27430555499</v>
      </c>
      <c r="AD275" s="87">
        <v>-102812.27430555499</v>
      </c>
      <c r="AE275" s="87">
        <v>-102812.27430555499</v>
      </c>
      <c r="AF275" s="87">
        <v>-102812.27430555499</v>
      </c>
      <c r="AG275" s="87">
        <v>-102812.27430555499</v>
      </c>
      <c r="AH275" s="87">
        <v>-102812.27430555499</v>
      </c>
      <c r="AI275" s="87">
        <v>-102812.27430555499</v>
      </c>
      <c r="AJ275" s="87">
        <v>-102812.27430555499</v>
      </c>
      <c r="AK275" s="87">
        <v>-102812.27430555499</v>
      </c>
      <c r="AL275" s="87">
        <v>-102812.27430555499</v>
      </c>
      <c r="AM275" s="87">
        <v>-102812.27430555499</v>
      </c>
      <c r="AN275" s="87">
        <v>-1233747.29166666</v>
      </c>
      <c r="AO275" s="87">
        <v>-154488.67840301999</v>
      </c>
      <c r="AP275" s="87">
        <v>-154488.67840301999</v>
      </c>
      <c r="AQ275" s="87">
        <v>-154488.67840301999</v>
      </c>
      <c r="AR275" s="87">
        <v>-154488.67840301999</v>
      </c>
      <c r="AS275" s="87">
        <v>-154488.67840301999</v>
      </c>
      <c r="AT275" s="87">
        <v>-154488.67840301999</v>
      </c>
      <c r="AU275" s="87">
        <v>-154488.67840301999</v>
      </c>
      <c r="AV275" s="87">
        <v>-154488.67840301999</v>
      </c>
      <c r="AW275" s="87">
        <v>-154488.67840301999</v>
      </c>
      <c r="AX275" s="87">
        <v>-154488.67840301999</v>
      </c>
      <c r="AY275" s="87">
        <v>-154488.67840301999</v>
      </c>
      <c r="AZ275" s="87">
        <v>-154488.67840301999</v>
      </c>
      <c r="BA275" s="87">
        <v>-1853864.14083625</v>
      </c>
      <c r="BB275" s="87">
        <v>-269788.079970463</v>
      </c>
      <c r="BC275" s="87">
        <v>-269788.079970463</v>
      </c>
      <c r="BD275" s="87">
        <v>-269788.079970463</v>
      </c>
      <c r="BE275" s="87">
        <v>-269788.079970463</v>
      </c>
      <c r="BF275" s="87">
        <v>-269788.079970463</v>
      </c>
      <c r="BG275" s="87">
        <v>-269788.079970463</v>
      </c>
      <c r="BH275" s="87">
        <v>-269788.079970463</v>
      </c>
      <c r="BI275" s="87">
        <v>-269788.079970463</v>
      </c>
      <c r="BJ275" s="87">
        <v>-269788.079970463</v>
      </c>
      <c r="BK275" s="87">
        <v>-269788.079970463</v>
      </c>
      <c r="BL275" s="87">
        <v>-269788.079970463</v>
      </c>
      <c r="BM275" s="87">
        <v>-269788.079970463</v>
      </c>
      <c r="BN275" s="87">
        <v>-3237456.95964556</v>
      </c>
    </row>
    <row r="276" spans="1:66">
      <c r="A276" s="89" t="s">
        <v>1621</v>
      </c>
      <c r="B276" s="87">
        <v>26104431.414226301</v>
      </c>
      <c r="C276" s="87">
        <v>24161441.915672202</v>
      </c>
      <c r="D276" s="87">
        <v>18921067.931278098</v>
      </c>
      <c r="E276" s="87">
        <v>5112451.61518896</v>
      </c>
      <c r="F276" s="87">
        <v>10979251.9026506</v>
      </c>
      <c r="G276" s="87">
        <v>24916792.614055298</v>
      </c>
      <c r="H276" s="87">
        <v>19046825.854813199</v>
      </c>
      <c r="I276" s="87">
        <v>16573592.343434</v>
      </c>
      <c r="J276" s="87">
        <v>15185841.848316601</v>
      </c>
      <c r="K276" s="87">
        <v>10104950.0193593</v>
      </c>
      <c r="L276" s="87">
        <v>8742299.4020601995</v>
      </c>
      <c r="M276" s="87">
        <v>30313848.613182802</v>
      </c>
      <c r="N276" s="87">
        <v>210162795.47423801</v>
      </c>
      <c r="O276" s="87">
        <v>23800352.696193699</v>
      </c>
      <c r="P276" s="87">
        <v>18957467.668145601</v>
      </c>
      <c r="Q276" s="87">
        <v>11553059.4378921</v>
      </c>
      <c r="R276" s="87">
        <v>7550531.9792171903</v>
      </c>
      <c r="S276" s="87">
        <v>14766350.792733001</v>
      </c>
      <c r="T276" s="87">
        <v>22508215.8851019</v>
      </c>
      <c r="U276" s="87">
        <v>21794893.135319199</v>
      </c>
      <c r="V276" s="87">
        <v>22245843.001334801</v>
      </c>
      <c r="W276" s="87">
        <v>20128075.183292601</v>
      </c>
      <c r="X276" s="87">
        <v>15495344.7271004</v>
      </c>
      <c r="Y276" s="87">
        <v>10914813.6959555</v>
      </c>
      <c r="Z276" s="87">
        <v>21925486.188548401</v>
      </c>
      <c r="AA276" s="87">
        <v>211640434.390834</v>
      </c>
      <c r="AB276" s="87">
        <v>23068373.375108201</v>
      </c>
      <c r="AC276" s="87">
        <v>9804777.5075575598</v>
      </c>
      <c r="AD276" s="87">
        <v>4336626.5513532404</v>
      </c>
      <c r="AE276" s="87">
        <v>4347299.6722884905</v>
      </c>
      <c r="AF276" s="87">
        <v>12769681.0642923</v>
      </c>
      <c r="AG276" s="87">
        <v>18200556.814316899</v>
      </c>
      <c r="AH276" s="87">
        <v>21712394.668352399</v>
      </c>
      <c r="AI276" s="87">
        <v>26714365.468476299</v>
      </c>
      <c r="AJ276" s="87">
        <v>15912257.669274</v>
      </c>
      <c r="AK276" s="87">
        <v>11216597.924283899</v>
      </c>
      <c r="AL276" s="87">
        <v>3703709.3206941099</v>
      </c>
      <c r="AM276" s="87">
        <v>13274643.9518924</v>
      </c>
      <c r="AN276" s="87">
        <v>165061283.98789001</v>
      </c>
      <c r="AO276" s="87">
        <v>19186674.626200501</v>
      </c>
      <c r="AP276" s="87">
        <v>5697764.2359939804</v>
      </c>
      <c r="AQ276" s="87">
        <v>-337371.68779989402</v>
      </c>
      <c r="AR276" s="87">
        <v>-61802.1856124927</v>
      </c>
      <c r="AS276" s="87">
        <v>8786800.5031677391</v>
      </c>
      <c r="AT276" s="87">
        <v>14722702.697587499</v>
      </c>
      <c r="AU276" s="87">
        <v>18379453.3093285</v>
      </c>
      <c r="AV276" s="87">
        <v>24100019.632310402</v>
      </c>
      <c r="AW276" s="87">
        <v>12960089.507834399</v>
      </c>
      <c r="AX276" s="87">
        <v>8455299.7699285895</v>
      </c>
      <c r="AY276" s="87">
        <v>547792.18708579906</v>
      </c>
      <c r="AZ276" s="87">
        <v>9486479.5427117795</v>
      </c>
      <c r="BA276" s="87">
        <v>121923902.13873699</v>
      </c>
      <c r="BB276" s="87">
        <v>16509861.5618794</v>
      </c>
      <c r="BC276" s="87">
        <v>3401091.5921944398</v>
      </c>
      <c r="BD276" s="87">
        <v>-2376727.1232073298</v>
      </c>
      <c r="BE276" s="87">
        <v>-2200020.50102728</v>
      </c>
      <c r="BF276" s="87">
        <v>6070649.97199242</v>
      </c>
      <c r="BG276" s="87">
        <v>11507442.242635701</v>
      </c>
      <c r="BH276" s="87">
        <v>15048827.65801</v>
      </c>
      <c r="BI276" s="87">
        <v>21122069.7458492</v>
      </c>
      <c r="BJ276" s="87">
        <v>9786350.3828939702</v>
      </c>
      <c r="BK276" s="87">
        <v>4875725.1292053498</v>
      </c>
      <c r="BL276" s="87">
        <v>-4634996.5621672897</v>
      </c>
      <c r="BM276" s="87">
        <v>5924303.0944271302</v>
      </c>
      <c r="BN276" s="87">
        <v>85034577.192685902</v>
      </c>
    </row>
    <row r="277" spans="1:66">
      <c r="A277" s="86" t="s">
        <v>1622</v>
      </c>
      <c r="B277" s="87">
        <v>0</v>
      </c>
      <c r="C277" s="87">
        <v>0</v>
      </c>
      <c r="D277" s="87">
        <v>0</v>
      </c>
      <c r="E277" s="87">
        <v>0</v>
      </c>
      <c r="F277" s="87">
        <v>0</v>
      </c>
      <c r="G277" s="87">
        <v>0</v>
      </c>
      <c r="H277" s="87">
        <v>0</v>
      </c>
      <c r="I277" s="87">
        <v>0</v>
      </c>
      <c r="J277" s="87">
        <v>0</v>
      </c>
      <c r="K277" s="87">
        <v>0</v>
      </c>
      <c r="L277" s="87">
        <v>0</v>
      </c>
      <c r="M277" s="87">
        <v>0</v>
      </c>
      <c r="N277" s="87">
        <v>0</v>
      </c>
      <c r="O277" s="87">
        <v>0</v>
      </c>
      <c r="P277" s="87">
        <v>0</v>
      </c>
      <c r="Q277" s="87">
        <v>0</v>
      </c>
      <c r="R277" s="87">
        <v>0</v>
      </c>
      <c r="S277" s="87">
        <v>0</v>
      </c>
      <c r="T277" s="87">
        <v>0</v>
      </c>
      <c r="U277" s="87">
        <v>0</v>
      </c>
      <c r="V277" s="87">
        <v>0</v>
      </c>
      <c r="W277" s="87">
        <v>0</v>
      </c>
      <c r="X277" s="87">
        <v>0</v>
      </c>
      <c r="Y277" s="87">
        <v>0</v>
      </c>
      <c r="Z277" s="87">
        <v>0</v>
      </c>
      <c r="AA277" s="87">
        <v>0</v>
      </c>
      <c r="AB277" s="87">
        <v>0</v>
      </c>
      <c r="AC277" s="87">
        <v>0</v>
      </c>
      <c r="AD277" s="87">
        <v>0</v>
      </c>
      <c r="AE277" s="87">
        <v>0</v>
      </c>
      <c r="AF277" s="87">
        <v>0</v>
      </c>
      <c r="AG277" s="87">
        <v>0</v>
      </c>
      <c r="AH277" s="87">
        <v>0</v>
      </c>
      <c r="AI277" s="87">
        <v>0</v>
      </c>
      <c r="AJ277" s="87">
        <v>0</v>
      </c>
      <c r="AK277" s="87">
        <v>0</v>
      </c>
      <c r="AL277" s="87">
        <v>0</v>
      </c>
      <c r="AM277" s="87">
        <v>0</v>
      </c>
      <c r="AN277" s="87">
        <v>0</v>
      </c>
      <c r="AO277" s="87">
        <v>0</v>
      </c>
      <c r="AP277" s="87">
        <v>0</v>
      </c>
      <c r="AQ277" s="87">
        <v>0</v>
      </c>
      <c r="AR277" s="87">
        <v>0</v>
      </c>
      <c r="AS277" s="87">
        <v>0</v>
      </c>
      <c r="AT277" s="87">
        <v>0</v>
      </c>
      <c r="AU277" s="87">
        <v>0</v>
      </c>
      <c r="AV277" s="87">
        <v>0</v>
      </c>
      <c r="AW277" s="87">
        <v>0</v>
      </c>
      <c r="AX277" s="87">
        <v>0</v>
      </c>
      <c r="AY277" s="87">
        <v>0</v>
      </c>
      <c r="AZ277" s="87">
        <v>0</v>
      </c>
      <c r="BA277" s="87">
        <v>0</v>
      </c>
      <c r="BB277" s="87">
        <v>0</v>
      </c>
      <c r="BC277" s="87">
        <v>0</v>
      </c>
      <c r="BD277" s="87">
        <v>0</v>
      </c>
      <c r="BE277" s="87">
        <v>0</v>
      </c>
      <c r="BF277" s="87">
        <v>0</v>
      </c>
      <c r="BG277" s="87">
        <v>0</v>
      </c>
      <c r="BH277" s="87">
        <v>0</v>
      </c>
      <c r="BI277" s="87">
        <v>0</v>
      </c>
      <c r="BJ277" s="87">
        <v>0</v>
      </c>
      <c r="BK277" s="87">
        <v>0</v>
      </c>
      <c r="BL277" s="87">
        <v>0</v>
      </c>
      <c r="BM277" s="87">
        <v>0</v>
      </c>
      <c r="BN277" s="87">
        <v>0</v>
      </c>
    </row>
    <row r="278" spans="1:66">
      <c r="A278" s="86" t="s">
        <v>1623</v>
      </c>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c r="BC278" s="87"/>
      <c r="BD278" s="87"/>
      <c r="BE278" s="87"/>
      <c r="BF278" s="87"/>
      <c r="BG278" s="87"/>
      <c r="BH278" s="87"/>
      <c r="BI278" s="87"/>
      <c r="BJ278" s="87"/>
      <c r="BK278" s="87"/>
      <c r="BL278" s="87"/>
      <c r="BM278" s="87"/>
      <c r="BN278" s="87"/>
    </row>
    <row r="279" spans="1:66">
      <c r="A279" s="89" t="s">
        <v>1624</v>
      </c>
      <c r="B279" s="87">
        <v>0</v>
      </c>
      <c r="C279" s="87">
        <v>0</v>
      </c>
      <c r="D279" s="87">
        <v>0</v>
      </c>
      <c r="E279" s="87">
        <v>0</v>
      </c>
      <c r="F279" s="87">
        <v>0</v>
      </c>
      <c r="G279" s="87">
        <v>0</v>
      </c>
      <c r="H279" s="87">
        <v>0</v>
      </c>
      <c r="I279" s="87">
        <v>0</v>
      </c>
      <c r="J279" s="87">
        <v>0</v>
      </c>
      <c r="K279" s="87">
        <v>0</v>
      </c>
      <c r="L279" s="87">
        <v>0</v>
      </c>
      <c r="M279" s="87">
        <v>0</v>
      </c>
      <c r="N279" s="87">
        <v>0</v>
      </c>
      <c r="O279" s="87">
        <v>0</v>
      </c>
      <c r="P279" s="87">
        <v>0</v>
      </c>
      <c r="Q279" s="87">
        <v>0</v>
      </c>
      <c r="R279" s="87">
        <v>0</v>
      </c>
      <c r="S279" s="87">
        <v>0</v>
      </c>
      <c r="T279" s="87">
        <v>0</v>
      </c>
      <c r="U279" s="87">
        <v>0</v>
      </c>
      <c r="V279" s="87">
        <v>0</v>
      </c>
      <c r="W279" s="87">
        <v>0</v>
      </c>
      <c r="X279" s="87">
        <v>0</v>
      </c>
      <c r="Y279" s="87">
        <v>0</v>
      </c>
      <c r="Z279" s="87">
        <v>0</v>
      </c>
      <c r="AA279" s="87">
        <v>0</v>
      </c>
      <c r="AB279" s="87">
        <v>0</v>
      </c>
      <c r="AC279" s="87">
        <v>0</v>
      </c>
      <c r="AD279" s="87">
        <v>0</v>
      </c>
      <c r="AE279" s="87">
        <v>0</v>
      </c>
      <c r="AF279" s="87">
        <v>0</v>
      </c>
      <c r="AG279" s="87">
        <v>0</v>
      </c>
      <c r="AH279" s="87">
        <v>0</v>
      </c>
      <c r="AI279" s="87">
        <v>0</v>
      </c>
      <c r="AJ279" s="87">
        <v>0</v>
      </c>
      <c r="AK279" s="87">
        <v>0</v>
      </c>
      <c r="AL279" s="87">
        <v>0</v>
      </c>
      <c r="AM279" s="87">
        <v>0</v>
      </c>
      <c r="AN279" s="87">
        <v>0</v>
      </c>
      <c r="AO279" s="87">
        <v>0</v>
      </c>
      <c r="AP279" s="87">
        <v>0</v>
      </c>
      <c r="AQ279" s="87">
        <v>0</v>
      </c>
      <c r="AR279" s="87">
        <v>0</v>
      </c>
      <c r="AS279" s="87">
        <v>0</v>
      </c>
      <c r="AT279" s="87">
        <v>0</v>
      </c>
      <c r="AU279" s="87">
        <v>0</v>
      </c>
      <c r="AV279" s="87">
        <v>0</v>
      </c>
      <c r="AW279" s="87">
        <v>0</v>
      </c>
      <c r="AX279" s="87">
        <v>0</v>
      </c>
      <c r="AY279" s="87">
        <v>0</v>
      </c>
      <c r="AZ279" s="87">
        <v>0</v>
      </c>
      <c r="BA279" s="87">
        <v>0</v>
      </c>
      <c r="BB279" s="87">
        <v>0</v>
      </c>
      <c r="BC279" s="87">
        <v>0</v>
      </c>
      <c r="BD279" s="87">
        <v>0</v>
      </c>
      <c r="BE279" s="87">
        <v>0</v>
      </c>
      <c r="BF279" s="87">
        <v>0</v>
      </c>
      <c r="BG279" s="87">
        <v>0</v>
      </c>
      <c r="BH279" s="87">
        <v>0</v>
      </c>
      <c r="BI279" s="87">
        <v>0</v>
      </c>
      <c r="BJ279" s="87">
        <v>0</v>
      </c>
      <c r="BK279" s="87">
        <v>0</v>
      </c>
      <c r="BL279" s="87">
        <v>0</v>
      </c>
      <c r="BM279" s="87">
        <v>0</v>
      </c>
      <c r="BN279" s="87">
        <v>0</v>
      </c>
    </row>
    <row r="280" spans="1:66">
      <c r="A280" s="86" t="s">
        <v>1625</v>
      </c>
      <c r="B280" s="87">
        <v>0</v>
      </c>
      <c r="C280" s="87">
        <v>0</v>
      </c>
      <c r="D280" s="87">
        <v>0</v>
      </c>
      <c r="E280" s="87">
        <v>0</v>
      </c>
      <c r="F280" s="87">
        <v>0</v>
      </c>
      <c r="G280" s="87">
        <v>0</v>
      </c>
      <c r="H280" s="87">
        <v>0</v>
      </c>
      <c r="I280" s="87">
        <v>0</v>
      </c>
      <c r="J280" s="87">
        <v>0</v>
      </c>
      <c r="K280" s="87">
        <v>0</v>
      </c>
      <c r="L280" s="87">
        <v>0</v>
      </c>
      <c r="M280" s="87">
        <v>0</v>
      </c>
      <c r="N280" s="87">
        <v>0</v>
      </c>
      <c r="O280" s="87">
        <v>0</v>
      </c>
      <c r="P280" s="87">
        <v>0</v>
      </c>
      <c r="Q280" s="87">
        <v>0</v>
      </c>
      <c r="R280" s="87">
        <v>0</v>
      </c>
      <c r="S280" s="87">
        <v>0</v>
      </c>
      <c r="T280" s="87">
        <v>0</v>
      </c>
      <c r="U280" s="87">
        <v>0</v>
      </c>
      <c r="V280" s="87">
        <v>0</v>
      </c>
      <c r="W280" s="87">
        <v>0</v>
      </c>
      <c r="X280" s="87">
        <v>0</v>
      </c>
      <c r="Y280" s="87">
        <v>0</v>
      </c>
      <c r="Z280" s="87">
        <v>0</v>
      </c>
      <c r="AA280" s="87">
        <v>0</v>
      </c>
      <c r="AB280" s="87">
        <v>0</v>
      </c>
      <c r="AC280" s="87">
        <v>0</v>
      </c>
      <c r="AD280" s="87">
        <v>0</v>
      </c>
      <c r="AE280" s="87">
        <v>0</v>
      </c>
      <c r="AF280" s="87">
        <v>0</v>
      </c>
      <c r="AG280" s="87">
        <v>0</v>
      </c>
      <c r="AH280" s="87">
        <v>0</v>
      </c>
      <c r="AI280" s="87">
        <v>0</v>
      </c>
      <c r="AJ280" s="87">
        <v>0</v>
      </c>
      <c r="AK280" s="87">
        <v>0</v>
      </c>
      <c r="AL280" s="87">
        <v>0</v>
      </c>
      <c r="AM280" s="87">
        <v>0</v>
      </c>
      <c r="AN280" s="87">
        <v>0</v>
      </c>
      <c r="AO280" s="87">
        <v>0</v>
      </c>
      <c r="AP280" s="87">
        <v>0</v>
      </c>
      <c r="AQ280" s="87">
        <v>0</v>
      </c>
      <c r="AR280" s="87">
        <v>0</v>
      </c>
      <c r="AS280" s="87">
        <v>0</v>
      </c>
      <c r="AT280" s="87">
        <v>0</v>
      </c>
      <c r="AU280" s="87">
        <v>0</v>
      </c>
      <c r="AV280" s="87">
        <v>0</v>
      </c>
      <c r="AW280" s="87">
        <v>0</v>
      </c>
      <c r="AX280" s="87">
        <v>0</v>
      </c>
      <c r="AY280" s="87">
        <v>0</v>
      </c>
      <c r="AZ280" s="87">
        <v>0</v>
      </c>
      <c r="BA280" s="87">
        <v>0</v>
      </c>
      <c r="BB280" s="87">
        <v>0</v>
      </c>
      <c r="BC280" s="87">
        <v>0</v>
      </c>
      <c r="BD280" s="87">
        <v>0</v>
      </c>
      <c r="BE280" s="87">
        <v>0</v>
      </c>
      <c r="BF280" s="87">
        <v>0</v>
      </c>
      <c r="BG280" s="87">
        <v>0</v>
      </c>
      <c r="BH280" s="87">
        <v>0</v>
      </c>
      <c r="BI280" s="87">
        <v>0</v>
      </c>
      <c r="BJ280" s="87">
        <v>0</v>
      </c>
      <c r="BK280" s="87">
        <v>0</v>
      </c>
      <c r="BL280" s="87">
        <v>0</v>
      </c>
      <c r="BM280" s="87">
        <v>0</v>
      </c>
      <c r="BN280" s="87">
        <v>0</v>
      </c>
    </row>
    <row r="281" spans="1:66">
      <c r="A281" s="86" t="s">
        <v>1626</v>
      </c>
      <c r="B281" s="87">
        <v>10147540.582166299</v>
      </c>
      <c r="C281" s="87">
        <v>11858770.3732998</v>
      </c>
      <c r="D281" s="87">
        <v>11636805.217964999</v>
      </c>
      <c r="E281" s="87">
        <v>12138247.2469956</v>
      </c>
      <c r="F281" s="87">
        <v>9797833.2464351505</v>
      </c>
      <c r="G281" s="87">
        <v>7706711.42086739</v>
      </c>
      <c r="H281" s="87">
        <v>6581357.1682006996</v>
      </c>
      <c r="I281" s="87">
        <v>6390204.9918816704</v>
      </c>
      <c r="J281" s="87">
        <v>6417586.0972742802</v>
      </c>
      <c r="K281" s="87">
        <v>8195691.8021943998</v>
      </c>
      <c r="L281" s="87">
        <v>10476030.9284564</v>
      </c>
      <c r="M281" s="87">
        <v>9492732.9458679594</v>
      </c>
      <c r="N281" s="87">
        <v>110839512.021604</v>
      </c>
      <c r="O281" s="87">
        <v>8494227.1684713997</v>
      </c>
      <c r="P281" s="87">
        <v>8663207.2992000394</v>
      </c>
      <c r="Q281" s="87">
        <v>8346959.7884957399</v>
      </c>
      <c r="R281" s="87">
        <v>7666365.0922107203</v>
      </c>
      <c r="S281" s="87">
        <v>5570730.1752810897</v>
      </c>
      <c r="T281" s="87">
        <v>3519967.2473516902</v>
      </c>
      <c r="U281" s="87">
        <v>2363470.0537856701</v>
      </c>
      <c r="V281" s="87">
        <v>2611512.1822759099</v>
      </c>
      <c r="W281" s="87">
        <v>3210847.1902800798</v>
      </c>
      <c r="X281" s="87">
        <v>4977776.9371210402</v>
      </c>
      <c r="Y281" s="87">
        <v>7489601.5888950499</v>
      </c>
      <c r="Z281" s="87">
        <v>5750996.32666797</v>
      </c>
      <c r="AA281" s="87">
        <v>68665661.050036401</v>
      </c>
      <c r="AB281" s="87">
        <v>2988431.2666213</v>
      </c>
      <c r="AC281" s="87">
        <v>3069881.7392010698</v>
      </c>
      <c r="AD281" s="87">
        <v>2987444.9480107999</v>
      </c>
      <c r="AE281" s="87">
        <v>2952632.2426163601</v>
      </c>
      <c r="AF281" s="87">
        <v>2886335.0456182202</v>
      </c>
      <c r="AG281" s="87">
        <v>3240150.18357149</v>
      </c>
      <c r="AH281" s="87">
        <v>3634004.9673726801</v>
      </c>
      <c r="AI281" s="87">
        <v>3657805.0300271502</v>
      </c>
      <c r="AJ281" s="87">
        <v>3657127.4014571202</v>
      </c>
      <c r="AK281" s="87">
        <v>3626333.9601734299</v>
      </c>
      <c r="AL281" s="87">
        <v>3494600.0533310398</v>
      </c>
      <c r="AM281" s="87">
        <v>7811717.0868244404</v>
      </c>
      <c r="AN281" s="87">
        <v>44006463.924825102</v>
      </c>
      <c r="AO281" s="87">
        <v>2671386.7667285502</v>
      </c>
      <c r="AP281" s="87">
        <v>2750086.8296220601</v>
      </c>
      <c r="AQ281" s="87">
        <v>2683535.2304381202</v>
      </c>
      <c r="AR281" s="87">
        <v>2665420.58414244</v>
      </c>
      <c r="AS281" s="87">
        <v>2616394.4231936801</v>
      </c>
      <c r="AT281" s="87">
        <v>2982287.0996225402</v>
      </c>
      <c r="AU281" s="87">
        <v>3424382.7133036801</v>
      </c>
      <c r="AV281" s="87">
        <v>3515160.6278738901</v>
      </c>
      <c r="AW281" s="87">
        <v>3425165.4338487401</v>
      </c>
      <c r="AX281" s="87">
        <v>3311489.5032693199</v>
      </c>
      <c r="AY281" s="87">
        <v>3212771.94730228</v>
      </c>
      <c r="AZ281" s="87">
        <v>8633225.7499472704</v>
      </c>
      <c r="BA281" s="87">
        <v>41891306.909292601</v>
      </c>
      <c r="BB281" s="87">
        <v>3067634.2641493501</v>
      </c>
      <c r="BC281" s="87">
        <v>3165959.4126189202</v>
      </c>
      <c r="BD281" s="87">
        <v>2671569.80443657</v>
      </c>
      <c r="BE281" s="87">
        <v>2637795.1061810399</v>
      </c>
      <c r="BF281" s="87">
        <v>2572294.24643054</v>
      </c>
      <c r="BG281" s="87">
        <v>2728564.0089856102</v>
      </c>
      <c r="BH281" s="87">
        <v>2995497.4993428802</v>
      </c>
      <c r="BI281" s="87">
        <v>3120268.6930312999</v>
      </c>
      <c r="BJ281" s="87">
        <v>3265592.4181007398</v>
      </c>
      <c r="BK281" s="87">
        <v>3358728.0838145399</v>
      </c>
      <c r="BL281" s="87">
        <v>3226108.43112671</v>
      </c>
      <c r="BM281" s="87">
        <v>9028136.0329723302</v>
      </c>
      <c r="BN281" s="87">
        <v>41838148.001190498</v>
      </c>
    </row>
    <row r="282" spans="1:66">
      <c r="A282" s="86" t="s">
        <v>1627</v>
      </c>
      <c r="B282" s="87">
        <v>0</v>
      </c>
      <c r="C282" s="87">
        <v>0</v>
      </c>
      <c r="D282" s="87">
        <v>0</v>
      </c>
      <c r="E282" s="87">
        <v>0</v>
      </c>
      <c r="F282" s="87">
        <v>0</v>
      </c>
      <c r="G282" s="87">
        <v>0</v>
      </c>
      <c r="H282" s="87">
        <v>0</v>
      </c>
      <c r="I282" s="87">
        <v>0</v>
      </c>
      <c r="J282" s="87">
        <v>0</v>
      </c>
      <c r="K282" s="87">
        <v>0</v>
      </c>
      <c r="L282" s="87">
        <v>0</v>
      </c>
      <c r="M282" s="87">
        <v>0</v>
      </c>
      <c r="N282" s="87">
        <v>0</v>
      </c>
      <c r="O282" s="87">
        <v>0</v>
      </c>
      <c r="P282" s="87">
        <v>0</v>
      </c>
      <c r="Q282" s="87">
        <v>0</v>
      </c>
      <c r="R282" s="87">
        <v>0</v>
      </c>
      <c r="S282" s="87">
        <v>0</v>
      </c>
      <c r="T282" s="87">
        <v>0</v>
      </c>
      <c r="U282" s="87">
        <v>0</v>
      </c>
      <c r="V282" s="87">
        <v>0</v>
      </c>
      <c r="W282" s="87">
        <v>0</v>
      </c>
      <c r="X282" s="87">
        <v>0</v>
      </c>
      <c r="Y282" s="87">
        <v>0</v>
      </c>
      <c r="Z282" s="87">
        <v>0</v>
      </c>
      <c r="AA282" s="87">
        <v>0</v>
      </c>
      <c r="AB282" s="87">
        <v>-20124.469999999899</v>
      </c>
      <c r="AC282" s="87">
        <v>-20124.469999999899</v>
      </c>
      <c r="AD282" s="87">
        <v>-20124.469999999899</v>
      </c>
      <c r="AE282" s="87">
        <v>-20124.469999999899</v>
      </c>
      <c r="AF282" s="87">
        <v>-20124.469999999899</v>
      </c>
      <c r="AG282" s="87">
        <v>-20124.469999999899</v>
      </c>
      <c r="AH282" s="87">
        <v>-20124.469999999899</v>
      </c>
      <c r="AI282" s="87">
        <v>-20124.469999999899</v>
      </c>
      <c r="AJ282" s="87">
        <v>-20124.469999999899</v>
      </c>
      <c r="AK282" s="87">
        <v>-20124.469999999899</v>
      </c>
      <c r="AL282" s="87">
        <v>-20124.469999999899</v>
      </c>
      <c r="AM282" s="87">
        <v>-20124.469999999899</v>
      </c>
      <c r="AN282" s="87">
        <v>-241493.639999999</v>
      </c>
      <c r="AO282" s="87">
        <v>-20177.776999999998</v>
      </c>
      <c r="AP282" s="87">
        <v>-20177.776999999998</v>
      </c>
      <c r="AQ282" s="87">
        <v>-20177.776999999998</v>
      </c>
      <c r="AR282" s="87">
        <v>-20177.776999999998</v>
      </c>
      <c r="AS282" s="87">
        <v>-20177.776999999998</v>
      </c>
      <c r="AT282" s="87">
        <v>-20177.776999999998</v>
      </c>
      <c r="AU282" s="87">
        <v>-20177.776999999998</v>
      </c>
      <c r="AV282" s="87">
        <v>-20177.776999999998</v>
      </c>
      <c r="AW282" s="87">
        <v>-20177.776999999998</v>
      </c>
      <c r="AX282" s="87">
        <v>-20177.776999999998</v>
      </c>
      <c r="AY282" s="87">
        <v>-20177.776999999998</v>
      </c>
      <c r="AZ282" s="87">
        <v>-20177.776999999998</v>
      </c>
      <c r="BA282" s="87">
        <v>-242133.323999999</v>
      </c>
      <c r="BB282" s="87">
        <v>-20181.357</v>
      </c>
      <c r="BC282" s="87">
        <v>-20181.357</v>
      </c>
      <c r="BD282" s="87">
        <v>-20181.357</v>
      </c>
      <c r="BE282" s="87">
        <v>-20181.357</v>
      </c>
      <c r="BF282" s="87">
        <v>-20181.357</v>
      </c>
      <c r="BG282" s="87">
        <v>-20181.357</v>
      </c>
      <c r="BH282" s="87">
        <v>-20181.357</v>
      </c>
      <c r="BI282" s="87">
        <v>-20181.357</v>
      </c>
      <c r="BJ282" s="87">
        <v>-20181.357</v>
      </c>
      <c r="BK282" s="87">
        <v>-20181.357</v>
      </c>
      <c r="BL282" s="87">
        <v>-20181.357</v>
      </c>
      <c r="BM282" s="87">
        <v>-20181.357</v>
      </c>
      <c r="BN282" s="87">
        <v>-242176.283999999</v>
      </c>
    </row>
    <row r="283" spans="1:66">
      <c r="A283" s="89" t="s">
        <v>1628</v>
      </c>
      <c r="B283" s="87">
        <v>10147540.582166299</v>
      </c>
      <c r="C283" s="87">
        <v>11858770.3732998</v>
      </c>
      <c r="D283" s="87">
        <v>11636805.217964999</v>
      </c>
      <c r="E283" s="87">
        <v>12138247.2469956</v>
      </c>
      <c r="F283" s="87">
        <v>9797833.2464351505</v>
      </c>
      <c r="G283" s="87">
        <v>7706711.42086739</v>
      </c>
      <c r="H283" s="87">
        <v>6581357.1682006996</v>
      </c>
      <c r="I283" s="87">
        <v>6390204.9918816704</v>
      </c>
      <c r="J283" s="87">
        <v>6417586.0972742802</v>
      </c>
      <c r="K283" s="87">
        <v>8195691.8021943998</v>
      </c>
      <c r="L283" s="87">
        <v>10476030.9284564</v>
      </c>
      <c r="M283" s="87">
        <v>9492732.9458679594</v>
      </c>
      <c r="N283" s="87">
        <v>110839512.021604</v>
      </c>
      <c r="O283" s="87">
        <v>8494227.1684713997</v>
      </c>
      <c r="P283" s="87">
        <v>8663207.2992000394</v>
      </c>
      <c r="Q283" s="87">
        <v>8346959.7884957399</v>
      </c>
      <c r="R283" s="87">
        <v>7666365.0922107203</v>
      </c>
      <c r="S283" s="87">
        <v>5570730.1752810897</v>
      </c>
      <c r="T283" s="87">
        <v>3519967.2473516902</v>
      </c>
      <c r="U283" s="87">
        <v>2363470.0537856701</v>
      </c>
      <c r="V283" s="87">
        <v>2611512.1822759099</v>
      </c>
      <c r="W283" s="87">
        <v>3210847.1902800798</v>
      </c>
      <c r="X283" s="87">
        <v>4977776.9371210402</v>
      </c>
      <c r="Y283" s="87">
        <v>7489601.5888950499</v>
      </c>
      <c r="Z283" s="87">
        <v>5750996.32666797</v>
      </c>
      <c r="AA283" s="87">
        <v>68665661.050036401</v>
      </c>
      <c r="AB283" s="87">
        <v>2968306.7966212998</v>
      </c>
      <c r="AC283" s="87">
        <v>3049757.2692010701</v>
      </c>
      <c r="AD283" s="87">
        <v>2967320.4780108002</v>
      </c>
      <c r="AE283" s="87">
        <v>2932507.7726163599</v>
      </c>
      <c r="AF283" s="87">
        <v>2866210.57561822</v>
      </c>
      <c r="AG283" s="87">
        <v>3220025.7135714898</v>
      </c>
      <c r="AH283" s="87">
        <v>3613880.4973726799</v>
      </c>
      <c r="AI283" s="87">
        <v>3637680.56002715</v>
      </c>
      <c r="AJ283" s="87">
        <v>3637002.93145712</v>
      </c>
      <c r="AK283" s="87">
        <v>3606209.4901734302</v>
      </c>
      <c r="AL283" s="87">
        <v>3474475.5833310401</v>
      </c>
      <c r="AM283" s="87">
        <v>7791592.6168244397</v>
      </c>
      <c r="AN283" s="87">
        <v>43764970.284825101</v>
      </c>
      <c r="AO283" s="87">
        <v>2651208.98972855</v>
      </c>
      <c r="AP283" s="87">
        <v>2729909.0526220598</v>
      </c>
      <c r="AQ283" s="87">
        <v>2663357.45343812</v>
      </c>
      <c r="AR283" s="87">
        <v>2645242.8071424402</v>
      </c>
      <c r="AS283" s="87">
        <v>2596216.6461936799</v>
      </c>
      <c r="AT283" s="87">
        <v>2962109.3226225399</v>
      </c>
      <c r="AU283" s="87">
        <v>3404204.9363036798</v>
      </c>
      <c r="AV283" s="87">
        <v>3494982.8508738899</v>
      </c>
      <c r="AW283" s="87">
        <v>3404987.6568487398</v>
      </c>
      <c r="AX283" s="87">
        <v>3291311.7262693201</v>
      </c>
      <c r="AY283" s="87">
        <v>3192594.1703022802</v>
      </c>
      <c r="AZ283" s="87">
        <v>8613047.9729472697</v>
      </c>
      <c r="BA283" s="87">
        <v>41649173.5852926</v>
      </c>
      <c r="BB283" s="87">
        <v>3047452.9071493498</v>
      </c>
      <c r="BC283" s="87">
        <v>3145778.0556189199</v>
      </c>
      <c r="BD283" s="87">
        <v>2651388.4474365702</v>
      </c>
      <c r="BE283" s="87">
        <v>2617613.7491810401</v>
      </c>
      <c r="BF283" s="87">
        <v>2552112.8894305401</v>
      </c>
      <c r="BG283" s="87">
        <v>2708382.6519856099</v>
      </c>
      <c r="BH283" s="87">
        <v>2975316.1423428799</v>
      </c>
      <c r="BI283" s="87">
        <v>3100087.3360313</v>
      </c>
      <c r="BJ283" s="87">
        <v>3245411.06110074</v>
      </c>
      <c r="BK283" s="87">
        <v>3338546.7268145401</v>
      </c>
      <c r="BL283" s="87">
        <v>3205927.0741267102</v>
      </c>
      <c r="BM283" s="87">
        <v>9007954.6759723295</v>
      </c>
      <c r="BN283" s="87">
        <v>41595971.717190497</v>
      </c>
    </row>
    <row r="284" spans="1:66" s="98" customFormat="1">
      <c r="A284" s="86" t="s">
        <v>1629</v>
      </c>
      <c r="B284" s="87">
        <v>0</v>
      </c>
      <c r="C284" s="87">
        <v>0</v>
      </c>
      <c r="D284" s="87">
        <v>0</v>
      </c>
      <c r="E284" s="87">
        <v>0</v>
      </c>
      <c r="F284" s="87">
        <v>0</v>
      </c>
      <c r="G284" s="87">
        <v>0</v>
      </c>
      <c r="H284" s="87">
        <v>0</v>
      </c>
      <c r="I284" s="87">
        <v>0</v>
      </c>
      <c r="J284" s="87">
        <v>0</v>
      </c>
      <c r="K284" s="87">
        <v>0</v>
      </c>
      <c r="L284" s="87">
        <v>0</v>
      </c>
      <c r="M284" s="87">
        <v>0</v>
      </c>
      <c r="N284" s="87">
        <v>0</v>
      </c>
      <c r="O284" s="87">
        <v>0</v>
      </c>
      <c r="P284" s="87">
        <v>0</v>
      </c>
      <c r="Q284" s="87">
        <v>0</v>
      </c>
      <c r="R284" s="87">
        <v>0</v>
      </c>
      <c r="S284" s="87">
        <v>0</v>
      </c>
      <c r="T284" s="87">
        <v>0</v>
      </c>
      <c r="U284" s="87">
        <v>0</v>
      </c>
      <c r="V284" s="87">
        <v>0</v>
      </c>
      <c r="W284" s="87">
        <v>0</v>
      </c>
      <c r="X284" s="87">
        <v>0</v>
      </c>
      <c r="Y284" s="87">
        <v>0</v>
      </c>
      <c r="Z284" s="87">
        <v>0</v>
      </c>
      <c r="AA284" s="87">
        <v>0</v>
      </c>
      <c r="AB284" s="87">
        <v>0</v>
      </c>
      <c r="AC284" s="87">
        <v>0</v>
      </c>
      <c r="AD284" s="87">
        <v>0</v>
      </c>
      <c r="AE284" s="87">
        <v>0</v>
      </c>
      <c r="AF284" s="87">
        <v>0</v>
      </c>
      <c r="AG284" s="87">
        <v>0</v>
      </c>
      <c r="AH284" s="87">
        <v>0</v>
      </c>
      <c r="AI284" s="87">
        <v>0</v>
      </c>
      <c r="AJ284" s="87">
        <v>0</v>
      </c>
      <c r="AK284" s="87">
        <v>0</v>
      </c>
      <c r="AL284" s="87">
        <v>0</v>
      </c>
      <c r="AM284" s="87">
        <v>0</v>
      </c>
      <c r="AN284" s="87">
        <v>0</v>
      </c>
      <c r="AO284" s="87">
        <v>0</v>
      </c>
      <c r="AP284" s="87">
        <v>0</v>
      </c>
      <c r="AQ284" s="87">
        <v>0</v>
      </c>
      <c r="AR284" s="87">
        <v>0</v>
      </c>
      <c r="AS284" s="87">
        <v>0</v>
      </c>
      <c r="AT284" s="87">
        <v>0</v>
      </c>
      <c r="AU284" s="87">
        <v>0</v>
      </c>
      <c r="AV284" s="87">
        <v>0</v>
      </c>
      <c r="AW284" s="87">
        <v>0</v>
      </c>
      <c r="AX284" s="87">
        <v>0</v>
      </c>
      <c r="AY284" s="87">
        <v>0</v>
      </c>
      <c r="AZ284" s="87">
        <v>0</v>
      </c>
      <c r="BA284" s="87">
        <v>0</v>
      </c>
      <c r="BB284" s="87">
        <v>0</v>
      </c>
      <c r="BC284" s="87">
        <v>0</v>
      </c>
      <c r="BD284" s="87">
        <v>0</v>
      </c>
      <c r="BE284" s="87">
        <v>0</v>
      </c>
      <c r="BF284" s="87">
        <v>0</v>
      </c>
      <c r="BG284" s="87">
        <v>0</v>
      </c>
      <c r="BH284" s="87">
        <v>0</v>
      </c>
      <c r="BI284" s="87">
        <v>0</v>
      </c>
      <c r="BJ284" s="87">
        <v>0</v>
      </c>
      <c r="BK284" s="87">
        <v>0</v>
      </c>
      <c r="BL284" s="87">
        <v>0</v>
      </c>
      <c r="BM284" s="87">
        <v>0</v>
      </c>
      <c r="BN284" s="87">
        <v>0</v>
      </c>
    </row>
    <row r="285" spans="1:66" ht="10.8" thickBot="1">
      <c r="A285" s="92" t="s">
        <v>1630</v>
      </c>
      <c r="B285" s="87">
        <v>0</v>
      </c>
      <c r="C285" s="87">
        <v>0</v>
      </c>
      <c r="D285" s="87">
        <v>0</v>
      </c>
      <c r="E285" s="87">
        <v>0</v>
      </c>
      <c r="F285" s="87">
        <v>0</v>
      </c>
      <c r="G285" s="87">
        <v>0</v>
      </c>
      <c r="H285" s="87">
        <v>0</v>
      </c>
      <c r="I285" s="87">
        <v>0</v>
      </c>
      <c r="J285" s="87">
        <v>0</v>
      </c>
      <c r="K285" s="87">
        <v>0</v>
      </c>
      <c r="L285" s="87">
        <v>0</v>
      </c>
      <c r="M285" s="87">
        <v>0</v>
      </c>
      <c r="N285" s="87">
        <v>0</v>
      </c>
      <c r="O285" s="87">
        <v>0</v>
      </c>
      <c r="P285" s="87">
        <v>0</v>
      </c>
      <c r="Q285" s="87">
        <v>0</v>
      </c>
      <c r="R285" s="87">
        <v>0</v>
      </c>
      <c r="S285" s="87">
        <v>0</v>
      </c>
      <c r="T285" s="87">
        <v>0</v>
      </c>
      <c r="U285" s="87">
        <v>0</v>
      </c>
      <c r="V285" s="87">
        <v>0</v>
      </c>
      <c r="W285" s="87">
        <v>0</v>
      </c>
      <c r="X285" s="87">
        <v>0</v>
      </c>
      <c r="Y285" s="87">
        <v>0</v>
      </c>
      <c r="Z285" s="87">
        <v>0</v>
      </c>
      <c r="AA285" s="87">
        <v>0</v>
      </c>
      <c r="AB285" s="87">
        <v>0</v>
      </c>
      <c r="AC285" s="87">
        <v>0</v>
      </c>
      <c r="AD285" s="87">
        <v>0</v>
      </c>
      <c r="AE285" s="87">
        <v>0</v>
      </c>
      <c r="AF285" s="87">
        <v>0</v>
      </c>
      <c r="AG285" s="87">
        <v>0</v>
      </c>
      <c r="AH285" s="87">
        <v>0</v>
      </c>
      <c r="AI285" s="87">
        <v>0</v>
      </c>
      <c r="AJ285" s="87">
        <v>0</v>
      </c>
      <c r="AK285" s="87">
        <v>0</v>
      </c>
      <c r="AL285" s="87">
        <v>0</v>
      </c>
      <c r="AM285" s="87">
        <v>0</v>
      </c>
      <c r="AN285" s="87">
        <v>0</v>
      </c>
      <c r="AO285" s="87">
        <v>0</v>
      </c>
      <c r="AP285" s="87">
        <v>0</v>
      </c>
      <c r="AQ285" s="87">
        <v>0</v>
      </c>
      <c r="AR285" s="87">
        <v>0</v>
      </c>
      <c r="AS285" s="87">
        <v>0</v>
      </c>
      <c r="AT285" s="87">
        <v>0</v>
      </c>
      <c r="AU285" s="87">
        <v>0</v>
      </c>
      <c r="AV285" s="87">
        <v>0</v>
      </c>
      <c r="AW285" s="87">
        <v>0</v>
      </c>
      <c r="AX285" s="87">
        <v>0</v>
      </c>
      <c r="AY285" s="87">
        <v>0</v>
      </c>
      <c r="AZ285" s="87">
        <v>0</v>
      </c>
      <c r="BA285" s="87">
        <v>0</v>
      </c>
      <c r="BB285" s="87">
        <v>0</v>
      </c>
      <c r="BC285" s="87">
        <v>0</v>
      </c>
      <c r="BD285" s="87">
        <v>0</v>
      </c>
      <c r="BE285" s="87">
        <v>0</v>
      </c>
      <c r="BF285" s="87">
        <v>0</v>
      </c>
      <c r="BG285" s="87">
        <v>0</v>
      </c>
      <c r="BH285" s="87">
        <v>0</v>
      </c>
      <c r="BI285" s="87">
        <v>0</v>
      </c>
      <c r="BJ285" s="87">
        <v>0</v>
      </c>
      <c r="BK285" s="87">
        <v>0</v>
      </c>
      <c r="BL285" s="87">
        <v>0</v>
      </c>
      <c r="BM285" s="87">
        <v>0</v>
      </c>
      <c r="BN285" s="87">
        <v>0</v>
      </c>
    </row>
    <row r="286" spans="1:66">
      <c r="A286" s="86" t="s">
        <v>1631</v>
      </c>
      <c r="B286" s="87">
        <v>10147540.582166299</v>
      </c>
      <c r="C286" s="87">
        <v>11858770.3732998</v>
      </c>
      <c r="D286" s="87">
        <v>11636805.217964999</v>
      </c>
      <c r="E286" s="87">
        <v>12138247.2469956</v>
      </c>
      <c r="F286" s="87">
        <v>9797833.2464351505</v>
      </c>
      <c r="G286" s="87">
        <v>7706711.42086739</v>
      </c>
      <c r="H286" s="87">
        <v>6581357.1682006996</v>
      </c>
      <c r="I286" s="87">
        <v>6390204.9918816704</v>
      </c>
      <c r="J286" s="87">
        <v>6417586.0972742802</v>
      </c>
      <c r="K286" s="87">
        <v>8195691.8021943998</v>
      </c>
      <c r="L286" s="87">
        <v>10476030.9284564</v>
      </c>
      <c r="M286" s="87">
        <v>9492732.9458679594</v>
      </c>
      <c r="N286" s="87">
        <v>110839512.021604</v>
      </c>
      <c r="O286" s="87">
        <v>8494227.1684713997</v>
      </c>
      <c r="P286" s="87">
        <v>8663207.2992000394</v>
      </c>
      <c r="Q286" s="87">
        <v>8346959.7884957399</v>
      </c>
      <c r="R286" s="87">
        <v>7666365.0922107203</v>
      </c>
      <c r="S286" s="87">
        <v>5570730.1752810897</v>
      </c>
      <c r="T286" s="87">
        <v>3519967.2473516902</v>
      </c>
      <c r="U286" s="87">
        <v>2363470.0537856701</v>
      </c>
      <c r="V286" s="87">
        <v>2611512.1822759099</v>
      </c>
      <c r="W286" s="87">
        <v>3210847.1902800798</v>
      </c>
      <c r="X286" s="87">
        <v>4977776.9371210402</v>
      </c>
      <c r="Y286" s="87">
        <v>7489601.5888950499</v>
      </c>
      <c r="Z286" s="87">
        <v>5750996.32666797</v>
      </c>
      <c r="AA286" s="87">
        <v>68665661.050036401</v>
      </c>
      <c r="AB286" s="87">
        <v>2968306.7966212998</v>
      </c>
      <c r="AC286" s="87">
        <v>3049757.2692010701</v>
      </c>
      <c r="AD286" s="87">
        <v>2967320.4780108002</v>
      </c>
      <c r="AE286" s="87">
        <v>2932507.7726163599</v>
      </c>
      <c r="AF286" s="87">
        <v>2866210.57561822</v>
      </c>
      <c r="AG286" s="87">
        <v>3220025.7135714898</v>
      </c>
      <c r="AH286" s="87">
        <v>3613880.4973726799</v>
      </c>
      <c r="AI286" s="87">
        <v>3637680.56002715</v>
      </c>
      <c r="AJ286" s="87">
        <v>3637002.93145712</v>
      </c>
      <c r="AK286" s="87">
        <v>3606209.4901734302</v>
      </c>
      <c r="AL286" s="87">
        <v>3474475.5833310401</v>
      </c>
      <c r="AM286" s="87">
        <v>7791592.6168244397</v>
      </c>
      <c r="AN286" s="87">
        <v>43764970.284825101</v>
      </c>
      <c r="AO286" s="87">
        <v>2651208.98972855</v>
      </c>
      <c r="AP286" s="87">
        <v>2729909.0526220598</v>
      </c>
      <c r="AQ286" s="87">
        <v>2663357.45343812</v>
      </c>
      <c r="AR286" s="87">
        <v>2645242.8071424402</v>
      </c>
      <c r="AS286" s="87">
        <v>2596216.6461936799</v>
      </c>
      <c r="AT286" s="87">
        <v>2962109.3226225399</v>
      </c>
      <c r="AU286" s="87">
        <v>3404204.9363036798</v>
      </c>
      <c r="AV286" s="87">
        <v>3494982.8508738899</v>
      </c>
      <c r="AW286" s="87">
        <v>3404987.6568487398</v>
      </c>
      <c r="AX286" s="87">
        <v>3291311.7262693201</v>
      </c>
      <c r="AY286" s="87">
        <v>3192594.1703022802</v>
      </c>
      <c r="AZ286" s="87">
        <v>8613047.9729472697</v>
      </c>
      <c r="BA286" s="87">
        <v>41649173.5852926</v>
      </c>
      <c r="BB286" s="87">
        <v>3047452.9071493498</v>
      </c>
      <c r="BC286" s="87">
        <v>3145778.0556189199</v>
      </c>
      <c r="BD286" s="87">
        <v>2651388.4474365702</v>
      </c>
      <c r="BE286" s="87">
        <v>2617613.7491810401</v>
      </c>
      <c r="BF286" s="87">
        <v>2552112.8894305401</v>
      </c>
      <c r="BG286" s="87">
        <v>2708382.6519856099</v>
      </c>
      <c r="BH286" s="87">
        <v>2975316.1423428799</v>
      </c>
      <c r="BI286" s="87">
        <v>3100087.3360313</v>
      </c>
      <c r="BJ286" s="87">
        <v>3245411.06110074</v>
      </c>
      <c r="BK286" s="87">
        <v>3338546.7268145401</v>
      </c>
      <c r="BL286" s="87">
        <v>3205927.0741267102</v>
      </c>
      <c r="BM286" s="87">
        <v>9007954.6759723295</v>
      </c>
      <c r="BN286" s="87">
        <v>41595971.717190497</v>
      </c>
    </row>
    <row r="287" spans="1:66">
      <c r="A287" s="86" t="s">
        <v>1632</v>
      </c>
      <c r="B287" s="87">
        <v>-1013397.4405556</v>
      </c>
      <c r="C287" s="87">
        <v>-1133984.7726463</v>
      </c>
      <c r="D287" s="87">
        <v>-1220539.1356369499</v>
      </c>
      <c r="E287" s="87">
        <v>-1288475.2952868701</v>
      </c>
      <c r="F287" s="87">
        <v>-932930.00018387998</v>
      </c>
      <c r="G287" s="87">
        <v>-1007777.91792276</v>
      </c>
      <c r="H287" s="87">
        <v>-1072834.3297697899</v>
      </c>
      <c r="I287" s="87">
        <v>-1135836.9441205501</v>
      </c>
      <c r="J287" s="87">
        <v>-1197991.08150866</v>
      </c>
      <c r="K287" s="87">
        <v>-1269963.7796768199</v>
      </c>
      <c r="L287" s="87">
        <v>-1350430.0498536499</v>
      </c>
      <c r="M287" s="87">
        <v>-1423396.6799337701</v>
      </c>
      <c r="N287" s="87">
        <v>-14047557.427095599</v>
      </c>
      <c r="O287" s="87">
        <v>-1428703.72567984</v>
      </c>
      <c r="P287" s="87">
        <v>-800797.49955643399</v>
      </c>
      <c r="Q287" s="87">
        <v>-863233.107115519</v>
      </c>
      <c r="R287" s="87">
        <v>-924252.25591522094</v>
      </c>
      <c r="S287" s="87">
        <v>-985004.16487023304</v>
      </c>
      <c r="T287" s="87">
        <v>-1044133.09777883</v>
      </c>
      <c r="U287" s="87">
        <v>-1104104.68668272</v>
      </c>
      <c r="V287" s="87">
        <v>-1160709.58955565</v>
      </c>
      <c r="W287" s="87">
        <v>-1219930.33129087</v>
      </c>
      <c r="X287" s="87">
        <v>-770150.96713976795</v>
      </c>
      <c r="Y287" s="87">
        <v>-812195.43245807604</v>
      </c>
      <c r="Z287" s="87">
        <v>-228531.20190359</v>
      </c>
      <c r="AA287" s="87">
        <v>-11341746.059946701</v>
      </c>
      <c r="AB287" s="87">
        <v>-228862.636935652</v>
      </c>
      <c r="AC287" s="87">
        <v>-245202.58030003399</v>
      </c>
      <c r="AD287" s="87">
        <v>-259214.847539126</v>
      </c>
      <c r="AE287" s="87">
        <v>-273405.38486580801</v>
      </c>
      <c r="AF287" s="87">
        <v>-286814.83065774298</v>
      </c>
      <c r="AG287" s="87">
        <v>-299898.75736947998</v>
      </c>
      <c r="AH287" s="87">
        <v>-314339.70855129801</v>
      </c>
      <c r="AI287" s="87">
        <v>-328740.93155374902</v>
      </c>
      <c r="AJ287" s="87">
        <v>-344105.12685361702</v>
      </c>
      <c r="AK287" s="87">
        <v>-358892.11192900199</v>
      </c>
      <c r="AL287" s="87">
        <v>-371189.23708547599</v>
      </c>
      <c r="AM287" s="87">
        <v>110624.11888744999</v>
      </c>
      <c r="AN287" s="87">
        <v>-3200042.0347535401</v>
      </c>
      <c r="AO287" s="87">
        <v>111574.714099291</v>
      </c>
      <c r="AP287" s="87">
        <v>94831.9443391635</v>
      </c>
      <c r="AQ287" s="87">
        <v>64028.796124079498</v>
      </c>
      <c r="AR287" s="87">
        <v>32840.855959517401</v>
      </c>
      <c r="AS287" s="87">
        <v>1263.3177005341099</v>
      </c>
      <c r="AT287" s="87">
        <v>-30708.692468385201</v>
      </c>
      <c r="AU287" s="87">
        <v>-63080.117098843402</v>
      </c>
      <c r="AV287" s="87">
        <v>-95855.968562619906</v>
      </c>
      <c r="AW287" s="87">
        <v>-129041.330154442</v>
      </c>
      <c r="AX287" s="87">
        <v>-162641.357213927</v>
      </c>
      <c r="AY287" s="87">
        <v>-196661.278267102</v>
      </c>
      <c r="AZ287" s="87">
        <v>-231106.39618780199</v>
      </c>
      <c r="BA287" s="87">
        <v>-604555.51173053903</v>
      </c>
      <c r="BB287" s="87">
        <v>-245799.39168375201</v>
      </c>
      <c r="BC287" s="87">
        <v>-280554.250798258</v>
      </c>
      <c r="BD287" s="87">
        <v>115759.03935433499</v>
      </c>
      <c r="BE287" s="87">
        <v>100143.111766841</v>
      </c>
      <c r="BF287" s="87">
        <v>84332.766860234799</v>
      </c>
      <c r="BG287" s="87">
        <v>68325.575428785101</v>
      </c>
      <c r="BH287" s="87">
        <v>52119.074021504799</v>
      </c>
      <c r="BI287" s="87">
        <v>35710.764402100103</v>
      </c>
      <c r="BJ287" s="87">
        <v>19098.1129996251</v>
      </c>
      <c r="BK287" s="87">
        <v>2278.5503495866201</v>
      </c>
      <c r="BL287" s="87">
        <v>-14750.529474713099</v>
      </c>
      <c r="BM287" s="87">
        <v>-31991.769440727901</v>
      </c>
      <c r="BN287" s="87">
        <v>-95328.946214437601</v>
      </c>
    </row>
    <row r="288" spans="1:66">
      <c r="A288" s="86" t="s">
        <v>1633</v>
      </c>
      <c r="B288" s="87">
        <v>0</v>
      </c>
      <c r="C288" s="87">
        <v>0</v>
      </c>
      <c r="D288" s="87">
        <v>0</v>
      </c>
      <c r="E288" s="87">
        <v>0</v>
      </c>
      <c r="F288" s="87">
        <v>0</v>
      </c>
      <c r="G288" s="87">
        <v>0</v>
      </c>
      <c r="H288" s="87">
        <v>0</v>
      </c>
      <c r="I288" s="87">
        <v>0</v>
      </c>
      <c r="J288" s="87">
        <v>0</v>
      </c>
      <c r="K288" s="87">
        <v>0</v>
      </c>
      <c r="L288" s="87">
        <v>0</v>
      </c>
      <c r="M288" s="87">
        <v>0</v>
      </c>
      <c r="N288" s="87">
        <v>0</v>
      </c>
      <c r="O288" s="87">
        <v>0</v>
      </c>
      <c r="P288" s="87">
        <v>0</v>
      </c>
      <c r="Q288" s="87">
        <v>0</v>
      </c>
      <c r="R288" s="87">
        <v>0</v>
      </c>
      <c r="S288" s="87">
        <v>0</v>
      </c>
      <c r="T288" s="87">
        <v>0</v>
      </c>
      <c r="U288" s="87">
        <v>0</v>
      </c>
      <c r="V288" s="87">
        <v>0</v>
      </c>
      <c r="W288" s="87">
        <v>0</v>
      </c>
      <c r="X288" s="87">
        <v>0</v>
      </c>
      <c r="Y288" s="87">
        <v>0</v>
      </c>
      <c r="Z288" s="87">
        <v>0</v>
      </c>
      <c r="AA288" s="87">
        <v>0</v>
      </c>
      <c r="AB288" s="87">
        <v>0</v>
      </c>
      <c r="AC288" s="87">
        <v>0</v>
      </c>
      <c r="AD288" s="87">
        <v>0</v>
      </c>
      <c r="AE288" s="87">
        <v>0</v>
      </c>
      <c r="AF288" s="87">
        <v>0</v>
      </c>
      <c r="AG288" s="87">
        <v>0</v>
      </c>
      <c r="AH288" s="87">
        <v>0</v>
      </c>
      <c r="AI288" s="87">
        <v>0</v>
      </c>
      <c r="AJ288" s="87">
        <v>0</v>
      </c>
      <c r="AK288" s="87">
        <v>0</v>
      </c>
      <c r="AL288" s="87">
        <v>0</v>
      </c>
      <c r="AM288" s="87">
        <v>0</v>
      </c>
      <c r="AN288" s="87">
        <v>0</v>
      </c>
      <c r="AO288" s="87">
        <v>0</v>
      </c>
      <c r="AP288" s="87">
        <v>0</v>
      </c>
      <c r="AQ288" s="87">
        <v>0</v>
      </c>
      <c r="AR288" s="87">
        <v>0</v>
      </c>
      <c r="AS288" s="87">
        <v>0</v>
      </c>
      <c r="AT288" s="87">
        <v>0</v>
      </c>
      <c r="AU288" s="87">
        <v>0</v>
      </c>
      <c r="AV288" s="87">
        <v>0</v>
      </c>
      <c r="AW288" s="87">
        <v>0</v>
      </c>
      <c r="AX288" s="87">
        <v>0</v>
      </c>
      <c r="AY288" s="87">
        <v>0</v>
      </c>
      <c r="AZ288" s="87">
        <v>0</v>
      </c>
      <c r="BA288" s="87">
        <v>0</v>
      </c>
      <c r="BB288" s="87">
        <v>0</v>
      </c>
      <c r="BC288" s="87">
        <v>0</v>
      </c>
      <c r="BD288" s="87">
        <v>0</v>
      </c>
      <c r="BE288" s="87">
        <v>0</v>
      </c>
      <c r="BF288" s="87">
        <v>0</v>
      </c>
      <c r="BG288" s="87">
        <v>0</v>
      </c>
      <c r="BH288" s="87">
        <v>0</v>
      </c>
      <c r="BI288" s="87">
        <v>0</v>
      </c>
      <c r="BJ288" s="87">
        <v>0</v>
      </c>
      <c r="BK288" s="87">
        <v>0</v>
      </c>
      <c r="BL288" s="87">
        <v>0</v>
      </c>
      <c r="BM288" s="87">
        <v>0</v>
      </c>
      <c r="BN288" s="87">
        <v>0</v>
      </c>
    </row>
    <row r="289" spans="1:66">
      <c r="A289" s="86" t="s">
        <v>1634</v>
      </c>
      <c r="B289" s="87">
        <v>9134143.1416107398</v>
      </c>
      <c r="C289" s="87">
        <v>10724785.600653499</v>
      </c>
      <c r="D289" s="87">
        <v>10416266.0823281</v>
      </c>
      <c r="E289" s="87">
        <v>10849771.951708701</v>
      </c>
      <c r="F289" s="87">
        <v>8864903.2462512795</v>
      </c>
      <c r="G289" s="87">
        <v>6698933.5029446203</v>
      </c>
      <c r="H289" s="87">
        <v>5508522.8384309104</v>
      </c>
      <c r="I289" s="87">
        <v>5254368.0477611097</v>
      </c>
      <c r="J289" s="87">
        <v>5219595.0157656102</v>
      </c>
      <c r="K289" s="87">
        <v>6925728.0225175796</v>
      </c>
      <c r="L289" s="87">
        <v>9125600.8786027897</v>
      </c>
      <c r="M289" s="87">
        <v>8069336.2659341898</v>
      </c>
      <c r="N289" s="87">
        <v>96791954.594509304</v>
      </c>
      <c r="O289" s="87">
        <v>7065523.4427915597</v>
      </c>
      <c r="P289" s="87">
        <v>7862409.7996436097</v>
      </c>
      <c r="Q289" s="87">
        <v>7483726.6813802198</v>
      </c>
      <c r="R289" s="87">
        <v>6742112.8362955004</v>
      </c>
      <c r="S289" s="87">
        <v>4585726.0104108499</v>
      </c>
      <c r="T289" s="87">
        <v>2475834.14957286</v>
      </c>
      <c r="U289" s="87">
        <v>1259365.3671029401</v>
      </c>
      <c r="V289" s="87">
        <v>1450802.5927202599</v>
      </c>
      <c r="W289" s="87">
        <v>1990916.8589892001</v>
      </c>
      <c r="X289" s="87">
        <v>4207625.9699812699</v>
      </c>
      <c r="Y289" s="87">
        <v>6677406.1564369798</v>
      </c>
      <c r="Z289" s="87">
        <v>5522465.12476438</v>
      </c>
      <c r="AA289" s="87">
        <v>57323914.990089603</v>
      </c>
      <c r="AB289" s="87">
        <v>2739444.1596856499</v>
      </c>
      <c r="AC289" s="87">
        <v>2804554.68890103</v>
      </c>
      <c r="AD289" s="87">
        <v>2708105.6304716701</v>
      </c>
      <c r="AE289" s="87">
        <v>2659102.3877505502</v>
      </c>
      <c r="AF289" s="87">
        <v>2579395.7449604701</v>
      </c>
      <c r="AG289" s="87">
        <v>2920126.9562020102</v>
      </c>
      <c r="AH289" s="87">
        <v>3299540.7888213801</v>
      </c>
      <c r="AI289" s="87">
        <v>3308939.6284734001</v>
      </c>
      <c r="AJ289" s="87">
        <v>3292897.8046035101</v>
      </c>
      <c r="AK289" s="87">
        <v>3247317.3782444298</v>
      </c>
      <c r="AL289" s="87">
        <v>3103286.3462455599</v>
      </c>
      <c r="AM289" s="87">
        <v>7902216.7357118903</v>
      </c>
      <c r="AN289" s="87">
        <v>40564928.2500716</v>
      </c>
      <c r="AO289" s="87">
        <v>2762783.7038278398</v>
      </c>
      <c r="AP289" s="87">
        <v>2824740.9969612202</v>
      </c>
      <c r="AQ289" s="87">
        <v>2727386.2495622002</v>
      </c>
      <c r="AR289" s="87">
        <v>2678083.6631019502</v>
      </c>
      <c r="AS289" s="87">
        <v>2597479.9638942098</v>
      </c>
      <c r="AT289" s="87">
        <v>2931400.6301541599</v>
      </c>
      <c r="AU289" s="87">
        <v>3341124.8192048399</v>
      </c>
      <c r="AV289" s="87">
        <v>3399126.8823112701</v>
      </c>
      <c r="AW289" s="87">
        <v>3275946.3266942999</v>
      </c>
      <c r="AX289" s="87">
        <v>3128670.3690553899</v>
      </c>
      <c r="AY289" s="87">
        <v>2995932.8920351798</v>
      </c>
      <c r="AZ289" s="87">
        <v>8381941.5767594604</v>
      </c>
      <c r="BA289" s="87">
        <v>41044618.073562004</v>
      </c>
      <c r="BB289" s="87">
        <v>2801653.5154656</v>
      </c>
      <c r="BC289" s="87">
        <v>2865223.80482066</v>
      </c>
      <c r="BD289" s="87">
        <v>2767147.4867909001</v>
      </c>
      <c r="BE289" s="87">
        <v>2717756.86094788</v>
      </c>
      <c r="BF289" s="87">
        <v>2636445.6562907798</v>
      </c>
      <c r="BG289" s="87">
        <v>2776708.2274143999</v>
      </c>
      <c r="BH289" s="87">
        <v>3027435.21636438</v>
      </c>
      <c r="BI289" s="87">
        <v>3135798.1004333999</v>
      </c>
      <c r="BJ289" s="87">
        <v>3264509.1741003599</v>
      </c>
      <c r="BK289" s="87">
        <v>3340825.27716413</v>
      </c>
      <c r="BL289" s="87">
        <v>3191176.5446519898</v>
      </c>
      <c r="BM289" s="87">
        <v>8975962.9065316096</v>
      </c>
      <c r="BN289" s="87">
        <v>41500642.770976096</v>
      </c>
    </row>
    <row r="290" spans="1:66">
      <c r="A290" s="93" t="s">
        <v>1635</v>
      </c>
      <c r="B290" s="94">
        <v>5.5E-2</v>
      </c>
      <c r="C290" s="94">
        <v>5.5E-2</v>
      </c>
      <c r="D290" s="94">
        <v>5.5E-2</v>
      </c>
      <c r="E290" s="94">
        <v>5.5E-2</v>
      </c>
      <c r="F290" s="94">
        <v>5.5E-2</v>
      </c>
      <c r="G290" s="94">
        <v>5.5E-2</v>
      </c>
      <c r="H290" s="94">
        <v>5.5E-2</v>
      </c>
      <c r="I290" s="94">
        <v>5.5E-2</v>
      </c>
      <c r="J290" s="94">
        <v>5.5E-2</v>
      </c>
      <c r="K290" s="94">
        <v>5.5E-2</v>
      </c>
      <c r="L290" s="94">
        <v>5.5E-2</v>
      </c>
      <c r="M290" s="94">
        <v>5.5E-2</v>
      </c>
      <c r="N290" s="94">
        <v>5.5E-2</v>
      </c>
      <c r="O290" s="94">
        <v>5.5E-2</v>
      </c>
      <c r="P290" s="94">
        <v>5.5E-2</v>
      </c>
      <c r="Q290" s="94">
        <v>5.5E-2</v>
      </c>
      <c r="R290" s="94">
        <v>5.5E-2</v>
      </c>
      <c r="S290" s="94">
        <v>5.5E-2</v>
      </c>
      <c r="T290" s="94">
        <v>5.5E-2</v>
      </c>
      <c r="U290" s="94">
        <v>5.5E-2</v>
      </c>
      <c r="V290" s="94">
        <v>5.5E-2</v>
      </c>
      <c r="W290" s="94">
        <v>5.5E-2</v>
      </c>
      <c r="X290" s="94">
        <v>5.5E-2</v>
      </c>
      <c r="Y290" s="94">
        <v>5.5E-2</v>
      </c>
      <c r="Z290" s="94">
        <v>5.5E-2</v>
      </c>
      <c r="AA290" s="94">
        <v>5.5E-2</v>
      </c>
      <c r="AB290" s="94">
        <v>5.5E-2</v>
      </c>
      <c r="AC290" s="94">
        <v>5.5E-2</v>
      </c>
      <c r="AD290" s="94">
        <v>5.5E-2</v>
      </c>
      <c r="AE290" s="94">
        <v>5.5E-2</v>
      </c>
      <c r="AF290" s="94">
        <v>5.5E-2</v>
      </c>
      <c r="AG290" s="94">
        <v>5.5E-2</v>
      </c>
      <c r="AH290" s="94">
        <v>5.5E-2</v>
      </c>
      <c r="AI290" s="94">
        <v>5.5E-2</v>
      </c>
      <c r="AJ290" s="94">
        <v>5.5E-2</v>
      </c>
      <c r="AK290" s="94">
        <v>5.5E-2</v>
      </c>
      <c r="AL290" s="94">
        <v>5.5E-2</v>
      </c>
      <c r="AM290" s="94">
        <v>5.5E-2</v>
      </c>
      <c r="AN290" s="94">
        <v>5.5E-2</v>
      </c>
      <c r="AO290" s="94">
        <v>5.5E-2</v>
      </c>
      <c r="AP290" s="94">
        <v>5.5E-2</v>
      </c>
      <c r="AQ290" s="94">
        <v>5.5E-2</v>
      </c>
      <c r="AR290" s="94">
        <v>5.5E-2</v>
      </c>
      <c r="AS290" s="94">
        <v>5.5E-2</v>
      </c>
      <c r="AT290" s="94">
        <v>5.5E-2</v>
      </c>
      <c r="AU290" s="94">
        <v>5.5E-2</v>
      </c>
      <c r="AV290" s="94">
        <v>5.5E-2</v>
      </c>
      <c r="AW290" s="94">
        <v>5.5E-2</v>
      </c>
      <c r="AX290" s="94">
        <v>5.5E-2</v>
      </c>
      <c r="AY290" s="94">
        <v>5.5E-2</v>
      </c>
      <c r="AZ290" s="94">
        <v>5.5E-2</v>
      </c>
      <c r="BA290" s="94">
        <v>5.5E-2</v>
      </c>
      <c r="BB290" s="94">
        <v>5.5E-2</v>
      </c>
      <c r="BC290" s="94">
        <v>5.5E-2</v>
      </c>
      <c r="BD290" s="94">
        <v>5.5E-2</v>
      </c>
      <c r="BE290" s="94">
        <v>5.5E-2</v>
      </c>
      <c r="BF290" s="94">
        <v>5.5E-2</v>
      </c>
      <c r="BG290" s="94">
        <v>5.5E-2</v>
      </c>
      <c r="BH290" s="94">
        <v>5.5E-2</v>
      </c>
      <c r="BI290" s="94">
        <v>5.5E-2</v>
      </c>
      <c r="BJ290" s="94">
        <v>5.5E-2</v>
      </c>
      <c r="BK290" s="94">
        <v>5.5E-2</v>
      </c>
      <c r="BL290" s="94">
        <v>5.5E-2</v>
      </c>
      <c r="BM290" s="94">
        <v>5.5E-2</v>
      </c>
      <c r="BN290" s="94">
        <v>5.5E-2</v>
      </c>
    </row>
    <row r="291" spans="1:66">
      <c r="A291" s="86" t="s">
        <v>1636</v>
      </c>
      <c r="B291" s="87">
        <v>502377.87278858997</v>
      </c>
      <c r="C291" s="87">
        <v>589863.20803594496</v>
      </c>
      <c r="D291" s="87">
        <v>572894.63452804601</v>
      </c>
      <c r="E291" s="87">
        <v>596737.45734398195</v>
      </c>
      <c r="F291" s="87">
        <v>487569.67854381999</v>
      </c>
      <c r="G291" s="87">
        <v>368441.342661954</v>
      </c>
      <c r="H291" s="87">
        <v>302968.75611369999</v>
      </c>
      <c r="I291" s="87">
        <v>288990.24262686103</v>
      </c>
      <c r="J291" s="87">
        <v>287077.72586710902</v>
      </c>
      <c r="K291" s="87">
        <v>380915.04123846698</v>
      </c>
      <c r="L291" s="87">
        <v>501908.04832315398</v>
      </c>
      <c r="M291" s="87">
        <v>443813.49462637998</v>
      </c>
      <c r="N291" s="87">
        <v>5323557.5026980098</v>
      </c>
      <c r="O291" s="87">
        <v>388603.78935353499</v>
      </c>
      <c r="P291" s="87">
        <v>432432.53898039798</v>
      </c>
      <c r="Q291" s="87">
        <v>411604.96747591201</v>
      </c>
      <c r="R291" s="87">
        <v>370816.20599625201</v>
      </c>
      <c r="S291" s="87">
        <v>252214.93057259699</v>
      </c>
      <c r="T291" s="87">
        <v>136170.87822650699</v>
      </c>
      <c r="U291" s="87">
        <v>69265.095190662105</v>
      </c>
      <c r="V291" s="87">
        <v>79794.142599614497</v>
      </c>
      <c r="W291" s="87">
        <v>109500.427244406</v>
      </c>
      <c r="X291" s="87">
        <v>231419.42834896999</v>
      </c>
      <c r="Y291" s="87">
        <v>367257.33860403299</v>
      </c>
      <c r="Z291" s="87">
        <v>303735.58186203998</v>
      </c>
      <c r="AA291" s="87">
        <v>3152815.3244549301</v>
      </c>
      <c r="AB291" s="87">
        <v>150669.42878270999</v>
      </c>
      <c r="AC291" s="87">
        <v>154250.50788955699</v>
      </c>
      <c r="AD291" s="87">
        <v>148945.809675942</v>
      </c>
      <c r="AE291" s="87">
        <v>146250.63132628001</v>
      </c>
      <c r="AF291" s="87">
        <v>141866.76597282599</v>
      </c>
      <c r="AG291" s="87">
        <v>160606.98259111101</v>
      </c>
      <c r="AH291" s="87">
        <v>181474.743385176</v>
      </c>
      <c r="AI291" s="87">
        <v>181991.679566037</v>
      </c>
      <c r="AJ291" s="87">
        <v>181109.37925319301</v>
      </c>
      <c r="AK291" s="87">
        <v>178602.45580344301</v>
      </c>
      <c r="AL291" s="87">
        <v>170680.74904350599</v>
      </c>
      <c r="AM291" s="87">
        <v>434621.92046415398</v>
      </c>
      <c r="AN291" s="87">
        <v>2231071.0537539301</v>
      </c>
      <c r="AO291" s="87">
        <v>151953.103710531</v>
      </c>
      <c r="AP291" s="87">
        <v>155360.75483286701</v>
      </c>
      <c r="AQ291" s="87">
        <v>150006.243725921</v>
      </c>
      <c r="AR291" s="87">
        <v>147294.60147060701</v>
      </c>
      <c r="AS291" s="87">
        <v>142861.398014181</v>
      </c>
      <c r="AT291" s="87">
        <v>161227.03465847799</v>
      </c>
      <c r="AU291" s="87">
        <v>183761.86505626599</v>
      </c>
      <c r="AV291" s="87">
        <v>186951.97852711999</v>
      </c>
      <c r="AW291" s="87">
        <v>180177.047968186</v>
      </c>
      <c r="AX291" s="87">
        <v>172076.87029804601</v>
      </c>
      <c r="AY291" s="87">
        <v>164776.309061935</v>
      </c>
      <c r="AZ291" s="87">
        <v>461006.78672177001</v>
      </c>
      <c r="BA291" s="87">
        <v>2257453.99404591</v>
      </c>
      <c r="BB291" s="87">
        <v>154090.94335060799</v>
      </c>
      <c r="BC291" s="87">
        <v>157587.30926513599</v>
      </c>
      <c r="BD291" s="87">
        <v>152193.111773499</v>
      </c>
      <c r="BE291" s="87">
        <v>149476.62735213299</v>
      </c>
      <c r="BF291" s="87">
        <v>145004.51109599299</v>
      </c>
      <c r="BG291" s="87">
        <v>152718.95250779201</v>
      </c>
      <c r="BH291" s="87">
        <v>166508.93690004101</v>
      </c>
      <c r="BI291" s="87">
        <v>172468.89552383701</v>
      </c>
      <c r="BJ291" s="87">
        <v>179548.00457552</v>
      </c>
      <c r="BK291" s="87">
        <v>183745.39024402699</v>
      </c>
      <c r="BL291" s="87">
        <v>175514.709955859</v>
      </c>
      <c r="BM291" s="87">
        <v>493677.95985923801</v>
      </c>
      <c r="BN291" s="87">
        <v>2282535.3524036799</v>
      </c>
    </row>
    <row r="292" spans="1:66">
      <c r="A292" s="86" t="s">
        <v>1637</v>
      </c>
      <c r="B292" s="87">
        <v>0</v>
      </c>
      <c r="C292" s="87">
        <v>0</v>
      </c>
      <c r="D292" s="87">
        <v>0</v>
      </c>
      <c r="E292" s="87">
        <v>0</v>
      </c>
      <c r="F292" s="87">
        <v>0</v>
      </c>
      <c r="G292" s="87">
        <v>0</v>
      </c>
      <c r="H292" s="87">
        <v>0</v>
      </c>
      <c r="I292" s="87">
        <v>0</v>
      </c>
      <c r="J292" s="87">
        <v>0</v>
      </c>
      <c r="K292" s="87">
        <v>0</v>
      </c>
      <c r="L292" s="87">
        <v>0</v>
      </c>
      <c r="M292" s="87">
        <v>0</v>
      </c>
      <c r="N292" s="87">
        <v>0</v>
      </c>
      <c r="O292" s="87">
        <v>0</v>
      </c>
      <c r="P292" s="87">
        <v>0</v>
      </c>
      <c r="Q292" s="87">
        <v>0</v>
      </c>
      <c r="R292" s="87">
        <v>0</v>
      </c>
      <c r="S292" s="87">
        <v>0</v>
      </c>
      <c r="T292" s="87">
        <v>0</v>
      </c>
      <c r="U292" s="87">
        <v>0</v>
      </c>
      <c r="V292" s="87">
        <v>0</v>
      </c>
      <c r="W292" s="87">
        <v>0</v>
      </c>
      <c r="X292" s="87">
        <v>0</v>
      </c>
      <c r="Y292" s="87">
        <v>0</v>
      </c>
      <c r="Z292" s="87">
        <v>0</v>
      </c>
      <c r="AA292" s="87">
        <v>0</v>
      </c>
      <c r="AB292" s="87">
        <v>0</v>
      </c>
      <c r="AC292" s="87">
        <v>0</v>
      </c>
      <c r="AD292" s="87">
        <v>0</v>
      </c>
      <c r="AE292" s="87">
        <v>0</v>
      </c>
      <c r="AF292" s="87">
        <v>0</v>
      </c>
      <c r="AG292" s="87">
        <v>0</v>
      </c>
      <c r="AH292" s="87">
        <v>0</v>
      </c>
      <c r="AI292" s="87">
        <v>0</v>
      </c>
      <c r="AJ292" s="87">
        <v>0</v>
      </c>
      <c r="AK292" s="87">
        <v>0</v>
      </c>
      <c r="AL292" s="87">
        <v>0</v>
      </c>
      <c r="AM292" s="87">
        <v>0</v>
      </c>
      <c r="AN292" s="87">
        <v>0</v>
      </c>
      <c r="AO292" s="87">
        <v>0</v>
      </c>
      <c r="AP292" s="87">
        <v>0</v>
      </c>
      <c r="AQ292" s="87">
        <v>0</v>
      </c>
      <c r="AR292" s="87">
        <v>0</v>
      </c>
      <c r="AS292" s="87">
        <v>0</v>
      </c>
      <c r="AT292" s="87">
        <v>0</v>
      </c>
      <c r="AU292" s="87">
        <v>0</v>
      </c>
      <c r="AV292" s="87">
        <v>0</v>
      </c>
      <c r="AW292" s="87">
        <v>0</v>
      </c>
      <c r="AX292" s="87">
        <v>0</v>
      </c>
      <c r="AY292" s="87">
        <v>0</v>
      </c>
      <c r="AZ292" s="87">
        <v>0</v>
      </c>
      <c r="BA292" s="87">
        <v>0</v>
      </c>
      <c r="BB292" s="87">
        <v>0</v>
      </c>
      <c r="BC292" s="87">
        <v>0</v>
      </c>
      <c r="BD292" s="87">
        <v>0</v>
      </c>
      <c r="BE292" s="87">
        <v>0</v>
      </c>
      <c r="BF292" s="87">
        <v>0</v>
      </c>
      <c r="BG292" s="87">
        <v>0</v>
      </c>
      <c r="BH292" s="87">
        <v>0</v>
      </c>
      <c r="BI292" s="87">
        <v>0</v>
      </c>
      <c r="BJ292" s="87">
        <v>0</v>
      </c>
      <c r="BK292" s="87">
        <v>0</v>
      </c>
      <c r="BL292" s="87">
        <v>0</v>
      </c>
      <c r="BM292" s="87">
        <v>0</v>
      </c>
      <c r="BN292" s="87">
        <v>0</v>
      </c>
    </row>
    <row r="293" spans="1:66">
      <c r="A293" s="89" t="s">
        <v>1638</v>
      </c>
      <c r="B293" s="87">
        <v>502377.87278858997</v>
      </c>
      <c r="C293" s="87">
        <v>589863.20803594496</v>
      </c>
      <c r="D293" s="87">
        <v>572894.63452804601</v>
      </c>
      <c r="E293" s="87">
        <v>596737.45734398195</v>
      </c>
      <c r="F293" s="87">
        <v>487569.67854381999</v>
      </c>
      <c r="G293" s="87">
        <v>368441.342661954</v>
      </c>
      <c r="H293" s="87">
        <v>302968.75611369999</v>
      </c>
      <c r="I293" s="87">
        <v>288990.24262686103</v>
      </c>
      <c r="J293" s="87">
        <v>287077.72586710902</v>
      </c>
      <c r="K293" s="87">
        <v>380915.04123846698</v>
      </c>
      <c r="L293" s="87">
        <v>501908.04832315398</v>
      </c>
      <c r="M293" s="87">
        <v>443813.49462637998</v>
      </c>
      <c r="N293" s="87">
        <v>5323557.5026980098</v>
      </c>
      <c r="O293" s="87">
        <v>388603.78935353499</v>
      </c>
      <c r="P293" s="87">
        <v>432432.53898039798</v>
      </c>
      <c r="Q293" s="87">
        <v>411604.96747591201</v>
      </c>
      <c r="R293" s="87">
        <v>370816.20599625201</v>
      </c>
      <c r="S293" s="87">
        <v>252214.93057259699</v>
      </c>
      <c r="T293" s="87">
        <v>136170.87822650699</v>
      </c>
      <c r="U293" s="87">
        <v>69265.095190662105</v>
      </c>
      <c r="V293" s="87">
        <v>79794.142599614497</v>
      </c>
      <c r="W293" s="87">
        <v>109500.427244406</v>
      </c>
      <c r="X293" s="87">
        <v>231419.42834896999</v>
      </c>
      <c r="Y293" s="87">
        <v>367257.33860403299</v>
      </c>
      <c r="Z293" s="87">
        <v>303735.58186203998</v>
      </c>
      <c r="AA293" s="87">
        <v>3152815.3244549301</v>
      </c>
      <c r="AB293" s="87">
        <v>150669.42878270999</v>
      </c>
      <c r="AC293" s="87">
        <v>154250.50788955699</v>
      </c>
      <c r="AD293" s="87">
        <v>148945.809675942</v>
      </c>
      <c r="AE293" s="87">
        <v>146250.63132628001</v>
      </c>
      <c r="AF293" s="87">
        <v>141866.76597282599</v>
      </c>
      <c r="AG293" s="87">
        <v>160606.98259111101</v>
      </c>
      <c r="AH293" s="87">
        <v>181474.743385176</v>
      </c>
      <c r="AI293" s="87">
        <v>181991.679566037</v>
      </c>
      <c r="AJ293" s="87">
        <v>181109.37925319301</v>
      </c>
      <c r="AK293" s="87">
        <v>178602.45580344301</v>
      </c>
      <c r="AL293" s="87">
        <v>170680.74904350599</v>
      </c>
      <c r="AM293" s="87">
        <v>434621.92046415398</v>
      </c>
      <c r="AN293" s="87">
        <v>2231071.0537539301</v>
      </c>
      <c r="AO293" s="87">
        <v>151953.103710531</v>
      </c>
      <c r="AP293" s="87">
        <v>155360.75483286701</v>
      </c>
      <c r="AQ293" s="87">
        <v>150006.243725921</v>
      </c>
      <c r="AR293" s="87">
        <v>147294.60147060701</v>
      </c>
      <c r="AS293" s="87">
        <v>142861.398014181</v>
      </c>
      <c r="AT293" s="87">
        <v>161227.03465847799</v>
      </c>
      <c r="AU293" s="87">
        <v>183761.86505626599</v>
      </c>
      <c r="AV293" s="87">
        <v>186951.97852711999</v>
      </c>
      <c r="AW293" s="87">
        <v>180177.047968186</v>
      </c>
      <c r="AX293" s="87">
        <v>172076.87029804601</v>
      </c>
      <c r="AY293" s="87">
        <v>164776.309061935</v>
      </c>
      <c r="AZ293" s="87">
        <v>461006.78672177001</v>
      </c>
      <c r="BA293" s="87">
        <v>2257453.99404591</v>
      </c>
      <c r="BB293" s="87">
        <v>154090.94335060799</v>
      </c>
      <c r="BC293" s="87">
        <v>157587.30926513599</v>
      </c>
      <c r="BD293" s="87">
        <v>152193.111773499</v>
      </c>
      <c r="BE293" s="87">
        <v>149476.62735213299</v>
      </c>
      <c r="BF293" s="87">
        <v>145004.51109599299</v>
      </c>
      <c r="BG293" s="87">
        <v>152718.95250779201</v>
      </c>
      <c r="BH293" s="87">
        <v>166508.93690004101</v>
      </c>
      <c r="BI293" s="87">
        <v>172468.89552383701</v>
      </c>
      <c r="BJ293" s="87">
        <v>179548.00457552</v>
      </c>
      <c r="BK293" s="87">
        <v>183745.39024402699</v>
      </c>
      <c r="BL293" s="87">
        <v>175514.709955859</v>
      </c>
      <c r="BM293" s="87">
        <v>493677.95985923801</v>
      </c>
      <c r="BN293" s="87">
        <v>2282535.3524036799</v>
      </c>
    </row>
    <row r="294" spans="1:66">
      <c r="A294" s="86" t="s">
        <v>1639</v>
      </c>
      <c r="B294" s="87">
        <v>0</v>
      </c>
      <c r="C294" s="87">
        <v>0</v>
      </c>
      <c r="D294" s="87">
        <v>0</v>
      </c>
      <c r="E294" s="87">
        <v>0</v>
      </c>
      <c r="F294" s="87">
        <v>0</v>
      </c>
      <c r="G294" s="87">
        <v>0</v>
      </c>
      <c r="H294" s="87">
        <v>0</v>
      </c>
      <c r="I294" s="87">
        <v>0</v>
      </c>
      <c r="J294" s="87">
        <v>0</v>
      </c>
      <c r="K294" s="87">
        <v>0</v>
      </c>
      <c r="L294" s="87">
        <v>0</v>
      </c>
      <c r="M294" s="87">
        <v>0</v>
      </c>
      <c r="N294" s="87">
        <v>0</v>
      </c>
      <c r="O294" s="87">
        <v>0</v>
      </c>
      <c r="P294" s="87">
        <v>0</v>
      </c>
      <c r="Q294" s="87">
        <v>0</v>
      </c>
      <c r="R294" s="87">
        <v>0</v>
      </c>
      <c r="S294" s="87">
        <v>0</v>
      </c>
      <c r="T294" s="87">
        <v>0</v>
      </c>
      <c r="U294" s="87">
        <v>0</v>
      </c>
      <c r="V294" s="87">
        <v>0</v>
      </c>
      <c r="W294" s="87">
        <v>0</v>
      </c>
      <c r="X294" s="87">
        <v>0</v>
      </c>
      <c r="Y294" s="87">
        <v>0</v>
      </c>
      <c r="Z294" s="87">
        <v>0</v>
      </c>
      <c r="AA294" s="87">
        <v>0</v>
      </c>
      <c r="AB294" s="87">
        <v>0</v>
      </c>
      <c r="AC294" s="87">
        <v>0</v>
      </c>
      <c r="AD294" s="87">
        <v>0</v>
      </c>
      <c r="AE294" s="87">
        <v>0</v>
      </c>
      <c r="AF294" s="87">
        <v>0</v>
      </c>
      <c r="AG294" s="87">
        <v>0</v>
      </c>
      <c r="AH294" s="87">
        <v>0</v>
      </c>
      <c r="AI294" s="87">
        <v>0</v>
      </c>
      <c r="AJ294" s="87">
        <v>0</v>
      </c>
      <c r="AK294" s="87">
        <v>0</v>
      </c>
      <c r="AL294" s="87">
        <v>0</v>
      </c>
      <c r="AM294" s="87">
        <v>0</v>
      </c>
      <c r="AN294" s="87">
        <v>0</v>
      </c>
      <c r="AO294" s="87">
        <v>0</v>
      </c>
      <c r="AP294" s="87">
        <v>0</v>
      </c>
      <c r="AQ294" s="87">
        <v>0</v>
      </c>
      <c r="AR294" s="87">
        <v>0</v>
      </c>
      <c r="AS294" s="87">
        <v>0</v>
      </c>
      <c r="AT294" s="87">
        <v>0</v>
      </c>
      <c r="AU294" s="87">
        <v>0</v>
      </c>
      <c r="AV294" s="87">
        <v>0</v>
      </c>
      <c r="AW294" s="87">
        <v>0</v>
      </c>
      <c r="AX294" s="87">
        <v>0</v>
      </c>
      <c r="AY294" s="87">
        <v>0</v>
      </c>
      <c r="AZ294" s="87">
        <v>0</v>
      </c>
      <c r="BA294" s="87">
        <v>0</v>
      </c>
      <c r="BB294" s="87">
        <v>0</v>
      </c>
      <c r="BC294" s="87">
        <v>0</v>
      </c>
      <c r="BD294" s="87">
        <v>0</v>
      </c>
      <c r="BE294" s="87">
        <v>0</v>
      </c>
      <c r="BF294" s="87">
        <v>0</v>
      </c>
      <c r="BG294" s="87">
        <v>0</v>
      </c>
      <c r="BH294" s="87">
        <v>0</v>
      </c>
      <c r="BI294" s="87">
        <v>0</v>
      </c>
      <c r="BJ294" s="87">
        <v>0</v>
      </c>
      <c r="BK294" s="87">
        <v>0</v>
      </c>
      <c r="BL294" s="87">
        <v>0</v>
      </c>
      <c r="BM294" s="87">
        <v>0</v>
      </c>
      <c r="BN294" s="87">
        <v>0</v>
      </c>
    </row>
    <row r="295" spans="1:66" ht="10.8" thickBot="1">
      <c r="A295" s="92" t="s">
        <v>1640</v>
      </c>
      <c r="B295" s="87">
        <v>0</v>
      </c>
      <c r="C295" s="87">
        <v>0</v>
      </c>
      <c r="D295" s="87">
        <v>0</v>
      </c>
      <c r="E295" s="87">
        <v>0</v>
      </c>
      <c r="F295" s="87">
        <v>0</v>
      </c>
      <c r="G295" s="87">
        <v>0</v>
      </c>
      <c r="H295" s="87">
        <v>0</v>
      </c>
      <c r="I295" s="87">
        <v>0</v>
      </c>
      <c r="J295" s="87">
        <v>0</v>
      </c>
      <c r="K295" s="87">
        <v>0</v>
      </c>
      <c r="L295" s="87">
        <v>0</v>
      </c>
      <c r="M295" s="87">
        <v>0</v>
      </c>
      <c r="N295" s="87">
        <v>0</v>
      </c>
      <c r="O295" s="87">
        <v>0</v>
      </c>
      <c r="P295" s="87">
        <v>0</v>
      </c>
      <c r="Q295" s="87">
        <v>0</v>
      </c>
      <c r="R295" s="87">
        <v>0</v>
      </c>
      <c r="S295" s="87">
        <v>0</v>
      </c>
      <c r="T295" s="87">
        <v>0</v>
      </c>
      <c r="U295" s="87">
        <v>0</v>
      </c>
      <c r="V295" s="87">
        <v>0</v>
      </c>
      <c r="W295" s="87">
        <v>0</v>
      </c>
      <c r="X295" s="87">
        <v>0</v>
      </c>
      <c r="Y295" s="87">
        <v>0</v>
      </c>
      <c r="Z295" s="87">
        <v>0</v>
      </c>
      <c r="AA295" s="87">
        <v>0</v>
      </c>
      <c r="AB295" s="87">
        <v>0</v>
      </c>
      <c r="AC295" s="87">
        <v>0</v>
      </c>
      <c r="AD295" s="87">
        <v>0</v>
      </c>
      <c r="AE295" s="87">
        <v>0</v>
      </c>
      <c r="AF295" s="87">
        <v>0</v>
      </c>
      <c r="AG295" s="87">
        <v>0</v>
      </c>
      <c r="AH295" s="87">
        <v>0</v>
      </c>
      <c r="AI295" s="87">
        <v>0</v>
      </c>
      <c r="AJ295" s="87">
        <v>0</v>
      </c>
      <c r="AK295" s="87">
        <v>0</v>
      </c>
      <c r="AL295" s="87">
        <v>0</v>
      </c>
      <c r="AM295" s="87">
        <v>0</v>
      </c>
      <c r="AN295" s="87">
        <v>0</v>
      </c>
      <c r="AO295" s="87">
        <v>0</v>
      </c>
      <c r="AP295" s="87">
        <v>0</v>
      </c>
      <c r="AQ295" s="87">
        <v>0</v>
      </c>
      <c r="AR295" s="87">
        <v>0</v>
      </c>
      <c r="AS295" s="87">
        <v>0</v>
      </c>
      <c r="AT295" s="87">
        <v>0</v>
      </c>
      <c r="AU295" s="87">
        <v>0</v>
      </c>
      <c r="AV295" s="87">
        <v>0</v>
      </c>
      <c r="AW295" s="87">
        <v>0</v>
      </c>
      <c r="AX295" s="87">
        <v>0</v>
      </c>
      <c r="AY295" s="87">
        <v>0</v>
      </c>
      <c r="AZ295" s="87">
        <v>0</v>
      </c>
      <c r="BA295" s="87">
        <v>0</v>
      </c>
      <c r="BB295" s="87">
        <v>0</v>
      </c>
      <c r="BC295" s="87">
        <v>0</v>
      </c>
      <c r="BD295" s="87">
        <v>0</v>
      </c>
      <c r="BE295" s="87">
        <v>0</v>
      </c>
      <c r="BF295" s="87">
        <v>0</v>
      </c>
      <c r="BG295" s="87">
        <v>0</v>
      </c>
      <c r="BH295" s="87">
        <v>0</v>
      </c>
      <c r="BI295" s="87">
        <v>0</v>
      </c>
      <c r="BJ295" s="87">
        <v>0</v>
      </c>
      <c r="BK295" s="87">
        <v>0</v>
      </c>
      <c r="BL295" s="87">
        <v>0</v>
      </c>
      <c r="BM295" s="87">
        <v>0</v>
      </c>
      <c r="BN295" s="87">
        <v>0</v>
      </c>
    </row>
    <row r="296" spans="1:66">
      <c r="A296" s="86" t="s">
        <v>1641</v>
      </c>
      <c r="B296" s="87">
        <v>0</v>
      </c>
      <c r="C296" s="87">
        <v>0</v>
      </c>
      <c r="D296" s="87">
        <v>0</v>
      </c>
      <c r="E296" s="87">
        <v>0</v>
      </c>
      <c r="F296" s="87">
        <v>0</v>
      </c>
      <c r="G296" s="87">
        <v>0</v>
      </c>
      <c r="H296" s="87">
        <v>0</v>
      </c>
      <c r="I296" s="87">
        <v>0</v>
      </c>
      <c r="J296" s="87">
        <v>0</v>
      </c>
      <c r="K296" s="87">
        <v>0</v>
      </c>
      <c r="L296" s="87">
        <v>0</v>
      </c>
      <c r="M296" s="87">
        <v>0</v>
      </c>
      <c r="N296" s="87">
        <v>0</v>
      </c>
      <c r="O296" s="87">
        <v>0</v>
      </c>
      <c r="P296" s="87">
        <v>0</v>
      </c>
      <c r="Q296" s="87">
        <v>0</v>
      </c>
      <c r="R296" s="87">
        <v>0</v>
      </c>
      <c r="S296" s="87">
        <v>0</v>
      </c>
      <c r="T296" s="87">
        <v>0</v>
      </c>
      <c r="U296" s="87">
        <v>0</v>
      </c>
      <c r="V296" s="87">
        <v>0</v>
      </c>
      <c r="W296" s="87">
        <v>0</v>
      </c>
      <c r="X296" s="87">
        <v>0</v>
      </c>
      <c r="Y296" s="87">
        <v>0</v>
      </c>
      <c r="Z296" s="87">
        <v>0</v>
      </c>
      <c r="AA296" s="87">
        <v>0</v>
      </c>
      <c r="AB296" s="87">
        <v>0</v>
      </c>
      <c r="AC296" s="87">
        <v>0</v>
      </c>
      <c r="AD296" s="87">
        <v>0</v>
      </c>
      <c r="AE296" s="87">
        <v>0</v>
      </c>
      <c r="AF296" s="87">
        <v>0</v>
      </c>
      <c r="AG296" s="87">
        <v>0</v>
      </c>
      <c r="AH296" s="87">
        <v>0</v>
      </c>
      <c r="AI296" s="87">
        <v>0</v>
      </c>
      <c r="AJ296" s="87">
        <v>0</v>
      </c>
      <c r="AK296" s="87">
        <v>0</v>
      </c>
      <c r="AL296" s="87">
        <v>0</v>
      </c>
      <c r="AM296" s="87">
        <v>0</v>
      </c>
      <c r="AN296" s="87">
        <v>0</v>
      </c>
      <c r="AO296" s="87">
        <v>0</v>
      </c>
      <c r="AP296" s="87">
        <v>0</v>
      </c>
      <c r="AQ296" s="87">
        <v>0</v>
      </c>
      <c r="AR296" s="87">
        <v>0</v>
      </c>
      <c r="AS296" s="87">
        <v>0</v>
      </c>
      <c r="AT296" s="87">
        <v>0</v>
      </c>
      <c r="AU296" s="87">
        <v>0</v>
      </c>
      <c r="AV296" s="87">
        <v>0</v>
      </c>
      <c r="AW296" s="87">
        <v>0</v>
      </c>
      <c r="AX296" s="87">
        <v>0</v>
      </c>
      <c r="AY296" s="87">
        <v>0</v>
      </c>
      <c r="AZ296" s="87">
        <v>0</v>
      </c>
      <c r="BA296" s="87">
        <v>0</v>
      </c>
      <c r="BB296" s="87">
        <v>0</v>
      </c>
      <c r="BC296" s="87">
        <v>0</v>
      </c>
      <c r="BD296" s="87">
        <v>0</v>
      </c>
      <c r="BE296" s="87">
        <v>0</v>
      </c>
      <c r="BF296" s="87">
        <v>0</v>
      </c>
      <c r="BG296" s="87">
        <v>0</v>
      </c>
      <c r="BH296" s="87">
        <v>0</v>
      </c>
      <c r="BI296" s="87">
        <v>0</v>
      </c>
      <c r="BJ296" s="87">
        <v>0</v>
      </c>
      <c r="BK296" s="87">
        <v>0</v>
      </c>
      <c r="BL296" s="87">
        <v>0</v>
      </c>
      <c r="BM296" s="87">
        <v>0</v>
      </c>
      <c r="BN296" s="87">
        <v>0</v>
      </c>
    </row>
    <row r="297" spans="1:66">
      <c r="A297" s="86" t="s">
        <v>1642</v>
      </c>
      <c r="B297" s="87">
        <v>10147540.582166299</v>
      </c>
      <c r="C297" s="87">
        <v>11858770.3732998</v>
      </c>
      <c r="D297" s="87">
        <v>11636805.217964999</v>
      </c>
      <c r="E297" s="87">
        <v>12138247.2469956</v>
      </c>
      <c r="F297" s="87">
        <v>9797833.2464351505</v>
      </c>
      <c r="G297" s="87">
        <v>7706711.42086739</v>
      </c>
      <c r="H297" s="87">
        <v>6581357.1682006996</v>
      </c>
      <c r="I297" s="87">
        <v>6390204.9918816704</v>
      </c>
      <c r="J297" s="87">
        <v>6417586.0972742802</v>
      </c>
      <c r="K297" s="87">
        <v>8195691.8021943998</v>
      </c>
      <c r="L297" s="87">
        <v>10476030.9284564</v>
      </c>
      <c r="M297" s="87">
        <v>9492732.9458679594</v>
      </c>
      <c r="N297" s="87">
        <v>110839512.021604</v>
      </c>
      <c r="O297" s="87">
        <v>8494227.1684713997</v>
      </c>
      <c r="P297" s="87">
        <v>8663207.2992000394</v>
      </c>
      <c r="Q297" s="87">
        <v>8346959.7884957399</v>
      </c>
      <c r="R297" s="87">
        <v>7666365.0922107203</v>
      </c>
      <c r="S297" s="87">
        <v>5570730.1752810897</v>
      </c>
      <c r="T297" s="87">
        <v>3519967.2473516902</v>
      </c>
      <c r="U297" s="87">
        <v>2363470.0537856701</v>
      </c>
      <c r="V297" s="87">
        <v>2611512.1822759099</v>
      </c>
      <c r="W297" s="87">
        <v>3210847.1902800798</v>
      </c>
      <c r="X297" s="87">
        <v>4977776.9371210402</v>
      </c>
      <c r="Y297" s="87">
        <v>7489601.5888950499</v>
      </c>
      <c r="Z297" s="87">
        <v>5750996.32666797</v>
      </c>
      <c r="AA297" s="87">
        <v>68665661.050036401</v>
      </c>
      <c r="AB297" s="87">
        <v>2968306.7966212998</v>
      </c>
      <c r="AC297" s="87">
        <v>3049757.2692010701</v>
      </c>
      <c r="AD297" s="87">
        <v>2967320.4780108002</v>
      </c>
      <c r="AE297" s="87">
        <v>2932507.7726163599</v>
      </c>
      <c r="AF297" s="87">
        <v>2866210.57561822</v>
      </c>
      <c r="AG297" s="87">
        <v>3220025.7135714898</v>
      </c>
      <c r="AH297" s="87">
        <v>3613880.4973726799</v>
      </c>
      <c r="AI297" s="87">
        <v>3637680.56002715</v>
      </c>
      <c r="AJ297" s="87">
        <v>3637002.93145712</v>
      </c>
      <c r="AK297" s="87">
        <v>3606209.4901734302</v>
      </c>
      <c r="AL297" s="87">
        <v>3474475.5833310401</v>
      </c>
      <c r="AM297" s="87">
        <v>7791592.6168244397</v>
      </c>
      <c r="AN297" s="87">
        <v>43764970.284825101</v>
      </c>
      <c r="AO297" s="87">
        <v>2651208.98972855</v>
      </c>
      <c r="AP297" s="87">
        <v>2729909.0526220598</v>
      </c>
      <c r="AQ297" s="87">
        <v>2663357.45343812</v>
      </c>
      <c r="AR297" s="87">
        <v>2645242.8071424402</v>
      </c>
      <c r="AS297" s="87">
        <v>2596216.6461936799</v>
      </c>
      <c r="AT297" s="87">
        <v>2962109.3226225399</v>
      </c>
      <c r="AU297" s="87">
        <v>3404204.9363036798</v>
      </c>
      <c r="AV297" s="87">
        <v>3494982.8508738899</v>
      </c>
      <c r="AW297" s="87">
        <v>3404987.6568487398</v>
      </c>
      <c r="AX297" s="87">
        <v>3291311.7262693201</v>
      </c>
      <c r="AY297" s="87">
        <v>3192594.1703022802</v>
      </c>
      <c r="AZ297" s="87">
        <v>8613047.9729472697</v>
      </c>
      <c r="BA297" s="87">
        <v>41649173.5852926</v>
      </c>
      <c r="BB297" s="87">
        <v>3047452.9071493498</v>
      </c>
      <c r="BC297" s="87">
        <v>3145778.0556189199</v>
      </c>
      <c r="BD297" s="87">
        <v>2651388.4474365702</v>
      </c>
      <c r="BE297" s="87">
        <v>2617613.7491810401</v>
      </c>
      <c r="BF297" s="87">
        <v>2552112.8894305401</v>
      </c>
      <c r="BG297" s="87">
        <v>2708382.6519856099</v>
      </c>
      <c r="BH297" s="87">
        <v>2975316.1423428799</v>
      </c>
      <c r="BI297" s="87">
        <v>3100087.3360313</v>
      </c>
      <c r="BJ297" s="87">
        <v>3245411.06110074</v>
      </c>
      <c r="BK297" s="87">
        <v>3338546.7268145401</v>
      </c>
      <c r="BL297" s="87">
        <v>3205927.0741267102</v>
      </c>
      <c r="BM297" s="87">
        <v>9007954.6759723295</v>
      </c>
      <c r="BN297" s="87">
        <v>41595971.717190497</v>
      </c>
    </row>
    <row r="298" spans="1:66">
      <c r="A298" s="86" t="s">
        <v>1643</v>
      </c>
      <c r="B298" s="87">
        <v>-1013397.4405556</v>
      </c>
      <c r="C298" s="87">
        <v>-1133984.7726463</v>
      </c>
      <c r="D298" s="87">
        <v>-1220539.1356369499</v>
      </c>
      <c r="E298" s="87">
        <v>-1288475.2952868701</v>
      </c>
      <c r="F298" s="87">
        <v>-932930.00018387998</v>
      </c>
      <c r="G298" s="87">
        <v>-1007777.91792276</v>
      </c>
      <c r="H298" s="87">
        <v>-1072834.3297697899</v>
      </c>
      <c r="I298" s="87">
        <v>-1135836.9441205501</v>
      </c>
      <c r="J298" s="87">
        <v>-1197991.08150866</v>
      </c>
      <c r="K298" s="87">
        <v>-1269963.7796768199</v>
      </c>
      <c r="L298" s="87">
        <v>-1350430.0498536499</v>
      </c>
      <c r="M298" s="87">
        <v>-1423396.6799337701</v>
      </c>
      <c r="N298" s="87">
        <v>-14047557.427095599</v>
      </c>
      <c r="O298" s="87">
        <v>-1428703.72567984</v>
      </c>
      <c r="P298" s="87">
        <v>-800797.49955643399</v>
      </c>
      <c r="Q298" s="87">
        <v>-863233.107115519</v>
      </c>
      <c r="R298" s="87">
        <v>-924252.25591522094</v>
      </c>
      <c r="S298" s="87">
        <v>-985004.16487023304</v>
      </c>
      <c r="T298" s="87">
        <v>-1044133.09777883</v>
      </c>
      <c r="U298" s="87">
        <v>-1104104.68668272</v>
      </c>
      <c r="V298" s="87">
        <v>-1160709.58955565</v>
      </c>
      <c r="W298" s="87">
        <v>-1219930.33129087</v>
      </c>
      <c r="X298" s="87">
        <v>-770150.96713976795</v>
      </c>
      <c r="Y298" s="87">
        <v>-812195.43245807604</v>
      </c>
      <c r="Z298" s="87">
        <v>-228531.20190359</v>
      </c>
      <c r="AA298" s="87">
        <v>-11341746.059946701</v>
      </c>
      <c r="AB298" s="87">
        <v>-228862.636935652</v>
      </c>
      <c r="AC298" s="87">
        <v>-245202.58030003399</v>
      </c>
      <c r="AD298" s="87">
        <v>-259214.847539126</v>
      </c>
      <c r="AE298" s="87">
        <v>-273405.38486580801</v>
      </c>
      <c r="AF298" s="87">
        <v>-286814.83065774298</v>
      </c>
      <c r="AG298" s="87">
        <v>-299898.75736947998</v>
      </c>
      <c r="AH298" s="87">
        <v>-314339.70855129801</v>
      </c>
      <c r="AI298" s="87">
        <v>-328740.93155374902</v>
      </c>
      <c r="AJ298" s="87">
        <v>-344105.12685361702</v>
      </c>
      <c r="AK298" s="87">
        <v>-358892.11192900199</v>
      </c>
      <c r="AL298" s="87">
        <v>-371189.23708547599</v>
      </c>
      <c r="AM298" s="87">
        <v>110624.11888744999</v>
      </c>
      <c r="AN298" s="87">
        <v>-3200042.0347535401</v>
      </c>
      <c r="AO298" s="87">
        <v>111574.714099291</v>
      </c>
      <c r="AP298" s="87">
        <v>94831.9443391635</v>
      </c>
      <c r="AQ298" s="87">
        <v>64028.796124079498</v>
      </c>
      <c r="AR298" s="87">
        <v>32840.855959517401</v>
      </c>
      <c r="AS298" s="87">
        <v>1263.3177005341099</v>
      </c>
      <c r="AT298" s="87">
        <v>-30708.692468385201</v>
      </c>
      <c r="AU298" s="87">
        <v>-63080.117098843402</v>
      </c>
      <c r="AV298" s="87">
        <v>-95855.968562619906</v>
      </c>
      <c r="AW298" s="87">
        <v>-129041.330154442</v>
      </c>
      <c r="AX298" s="87">
        <v>-162641.357213927</v>
      </c>
      <c r="AY298" s="87">
        <v>-196661.278267102</v>
      </c>
      <c r="AZ298" s="87">
        <v>-231106.39618780199</v>
      </c>
      <c r="BA298" s="87">
        <v>-604555.51173053903</v>
      </c>
      <c r="BB298" s="87">
        <v>-245799.39168375201</v>
      </c>
      <c r="BC298" s="87">
        <v>-280554.250798258</v>
      </c>
      <c r="BD298" s="87">
        <v>115759.03935433499</v>
      </c>
      <c r="BE298" s="87">
        <v>100143.111766841</v>
      </c>
      <c r="BF298" s="87">
        <v>84332.766860234799</v>
      </c>
      <c r="BG298" s="87">
        <v>68325.575428785101</v>
      </c>
      <c r="BH298" s="87">
        <v>52119.074021504799</v>
      </c>
      <c r="BI298" s="87">
        <v>35710.764402100103</v>
      </c>
      <c r="BJ298" s="87">
        <v>19098.1129996251</v>
      </c>
      <c r="BK298" s="87">
        <v>2278.5503495866201</v>
      </c>
      <c r="BL298" s="87">
        <v>-14750.529474713099</v>
      </c>
      <c r="BM298" s="87">
        <v>-31991.769440727901</v>
      </c>
      <c r="BN298" s="87">
        <v>-95328.946214437601</v>
      </c>
    </row>
    <row r="299" spans="1:66">
      <c r="A299" s="86" t="s">
        <v>1644</v>
      </c>
      <c r="B299" s="87">
        <v>0</v>
      </c>
      <c r="C299" s="87">
        <v>0</v>
      </c>
      <c r="D299" s="87">
        <v>0</v>
      </c>
      <c r="E299" s="87">
        <v>0</v>
      </c>
      <c r="F299" s="87">
        <v>0</v>
      </c>
      <c r="G299" s="87">
        <v>0</v>
      </c>
      <c r="H299" s="87">
        <v>0</v>
      </c>
      <c r="I299" s="87">
        <v>0</v>
      </c>
      <c r="J299" s="87">
        <v>0</v>
      </c>
      <c r="K299" s="87">
        <v>0</v>
      </c>
      <c r="L299" s="87">
        <v>0</v>
      </c>
      <c r="M299" s="87">
        <v>0</v>
      </c>
      <c r="N299" s="87">
        <v>0</v>
      </c>
      <c r="O299" s="87">
        <v>0</v>
      </c>
      <c r="P299" s="87">
        <v>0</v>
      </c>
      <c r="Q299" s="87">
        <v>0</v>
      </c>
      <c r="R299" s="87">
        <v>0</v>
      </c>
      <c r="S299" s="87">
        <v>0</v>
      </c>
      <c r="T299" s="87">
        <v>0</v>
      </c>
      <c r="U299" s="87">
        <v>0</v>
      </c>
      <c r="V299" s="87">
        <v>0</v>
      </c>
      <c r="W299" s="87">
        <v>0</v>
      </c>
      <c r="X299" s="87">
        <v>0</v>
      </c>
      <c r="Y299" s="87">
        <v>0</v>
      </c>
      <c r="Z299" s="87">
        <v>0</v>
      </c>
      <c r="AA299" s="87">
        <v>0</v>
      </c>
      <c r="AB299" s="87">
        <v>0</v>
      </c>
      <c r="AC299" s="87">
        <v>0</v>
      </c>
      <c r="AD299" s="87">
        <v>0</v>
      </c>
      <c r="AE299" s="87">
        <v>0</v>
      </c>
      <c r="AF299" s="87">
        <v>0</v>
      </c>
      <c r="AG299" s="87">
        <v>0</v>
      </c>
      <c r="AH299" s="87">
        <v>0</v>
      </c>
      <c r="AI299" s="87">
        <v>0</v>
      </c>
      <c r="AJ299" s="87">
        <v>0</v>
      </c>
      <c r="AK299" s="87">
        <v>0</v>
      </c>
      <c r="AL299" s="87">
        <v>0</v>
      </c>
      <c r="AM299" s="87">
        <v>0</v>
      </c>
      <c r="AN299" s="87">
        <v>0</v>
      </c>
      <c r="AO299" s="87">
        <v>0</v>
      </c>
      <c r="AP299" s="87">
        <v>0</v>
      </c>
      <c r="AQ299" s="87">
        <v>0</v>
      </c>
      <c r="AR299" s="87">
        <v>0</v>
      </c>
      <c r="AS299" s="87">
        <v>0</v>
      </c>
      <c r="AT299" s="87">
        <v>0</v>
      </c>
      <c r="AU299" s="87">
        <v>0</v>
      </c>
      <c r="AV299" s="87">
        <v>0</v>
      </c>
      <c r="AW299" s="87">
        <v>0</v>
      </c>
      <c r="AX299" s="87">
        <v>0</v>
      </c>
      <c r="AY299" s="87">
        <v>0</v>
      </c>
      <c r="AZ299" s="87">
        <v>0</v>
      </c>
      <c r="BA299" s="87">
        <v>0</v>
      </c>
      <c r="BB299" s="87">
        <v>0</v>
      </c>
      <c r="BC299" s="87">
        <v>0</v>
      </c>
      <c r="BD299" s="87">
        <v>0</v>
      </c>
      <c r="BE299" s="87">
        <v>0</v>
      </c>
      <c r="BF299" s="87">
        <v>0</v>
      </c>
      <c r="BG299" s="87">
        <v>0</v>
      </c>
      <c r="BH299" s="87">
        <v>0</v>
      </c>
      <c r="BI299" s="87">
        <v>0</v>
      </c>
      <c r="BJ299" s="87">
        <v>0</v>
      </c>
      <c r="BK299" s="87">
        <v>0</v>
      </c>
      <c r="BL299" s="87">
        <v>0</v>
      </c>
      <c r="BM299" s="87">
        <v>0</v>
      </c>
      <c r="BN299" s="87">
        <v>0</v>
      </c>
    </row>
    <row r="300" spans="1:66">
      <c r="A300" s="86" t="s">
        <v>1645</v>
      </c>
      <c r="B300" s="87">
        <v>-502377.87278858997</v>
      </c>
      <c r="C300" s="87">
        <v>-589863.20803594496</v>
      </c>
      <c r="D300" s="87">
        <v>-572894.63452804601</v>
      </c>
      <c r="E300" s="87">
        <v>-596737.45734398195</v>
      </c>
      <c r="F300" s="87">
        <v>-487569.67854381999</v>
      </c>
      <c r="G300" s="87">
        <v>-368441.342661954</v>
      </c>
      <c r="H300" s="87">
        <v>-302968.75611369999</v>
      </c>
      <c r="I300" s="87">
        <v>-288990.24262686103</v>
      </c>
      <c r="J300" s="87">
        <v>-287077.72586710902</v>
      </c>
      <c r="K300" s="87">
        <v>-380915.04123846698</v>
      </c>
      <c r="L300" s="87">
        <v>-501908.04832315398</v>
      </c>
      <c r="M300" s="87">
        <v>-443813.49462637998</v>
      </c>
      <c r="N300" s="87">
        <v>-5323557.5026980098</v>
      </c>
      <c r="O300" s="87">
        <v>-388603.78935353499</v>
      </c>
      <c r="P300" s="87">
        <v>-432432.53898039798</v>
      </c>
      <c r="Q300" s="87">
        <v>-411604.96747591201</v>
      </c>
      <c r="R300" s="87">
        <v>-370816.20599625201</v>
      </c>
      <c r="S300" s="87">
        <v>-252214.93057259699</v>
      </c>
      <c r="T300" s="87">
        <v>-136170.87822650699</v>
      </c>
      <c r="U300" s="87">
        <v>-69265.095190662105</v>
      </c>
      <c r="V300" s="87">
        <v>-79794.142599614497</v>
      </c>
      <c r="W300" s="87">
        <v>-109500.427244406</v>
      </c>
      <c r="X300" s="87">
        <v>-231419.42834896999</v>
      </c>
      <c r="Y300" s="87">
        <v>-367257.33860403299</v>
      </c>
      <c r="Z300" s="87">
        <v>-303735.58186203998</v>
      </c>
      <c r="AA300" s="87">
        <v>-3152815.3244549301</v>
      </c>
      <c r="AB300" s="87">
        <v>-150669.42878270999</v>
      </c>
      <c r="AC300" s="87">
        <v>-154250.50788955699</v>
      </c>
      <c r="AD300" s="87">
        <v>-148945.809675942</v>
      </c>
      <c r="AE300" s="87">
        <v>-146250.63132628001</v>
      </c>
      <c r="AF300" s="87">
        <v>-141866.76597282599</v>
      </c>
      <c r="AG300" s="87">
        <v>-160606.98259111101</v>
      </c>
      <c r="AH300" s="87">
        <v>-181474.743385176</v>
      </c>
      <c r="AI300" s="87">
        <v>-181991.679566037</v>
      </c>
      <c r="AJ300" s="87">
        <v>-181109.37925319301</v>
      </c>
      <c r="AK300" s="87">
        <v>-178602.45580344301</v>
      </c>
      <c r="AL300" s="87">
        <v>-170680.74904350599</v>
      </c>
      <c r="AM300" s="87">
        <v>-434621.92046415398</v>
      </c>
      <c r="AN300" s="87">
        <v>-2231071.0537539301</v>
      </c>
      <c r="AO300" s="87">
        <v>-151953.103710531</v>
      </c>
      <c r="AP300" s="87">
        <v>-155360.75483286701</v>
      </c>
      <c r="AQ300" s="87">
        <v>-150006.243725921</v>
      </c>
      <c r="AR300" s="87">
        <v>-147294.60147060701</v>
      </c>
      <c r="AS300" s="87">
        <v>-142861.398014181</v>
      </c>
      <c r="AT300" s="87">
        <v>-161227.03465847799</v>
      </c>
      <c r="AU300" s="87">
        <v>-183761.86505626599</v>
      </c>
      <c r="AV300" s="87">
        <v>-186951.97852711999</v>
      </c>
      <c r="AW300" s="87">
        <v>-180177.047968186</v>
      </c>
      <c r="AX300" s="87">
        <v>-172076.87029804601</v>
      </c>
      <c r="AY300" s="87">
        <v>-164776.309061935</v>
      </c>
      <c r="AZ300" s="87">
        <v>-461006.78672177001</v>
      </c>
      <c r="BA300" s="87">
        <v>-2257453.99404591</v>
      </c>
      <c r="BB300" s="87">
        <v>-154090.94335060799</v>
      </c>
      <c r="BC300" s="87">
        <v>-157587.30926513599</v>
      </c>
      <c r="BD300" s="87">
        <v>-152193.111773499</v>
      </c>
      <c r="BE300" s="87">
        <v>-149476.62735213299</v>
      </c>
      <c r="BF300" s="87">
        <v>-145004.51109599299</v>
      </c>
      <c r="BG300" s="87">
        <v>-152718.95250779201</v>
      </c>
      <c r="BH300" s="87">
        <v>-166508.93690004101</v>
      </c>
      <c r="BI300" s="87">
        <v>-172468.89552383701</v>
      </c>
      <c r="BJ300" s="87">
        <v>-179548.00457552</v>
      </c>
      <c r="BK300" s="87">
        <v>-183745.39024402699</v>
      </c>
      <c r="BL300" s="87">
        <v>-175514.709955859</v>
      </c>
      <c r="BM300" s="87">
        <v>-493677.95985923801</v>
      </c>
      <c r="BN300" s="87">
        <v>-2282535.3524036799</v>
      </c>
    </row>
    <row r="301" spans="1:66">
      <c r="A301" s="86" t="s">
        <v>1646</v>
      </c>
      <c r="B301" s="87">
        <v>8631765.2688221503</v>
      </c>
      <c r="C301" s="87">
        <v>10134922.3926176</v>
      </c>
      <c r="D301" s="87">
        <v>9843371.4478000607</v>
      </c>
      <c r="E301" s="87">
        <v>10253034.494364699</v>
      </c>
      <c r="F301" s="87">
        <v>8377333.5677074501</v>
      </c>
      <c r="G301" s="87">
        <v>6330492.1602826696</v>
      </c>
      <c r="H301" s="87">
        <v>5205554.0823172098</v>
      </c>
      <c r="I301" s="87">
        <v>4965377.8051342499</v>
      </c>
      <c r="J301" s="87">
        <v>4932517.2898985101</v>
      </c>
      <c r="K301" s="87">
        <v>6544812.9812791096</v>
      </c>
      <c r="L301" s="87">
        <v>8623692.8302796409</v>
      </c>
      <c r="M301" s="87">
        <v>7625522.7713078102</v>
      </c>
      <c r="N301" s="87">
        <v>91468397.091811195</v>
      </c>
      <c r="O301" s="87">
        <v>6676919.6534380196</v>
      </c>
      <c r="P301" s="87">
        <v>7429977.2606632104</v>
      </c>
      <c r="Q301" s="87">
        <v>7072121.71390431</v>
      </c>
      <c r="R301" s="87">
        <v>6371296.6302992497</v>
      </c>
      <c r="S301" s="87">
        <v>4333511.0798382498</v>
      </c>
      <c r="T301" s="87">
        <v>2339663.27134636</v>
      </c>
      <c r="U301" s="87">
        <v>1190100.27191228</v>
      </c>
      <c r="V301" s="87">
        <v>1371008.45012064</v>
      </c>
      <c r="W301" s="87">
        <v>1881416.4317447999</v>
      </c>
      <c r="X301" s="87">
        <v>3976206.5416322998</v>
      </c>
      <c r="Y301" s="87">
        <v>6310148.8178329403</v>
      </c>
      <c r="Z301" s="87">
        <v>5218729.5429023402</v>
      </c>
      <c r="AA301" s="87">
        <v>54171099.665634699</v>
      </c>
      <c r="AB301" s="87">
        <v>2588774.73090294</v>
      </c>
      <c r="AC301" s="87">
        <v>2650304.18101147</v>
      </c>
      <c r="AD301" s="87">
        <v>2559159.8207957302</v>
      </c>
      <c r="AE301" s="87">
        <v>2512851.7564242701</v>
      </c>
      <c r="AF301" s="87">
        <v>2437528.97898765</v>
      </c>
      <c r="AG301" s="87">
        <v>2759519.9736108999</v>
      </c>
      <c r="AH301" s="87">
        <v>3118066.0454362002</v>
      </c>
      <c r="AI301" s="87">
        <v>3126947.9489073702</v>
      </c>
      <c r="AJ301" s="87">
        <v>3111788.4253503098</v>
      </c>
      <c r="AK301" s="87">
        <v>3068714.9224409899</v>
      </c>
      <c r="AL301" s="87">
        <v>2932605.59720205</v>
      </c>
      <c r="AM301" s="87">
        <v>7467594.8152477397</v>
      </c>
      <c r="AN301" s="87">
        <v>38333857.196317598</v>
      </c>
      <c r="AO301" s="87">
        <v>2610830.60011731</v>
      </c>
      <c r="AP301" s="87">
        <v>2669380.2421283601</v>
      </c>
      <c r="AQ301" s="87">
        <v>2577380.0058362801</v>
      </c>
      <c r="AR301" s="87">
        <v>2530789.0616313498</v>
      </c>
      <c r="AS301" s="87">
        <v>2454618.5658800299</v>
      </c>
      <c r="AT301" s="87">
        <v>2770173.5954956799</v>
      </c>
      <c r="AU301" s="87">
        <v>3157362.9541485701</v>
      </c>
      <c r="AV301" s="87">
        <v>3212174.9037841498</v>
      </c>
      <c r="AW301" s="87">
        <v>3095769.2787261098</v>
      </c>
      <c r="AX301" s="87">
        <v>2956593.4987573498</v>
      </c>
      <c r="AY301" s="87">
        <v>2831156.5829732502</v>
      </c>
      <c r="AZ301" s="87">
        <v>7920934.7900376897</v>
      </c>
      <c r="BA301" s="87">
        <v>38787164.079516098</v>
      </c>
      <c r="BB301" s="87">
        <v>2647562.5721149901</v>
      </c>
      <c r="BC301" s="87">
        <v>2707636.4955555201</v>
      </c>
      <c r="BD301" s="87">
        <v>2614954.3750173999</v>
      </c>
      <c r="BE301" s="87">
        <v>2568280.2335957498</v>
      </c>
      <c r="BF301" s="87">
        <v>2491441.1451947801</v>
      </c>
      <c r="BG301" s="87">
        <v>2623989.2749065999</v>
      </c>
      <c r="BH301" s="87">
        <v>2860926.2794643398</v>
      </c>
      <c r="BI301" s="87">
        <v>2963329.2049095598</v>
      </c>
      <c r="BJ301" s="87">
        <v>3084961.1695248401</v>
      </c>
      <c r="BK301" s="87">
        <v>3157079.8869201001</v>
      </c>
      <c r="BL301" s="87">
        <v>3015661.8346961299</v>
      </c>
      <c r="BM301" s="87">
        <v>8482284.9466723707</v>
      </c>
      <c r="BN301" s="87">
        <v>39218107.418572403</v>
      </c>
    </row>
    <row r="302" spans="1:66">
      <c r="A302" s="96" t="s">
        <v>1647</v>
      </c>
      <c r="B302" s="97">
        <v>0.21</v>
      </c>
      <c r="C302" s="97">
        <v>0.21</v>
      </c>
      <c r="D302" s="97">
        <v>0.21</v>
      </c>
      <c r="E302" s="97">
        <v>0.21</v>
      </c>
      <c r="F302" s="97">
        <v>0.21</v>
      </c>
      <c r="G302" s="97">
        <v>0.21</v>
      </c>
      <c r="H302" s="97">
        <v>0.21</v>
      </c>
      <c r="I302" s="97">
        <v>0.21</v>
      </c>
      <c r="J302" s="97">
        <v>0.21</v>
      </c>
      <c r="K302" s="97">
        <v>0.21</v>
      </c>
      <c r="L302" s="97">
        <v>0.21</v>
      </c>
      <c r="M302" s="97">
        <v>0.21</v>
      </c>
      <c r="N302" s="97">
        <v>0.21</v>
      </c>
      <c r="O302" s="97">
        <v>0.21</v>
      </c>
      <c r="P302" s="97">
        <v>0.21</v>
      </c>
      <c r="Q302" s="97">
        <v>0.21</v>
      </c>
      <c r="R302" s="97">
        <v>0.21</v>
      </c>
      <c r="S302" s="97">
        <v>0.21</v>
      </c>
      <c r="T302" s="97">
        <v>0.21</v>
      </c>
      <c r="U302" s="97">
        <v>0.21</v>
      </c>
      <c r="V302" s="97">
        <v>0.21</v>
      </c>
      <c r="W302" s="97">
        <v>0.21</v>
      </c>
      <c r="X302" s="97">
        <v>0.21</v>
      </c>
      <c r="Y302" s="97">
        <v>0.21</v>
      </c>
      <c r="Z302" s="97">
        <v>0.21</v>
      </c>
      <c r="AA302" s="97">
        <v>0.21</v>
      </c>
      <c r="AB302" s="97">
        <v>0.21</v>
      </c>
      <c r="AC302" s="97">
        <v>0.21</v>
      </c>
      <c r="AD302" s="97">
        <v>0.21</v>
      </c>
      <c r="AE302" s="97">
        <v>0.21</v>
      </c>
      <c r="AF302" s="97">
        <v>0.21</v>
      </c>
      <c r="AG302" s="97">
        <v>0.21</v>
      </c>
      <c r="AH302" s="97">
        <v>0.21</v>
      </c>
      <c r="AI302" s="97">
        <v>0.21</v>
      </c>
      <c r="AJ302" s="97">
        <v>0.21</v>
      </c>
      <c r="AK302" s="97">
        <v>0.21</v>
      </c>
      <c r="AL302" s="97">
        <v>0.21</v>
      </c>
      <c r="AM302" s="97">
        <v>0.21</v>
      </c>
      <c r="AN302" s="97">
        <v>0.21</v>
      </c>
      <c r="AO302" s="97">
        <v>0.21</v>
      </c>
      <c r="AP302" s="97">
        <v>0.21</v>
      </c>
      <c r="AQ302" s="97">
        <v>0.21</v>
      </c>
      <c r="AR302" s="97">
        <v>0.21</v>
      </c>
      <c r="AS302" s="97">
        <v>0.21</v>
      </c>
      <c r="AT302" s="97">
        <v>0.21</v>
      </c>
      <c r="AU302" s="97">
        <v>0.21</v>
      </c>
      <c r="AV302" s="97">
        <v>0.21</v>
      </c>
      <c r="AW302" s="97">
        <v>0.21</v>
      </c>
      <c r="AX302" s="97">
        <v>0.21</v>
      </c>
      <c r="AY302" s="97">
        <v>0.21</v>
      </c>
      <c r="AZ302" s="97">
        <v>0.21</v>
      </c>
      <c r="BA302" s="97">
        <v>0.21</v>
      </c>
      <c r="BB302" s="97">
        <v>0.21</v>
      </c>
      <c r="BC302" s="97">
        <v>0.21</v>
      </c>
      <c r="BD302" s="97">
        <v>0.21</v>
      </c>
      <c r="BE302" s="97">
        <v>0.21</v>
      </c>
      <c r="BF302" s="97">
        <v>0.21</v>
      </c>
      <c r="BG302" s="97">
        <v>0.21</v>
      </c>
      <c r="BH302" s="97">
        <v>0.21</v>
      </c>
      <c r="BI302" s="97">
        <v>0.21</v>
      </c>
      <c r="BJ302" s="97">
        <v>0.21</v>
      </c>
      <c r="BK302" s="97">
        <v>0.21</v>
      </c>
      <c r="BL302" s="97">
        <v>0.21</v>
      </c>
      <c r="BM302" s="97">
        <v>0.21</v>
      </c>
      <c r="BN302" s="97">
        <v>0.21</v>
      </c>
    </row>
    <row r="303" spans="1:66">
      <c r="A303" s="86" t="s">
        <v>1648</v>
      </c>
      <c r="B303" s="87">
        <v>1812670.70645265</v>
      </c>
      <c r="C303" s="87">
        <v>2128333.7024496901</v>
      </c>
      <c r="D303" s="87">
        <v>2067108.00403801</v>
      </c>
      <c r="E303" s="87">
        <v>2153137.2438166002</v>
      </c>
      <c r="F303" s="87">
        <v>1759240.0492185601</v>
      </c>
      <c r="G303" s="87">
        <v>1329403.35365936</v>
      </c>
      <c r="H303" s="87">
        <v>1093166.3572866099</v>
      </c>
      <c r="I303" s="87">
        <v>1042729.33907819</v>
      </c>
      <c r="J303" s="87">
        <v>1035828.63087868</v>
      </c>
      <c r="K303" s="87">
        <v>1374410.7260686101</v>
      </c>
      <c r="L303" s="87">
        <v>1810975.49435872</v>
      </c>
      <c r="M303" s="87">
        <v>1601359.78197464</v>
      </c>
      <c r="N303" s="87">
        <v>19208363.389280301</v>
      </c>
      <c r="O303" s="87">
        <v>1402153.1272219799</v>
      </c>
      <c r="P303" s="87">
        <v>1560295.2247392701</v>
      </c>
      <c r="Q303" s="87">
        <v>1485145.5599199</v>
      </c>
      <c r="R303" s="87">
        <v>1337972.2923628399</v>
      </c>
      <c r="S303" s="87">
        <v>910037.32676603401</v>
      </c>
      <c r="T303" s="87">
        <v>491329.28698273498</v>
      </c>
      <c r="U303" s="87">
        <v>249921.05710157999</v>
      </c>
      <c r="V303" s="87">
        <v>287911.77452533599</v>
      </c>
      <c r="W303" s="87">
        <v>395097.450666408</v>
      </c>
      <c r="X303" s="87">
        <v>835003.37374278402</v>
      </c>
      <c r="Y303" s="87">
        <v>1325131.2517449099</v>
      </c>
      <c r="Z303" s="87">
        <v>1095933.2040094901</v>
      </c>
      <c r="AA303" s="87">
        <v>11375930.929783201</v>
      </c>
      <c r="AB303" s="87">
        <v>543642.69348961802</v>
      </c>
      <c r="AC303" s="87">
        <v>556563.87801241002</v>
      </c>
      <c r="AD303" s="87">
        <v>537423.56236710399</v>
      </c>
      <c r="AE303" s="87">
        <v>527698.86884909705</v>
      </c>
      <c r="AF303" s="87">
        <v>511881.085587407</v>
      </c>
      <c r="AG303" s="87">
        <v>579499.19445829</v>
      </c>
      <c r="AH303" s="87">
        <v>654793.86954160302</v>
      </c>
      <c r="AI303" s="87">
        <v>656659.06927054795</v>
      </c>
      <c r="AJ303" s="87">
        <v>653475.56932356604</v>
      </c>
      <c r="AK303" s="87">
        <v>644430.13371260802</v>
      </c>
      <c r="AL303" s="87">
        <v>615847.17541243206</v>
      </c>
      <c r="AM303" s="87">
        <v>1568194.91120202</v>
      </c>
      <c r="AN303" s="87">
        <v>8050110.0112267099</v>
      </c>
      <c r="AO303" s="87">
        <v>548274.42602463497</v>
      </c>
      <c r="AP303" s="87">
        <v>560569.85084695497</v>
      </c>
      <c r="AQ303" s="87">
        <v>541249.80122561904</v>
      </c>
      <c r="AR303" s="87">
        <v>531465.70294258394</v>
      </c>
      <c r="AS303" s="87">
        <v>515469.89883480599</v>
      </c>
      <c r="AT303" s="87">
        <v>581736.45505409304</v>
      </c>
      <c r="AU303" s="87">
        <v>663046.22037120105</v>
      </c>
      <c r="AV303" s="87">
        <v>674556.72979467199</v>
      </c>
      <c r="AW303" s="87">
        <v>650111.54853248305</v>
      </c>
      <c r="AX303" s="87">
        <v>620884.63473904296</v>
      </c>
      <c r="AY303" s="87">
        <v>594542.88242438203</v>
      </c>
      <c r="AZ303" s="87">
        <v>1663396.30590791</v>
      </c>
      <c r="BA303" s="87">
        <v>8145304.4566983897</v>
      </c>
      <c r="BB303" s="87">
        <v>555988.14014414896</v>
      </c>
      <c r="BC303" s="87">
        <v>568603.66406665999</v>
      </c>
      <c r="BD303" s="87">
        <v>549140.41875365505</v>
      </c>
      <c r="BE303" s="87">
        <v>539338.84905510698</v>
      </c>
      <c r="BF303" s="87">
        <v>523202.64049090497</v>
      </c>
      <c r="BG303" s="87">
        <v>551037.74773038703</v>
      </c>
      <c r="BH303" s="87">
        <v>600794.51868751203</v>
      </c>
      <c r="BI303" s="87">
        <v>622299.133031009</v>
      </c>
      <c r="BJ303" s="87">
        <v>647841.84560021805</v>
      </c>
      <c r="BK303" s="87">
        <v>662986.77625322097</v>
      </c>
      <c r="BL303" s="87">
        <v>633288.98528618796</v>
      </c>
      <c r="BM303" s="87">
        <v>1781279.83880119</v>
      </c>
      <c r="BN303" s="87">
        <v>8235802.5579002099</v>
      </c>
    </row>
    <row r="304" spans="1:66">
      <c r="A304" s="86" t="s">
        <v>1649</v>
      </c>
      <c r="B304" s="87">
        <v>0</v>
      </c>
      <c r="C304" s="87">
        <v>0</v>
      </c>
      <c r="D304" s="87">
        <v>0</v>
      </c>
      <c r="E304" s="87">
        <v>0</v>
      </c>
      <c r="F304" s="87">
        <v>0</v>
      </c>
      <c r="G304" s="87">
        <v>0</v>
      </c>
      <c r="H304" s="87">
        <v>0</v>
      </c>
      <c r="I304" s="87">
        <v>0</v>
      </c>
      <c r="J304" s="87">
        <v>0</v>
      </c>
      <c r="K304" s="87">
        <v>0</v>
      </c>
      <c r="L304" s="87">
        <v>0</v>
      </c>
      <c r="M304" s="87">
        <v>0</v>
      </c>
      <c r="N304" s="87">
        <v>0</v>
      </c>
      <c r="O304" s="87">
        <v>0</v>
      </c>
      <c r="P304" s="87">
        <v>0</v>
      </c>
      <c r="Q304" s="87">
        <v>0</v>
      </c>
      <c r="R304" s="87">
        <v>0</v>
      </c>
      <c r="S304" s="87">
        <v>0</v>
      </c>
      <c r="T304" s="87">
        <v>0</v>
      </c>
      <c r="U304" s="87">
        <v>0</v>
      </c>
      <c r="V304" s="87">
        <v>0</v>
      </c>
      <c r="W304" s="87">
        <v>0</v>
      </c>
      <c r="X304" s="87">
        <v>0</v>
      </c>
      <c r="Y304" s="87">
        <v>0</v>
      </c>
      <c r="Z304" s="87">
        <v>0</v>
      </c>
      <c r="AA304" s="87">
        <v>0</v>
      </c>
      <c r="AB304" s="87">
        <v>0</v>
      </c>
      <c r="AC304" s="87">
        <v>0</v>
      </c>
      <c r="AD304" s="87">
        <v>0</v>
      </c>
      <c r="AE304" s="87">
        <v>0</v>
      </c>
      <c r="AF304" s="87">
        <v>0</v>
      </c>
      <c r="AG304" s="87">
        <v>0</v>
      </c>
      <c r="AH304" s="87">
        <v>0</v>
      </c>
      <c r="AI304" s="87">
        <v>0</v>
      </c>
      <c r="AJ304" s="87">
        <v>0</v>
      </c>
      <c r="AK304" s="87">
        <v>0</v>
      </c>
      <c r="AL304" s="87">
        <v>0</v>
      </c>
      <c r="AM304" s="87">
        <v>0</v>
      </c>
      <c r="AN304" s="87">
        <v>0</v>
      </c>
      <c r="AO304" s="87">
        <v>0</v>
      </c>
      <c r="AP304" s="87">
        <v>0</v>
      </c>
      <c r="AQ304" s="87">
        <v>0</v>
      </c>
      <c r="AR304" s="87">
        <v>0</v>
      </c>
      <c r="AS304" s="87">
        <v>0</v>
      </c>
      <c r="AT304" s="87">
        <v>0</v>
      </c>
      <c r="AU304" s="87">
        <v>0</v>
      </c>
      <c r="AV304" s="87">
        <v>0</v>
      </c>
      <c r="AW304" s="87">
        <v>0</v>
      </c>
      <c r="AX304" s="87">
        <v>0</v>
      </c>
      <c r="AY304" s="87">
        <v>0</v>
      </c>
      <c r="AZ304" s="87">
        <v>0</v>
      </c>
      <c r="BA304" s="87">
        <v>0</v>
      </c>
      <c r="BB304" s="87">
        <v>0</v>
      </c>
      <c r="BC304" s="87">
        <v>0</v>
      </c>
      <c r="BD304" s="87">
        <v>0</v>
      </c>
      <c r="BE304" s="87">
        <v>0</v>
      </c>
      <c r="BF304" s="87">
        <v>0</v>
      </c>
      <c r="BG304" s="87">
        <v>0</v>
      </c>
      <c r="BH304" s="87">
        <v>0</v>
      </c>
      <c r="BI304" s="87">
        <v>0</v>
      </c>
      <c r="BJ304" s="87">
        <v>0</v>
      </c>
      <c r="BK304" s="87">
        <v>0</v>
      </c>
      <c r="BL304" s="87">
        <v>0</v>
      </c>
      <c r="BM304" s="87">
        <v>0</v>
      </c>
      <c r="BN304" s="87">
        <v>0</v>
      </c>
    </row>
    <row r="305" spans="1:66">
      <c r="A305" s="86" t="s">
        <v>1650</v>
      </c>
      <c r="B305" s="87">
        <v>1812670.70645265</v>
      </c>
      <c r="C305" s="87">
        <v>2128333.7024496901</v>
      </c>
      <c r="D305" s="87">
        <v>2067108.00403801</v>
      </c>
      <c r="E305" s="87">
        <v>2153137.2438166002</v>
      </c>
      <c r="F305" s="87">
        <v>1759240.0492185601</v>
      </c>
      <c r="G305" s="87">
        <v>1329403.35365936</v>
      </c>
      <c r="H305" s="87">
        <v>1093166.3572866099</v>
      </c>
      <c r="I305" s="87">
        <v>1042729.33907819</v>
      </c>
      <c r="J305" s="87">
        <v>1035828.63087868</v>
      </c>
      <c r="K305" s="87">
        <v>1374410.7260686101</v>
      </c>
      <c r="L305" s="87">
        <v>1810975.49435872</v>
      </c>
      <c r="M305" s="87">
        <v>1601359.78197464</v>
      </c>
      <c r="N305" s="87">
        <v>19208363.389280301</v>
      </c>
      <c r="O305" s="87">
        <v>1402153.1272219799</v>
      </c>
      <c r="P305" s="87">
        <v>1560295.2247392701</v>
      </c>
      <c r="Q305" s="87">
        <v>1485145.5599199</v>
      </c>
      <c r="R305" s="87">
        <v>1337972.2923628399</v>
      </c>
      <c r="S305" s="87">
        <v>910037.32676603401</v>
      </c>
      <c r="T305" s="87">
        <v>491329.28698273498</v>
      </c>
      <c r="U305" s="87">
        <v>249921.05710157999</v>
      </c>
      <c r="V305" s="87">
        <v>287911.77452533599</v>
      </c>
      <c r="W305" s="87">
        <v>395097.450666408</v>
      </c>
      <c r="X305" s="87">
        <v>835003.37374278402</v>
      </c>
      <c r="Y305" s="87">
        <v>1325131.2517449099</v>
      </c>
      <c r="Z305" s="87">
        <v>1095933.2040094901</v>
      </c>
      <c r="AA305" s="87">
        <v>11375930.929783201</v>
      </c>
      <c r="AB305" s="87">
        <v>543642.69348961802</v>
      </c>
      <c r="AC305" s="87">
        <v>556563.87801241002</v>
      </c>
      <c r="AD305" s="87">
        <v>537423.56236710399</v>
      </c>
      <c r="AE305" s="87">
        <v>527698.86884909705</v>
      </c>
      <c r="AF305" s="87">
        <v>511881.085587407</v>
      </c>
      <c r="AG305" s="87">
        <v>579499.19445829</v>
      </c>
      <c r="AH305" s="87">
        <v>654793.86954160302</v>
      </c>
      <c r="AI305" s="87">
        <v>656659.06927054795</v>
      </c>
      <c r="AJ305" s="87">
        <v>653475.56932356604</v>
      </c>
      <c r="AK305" s="87">
        <v>644430.13371260802</v>
      </c>
      <c r="AL305" s="87">
        <v>615847.17541243206</v>
      </c>
      <c r="AM305" s="87">
        <v>1568194.91120202</v>
      </c>
      <c r="AN305" s="87">
        <v>8050110.0112267099</v>
      </c>
      <c r="AO305" s="87">
        <v>548274.42602463497</v>
      </c>
      <c r="AP305" s="87">
        <v>560569.85084695497</v>
      </c>
      <c r="AQ305" s="87">
        <v>541249.80122561904</v>
      </c>
      <c r="AR305" s="87">
        <v>531465.70294258394</v>
      </c>
      <c r="AS305" s="87">
        <v>515469.89883480599</v>
      </c>
      <c r="AT305" s="87">
        <v>581736.45505409304</v>
      </c>
      <c r="AU305" s="87">
        <v>663046.22037120105</v>
      </c>
      <c r="AV305" s="87">
        <v>674556.72979467199</v>
      </c>
      <c r="AW305" s="87">
        <v>650111.54853248305</v>
      </c>
      <c r="AX305" s="87">
        <v>620884.63473904296</v>
      </c>
      <c r="AY305" s="87">
        <v>594542.88242438203</v>
      </c>
      <c r="AZ305" s="87">
        <v>1663396.30590791</v>
      </c>
      <c r="BA305" s="87">
        <v>8145304.4566983897</v>
      </c>
      <c r="BB305" s="87">
        <v>555988.14014414896</v>
      </c>
      <c r="BC305" s="87">
        <v>568603.66406665999</v>
      </c>
      <c r="BD305" s="87">
        <v>549140.41875365505</v>
      </c>
      <c r="BE305" s="87">
        <v>539338.84905510698</v>
      </c>
      <c r="BF305" s="87">
        <v>523202.64049090497</v>
      </c>
      <c r="BG305" s="87">
        <v>551037.74773038703</v>
      </c>
      <c r="BH305" s="87">
        <v>600794.51868751203</v>
      </c>
      <c r="BI305" s="87">
        <v>622299.133031009</v>
      </c>
      <c r="BJ305" s="87">
        <v>647841.84560021805</v>
      </c>
      <c r="BK305" s="87">
        <v>662986.77625322097</v>
      </c>
      <c r="BL305" s="87">
        <v>633288.98528618796</v>
      </c>
      <c r="BM305" s="87">
        <v>1781279.83880119</v>
      </c>
      <c r="BN305" s="87">
        <v>8235802.5579002099</v>
      </c>
    </row>
    <row r="306" spans="1:66">
      <c r="A306" s="86" t="s">
        <v>1651</v>
      </c>
      <c r="B306" s="87">
        <v>0</v>
      </c>
      <c r="C306" s="87">
        <v>0</v>
      </c>
      <c r="D306" s="87">
        <v>0</v>
      </c>
      <c r="E306" s="87">
        <v>0</v>
      </c>
      <c r="F306" s="87">
        <v>0</v>
      </c>
      <c r="G306" s="87">
        <v>0</v>
      </c>
      <c r="H306" s="87">
        <v>0</v>
      </c>
      <c r="I306" s="87">
        <v>0</v>
      </c>
      <c r="J306" s="87">
        <v>0</v>
      </c>
      <c r="K306" s="87">
        <v>0</v>
      </c>
      <c r="L306" s="87">
        <v>0</v>
      </c>
      <c r="M306" s="87">
        <v>0</v>
      </c>
      <c r="N306" s="87">
        <v>0</v>
      </c>
      <c r="O306" s="87">
        <v>0</v>
      </c>
      <c r="P306" s="87">
        <v>0</v>
      </c>
      <c r="Q306" s="87">
        <v>0</v>
      </c>
      <c r="R306" s="87">
        <v>0</v>
      </c>
      <c r="S306" s="87">
        <v>0</v>
      </c>
      <c r="T306" s="87">
        <v>0</v>
      </c>
      <c r="U306" s="87">
        <v>0</v>
      </c>
      <c r="V306" s="87">
        <v>0</v>
      </c>
      <c r="W306" s="87">
        <v>0</v>
      </c>
      <c r="X306" s="87">
        <v>0</v>
      </c>
      <c r="Y306" s="87">
        <v>0</v>
      </c>
      <c r="Z306" s="87">
        <v>0</v>
      </c>
      <c r="AA306" s="87">
        <v>0</v>
      </c>
      <c r="AB306" s="87">
        <v>0</v>
      </c>
      <c r="AC306" s="87">
        <v>0</v>
      </c>
      <c r="AD306" s="87">
        <v>0</v>
      </c>
      <c r="AE306" s="87">
        <v>0</v>
      </c>
      <c r="AF306" s="87">
        <v>0</v>
      </c>
      <c r="AG306" s="87">
        <v>0</v>
      </c>
      <c r="AH306" s="87">
        <v>0</v>
      </c>
      <c r="AI306" s="87">
        <v>0</v>
      </c>
      <c r="AJ306" s="87">
        <v>0</v>
      </c>
      <c r="AK306" s="87">
        <v>0</v>
      </c>
      <c r="AL306" s="87">
        <v>0</v>
      </c>
      <c r="AM306" s="87">
        <v>0</v>
      </c>
      <c r="AN306" s="87">
        <v>0</v>
      </c>
      <c r="AO306" s="87">
        <v>0</v>
      </c>
      <c r="AP306" s="87">
        <v>0</v>
      </c>
      <c r="AQ306" s="87">
        <v>0</v>
      </c>
      <c r="AR306" s="87">
        <v>0</v>
      </c>
      <c r="AS306" s="87">
        <v>0</v>
      </c>
      <c r="AT306" s="87">
        <v>0</v>
      </c>
      <c r="AU306" s="87">
        <v>0</v>
      </c>
      <c r="AV306" s="87">
        <v>0</v>
      </c>
      <c r="AW306" s="87">
        <v>0</v>
      </c>
      <c r="AX306" s="87">
        <v>0</v>
      </c>
      <c r="AY306" s="87">
        <v>0</v>
      </c>
      <c r="AZ306" s="87">
        <v>0</v>
      </c>
      <c r="BA306" s="87">
        <v>0</v>
      </c>
      <c r="BB306" s="87">
        <v>0</v>
      </c>
      <c r="BC306" s="87">
        <v>0</v>
      </c>
      <c r="BD306" s="87">
        <v>0</v>
      </c>
      <c r="BE306" s="87">
        <v>0</v>
      </c>
      <c r="BF306" s="87">
        <v>0</v>
      </c>
      <c r="BG306" s="87">
        <v>0</v>
      </c>
      <c r="BH306" s="87">
        <v>0</v>
      </c>
      <c r="BI306" s="87">
        <v>0</v>
      </c>
      <c r="BJ306" s="87">
        <v>0</v>
      </c>
      <c r="BK306" s="87">
        <v>0</v>
      </c>
      <c r="BL306" s="87">
        <v>0</v>
      </c>
      <c r="BM306" s="87">
        <v>0</v>
      </c>
      <c r="BN306" s="87">
        <v>0</v>
      </c>
    </row>
    <row r="307" spans="1:66">
      <c r="A307" s="86" t="s">
        <v>1652</v>
      </c>
      <c r="B307" s="87">
        <v>0</v>
      </c>
      <c r="C307" s="87">
        <v>0</v>
      </c>
      <c r="D307" s="87">
        <v>0</v>
      </c>
      <c r="E307" s="87">
        <v>0</v>
      </c>
      <c r="F307" s="87">
        <v>0</v>
      </c>
      <c r="G307" s="87">
        <v>0</v>
      </c>
      <c r="H307" s="87">
        <v>0</v>
      </c>
      <c r="I307" s="87">
        <v>0</v>
      </c>
      <c r="J307" s="87">
        <v>0</v>
      </c>
      <c r="K307" s="87">
        <v>0</v>
      </c>
      <c r="L307" s="87">
        <v>0</v>
      </c>
      <c r="M307" s="87">
        <v>0</v>
      </c>
      <c r="N307" s="87">
        <v>0</v>
      </c>
      <c r="O307" s="87">
        <v>0</v>
      </c>
      <c r="P307" s="87">
        <v>0</v>
      </c>
      <c r="Q307" s="87">
        <v>0</v>
      </c>
      <c r="R307" s="87">
        <v>0</v>
      </c>
      <c r="S307" s="87">
        <v>0</v>
      </c>
      <c r="T307" s="87">
        <v>0</v>
      </c>
      <c r="U307" s="87">
        <v>0</v>
      </c>
      <c r="V307" s="87">
        <v>0</v>
      </c>
      <c r="W307" s="87">
        <v>0</v>
      </c>
      <c r="X307" s="87">
        <v>0</v>
      </c>
      <c r="Y307" s="87">
        <v>0</v>
      </c>
      <c r="Z307" s="87">
        <v>0</v>
      </c>
      <c r="AA307" s="87">
        <v>0</v>
      </c>
      <c r="AB307" s="87">
        <v>0</v>
      </c>
      <c r="AC307" s="87">
        <v>0</v>
      </c>
      <c r="AD307" s="87">
        <v>0</v>
      </c>
      <c r="AE307" s="87">
        <v>0</v>
      </c>
      <c r="AF307" s="87">
        <v>0</v>
      </c>
      <c r="AG307" s="87">
        <v>0</v>
      </c>
      <c r="AH307" s="87">
        <v>0</v>
      </c>
      <c r="AI307" s="87">
        <v>0</v>
      </c>
      <c r="AJ307" s="87">
        <v>0</v>
      </c>
      <c r="AK307" s="87">
        <v>0</v>
      </c>
      <c r="AL307" s="87">
        <v>0</v>
      </c>
      <c r="AM307" s="87">
        <v>0</v>
      </c>
      <c r="AN307" s="87">
        <v>0</v>
      </c>
      <c r="AO307" s="87">
        <v>0</v>
      </c>
      <c r="AP307" s="87">
        <v>0</v>
      </c>
      <c r="AQ307" s="87">
        <v>0</v>
      </c>
      <c r="AR307" s="87">
        <v>0</v>
      </c>
      <c r="AS307" s="87">
        <v>0</v>
      </c>
      <c r="AT307" s="87">
        <v>0</v>
      </c>
      <c r="AU307" s="87">
        <v>0</v>
      </c>
      <c r="AV307" s="87">
        <v>0</v>
      </c>
      <c r="AW307" s="87">
        <v>0</v>
      </c>
      <c r="AX307" s="87">
        <v>0</v>
      </c>
      <c r="AY307" s="87">
        <v>0</v>
      </c>
      <c r="AZ307" s="87">
        <v>0</v>
      </c>
      <c r="BA307" s="87">
        <v>0</v>
      </c>
      <c r="BB307" s="87">
        <v>0</v>
      </c>
      <c r="BC307" s="87">
        <v>0</v>
      </c>
      <c r="BD307" s="87">
        <v>0</v>
      </c>
      <c r="BE307" s="87">
        <v>0</v>
      </c>
      <c r="BF307" s="87">
        <v>0</v>
      </c>
      <c r="BG307" s="87">
        <v>0</v>
      </c>
      <c r="BH307" s="87">
        <v>0</v>
      </c>
      <c r="BI307" s="87">
        <v>0</v>
      </c>
      <c r="BJ307" s="87">
        <v>0</v>
      </c>
      <c r="BK307" s="87">
        <v>0</v>
      </c>
      <c r="BL307" s="87">
        <v>0</v>
      </c>
      <c r="BM307" s="87">
        <v>0</v>
      </c>
      <c r="BN307" s="87">
        <v>0</v>
      </c>
    </row>
    <row r="308" spans="1:66">
      <c r="A308" s="89" t="s">
        <v>1653</v>
      </c>
      <c r="B308" s="87">
        <v>1812670.70645265</v>
      </c>
      <c r="C308" s="87">
        <v>2128333.7024496901</v>
      </c>
      <c r="D308" s="87">
        <v>2067108.00403801</v>
      </c>
      <c r="E308" s="87">
        <v>2153137.2438166002</v>
      </c>
      <c r="F308" s="87">
        <v>1759240.0492185601</v>
      </c>
      <c r="G308" s="87">
        <v>1329403.35365936</v>
      </c>
      <c r="H308" s="87">
        <v>1093166.3572866099</v>
      </c>
      <c r="I308" s="87">
        <v>1042729.33907819</v>
      </c>
      <c r="J308" s="87">
        <v>1035828.63087868</v>
      </c>
      <c r="K308" s="87">
        <v>1374410.7260686101</v>
      </c>
      <c r="L308" s="87">
        <v>1810975.49435872</v>
      </c>
      <c r="M308" s="87">
        <v>1601359.78197464</v>
      </c>
      <c r="N308" s="87">
        <v>19208363.389280301</v>
      </c>
      <c r="O308" s="87">
        <v>1402153.1272219799</v>
      </c>
      <c r="P308" s="87">
        <v>1560295.2247392701</v>
      </c>
      <c r="Q308" s="87">
        <v>1485145.5599199</v>
      </c>
      <c r="R308" s="87">
        <v>1337972.2923628399</v>
      </c>
      <c r="S308" s="87">
        <v>910037.32676603401</v>
      </c>
      <c r="T308" s="87">
        <v>491329.28698273498</v>
      </c>
      <c r="U308" s="87">
        <v>249921.05710157999</v>
      </c>
      <c r="V308" s="87">
        <v>287911.77452533599</v>
      </c>
      <c r="W308" s="87">
        <v>395097.450666408</v>
      </c>
      <c r="X308" s="87">
        <v>835003.37374278402</v>
      </c>
      <c r="Y308" s="87">
        <v>1325131.2517449099</v>
      </c>
      <c r="Z308" s="87">
        <v>1095933.2040094901</v>
      </c>
      <c r="AA308" s="87">
        <v>11375930.929783201</v>
      </c>
      <c r="AB308" s="87">
        <v>543642.69348961802</v>
      </c>
      <c r="AC308" s="87">
        <v>556563.87801241002</v>
      </c>
      <c r="AD308" s="87">
        <v>537423.56236710399</v>
      </c>
      <c r="AE308" s="87">
        <v>527698.86884909705</v>
      </c>
      <c r="AF308" s="87">
        <v>511881.085587407</v>
      </c>
      <c r="AG308" s="87">
        <v>579499.19445829</v>
      </c>
      <c r="AH308" s="87">
        <v>654793.86954160302</v>
      </c>
      <c r="AI308" s="87">
        <v>656659.06927054795</v>
      </c>
      <c r="AJ308" s="87">
        <v>653475.56932356604</v>
      </c>
      <c r="AK308" s="87">
        <v>644430.13371260802</v>
      </c>
      <c r="AL308" s="87">
        <v>615847.17541243206</v>
      </c>
      <c r="AM308" s="87">
        <v>1568194.91120202</v>
      </c>
      <c r="AN308" s="87">
        <v>8050110.0112267099</v>
      </c>
      <c r="AO308" s="87">
        <v>548274.42602463497</v>
      </c>
      <c r="AP308" s="87">
        <v>560569.85084695497</v>
      </c>
      <c r="AQ308" s="87">
        <v>541249.80122561904</v>
      </c>
      <c r="AR308" s="87">
        <v>531465.70294258394</v>
      </c>
      <c r="AS308" s="87">
        <v>515469.89883480599</v>
      </c>
      <c r="AT308" s="87">
        <v>581736.45505409304</v>
      </c>
      <c r="AU308" s="87">
        <v>663046.22037120105</v>
      </c>
      <c r="AV308" s="87">
        <v>674556.72979467199</v>
      </c>
      <c r="AW308" s="87">
        <v>650111.54853248305</v>
      </c>
      <c r="AX308" s="87">
        <v>620884.63473904296</v>
      </c>
      <c r="AY308" s="87">
        <v>594542.88242438203</v>
      </c>
      <c r="AZ308" s="87">
        <v>1663396.30590791</v>
      </c>
      <c r="BA308" s="87">
        <v>8145304.4566983897</v>
      </c>
      <c r="BB308" s="87">
        <v>555988.14014414896</v>
      </c>
      <c r="BC308" s="87">
        <v>568603.66406665999</v>
      </c>
      <c r="BD308" s="87">
        <v>549140.41875365505</v>
      </c>
      <c r="BE308" s="87">
        <v>539338.84905510698</v>
      </c>
      <c r="BF308" s="87">
        <v>523202.64049090497</v>
      </c>
      <c r="BG308" s="87">
        <v>551037.74773038703</v>
      </c>
      <c r="BH308" s="87">
        <v>600794.51868751203</v>
      </c>
      <c r="BI308" s="87">
        <v>622299.133031009</v>
      </c>
      <c r="BJ308" s="87">
        <v>647841.84560021805</v>
      </c>
      <c r="BK308" s="87">
        <v>662986.77625322097</v>
      </c>
      <c r="BL308" s="87">
        <v>633288.98528618796</v>
      </c>
      <c r="BM308" s="87">
        <v>1781279.83880119</v>
      </c>
      <c r="BN308" s="87">
        <v>8235802.5579002099</v>
      </c>
    </row>
    <row r="309" spans="1:66">
      <c r="A309" s="86" t="s">
        <v>1654</v>
      </c>
      <c r="B309" s="87">
        <v>0</v>
      </c>
      <c r="C309" s="87">
        <v>0</v>
      </c>
      <c r="D309" s="87">
        <v>0</v>
      </c>
      <c r="E309" s="87">
        <v>0</v>
      </c>
      <c r="F309" s="87">
        <v>0</v>
      </c>
      <c r="G309" s="87">
        <v>0</v>
      </c>
      <c r="H309" s="87">
        <v>0</v>
      </c>
      <c r="I309" s="87">
        <v>0</v>
      </c>
      <c r="J309" s="87">
        <v>0</v>
      </c>
      <c r="K309" s="87">
        <v>0</v>
      </c>
      <c r="L309" s="87">
        <v>0</v>
      </c>
      <c r="M309" s="87">
        <v>0</v>
      </c>
      <c r="N309" s="87">
        <v>0</v>
      </c>
      <c r="O309" s="87">
        <v>0</v>
      </c>
      <c r="P309" s="87">
        <v>0</v>
      </c>
      <c r="Q309" s="87">
        <v>0</v>
      </c>
      <c r="R309" s="87">
        <v>0</v>
      </c>
      <c r="S309" s="87">
        <v>0</v>
      </c>
      <c r="T309" s="87">
        <v>0</v>
      </c>
      <c r="U309" s="87">
        <v>0</v>
      </c>
      <c r="V309" s="87">
        <v>0</v>
      </c>
      <c r="W309" s="87">
        <v>0</v>
      </c>
      <c r="X309" s="87">
        <v>0</v>
      </c>
      <c r="Y309" s="87">
        <v>0</v>
      </c>
      <c r="Z309" s="87">
        <v>0</v>
      </c>
      <c r="AA309" s="87">
        <v>0</v>
      </c>
      <c r="AB309" s="87">
        <v>0</v>
      </c>
      <c r="AC309" s="87">
        <v>0</v>
      </c>
      <c r="AD309" s="87">
        <v>0</v>
      </c>
      <c r="AE309" s="87">
        <v>0</v>
      </c>
      <c r="AF309" s="87">
        <v>0</v>
      </c>
      <c r="AG309" s="87">
        <v>0</v>
      </c>
      <c r="AH309" s="87">
        <v>0</v>
      </c>
      <c r="AI309" s="87">
        <v>0</v>
      </c>
      <c r="AJ309" s="87">
        <v>0</v>
      </c>
      <c r="AK309" s="87">
        <v>0</v>
      </c>
      <c r="AL309" s="87">
        <v>0</v>
      </c>
      <c r="AM309" s="87">
        <v>0</v>
      </c>
      <c r="AN309" s="87">
        <v>0</v>
      </c>
      <c r="AO309" s="87">
        <v>0</v>
      </c>
      <c r="AP309" s="87">
        <v>0</v>
      </c>
      <c r="AQ309" s="87">
        <v>0</v>
      </c>
      <c r="AR309" s="87">
        <v>0</v>
      </c>
      <c r="AS309" s="87">
        <v>0</v>
      </c>
      <c r="AT309" s="87">
        <v>0</v>
      </c>
      <c r="AU309" s="87">
        <v>0</v>
      </c>
      <c r="AV309" s="87">
        <v>0</v>
      </c>
      <c r="AW309" s="87">
        <v>0</v>
      </c>
      <c r="AX309" s="87">
        <v>0</v>
      </c>
      <c r="AY309" s="87">
        <v>0</v>
      </c>
      <c r="AZ309" s="87">
        <v>0</v>
      </c>
      <c r="BA309" s="87">
        <v>0</v>
      </c>
      <c r="BB309" s="87">
        <v>0</v>
      </c>
      <c r="BC309" s="87">
        <v>0</v>
      </c>
      <c r="BD309" s="87">
        <v>0</v>
      </c>
      <c r="BE309" s="87">
        <v>0</v>
      </c>
      <c r="BF309" s="87">
        <v>0</v>
      </c>
      <c r="BG309" s="87">
        <v>0</v>
      </c>
      <c r="BH309" s="87">
        <v>0</v>
      </c>
      <c r="BI309" s="87">
        <v>0</v>
      </c>
      <c r="BJ309" s="87">
        <v>0</v>
      </c>
      <c r="BK309" s="87">
        <v>0</v>
      </c>
      <c r="BL309" s="87">
        <v>0</v>
      </c>
      <c r="BM309" s="87">
        <v>0</v>
      </c>
      <c r="BN309" s="87">
        <v>0</v>
      </c>
    </row>
    <row r="310" spans="1:66" ht="10.8" thickBot="1">
      <c r="A310" s="92" t="s">
        <v>1655</v>
      </c>
      <c r="B310" s="87">
        <v>0</v>
      </c>
      <c r="C310" s="87">
        <v>0</v>
      </c>
      <c r="D310" s="87">
        <v>0</v>
      </c>
      <c r="E310" s="87">
        <v>0</v>
      </c>
      <c r="F310" s="87">
        <v>0</v>
      </c>
      <c r="G310" s="87">
        <v>0</v>
      </c>
      <c r="H310" s="87">
        <v>0</v>
      </c>
      <c r="I310" s="87">
        <v>0</v>
      </c>
      <c r="J310" s="87">
        <v>0</v>
      </c>
      <c r="K310" s="87">
        <v>0</v>
      </c>
      <c r="L310" s="87">
        <v>0</v>
      </c>
      <c r="M310" s="87">
        <v>0</v>
      </c>
      <c r="N310" s="87">
        <v>0</v>
      </c>
      <c r="O310" s="87">
        <v>0</v>
      </c>
      <c r="P310" s="87">
        <v>0</v>
      </c>
      <c r="Q310" s="87">
        <v>0</v>
      </c>
      <c r="R310" s="87">
        <v>0</v>
      </c>
      <c r="S310" s="87">
        <v>0</v>
      </c>
      <c r="T310" s="87">
        <v>0</v>
      </c>
      <c r="U310" s="87">
        <v>0</v>
      </c>
      <c r="V310" s="87">
        <v>0</v>
      </c>
      <c r="W310" s="87">
        <v>0</v>
      </c>
      <c r="X310" s="87">
        <v>0</v>
      </c>
      <c r="Y310" s="87">
        <v>0</v>
      </c>
      <c r="Z310" s="87">
        <v>0</v>
      </c>
      <c r="AA310" s="87">
        <v>0</v>
      </c>
      <c r="AB310" s="87">
        <v>0</v>
      </c>
      <c r="AC310" s="87">
        <v>0</v>
      </c>
      <c r="AD310" s="87">
        <v>0</v>
      </c>
      <c r="AE310" s="87">
        <v>0</v>
      </c>
      <c r="AF310" s="87">
        <v>0</v>
      </c>
      <c r="AG310" s="87">
        <v>0</v>
      </c>
      <c r="AH310" s="87">
        <v>0</v>
      </c>
      <c r="AI310" s="87">
        <v>0</v>
      </c>
      <c r="AJ310" s="87">
        <v>0</v>
      </c>
      <c r="AK310" s="87">
        <v>0</v>
      </c>
      <c r="AL310" s="87">
        <v>0</v>
      </c>
      <c r="AM310" s="87">
        <v>0</v>
      </c>
      <c r="AN310" s="87">
        <v>0</v>
      </c>
      <c r="AO310" s="87">
        <v>0</v>
      </c>
      <c r="AP310" s="87">
        <v>0</v>
      </c>
      <c r="AQ310" s="87">
        <v>0</v>
      </c>
      <c r="AR310" s="87">
        <v>0</v>
      </c>
      <c r="AS310" s="87">
        <v>0</v>
      </c>
      <c r="AT310" s="87">
        <v>0</v>
      </c>
      <c r="AU310" s="87">
        <v>0</v>
      </c>
      <c r="AV310" s="87">
        <v>0</v>
      </c>
      <c r="AW310" s="87">
        <v>0</v>
      </c>
      <c r="AX310" s="87">
        <v>0</v>
      </c>
      <c r="AY310" s="87">
        <v>0</v>
      </c>
      <c r="AZ310" s="87">
        <v>0</v>
      </c>
      <c r="BA310" s="87">
        <v>0</v>
      </c>
      <c r="BB310" s="87">
        <v>0</v>
      </c>
      <c r="BC310" s="87">
        <v>0</v>
      </c>
      <c r="BD310" s="87">
        <v>0</v>
      </c>
      <c r="BE310" s="87">
        <v>0</v>
      </c>
      <c r="BF310" s="87">
        <v>0</v>
      </c>
      <c r="BG310" s="87">
        <v>0</v>
      </c>
      <c r="BH310" s="87">
        <v>0</v>
      </c>
      <c r="BI310" s="87">
        <v>0</v>
      </c>
      <c r="BJ310" s="87">
        <v>0</v>
      </c>
      <c r="BK310" s="87">
        <v>0</v>
      </c>
      <c r="BL310" s="87">
        <v>0</v>
      </c>
      <c r="BM310" s="87">
        <v>0</v>
      </c>
      <c r="BN310" s="87">
        <v>0</v>
      </c>
    </row>
    <row r="311" spans="1:66">
      <c r="A311" s="86" t="s">
        <v>1656</v>
      </c>
      <c r="B311" s="87">
        <v>0</v>
      </c>
      <c r="C311" s="87">
        <v>0</v>
      </c>
      <c r="D311" s="87">
        <v>0</v>
      </c>
      <c r="E311" s="87">
        <v>0</v>
      </c>
      <c r="F311" s="87">
        <v>0</v>
      </c>
      <c r="G311" s="87">
        <v>0</v>
      </c>
      <c r="H311" s="87">
        <v>0</v>
      </c>
      <c r="I311" s="87">
        <v>0</v>
      </c>
      <c r="J311" s="87">
        <v>0</v>
      </c>
      <c r="K311" s="87">
        <v>0</v>
      </c>
      <c r="L311" s="87">
        <v>0</v>
      </c>
      <c r="M311" s="87">
        <v>0</v>
      </c>
      <c r="N311" s="87">
        <v>0</v>
      </c>
      <c r="O311" s="87">
        <v>0</v>
      </c>
      <c r="P311" s="87">
        <v>0</v>
      </c>
      <c r="Q311" s="87">
        <v>0</v>
      </c>
      <c r="R311" s="87">
        <v>0</v>
      </c>
      <c r="S311" s="87">
        <v>0</v>
      </c>
      <c r="T311" s="87">
        <v>0</v>
      </c>
      <c r="U311" s="87">
        <v>0</v>
      </c>
      <c r="V311" s="87">
        <v>0</v>
      </c>
      <c r="W311" s="87">
        <v>0</v>
      </c>
      <c r="X311" s="87">
        <v>0</v>
      </c>
      <c r="Y311" s="87">
        <v>0</v>
      </c>
      <c r="Z311" s="87">
        <v>0</v>
      </c>
      <c r="AA311" s="87">
        <v>0</v>
      </c>
      <c r="AB311" s="87">
        <v>0</v>
      </c>
      <c r="AC311" s="87">
        <v>0</v>
      </c>
      <c r="AD311" s="87">
        <v>0</v>
      </c>
      <c r="AE311" s="87">
        <v>0</v>
      </c>
      <c r="AF311" s="87">
        <v>0</v>
      </c>
      <c r="AG311" s="87">
        <v>0</v>
      </c>
      <c r="AH311" s="87">
        <v>0</v>
      </c>
      <c r="AI311" s="87">
        <v>0</v>
      </c>
      <c r="AJ311" s="87">
        <v>0</v>
      </c>
      <c r="AK311" s="87">
        <v>0</v>
      </c>
      <c r="AL311" s="87">
        <v>0</v>
      </c>
      <c r="AM311" s="87">
        <v>0</v>
      </c>
      <c r="AN311" s="87">
        <v>0</v>
      </c>
      <c r="AO311" s="87">
        <v>0</v>
      </c>
      <c r="AP311" s="87">
        <v>0</v>
      </c>
      <c r="AQ311" s="87">
        <v>0</v>
      </c>
      <c r="AR311" s="87">
        <v>0</v>
      </c>
      <c r="AS311" s="87">
        <v>0</v>
      </c>
      <c r="AT311" s="87">
        <v>0</v>
      </c>
      <c r="AU311" s="87">
        <v>0</v>
      </c>
      <c r="AV311" s="87">
        <v>0</v>
      </c>
      <c r="AW311" s="87">
        <v>0</v>
      </c>
      <c r="AX311" s="87">
        <v>0</v>
      </c>
      <c r="AY311" s="87">
        <v>0</v>
      </c>
      <c r="AZ311" s="87">
        <v>0</v>
      </c>
      <c r="BA311" s="87">
        <v>0</v>
      </c>
      <c r="BB311" s="87">
        <v>0</v>
      </c>
      <c r="BC311" s="87">
        <v>0</v>
      </c>
      <c r="BD311" s="87">
        <v>0</v>
      </c>
      <c r="BE311" s="87">
        <v>0</v>
      </c>
      <c r="BF311" s="87">
        <v>0</v>
      </c>
      <c r="BG311" s="87">
        <v>0</v>
      </c>
      <c r="BH311" s="87">
        <v>0</v>
      </c>
      <c r="BI311" s="87">
        <v>0</v>
      </c>
      <c r="BJ311" s="87">
        <v>0</v>
      </c>
      <c r="BK311" s="87">
        <v>0</v>
      </c>
      <c r="BL311" s="87">
        <v>0</v>
      </c>
      <c r="BM311" s="87">
        <v>0</v>
      </c>
      <c r="BN311" s="87">
        <v>0</v>
      </c>
    </row>
    <row r="312" spans="1:66">
      <c r="A312" s="86" t="s">
        <v>1657</v>
      </c>
      <c r="B312" s="87">
        <v>0</v>
      </c>
      <c r="C312" s="87">
        <v>0</v>
      </c>
      <c r="D312" s="87">
        <v>0</v>
      </c>
      <c r="E312" s="87">
        <v>0</v>
      </c>
      <c r="F312" s="87">
        <v>0</v>
      </c>
      <c r="G312" s="87">
        <v>0</v>
      </c>
      <c r="H312" s="87">
        <v>0</v>
      </c>
      <c r="I312" s="87">
        <v>0</v>
      </c>
      <c r="J312" s="87">
        <v>0</v>
      </c>
      <c r="K312" s="87">
        <v>0</v>
      </c>
      <c r="L312" s="87">
        <v>0</v>
      </c>
      <c r="M312" s="87">
        <v>0</v>
      </c>
      <c r="N312" s="87">
        <v>0</v>
      </c>
      <c r="O312" s="87">
        <v>0</v>
      </c>
      <c r="P312" s="87">
        <v>0</v>
      </c>
      <c r="Q312" s="87">
        <v>0</v>
      </c>
      <c r="R312" s="87">
        <v>0</v>
      </c>
      <c r="S312" s="87">
        <v>0</v>
      </c>
      <c r="T312" s="87">
        <v>0</v>
      </c>
      <c r="U312" s="87">
        <v>0</v>
      </c>
      <c r="V312" s="87">
        <v>0</v>
      </c>
      <c r="W312" s="87">
        <v>0</v>
      </c>
      <c r="X312" s="87">
        <v>0</v>
      </c>
      <c r="Y312" s="87">
        <v>0</v>
      </c>
      <c r="Z312" s="87">
        <v>0</v>
      </c>
      <c r="AA312" s="87">
        <v>0</v>
      </c>
      <c r="AB312" s="87">
        <v>0</v>
      </c>
      <c r="AC312" s="87">
        <v>0</v>
      </c>
      <c r="AD312" s="87">
        <v>0</v>
      </c>
      <c r="AE312" s="87">
        <v>0</v>
      </c>
      <c r="AF312" s="87">
        <v>0</v>
      </c>
      <c r="AG312" s="87">
        <v>0</v>
      </c>
      <c r="AH312" s="87">
        <v>0</v>
      </c>
      <c r="AI312" s="87">
        <v>0</v>
      </c>
      <c r="AJ312" s="87">
        <v>0</v>
      </c>
      <c r="AK312" s="87">
        <v>0</v>
      </c>
      <c r="AL312" s="87">
        <v>0</v>
      </c>
      <c r="AM312" s="87">
        <v>0</v>
      </c>
      <c r="AN312" s="87">
        <v>0</v>
      </c>
      <c r="AO312" s="87">
        <v>0</v>
      </c>
      <c r="AP312" s="87">
        <v>0</v>
      </c>
      <c r="AQ312" s="87">
        <v>0</v>
      </c>
      <c r="AR312" s="87">
        <v>0</v>
      </c>
      <c r="AS312" s="87">
        <v>0</v>
      </c>
      <c r="AT312" s="87">
        <v>0</v>
      </c>
      <c r="AU312" s="87">
        <v>0</v>
      </c>
      <c r="AV312" s="87">
        <v>0</v>
      </c>
      <c r="AW312" s="87">
        <v>0</v>
      </c>
      <c r="AX312" s="87">
        <v>0</v>
      </c>
      <c r="AY312" s="87">
        <v>0</v>
      </c>
      <c r="AZ312" s="87">
        <v>0</v>
      </c>
      <c r="BA312" s="87">
        <v>0</v>
      </c>
      <c r="BB312" s="87">
        <v>0</v>
      </c>
      <c r="BC312" s="87">
        <v>0</v>
      </c>
      <c r="BD312" s="87">
        <v>0</v>
      </c>
      <c r="BE312" s="87">
        <v>0</v>
      </c>
      <c r="BF312" s="87">
        <v>0</v>
      </c>
      <c r="BG312" s="87">
        <v>0</v>
      </c>
      <c r="BH312" s="87">
        <v>0</v>
      </c>
      <c r="BI312" s="87">
        <v>0</v>
      </c>
      <c r="BJ312" s="87">
        <v>0</v>
      </c>
      <c r="BK312" s="87">
        <v>0</v>
      </c>
      <c r="BL312" s="87">
        <v>0</v>
      </c>
      <c r="BM312" s="87">
        <v>0</v>
      </c>
      <c r="BN312" s="87">
        <v>0</v>
      </c>
    </row>
    <row r="313" spans="1:66">
      <c r="A313" s="86" t="s">
        <v>1658</v>
      </c>
      <c r="B313" s="87">
        <v>0</v>
      </c>
      <c r="C313" s="87">
        <v>0</v>
      </c>
      <c r="D313" s="87">
        <v>0</v>
      </c>
      <c r="E313" s="87">
        <v>0</v>
      </c>
      <c r="F313" s="87">
        <v>0</v>
      </c>
      <c r="G313" s="87">
        <v>0</v>
      </c>
      <c r="H313" s="87">
        <v>0</v>
      </c>
      <c r="I313" s="87">
        <v>0</v>
      </c>
      <c r="J313" s="87">
        <v>0</v>
      </c>
      <c r="K313" s="87">
        <v>0</v>
      </c>
      <c r="L313" s="87">
        <v>0</v>
      </c>
      <c r="M313" s="87">
        <v>0</v>
      </c>
      <c r="N313" s="87">
        <v>0</v>
      </c>
      <c r="O313" s="87">
        <v>0</v>
      </c>
      <c r="P313" s="87">
        <v>0</v>
      </c>
      <c r="Q313" s="87">
        <v>0</v>
      </c>
      <c r="R313" s="87">
        <v>0</v>
      </c>
      <c r="S313" s="87">
        <v>0</v>
      </c>
      <c r="T313" s="87">
        <v>0</v>
      </c>
      <c r="U313" s="87">
        <v>0</v>
      </c>
      <c r="V313" s="87">
        <v>0</v>
      </c>
      <c r="W313" s="87">
        <v>0</v>
      </c>
      <c r="X313" s="87">
        <v>0</v>
      </c>
      <c r="Y313" s="87">
        <v>0</v>
      </c>
      <c r="Z313" s="87">
        <v>0</v>
      </c>
      <c r="AA313" s="87">
        <v>0</v>
      </c>
      <c r="AB313" s="87">
        <v>0</v>
      </c>
      <c r="AC313" s="87">
        <v>0</v>
      </c>
      <c r="AD313" s="87">
        <v>0</v>
      </c>
      <c r="AE313" s="87">
        <v>0</v>
      </c>
      <c r="AF313" s="87">
        <v>0</v>
      </c>
      <c r="AG313" s="87">
        <v>0</v>
      </c>
      <c r="AH313" s="87">
        <v>0</v>
      </c>
      <c r="AI313" s="87">
        <v>0</v>
      </c>
      <c r="AJ313" s="87">
        <v>0</v>
      </c>
      <c r="AK313" s="87">
        <v>0</v>
      </c>
      <c r="AL313" s="87">
        <v>0</v>
      </c>
      <c r="AM313" s="87">
        <v>0</v>
      </c>
      <c r="AN313" s="87">
        <v>0</v>
      </c>
      <c r="AO313" s="87">
        <v>0</v>
      </c>
      <c r="AP313" s="87">
        <v>0</v>
      </c>
      <c r="AQ313" s="87">
        <v>0</v>
      </c>
      <c r="AR313" s="87">
        <v>0</v>
      </c>
      <c r="AS313" s="87">
        <v>0</v>
      </c>
      <c r="AT313" s="87">
        <v>0</v>
      </c>
      <c r="AU313" s="87">
        <v>0</v>
      </c>
      <c r="AV313" s="87">
        <v>0</v>
      </c>
      <c r="AW313" s="87">
        <v>0</v>
      </c>
      <c r="AX313" s="87">
        <v>0</v>
      </c>
      <c r="AY313" s="87">
        <v>0</v>
      </c>
      <c r="AZ313" s="87">
        <v>0</v>
      </c>
      <c r="BA313" s="87">
        <v>0</v>
      </c>
      <c r="BB313" s="87">
        <v>0</v>
      </c>
      <c r="BC313" s="87">
        <v>0</v>
      </c>
      <c r="BD313" s="87">
        <v>0</v>
      </c>
      <c r="BE313" s="87">
        <v>0</v>
      </c>
      <c r="BF313" s="87">
        <v>0</v>
      </c>
      <c r="BG313" s="87">
        <v>0</v>
      </c>
      <c r="BH313" s="87">
        <v>0</v>
      </c>
      <c r="BI313" s="87">
        <v>0</v>
      </c>
      <c r="BJ313" s="87">
        <v>0</v>
      </c>
      <c r="BK313" s="87">
        <v>0</v>
      </c>
      <c r="BL313" s="87">
        <v>0</v>
      </c>
      <c r="BM313" s="87">
        <v>0</v>
      </c>
      <c r="BN313" s="87">
        <v>0</v>
      </c>
    </row>
    <row r="314" spans="1:66">
      <c r="A314" s="86" t="s">
        <v>1659</v>
      </c>
      <c r="B314" s="87">
        <v>0</v>
      </c>
      <c r="C314" s="87">
        <v>0</v>
      </c>
      <c r="D314" s="87">
        <v>0</v>
      </c>
      <c r="E314" s="87">
        <v>0</v>
      </c>
      <c r="F314" s="87">
        <v>0</v>
      </c>
      <c r="G314" s="87">
        <v>0</v>
      </c>
      <c r="H314" s="87">
        <v>0</v>
      </c>
      <c r="I314" s="87">
        <v>0</v>
      </c>
      <c r="J314" s="87">
        <v>0</v>
      </c>
      <c r="K314" s="87">
        <v>0</v>
      </c>
      <c r="L314" s="87">
        <v>0</v>
      </c>
      <c r="M314" s="87">
        <v>0</v>
      </c>
      <c r="N314" s="87">
        <v>0</v>
      </c>
      <c r="O314" s="87">
        <v>0</v>
      </c>
      <c r="P314" s="87">
        <v>0</v>
      </c>
      <c r="Q314" s="87">
        <v>0</v>
      </c>
      <c r="R314" s="87">
        <v>0</v>
      </c>
      <c r="S314" s="87">
        <v>0</v>
      </c>
      <c r="T314" s="87">
        <v>0</v>
      </c>
      <c r="U314" s="87">
        <v>0</v>
      </c>
      <c r="V314" s="87">
        <v>0</v>
      </c>
      <c r="W314" s="87">
        <v>0</v>
      </c>
      <c r="X314" s="87">
        <v>0</v>
      </c>
      <c r="Y314" s="87">
        <v>0</v>
      </c>
      <c r="Z314" s="87">
        <v>0</v>
      </c>
      <c r="AA314" s="87">
        <v>0</v>
      </c>
      <c r="AB314" s="87">
        <v>0</v>
      </c>
      <c r="AC314" s="87">
        <v>0</v>
      </c>
      <c r="AD314" s="87">
        <v>0</v>
      </c>
      <c r="AE314" s="87">
        <v>0</v>
      </c>
      <c r="AF314" s="87">
        <v>0</v>
      </c>
      <c r="AG314" s="87">
        <v>0</v>
      </c>
      <c r="AH314" s="87">
        <v>0</v>
      </c>
      <c r="AI314" s="87">
        <v>0</v>
      </c>
      <c r="AJ314" s="87">
        <v>0</v>
      </c>
      <c r="AK314" s="87">
        <v>0</v>
      </c>
      <c r="AL314" s="87">
        <v>0</v>
      </c>
      <c r="AM314" s="87">
        <v>0</v>
      </c>
      <c r="AN314" s="87">
        <v>0</v>
      </c>
      <c r="AO314" s="87">
        <v>0</v>
      </c>
      <c r="AP314" s="87">
        <v>0</v>
      </c>
      <c r="AQ314" s="87">
        <v>0</v>
      </c>
      <c r="AR314" s="87">
        <v>0</v>
      </c>
      <c r="AS314" s="87">
        <v>0</v>
      </c>
      <c r="AT314" s="87">
        <v>0</v>
      </c>
      <c r="AU314" s="87">
        <v>0</v>
      </c>
      <c r="AV314" s="87">
        <v>0</v>
      </c>
      <c r="AW314" s="87">
        <v>0</v>
      </c>
      <c r="AX314" s="87">
        <v>0</v>
      </c>
      <c r="AY314" s="87">
        <v>0</v>
      </c>
      <c r="AZ314" s="87">
        <v>0</v>
      </c>
      <c r="BA314" s="87">
        <v>0</v>
      </c>
      <c r="BB314" s="87">
        <v>0</v>
      </c>
      <c r="BC314" s="87">
        <v>0</v>
      </c>
      <c r="BD314" s="87">
        <v>0</v>
      </c>
      <c r="BE314" s="87">
        <v>0</v>
      </c>
      <c r="BF314" s="87">
        <v>0</v>
      </c>
      <c r="BG314" s="87">
        <v>0</v>
      </c>
      <c r="BH314" s="87">
        <v>0</v>
      </c>
      <c r="BI314" s="87">
        <v>0</v>
      </c>
      <c r="BJ314" s="87">
        <v>0</v>
      </c>
      <c r="BK314" s="87">
        <v>0</v>
      </c>
      <c r="BL314" s="87">
        <v>0</v>
      </c>
      <c r="BM314" s="87">
        <v>0</v>
      </c>
      <c r="BN314" s="87">
        <v>0</v>
      </c>
    </row>
    <row r="315" spans="1:66">
      <c r="A315" s="96" t="s">
        <v>1660</v>
      </c>
      <c r="B315" s="97">
        <v>0.21</v>
      </c>
      <c r="C315" s="97">
        <v>0.21</v>
      </c>
      <c r="D315" s="97">
        <v>0.21</v>
      </c>
      <c r="E315" s="97">
        <v>0.21</v>
      </c>
      <c r="F315" s="97">
        <v>0.21</v>
      </c>
      <c r="G315" s="97">
        <v>0.21</v>
      </c>
      <c r="H315" s="97">
        <v>0.21</v>
      </c>
      <c r="I315" s="97">
        <v>0.21</v>
      </c>
      <c r="J315" s="97">
        <v>0.21</v>
      </c>
      <c r="K315" s="97">
        <v>0.21</v>
      </c>
      <c r="L315" s="97">
        <v>0.21</v>
      </c>
      <c r="M315" s="97">
        <v>0.21</v>
      </c>
      <c r="N315" s="97">
        <v>0.21</v>
      </c>
      <c r="O315" s="97">
        <v>0.21</v>
      </c>
      <c r="P315" s="97">
        <v>0.21</v>
      </c>
      <c r="Q315" s="97">
        <v>0.21</v>
      </c>
      <c r="R315" s="97">
        <v>0.21</v>
      </c>
      <c r="S315" s="97">
        <v>0.21</v>
      </c>
      <c r="T315" s="97">
        <v>0.21</v>
      </c>
      <c r="U315" s="97">
        <v>0.21</v>
      </c>
      <c r="V315" s="97">
        <v>0.21</v>
      </c>
      <c r="W315" s="97">
        <v>0.21</v>
      </c>
      <c r="X315" s="97">
        <v>0.21</v>
      </c>
      <c r="Y315" s="97">
        <v>0.21</v>
      </c>
      <c r="Z315" s="97">
        <v>0.21</v>
      </c>
      <c r="AA315" s="97">
        <v>0.21</v>
      </c>
      <c r="AB315" s="97">
        <v>0.21</v>
      </c>
      <c r="AC315" s="97">
        <v>0.21</v>
      </c>
      <c r="AD315" s="97">
        <v>0.21</v>
      </c>
      <c r="AE315" s="97">
        <v>0.21</v>
      </c>
      <c r="AF315" s="97">
        <v>0.21</v>
      </c>
      <c r="AG315" s="97">
        <v>0.21</v>
      </c>
      <c r="AH315" s="97">
        <v>0.21</v>
      </c>
      <c r="AI315" s="97">
        <v>0.21</v>
      </c>
      <c r="AJ315" s="97">
        <v>0.21</v>
      </c>
      <c r="AK315" s="97">
        <v>0.21</v>
      </c>
      <c r="AL315" s="97">
        <v>0.21</v>
      </c>
      <c r="AM315" s="97">
        <v>0.21</v>
      </c>
      <c r="AN315" s="97">
        <v>0.21</v>
      </c>
      <c r="AO315" s="97">
        <v>0.21</v>
      </c>
      <c r="AP315" s="97">
        <v>0.21</v>
      </c>
      <c r="AQ315" s="97">
        <v>0.21</v>
      </c>
      <c r="AR315" s="97">
        <v>0.21</v>
      </c>
      <c r="AS315" s="97">
        <v>0.21</v>
      </c>
      <c r="AT315" s="97">
        <v>0.21</v>
      </c>
      <c r="AU315" s="97">
        <v>0.21</v>
      </c>
      <c r="AV315" s="97">
        <v>0.21</v>
      </c>
      <c r="AW315" s="97">
        <v>0.21</v>
      </c>
      <c r="AX315" s="97">
        <v>0.21</v>
      </c>
      <c r="AY315" s="97">
        <v>0.21</v>
      </c>
      <c r="AZ315" s="97">
        <v>0.21</v>
      </c>
      <c r="BA315" s="97">
        <v>0.21</v>
      </c>
      <c r="BB315" s="97">
        <v>0.21</v>
      </c>
      <c r="BC315" s="97">
        <v>0.21</v>
      </c>
      <c r="BD315" s="97">
        <v>0.21</v>
      </c>
      <c r="BE315" s="97">
        <v>0.21</v>
      </c>
      <c r="BF315" s="97">
        <v>0.21</v>
      </c>
      <c r="BG315" s="97">
        <v>0.21</v>
      </c>
      <c r="BH315" s="97">
        <v>0.21</v>
      </c>
      <c r="BI315" s="97">
        <v>0.21</v>
      </c>
      <c r="BJ315" s="97">
        <v>0.21</v>
      </c>
      <c r="BK315" s="97">
        <v>0.21</v>
      </c>
      <c r="BL315" s="97">
        <v>0.21</v>
      </c>
      <c r="BM315" s="97">
        <v>0.21</v>
      </c>
      <c r="BN315" s="97">
        <v>0.21</v>
      </c>
    </row>
    <row r="316" spans="1:66">
      <c r="A316" s="86" t="s">
        <v>1661</v>
      </c>
      <c r="B316" s="87">
        <v>0</v>
      </c>
      <c r="C316" s="87">
        <v>0</v>
      </c>
      <c r="D316" s="87">
        <v>0</v>
      </c>
      <c r="E316" s="87">
        <v>0</v>
      </c>
      <c r="F316" s="87">
        <v>0</v>
      </c>
      <c r="G316" s="87">
        <v>0</v>
      </c>
      <c r="H316" s="87">
        <v>0</v>
      </c>
      <c r="I316" s="87">
        <v>0</v>
      </c>
      <c r="J316" s="87">
        <v>0</v>
      </c>
      <c r="K316" s="87">
        <v>0</v>
      </c>
      <c r="L316" s="87">
        <v>0</v>
      </c>
      <c r="M316" s="87">
        <v>0</v>
      </c>
      <c r="N316" s="87">
        <v>0</v>
      </c>
      <c r="O316" s="87">
        <v>0</v>
      </c>
      <c r="P316" s="87">
        <v>0</v>
      </c>
      <c r="Q316" s="87">
        <v>0</v>
      </c>
      <c r="R316" s="87">
        <v>0</v>
      </c>
      <c r="S316" s="87">
        <v>0</v>
      </c>
      <c r="T316" s="87">
        <v>0</v>
      </c>
      <c r="U316" s="87">
        <v>0</v>
      </c>
      <c r="V316" s="87">
        <v>0</v>
      </c>
      <c r="W316" s="87">
        <v>0</v>
      </c>
      <c r="X316" s="87">
        <v>0</v>
      </c>
      <c r="Y316" s="87">
        <v>0</v>
      </c>
      <c r="Z316" s="87">
        <v>0</v>
      </c>
      <c r="AA316" s="87">
        <v>0</v>
      </c>
      <c r="AB316" s="87">
        <v>0</v>
      </c>
      <c r="AC316" s="87">
        <v>0</v>
      </c>
      <c r="AD316" s="87">
        <v>0</v>
      </c>
      <c r="AE316" s="87">
        <v>0</v>
      </c>
      <c r="AF316" s="87">
        <v>0</v>
      </c>
      <c r="AG316" s="87">
        <v>0</v>
      </c>
      <c r="AH316" s="87">
        <v>0</v>
      </c>
      <c r="AI316" s="87">
        <v>0</v>
      </c>
      <c r="AJ316" s="87">
        <v>0</v>
      </c>
      <c r="AK316" s="87">
        <v>0</v>
      </c>
      <c r="AL316" s="87">
        <v>0</v>
      </c>
      <c r="AM316" s="87">
        <v>0</v>
      </c>
      <c r="AN316" s="87">
        <v>0</v>
      </c>
      <c r="AO316" s="87">
        <v>0</v>
      </c>
      <c r="AP316" s="87">
        <v>0</v>
      </c>
      <c r="AQ316" s="87">
        <v>0</v>
      </c>
      <c r="AR316" s="87">
        <v>0</v>
      </c>
      <c r="AS316" s="87">
        <v>0</v>
      </c>
      <c r="AT316" s="87">
        <v>0</v>
      </c>
      <c r="AU316" s="87">
        <v>0</v>
      </c>
      <c r="AV316" s="87">
        <v>0</v>
      </c>
      <c r="AW316" s="87">
        <v>0</v>
      </c>
      <c r="AX316" s="87">
        <v>0</v>
      </c>
      <c r="AY316" s="87">
        <v>0</v>
      </c>
      <c r="AZ316" s="87">
        <v>0</v>
      </c>
      <c r="BA316" s="87">
        <v>0</v>
      </c>
      <c r="BB316" s="87">
        <v>0</v>
      </c>
      <c r="BC316" s="87">
        <v>0</v>
      </c>
      <c r="BD316" s="87">
        <v>0</v>
      </c>
      <c r="BE316" s="87">
        <v>0</v>
      </c>
      <c r="BF316" s="87">
        <v>0</v>
      </c>
      <c r="BG316" s="87">
        <v>0</v>
      </c>
      <c r="BH316" s="87">
        <v>0</v>
      </c>
      <c r="BI316" s="87">
        <v>0</v>
      </c>
      <c r="BJ316" s="87">
        <v>0</v>
      </c>
      <c r="BK316" s="87">
        <v>0</v>
      </c>
      <c r="BL316" s="87">
        <v>0</v>
      </c>
      <c r="BM316" s="87">
        <v>0</v>
      </c>
      <c r="BN316" s="87">
        <v>0</v>
      </c>
    </row>
    <row r="317" spans="1:66">
      <c r="A317" s="86" t="s">
        <v>1662</v>
      </c>
      <c r="B317" s="87">
        <v>0</v>
      </c>
      <c r="C317" s="87">
        <v>0</v>
      </c>
      <c r="D317" s="87">
        <v>0</v>
      </c>
      <c r="E317" s="87">
        <v>0</v>
      </c>
      <c r="F317" s="87">
        <v>0</v>
      </c>
      <c r="G317" s="87">
        <v>0</v>
      </c>
      <c r="H317" s="87">
        <v>0</v>
      </c>
      <c r="I317" s="87">
        <v>0</v>
      </c>
      <c r="J317" s="87">
        <v>0</v>
      </c>
      <c r="K317" s="87">
        <v>0</v>
      </c>
      <c r="L317" s="87">
        <v>0</v>
      </c>
      <c r="M317" s="87">
        <v>0</v>
      </c>
      <c r="N317" s="87">
        <v>0</v>
      </c>
      <c r="O317" s="87">
        <v>0</v>
      </c>
      <c r="P317" s="87">
        <v>0</v>
      </c>
      <c r="Q317" s="87">
        <v>0</v>
      </c>
      <c r="R317" s="87">
        <v>0</v>
      </c>
      <c r="S317" s="87">
        <v>0</v>
      </c>
      <c r="T317" s="87">
        <v>0</v>
      </c>
      <c r="U317" s="87">
        <v>0</v>
      </c>
      <c r="V317" s="87">
        <v>0</v>
      </c>
      <c r="W317" s="87">
        <v>0</v>
      </c>
      <c r="X317" s="87">
        <v>0</v>
      </c>
      <c r="Y317" s="87">
        <v>0</v>
      </c>
      <c r="Z317" s="87">
        <v>0</v>
      </c>
      <c r="AA317" s="87">
        <v>0</v>
      </c>
      <c r="AB317" s="87">
        <v>0</v>
      </c>
      <c r="AC317" s="87">
        <v>0</v>
      </c>
      <c r="AD317" s="87">
        <v>0</v>
      </c>
      <c r="AE317" s="87">
        <v>0</v>
      </c>
      <c r="AF317" s="87">
        <v>0</v>
      </c>
      <c r="AG317" s="87">
        <v>0</v>
      </c>
      <c r="AH317" s="87">
        <v>0</v>
      </c>
      <c r="AI317" s="87">
        <v>0</v>
      </c>
      <c r="AJ317" s="87">
        <v>0</v>
      </c>
      <c r="AK317" s="87">
        <v>0</v>
      </c>
      <c r="AL317" s="87">
        <v>0</v>
      </c>
      <c r="AM317" s="87">
        <v>0</v>
      </c>
      <c r="AN317" s="87">
        <v>0</v>
      </c>
      <c r="AO317" s="87">
        <v>0</v>
      </c>
      <c r="AP317" s="87">
        <v>0</v>
      </c>
      <c r="AQ317" s="87">
        <v>0</v>
      </c>
      <c r="AR317" s="87">
        <v>0</v>
      </c>
      <c r="AS317" s="87">
        <v>0</v>
      </c>
      <c r="AT317" s="87">
        <v>0</v>
      </c>
      <c r="AU317" s="87">
        <v>0</v>
      </c>
      <c r="AV317" s="87">
        <v>0</v>
      </c>
      <c r="AW317" s="87">
        <v>0</v>
      </c>
      <c r="AX317" s="87">
        <v>0</v>
      </c>
      <c r="AY317" s="87">
        <v>0</v>
      </c>
      <c r="AZ317" s="87">
        <v>0</v>
      </c>
      <c r="BA317" s="87">
        <v>0</v>
      </c>
      <c r="BB317" s="87">
        <v>0</v>
      </c>
      <c r="BC317" s="87">
        <v>0</v>
      </c>
      <c r="BD317" s="87">
        <v>0</v>
      </c>
      <c r="BE317" s="87">
        <v>0</v>
      </c>
      <c r="BF317" s="87">
        <v>0</v>
      </c>
      <c r="BG317" s="87">
        <v>0</v>
      </c>
      <c r="BH317" s="87">
        <v>0</v>
      </c>
      <c r="BI317" s="87">
        <v>0</v>
      </c>
      <c r="BJ317" s="87">
        <v>0</v>
      </c>
      <c r="BK317" s="87">
        <v>0</v>
      </c>
      <c r="BL317" s="87">
        <v>0</v>
      </c>
      <c r="BM317" s="87">
        <v>0</v>
      </c>
      <c r="BN317" s="87">
        <v>0</v>
      </c>
    </row>
    <row r="318" spans="1:66">
      <c r="A318" s="86" t="s">
        <v>1663</v>
      </c>
      <c r="B318" s="87">
        <v>0</v>
      </c>
      <c r="C318" s="87">
        <v>0</v>
      </c>
      <c r="D318" s="87">
        <v>0</v>
      </c>
      <c r="E318" s="87">
        <v>0</v>
      </c>
      <c r="F318" s="87">
        <v>0</v>
      </c>
      <c r="G318" s="87">
        <v>0</v>
      </c>
      <c r="H318" s="87">
        <v>0</v>
      </c>
      <c r="I318" s="87">
        <v>0</v>
      </c>
      <c r="J318" s="87">
        <v>0</v>
      </c>
      <c r="K318" s="87">
        <v>0</v>
      </c>
      <c r="L318" s="87">
        <v>0</v>
      </c>
      <c r="M318" s="87">
        <v>0</v>
      </c>
      <c r="N318" s="87">
        <v>0</v>
      </c>
      <c r="O318" s="87">
        <v>0</v>
      </c>
      <c r="P318" s="87">
        <v>0</v>
      </c>
      <c r="Q318" s="87">
        <v>0</v>
      </c>
      <c r="R318" s="87">
        <v>0</v>
      </c>
      <c r="S318" s="87">
        <v>0</v>
      </c>
      <c r="T318" s="87">
        <v>0</v>
      </c>
      <c r="U318" s="87">
        <v>0</v>
      </c>
      <c r="V318" s="87">
        <v>0</v>
      </c>
      <c r="W318" s="87">
        <v>0</v>
      </c>
      <c r="X318" s="87">
        <v>0</v>
      </c>
      <c r="Y318" s="87">
        <v>0</v>
      </c>
      <c r="Z318" s="87">
        <v>0</v>
      </c>
      <c r="AA318" s="87">
        <v>0</v>
      </c>
      <c r="AB318" s="87">
        <v>0</v>
      </c>
      <c r="AC318" s="87">
        <v>0</v>
      </c>
      <c r="AD318" s="87">
        <v>0</v>
      </c>
      <c r="AE318" s="87">
        <v>0</v>
      </c>
      <c r="AF318" s="87">
        <v>0</v>
      </c>
      <c r="AG318" s="87">
        <v>0</v>
      </c>
      <c r="AH318" s="87">
        <v>0</v>
      </c>
      <c r="AI318" s="87">
        <v>0</v>
      </c>
      <c r="AJ318" s="87">
        <v>0</v>
      </c>
      <c r="AK318" s="87">
        <v>0</v>
      </c>
      <c r="AL318" s="87">
        <v>0</v>
      </c>
      <c r="AM318" s="87">
        <v>0</v>
      </c>
      <c r="AN318" s="87">
        <v>0</v>
      </c>
      <c r="AO318" s="87">
        <v>0</v>
      </c>
      <c r="AP318" s="87">
        <v>0</v>
      </c>
      <c r="AQ318" s="87">
        <v>0</v>
      </c>
      <c r="AR318" s="87">
        <v>0</v>
      </c>
      <c r="AS318" s="87">
        <v>0</v>
      </c>
      <c r="AT318" s="87">
        <v>0</v>
      </c>
      <c r="AU318" s="87">
        <v>0</v>
      </c>
      <c r="AV318" s="87">
        <v>0</v>
      </c>
      <c r="AW318" s="87">
        <v>0</v>
      </c>
      <c r="AX318" s="87">
        <v>0</v>
      </c>
      <c r="AY318" s="87">
        <v>0</v>
      </c>
      <c r="AZ318" s="87">
        <v>0</v>
      </c>
      <c r="BA318" s="87">
        <v>0</v>
      </c>
      <c r="BB318" s="87">
        <v>0</v>
      </c>
      <c r="BC318" s="87">
        <v>0</v>
      </c>
      <c r="BD318" s="87">
        <v>0</v>
      </c>
      <c r="BE318" s="87">
        <v>0</v>
      </c>
      <c r="BF318" s="87">
        <v>0</v>
      </c>
      <c r="BG318" s="87">
        <v>0</v>
      </c>
      <c r="BH318" s="87">
        <v>0</v>
      </c>
      <c r="BI318" s="87">
        <v>0</v>
      </c>
      <c r="BJ318" s="87">
        <v>0</v>
      </c>
      <c r="BK318" s="87">
        <v>0</v>
      </c>
      <c r="BL318" s="87">
        <v>0</v>
      </c>
      <c r="BM318" s="87">
        <v>0</v>
      </c>
      <c r="BN318" s="87">
        <v>0</v>
      </c>
    </row>
    <row r="319" spans="1:66">
      <c r="A319" s="86" t="s">
        <v>1664</v>
      </c>
      <c r="B319" s="87">
        <v>0</v>
      </c>
      <c r="C319" s="87">
        <v>0</v>
      </c>
      <c r="D319" s="87">
        <v>0</v>
      </c>
      <c r="E319" s="87">
        <v>0</v>
      </c>
      <c r="F319" s="87">
        <v>0</v>
      </c>
      <c r="G319" s="87">
        <v>0</v>
      </c>
      <c r="H319" s="87">
        <v>0</v>
      </c>
      <c r="I319" s="87">
        <v>0</v>
      </c>
      <c r="J319" s="87">
        <v>0</v>
      </c>
      <c r="K319" s="87">
        <v>0</v>
      </c>
      <c r="L319" s="87">
        <v>0</v>
      </c>
      <c r="M319" s="87">
        <v>0</v>
      </c>
      <c r="N319" s="87">
        <v>0</v>
      </c>
      <c r="O319" s="87">
        <v>0</v>
      </c>
      <c r="P319" s="87">
        <v>0</v>
      </c>
      <c r="Q319" s="87">
        <v>0</v>
      </c>
      <c r="R319" s="87">
        <v>0</v>
      </c>
      <c r="S319" s="87">
        <v>0</v>
      </c>
      <c r="T319" s="87">
        <v>0</v>
      </c>
      <c r="U319" s="87">
        <v>0</v>
      </c>
      <c r="V319" s="87">
        <v>0</v>
      </c>
      <c r="W319" s="87">
        <v>0</v>
      </c>
      <c r="X319" s="87">
        <v>0</v>
      </c>
      <c r="Y319" s="87">
        <v>0</v>
      </c>
      <c r="Z319" s="87">
        <v>0</v>
      </c>
      <c r="AA319" s="87">
        <v>0</v>
      </c>
      <c r="AB319" s="87">
        <v>0</v>
      </c>
      <c r="AC319" s="87">
        <v>0</v>
      </c>
      <c r="AD319" s="87">
        <v>0</v>
      </c>
      <c r="AE319" s="87">
        <v>0</v>
      </c>
      <c r="AF319" s="87">
        <v>0</v>
      </c>
      <c r="AG319" s="87">
        <v>0</v>
      </c>
      <c r="AH319" s="87">
        <v>0</v>
      </c>
      <c r="AI319" s="87">
        <v>0</v>
      </c>
      <c r="AJ319" s="87">
        <v>0</v>
      </c>
      <c r="AK319" s="87">
        <v>0</v>
      </c>
      <c r="AL319" s="87">
        <v>0</v>
      </c>
      <c r="AM319" s="87">
        <v>0</v>
      </c>
      <c r="AN319" s="87">
        <v>0</v>
      </c>
      <c r="AO319" s="87">
        <v>0</v>
      </c>
      <c r="AP319" s="87">
        <v>0</v>
      </c>
      <c r="AQ319" s="87">
        <v>0</v>
      </c>
      <c r="AR319" s="87">
        <v>0</v>
      </c>
      <c r="AS319" s="87">
        <v>0</v>
      </c>
      <c r="AT319" s="87">
        <v>0</v>
      </c>
      <c r="AU319" s="87">
        <v>0</v>
      </c>
      <c r="AV319" s="87">
        <v>0</v>
      </c>
      <c r="AW319" s="87">
        <v>0</v>
      </c>
      <c r="AX319" s="87">
        <v>0</v>
      </c>
      <c r="AY319" s="87">
        <v>0</v>
      </c>
      <c r="AZ319" s="87">
        <v>0</v>
      </c>
      <c r="BA319" s="87">
        <v>0</v>
      </c>
      <c r="BB319" s="87">
        <v>0</v>
      </c>
      <c r="BC319" s="87">
        <v>0</v>
      </c>
      <c r="BD319" s="87">
        <v>0</v>
      </c>
      <c r="BE319" s="87">
        <v>0</v>
      </c>
      <c r="BF319" s="87">
        <v>0</v>
      </c>
      <c r="BG319" s="87">
        <v>0</v>
      </c>
      <c r="BH319" s="87">
        <v>0</v>
      </c>
      <c r="BI319" s="87">
        <v>0</v>
      </c>
      <c r="BJ319" s="87">
        <v>0</v>
      </c>
      <c r="BK319" s="87">
        <v>0</v>
      </c>
      <c r="BL319" s="87">
        <v>0</v>
      </c>
      <c r="BM319" s="87">
        <v>0</v>
      </c>
      <c r="BN319" s="87">
        <v>0</v>
      </c>
    </row>
    <row r="320" spans="1:66">
      <c r="A320" s="86" t="s">
        <v>1665</v>
      </c>
      <c r="B320" s="87">
        <v>0</v>
      </c>
      <c r="C320" s="87">
        <v>0</v>
      </c>
      <c r="D320" s="87">
        <v>0</v>
      </c>
      <c r="E320" s="87">
        <v>0</v>
      </c>
      <c r="F320" s="87">
        <v>0</v>
      </c>
      <c r="G320" s="87">
        <v>0</v>
      </c>
      <c r="H320" s="87">
        <v>0</v>
      </c>
      <c r="I320" s="87">
        <v>0</v>
      </c>
      <c r="J320" s="87">
        <v>0</v>
      </c>
      <c r="K320" s="87">
        <v>0</v>
      </c>
      <c r="L320" s="87">
        <v>0</v>
      </c>
      <c r="M320" s="87">
        <v>0</v>
      </c>
      <c r="N320" s="87">
        <v>0</v>
      </c>
      <c r="O320" s="87">
        <v>0</v>
      </c>
      <c r="P320" s="87">
        <v>0</v>
      </c>
      <c r="Q320" s="87">
        <v>0</v>
      </c>
      <c r="R320" s="87">
        <v>0</v>
      </c>
      <c r="S320" s="87">
        <v>0</v>
      </c>
      <c r="T320" s="87">
        <v>0</v>
      </c>
      <c r="U320" s="87">
        <v>0</v>
      </c>
      <c r="V320" s="87">
        <v>0</v>
      </c>
      <c r="W320" s="87">
        <v>0</v>
      </c>
      <c r="X320" s="87">
        <v>0</v>
      </c>
      <c r="Y320" s="87">
        <v>0</v>
      </c>
      <c r="Z320" s="87">
        <v>0</v>
      </c>
      <c r="AA320" s="87">
        <v>0</v>
      </c>
      <c r="AB320" s="87">
        <v>0</v>
      </c>
      <c r="AC320" s="87">
        <v>0</v>
      </c>
      <c r="AD320" s="87">
        <v>0</v>
      </c>
      <c r="AE320" s="87">
        <v>0</v>
      </c>
      <c r="AF320" s="87">
        <v>0</v>
      </c>
      <c r="AG320" s="87">
        <v>0</v>
      </c>
      <c r="AH320" s="87">
        <v>0</v>
      </c>
      <c r="AI320" s="87">
        <v>0</v>
      </c>
      <c r="AJ320" s="87">
        <v>0</v>
      </c>
      <c r="AK320" s="87">
        <v>0</v>
      </c>
      <c r="AL320" s="87">
        <v>0</v>
      </c>
      <c r="AM320" s="87">
        <v>0</v>
      </c>
      <c r="AN320" s="87">
        <v>0</v>
      </c>
      <c r="AO320" s="87">
        <v>0</v>
      </c>
      <c r="AP320" s="87">
        <v>0</v>
      </c>
      <c r="AQ320" s="87">
        <v>0</v>
      </c>
      <c r="AR320" s="87">
        <v>0</v>
      </c>
      <c r="AS320" s="87">
        <v>0</v>
      </c>
      <c r="AT320" s="87">
        <v>0</v>
      </c>
      <c r="AU320" s="87">
        <v>0</v>
      </c>
      <c r="AV320" s="87">
        <v>0</v>
      </c>
      <c r="AW320" s="87">
        <v>0</v>
      </c>
      <c r="AX320" s="87">
        <v>0</v>
      </c>
      <c r="AY320" s="87">
        <v>0</v>
      </c>
      <c r="AZ320" s="87">
        <v>0</v>
      </c>
      <c r="BA320" s="87">
        <v>0</v>
      </c>
      <c r="BB320" s="87">
        <v>0</v>
      </c>
      <c r="BC320" s="87">
        <v>0</v>
      </c>
      <c r="BD320" s="87">
        <v>0</v>
      </c>
      <c r="BE320" s="87">
        <v>0</v>
      </c>
      <c r="BF320" s="87">
        <v>0</v>
      </c>
      <c r="BG320" s="87">
        <v>0</v>
      </c>
      <c r="BH320" s="87">
        <v>0</v>
      </c>
      <c r="BI320" s="87">
        <v>0</v>
      </c>
      <c r="BJ320" s="87">
        <v>0</v>
      </c>
      <c r="BK320" s="87">
        <v>0</v>
      </c>
      <c r="BL320" s="87">
        <v>0</v>
      </c>
      <c r="BM320" s="87">
        <v>0</v>
      </c>
      <c r="BN320" s="87">
        <v>0</v>
      </c>
    </row>
    <row r="321" spans="1:66">
      <c r="A321" s="89" t="s">
        <v>1666</v>
      </c>
      <c r="B321" s="87">
        <v>0</v>
      </c>
      <c r="C321" s="87">
        <v>0</v>
      </c>
      <c r="D321" s="87">
        <v>0</v>
      </c>
      <c r="E321" s="87">
        <v>0</v>
      </c>
      <c r="F321" s="87">
        <v>0</v>
      </c>
      <c r="G321" s="87">
        <v>0</v>
      </c>
      <c r="H321" s="87">
        <v>0</v>
      </c>
      <c r="I321" s="87">
        <v>0</v>
      </c>
      <c r="J321" s="87">
        <v>0</v>
      </c>
      <c r="K321" s="87">
        <v>0</v>
      </c>
      <c r="L321" s="87">
        <v>0</v>
      </c>
      <c r="M321" s="87">
        <v>0</v>
      </c>
      <c r="N321" s="87">
        <v>0</v>
      </c>
      <c r="O321" s="87">
        <v>0</v>
      </c>
      <c r="P321" s="87">
        <v>0</v>
      </c>
      <c r="Q321" s="87">
        <v>0</v>
      </c>
      <c r="R321" s="87">
        <v>0</v>
      </c>
      <c r="S321" s="87">
        <v>0</v>
      </c>
      <c r="T321" s="87">
        <v>0</v>
      </c>
      <c r="U321" s="87">
        <v>0</v>
      </c>
      <c r="V321" s="87">
        <v>0</v>
      </c>
      <c r="W321" s="87">
        <v>0</v>
      </c>
      <c r="X321" s="87">
        <v>0</v>
      </c>
      <c r="Y321" s="87">
        <v>0</v>
      </c>
      <c r="Z321" s="87">
        <v>0</v>
      </c>
      <c r="AA321" s="87">
        <v>0</v>
      </c>
      <c r="AB321" s="87">
        <v>0</v>
      </c>
      <c r="AC321" s="87">
        <v>0</v>
      </c>
      <c r="AD321" s="87">
        <v>0</v>
      </c>
      <c r="AE321" s="87">
        <v>0</v>
      </c>
      <c r="AF321" s="87">
        <v>0</v>
      </c>
      <c r="AG321" s="87">
        <v>0</v>
      </c>
      <c r="AH321" s="87">
        <v>0</v>
      </c>
      <c r="AI321" s="87">
        <v>0</v>
      </c>
      <c r="AJ321" s="87">
        <v>0</v>
      </c>
      <c r="AK321" s="87">
        <v>0</v>
      </c>
      <c r="AL321" s="87">
        <v>0</v>
      </c>
      <c r="AM321" s="87">
        <v>0</v>
      </c>
      <c r="AN321" s="87">
        <v>0</v>
      </c>
      <c r="AO321" s="87">
        <v>0</v>
      </c>
      <c r="AP321" s="87">
        <v>0</v>
      </c>
      <c r="AQ321" s="87">
        <v>0</v>
      </c>
      <c r="AR321" s="87">
        <v>0</v>
      </c>
      <c r="AS321" s="87">
        <v>0</v>
      </c>
      <c r="AT321" s="87">
        <v>0</v>
      </c>
      <c r="AU321" s="87">
        <v>0</v>
      </c>
      <c r="AV321" s="87">
        <v>0</v>
      </c>
      <c r="AW321" s="87">
        <v>0</v>
      </c>
      <c r="AX321" s="87">
        <v>0</v>
      </c>
      <c r="AY321" s="87">
        <v>0</v>
      </c>
      <c r="AZ321" s="87">
        <v>0</v>
      </c>
      <c r="BA321" s="87">
        <v>0</v>
      </c>
      <c r="BB321" s="87">
        <v>0</v>
      </c>
      <c r="BC321" s="87">
        <v>0</v>
      </c>
      <c r="BD321" s="87">
        <v>0</v>
      </c>
      <c r="BE321" s="87">
        <v>0</v>
      </c>
      <c r="BF321" s="87">
        <v>0</v>
      </c>
      <c r="BG321" s="87">
        <v>0</v>
      </c>
      <c r="BH321" s="87">
        <v>0</v>
      </c>
      <c r="BI321" s="87">
        <v>0</v>
      </c>
      <c r="BJ321" s="87">
        <v>0</v>
      </c>
      <c r="BK321" s="87">
        <v>0</v>
      </c>
      <c r="BL321" s="87">
        <v>0</v>
      </c>
      <c r="BM321" s="87">
        <v>0</v>
      </c>
      <c r="BN321" s="87">
        <v>0</v>
      </c>
    </row>
    <row r="322" spans="1:66">
      <c r="A322" s="86" t="s">
        <v>1667</v>
      </c>
      <c r="B322" s="87">
        <v>0</v>
      </c>
      <c r="C322" s="87">
        <v>0</v>
      </c>
      <c r="D322" s="87">
        <v>0</v>
      </c>
      <c r="E322" s="87">
        <v>0</v>
      </c>
      <c r="F322" s="87">
        <v>0</v>
      </c>
      <c r="G322" s="87">
        <v>0</v>
      </c>
      <c r="H322" s="87">
        <v>0</v>
      </c>
      <c r="I322" s="87">
        <v>0</v>
      </c>
      <c r="J322" s="87">
        <v>0</v>
      </c>
      <c r="K322" s="87">
        <v>0</v>
      </c>
      <c r="L322" s="87">
        <v>0</v>
      </c>
      <c r="M322" s="87">
        <v>0</v>
      </c>
      <c r="N322" s="87">
        <v>0</v>
      </c>
      <c r="O322" s="87">
        <v>0</v>
      </c>
      <c r="P322" s="87">
        <v>0</v>
      </c>
      <c r="Q322" s="87">
        <v>0</v>
      </c>
      <c r="R322" s="87">
        <v>0</v>
      </c>
      <c r="S322" s="87">
        <v>0</v>
      </c>
      <c r="T322" s="87">
        <v>0</v>
      </c>
      <c r="U322" s="87">
        <v>0</v>
      </c>
      <c r="V322" s="87">
        <v>0</v>
      </c>
      <c r="W322" s="87">
        <v>0</v>
      </c>
      <c r="X322" s="87">
        <v>0</v>
      </c>
      <c r="Y322" s="87">
        <v>0</v>
      </c>
      <c r="Z322" s="87">
        <v>0</v>
      </c>
      <c r="AA322" s="87">
        <v>0</v>
      </c>
      <c r="AB322" s="87">
        <v>0</v>
      </c>
      <c r="AC322" s="87">
        <v>0</v>
      </c>
      <c r="AD322" s="87">
        <v>0</v>
      </c>
      <c r="AE322" s="87">
        <v>0</v>
      </c>
      <c r="AF322" s="87">
        <v>0</v>
      </c>
      <c r="AG322" s="87">
        <v>0</v>
      </c>
      <c r="AH322" s="87">
        <v>0</v>
      </c>
      <c r="AI322" s="87">
        <v>0</v>
      </c>
      <c r="AJ322" s="87">
        <v>0</v>
      </c>
      <c r="AK322" s="87">
        <v>0</v>
      </c>
      <c r="AL322" s="87">
        <v>0</v>
      </c>
      <c r="AM322" s="87">
        <v>0</v>
      </c>
      <c r="AN322" s="87">
        <v>0</v>
      </c>
      <c r="AO322" s="87">
        <v>0</v>
      </c>
      <c r="AP322" s="87">
        <v>0</v>
      </c>
      <c r="AQ322" s="87">
        <v>0</v>
      </c>
      <c r="AR322" s="87">
        <v>0</v>
      </c>
      <c r="AS322" s="87">
        <v>0</v>
      </c>
      <c r="AT322" s="87">
        <v>0</v>
      </c>
      <c r="AU322" s="87">
        <v>0</v>
      </c>
      <c r="AV322" s="87">
        <v>0</v>
      </c>
      <c r="AW322" s="87">
        <v>0</v>
      </c>
      <c r="AX322" s="87">
        <v>0</v>
      </c>
      <c r="AY322" s="87">
        <v>0</v>
      </c>
      <c r="AZ322" s="87">
        <v>0</v>
      </c>
      <c r="BA322" s="87">
        <v>0</v>
      </c>
      <c r="BB322" s="87">
        <v>0</v>
      </c>
      <c r="BC322" s="87">
        <v>0</v>
      </c>
      <c r="BD322" s="87">
        <v>0</v>
      </c>
      <c r="BE322" s="87">
        <v>0</v>
      </c>
      <c r="BF322" s="87">
        <v>0</v>
      </c>
      <c r="BG322" s="87">
        <v>0</v>
      </c>
      <c r="BH322" s="87">
        <v>0</v>
      </c>
      <c r="BI322" s="87">
        <v>0</v>
      </c>
      <c r="BJ322" s="87">
        <v>0</v>
      </c>
      <c r="BK322" s="87">
        <v>0</v>
      </c>
      <c r="BL322" s="87">
        <v>0</v>
      </c>
      <c r="BM322" s="87">
        <v>0</v>
      </c>
      <c r="BN322" s="87">
        <v>0</v>
      </c>
    </row>
    <row r="323" spans="1:66" ht="10.8" thickBot="1">
      <c r="A323" s="92" t="s">
        <v>1668</v>
      </c>
      <c r="B323" s="87">
        <v>0</v>
      </c>
      <c r="C323" s="87">
        <v>0</v>
      </c>
      <c r="D323" s="87">
        <v>0</v>
      </c>
      <c r="E323" s="87">
        <v>0</v>
      </c>
      <c r="F323" s="87">
        <v>0</v>
      </c>
      <c r="G323" s="87">
        <v>0</v>
      </c>
      <c r="H323" s="87">
        <v>0</v>
      </c>
      <c r="I323" s="87">
        <v>0</v>
      </c>
      <c r="J323" s="87">
        <v>0</v>
      </c>
      <c r="K323" s="87">
        <v>0</v>
      </c>
      <c r="L323" s="87">
        <v>0</v>
      </c>
      <c r="M323" s="87">
        <v>0</v>
      </c>
      <c r="N323" s="87">
        <v>0</v>
      </c>
      <c r="O323" s="87">
        <v>0</v>
      </c>
      <c r="P323" s="87">
        <v>0</v>
      </c>
      <c r="Q323" s="87">
        <v>0</v>
      </c>
      <c r="R323" s="87">
        <v>0</v>
      </c>
      <c r="S323" s="87">
        <v>0</v>
      </c>
      <c r="T323" s="87">
        <v>0</v>
      </c>
      <c r="U323" s="87">
        <v>0</v>
      </c>
      <c r="V323" s="87">
        <v>0</v>
      </c>
      <c r="W323" s="87">
        <v>0</v>
      </c>
      <c r="X323" s="87">
        <v>0</v>
      </c>
      <c r="Y323" s="87">
        <v>0</v>
      </c>
      <c r="Z323" s="87">
        <v>0</v>
      </c>
      <c r="AA323" s="87">
        <v>0</v>
      </c>
      <c r="AB323" s="87">
        <v>0</v>
      </c>
      <c r="AC323" s="87">
        <v>0</v>
      </c>
      <c r="AD323" s="87">
        <v>0</v>
      </c>
      <c r="AE323" s="87">
        <v>0</v>
      </c>
      <c r="AF323" s="87">
        <v>0</v>
      </c>
      <c r="AG323" s="87">
        <v>0</v>
      </c>
      <c r="AH323" s="87">
        <v>0</v>
      </c>
      <c r="AI323" s="87">
        <v>0</v>
      </c>
      <c r="AJ323" s="87">
        <v>0</v>
      </c>
      <c r="AK323" s="87">
        <v>0</v>
      </c>
      <c r="AL323" s="87">
        <v>0</v>
      </c>
      <c r="AM323" s="87">
        <v>0</v>
      </c>
      <c r="AN323" s="87">
        <v>0</v>
      </c>
      <c r="AO323" s="87">
        <v>0</v>
      </c>
      <c r="AP323" s="87">
        <v>0</v>
      </c>
      <c r="AQ323" s="87">
        <v>0</v>
      </c>
      <c r="AR323" s="87">
        <v>0</v>
      </c>
      <c r="AS323" s="87">
        <v>0</v>
      </c>
      <c r="AT323" s="87">
        <v>0</v>
      </c>
      <c r="AU323" s="87">
        <v>0</v>
      </c>
      <c r="AV323" s="87">
        <v>0</v>
      </c>
      <c r="AW323" s="87">
        <v>0</v>
      </c>
      <c r="AX323" s="87">
        <v>0</v>
      </c>
      <c r="AY323" s="87">
        <v>0</v>
      </c>
      <c r="AZ323" s="87">
        <v>0</v>
      </c>
      <c r="BA323" s="87">
        <v>0</v>
      </c>
      <c r="BB323" s="87">
        <v>0</v>
      </c>
      <c r="BC323" s="87">
        <v>0</v>
      </c>
      <c r="BD323" s="87">
        <v>0</v>
      </c>
      <c r="BE323" s="87">
        <v>0</v>
      </c>
      <c r="BF323" s="87">
        <v>0</v>
      </c>
      <c r="BG323" s="87">
        <v>0</v>
      </c>
      <c r="BH323" s="87">
        <v>0</v>
      </c>
      <c r="BI323" s="87">
        <v>0</v>
      </c>
      <c r="BJ323" s="87">
        <v>0</v>
      </c>
      <c r="BK323" s="87">
        <v>0</v>
      </c>
      <c r="BL323" s="87">
        <v>0</v>
      </c>
      <c r="BM323" s="87">
        <v>0</v>
      </c>
      <c r="BN323" s="87">
        <v>0</v>
      </c>
    </row>
    <row r="324" spans="1:66">
      <c r="A324" s="86" t="s">
        <v>1669</v>
      </c>
      <c r="B324" s="87">
        <v>1812670.70645265</v>
      </c>
      <c r="C324" s="87">
        <v>2128333.7024496901</v>
      </c>
      <c r="D324" s="87">
        <v>2067108.00403801</v>
      </c>
      <c r="E324" s="87">
        <v>2153137.2438166002</v>
      </c>
      <c r="F324" s="87">
        <v>1759240.0492185601</v>
      </c>
      <c r="G324" s="87">
        <v>1329403.35365936</v>
      </c>
      <c r="H324" s="87">
        <v>1093166.3572866099</v>
      </c>
      <c r="I324" s="87">
        <v>1042729.33907819</v>
      </c>
      <c r="J324" s="87">
        <v>1035828.63087868</v>
      </c>
      <c r="K324" s="87">
        <v>1374410.7260686101</v>
      </c>
      <c r="L324" s="87">
        <v>1810975.49435872</v>
      </c>
      <c r="M324" s="87">
        <v>1601359.78197464</v>
      </c>
      <c r="N324" s="87">
        <v>19208363.389280301</v>
      </c>
      <c r="O324" s="87">
        <v>1402153.1272219799</v>
      </c>
      <c r="P324" s="87">
        <v>1560295.2247392701</v>
      </c>
      <c r="Q324" s="87">
        <v>1485145.5599199</v>
      </c>
      <c r="R324" s="87">
        <v>1337972.2923628399</v>
      </c>
      <c r="S324" s="87">
        <v>910037.32676603401</v>
      </c>
      <c r="T324" s="87">
        <v>491329.28698273498</v>
      </c>
      <c r="U324" s="87">
        <v>249921.05710157999</v>
      </c>
      <c r="V324" s="87">
        <v>287911.77452533599</v>
      </c>
      <c r="W324" s="87">
        <v>395097.450666408</v>
      </c>
      <c r="X324" s="87">
        <v>835003.37374278402</v>
      </c>
      <c r="Y324" s="87">
        <v>1325131.2517449099</v>
      </c>
      <c r="Z324" s="87">
        <v>1095933.2040094901</v>
      </c>
      <c r="AA324" s="87">
        <v>11375930.929783201</v>
      </c>
      <c r="AB324" s="87">
        <v>543642.69348961802</v>
      </c>
      <c r="AC324" s="87">
        <v>556563.87801241002</v>
      </c>
      <c r="AD324" s="87">
        <v>537423.56236710399</v>
      </c>
      <c r="AE324" s="87">
        <v>527698.86884909705</v>
      </c>
      <c r="AF324" s="87">
        <v>511881.085587407</v>
      </c>
      <c r="AG324" s="87">
        <v>579499.19445829</v>
      </c>
      <c r="AH324" s="87">
        <v>654793.86954160302</v>
      </c>
      <c r="AI324" s="87">
        <v>656659.06927054795</v>
      </c>
      <c r="AJ324" s="87">
        <v>653475.56932356604</v>
      </c>
      <c r="AK324" s="87">
        <v>644430.13371260802</v>
      </c>
      <c r="AL324" s="87">
        <v>615847.17541243206</v>
      </c>
      <c r="AM324" s="87">
        <v>1568194.91120202</v>
      </c>
      <c r="AN324" s="87">
        <v>8050110.0112267099</v>
      </c>
      <c r="AO324" s="87">
        <v>548274.42602463497</v>
      </c>
      <c r="AP324" s="87">
        <v>560569.85084695497</v>
      </c>
      <c r="AQ324" s="87">
        <v>541249.80122561904</v>
      </c>
      <c r="AR324" s="87">
        <v>531465.70294258394</v>
      </c>
      <c r="AS324" s="87">
        <v>515469.89883480599</v>
      </c>
      <c r="AT324" s="87">
        <v>581736.45505409304</v>
      </c>
      <c r="AU324" s="87">
        <v>663046.22037120105</v>
      </c>
      <c r="AV324" s="87">
        <v>674556.72979467199</v>
      </c>
      <c r="AW324" s="87">
        <v>650111.54853248305</v>
      </c>
      <c r="AX324" s="87">
        <v>620884.63473904296</v>
      </c>
      <c r="AY324" s="87">
        <v>594542.88242438203</v>
      </c>
      <c r="AZ324" s="87">
        <v>1663396.30590791</v>
      </c>
      <c r="BA324" s="87">
        <v>8145304.4566983897</v>
      </c>
      <c r="BB324" s="87">
        <v>555988.14014414896</v>
      </c>
      <c r="BC324" s="87">
        <v>568603.66406665999</v>
      </c>
      <c r="BD324" s="87">
        <v>549140.41875365505</v>
      </c>
      <c r="BE324" s="87">
        <v>539338.84905510698</v>
      </c>
      <c r="BF324" s="87">
        <v>523202.64049090497</v>
      </c>
      <c r="BG324" s="87">
        <v>551037.74773038703</v>
      </c>
      <c r="BH324" s="87">
        <v>600794.51868751203</v>
      </c>
      <c r="BI324" s="87">
        <v>622299.133031009</v>
      </c>
      <c r="BJ324" s="87">
        <v>647841.84560021805</v>
      </c>
      <c r="BK324" s="87">
        <v>662986.77625322097</v>
      </c>
      <c r="BL324" s="87">
        <v>633288.98528618796</v>
      </c>
      <c r="BM324" s="87">
        <v>1781279.83880119</v>
      </c>
      <c r="BN324" s="87">
        <v>8235802.5579002099</v>
      </c>
    </row>
    <row r="325" spans="1:66">
      <c r="A325" s="86" t="s">
        <v>1670</v>
      </c>
      <c r="B325" s="87">
        <v>502377.87278858997</v>
      </c>
      <c r="C325" s="87">
        <v>589863.20803594496</v>
      </c>
      <c r="D325" s="87">
        <v>572894.63452804601</v>
      </c>
      <c r="E325" s="87">
        <v>596737.45734398195</v>
      </c>
      <c r="F325" s="87">
        <v>487569.67854381999</v>
      </c>
      <c r="G325" s="87">
        <v>368441.342661954</v>
      </c>
      <c r="H325" s="87">
        <v>302968.75611369999</v>
      </c>
      <c r="I325" s="87">
        <v>288990.24262686103</v>
      </c>
      <c r="J325" s="87">
        <v>287077.72586710902</v>
      </c>
      <c r="K325" s="87">
        <v>380915.04123846698</v>
      </c>
      <c r="L325" s="87">
        <v>501908.04832315398</v>
      </c>
      <c r="M325" s="87">
        <v>443813.49462637998</v>
      </c>
      <c r="N325" s="87">
        <v>5323557.5026980098</v>
      </c>
      <c r="O325" s="87">
        <v>388603.78935353499</v>
      </c>
      <c r="P325" s="87">
        <v>432432.53898039798</v>
      </c>
      <c r="Q325" s="87">
        <v>411604.96747591201</v>
      </c>
      <c r="R325" s="87">
        <v>370816.20599625201</v>
      </c>
      <c r="S325" s="87">
        <v>252214.93057259699</v>
      </c>
      <c r="T325" s="87">
        <v>136170.87822650699</v>
      </c>
      <c r="U325" s="87">
        <v>69265.095190662105</v>
      </c>
      <c r="V325" s="87">
        <v>79794.142599614497</v>
      </c>
      <c r="W325" s="87">
        <v>109500.427244406</v>
      </c>
      <c r="X325" s="87">
        <v>231419.42834896999</v>
      </c>
      <c r="Y325" s="87">
        <v>367257.33860403299</v>
      </c>
      <c r="Z325" s="87">
        <v>303735.58186203998</v>
      </c>
      <c r="AA325" s="87">
        <v>3152815.3244549301</v>
      </c>
      <c r="AB325" s="87">
        <v>150669.42878270999</v>
      </c>
      <c r="AC325" s="87">
        <v>154250.50788955699</v>
      </c>
      <c r="AD325" s="87">
        <v>148945.809675942</v>
      </c>
      <c r="AE325" s="87">
        <v>146250.63132628001</v>
      </c>
      <c r="AF325" s="87">
        <v>141866.76597282599</v>
      </c>
      <c r="AG325" s="87">
        <v>160606.98259111101</v>
      </c>
      <c r="AH325" s="87">
        <v>181474.743385176</v>
      </c>
      <c r="AI325" s="87">
        <v>181991.679566037</v>
      </c>
      <c r="AJ325" s="87">
        <v>181109.37925319301</v>
      </c>
      <c r="AK325" s="87">
        <v>178602.45580344301</v>
      </c>
      <c r="AL325" s="87">
        <v>170680.74904350599</v>
      </c>
      <c r="AM325" s="87">
        <v>434621.92046415398</v>
      </c>
      <c r="AN325" s="87">
        <v>2231071.0537539301</v>
      </c>
      <c r="AO325" s="87">
        <v>151953.103710531</v>
      </c>
      <c r="AP325" s="87">
        <v>155360.75483286701</v>
      </c>
      <c r="AQ325" s="87">
        <v>150006.243725921</v>
      </c>
      <c r="AR325" s="87">
        <v>147294.60147060701</v>
      </c>
      <c r="AS325" s="87">
        <v>142861.398014181</v>
      </c>
      <c r="AT325" s="87">
        <v>161227.03465847799</v>
      </c>
      <c r="AU325" s="87">
        <v>183761.86505626599</v>
      </c>
      <c r="AV325" s="87">
        <v>186951.97852711999</v>
      </c>
      <c r="AW325" s="87">
        <v>180177.047968186</v>
      </c>
      <c r="AX325" s="87">
        <v>172076.87029804601</v>
      </c>
      <c r="AY325" s="87">
        <v>164776.309061935</v>
      </c>
      <c r="AZ325" s="87">
        <v>461006.78672177001</v>
      </c>
      <c r="BA325" s="87">
        <v>2257453.99404591</v>
      </c>
      <c r="BB325" s="87">
        <v>154090.94335060799</v>
      </c>
      <c r="BC325" s="87">
        <v>157587.30926513599</v>
      </c>
      <c r="BD325" s="87">
        <v>152193.111773499</v>
      </c>
      <c r="BE325" s="87">
        <v>149476.62735213299</v>
      </c>
      <c r="BF325" s="87">
        <v>145004.51109599299</v>
      </c>
      <c r="BG325" s="87">
        <v>152718.95250779201</v>
      </c>
      <c r="BH325" s="87">
        <v>166508.93690004101</v>
      </c>
      <c r="BI325" s="87">
        <v>172468.89552383701</v>
      </c>
      <c r="BJ325" s="87">
        <v>179548.00457552</v>
      </c>
      <c r="BK325" s="87">
        <v>183745.39024402699</v>
      </c>
      <c r="BL325" s="87">
        <v>175514.709955859</v>
      </c>
      <c r="BM325" s="87">
        <v>493677.95985923801</v>
      </c>
      <c r="BN325" s="87">
        <v>2282535.3524036799</v>
      </c>
    </row>
    <row r="326" spans="1:66">
      <c r="A326" s="86" t="s">
        <v>1671</v>
      </c>
      <c r="B326" s="87">
        <v>0</v>
      </c>
      <c r="C326" s="87">
        <v>0</v>
      </c>
      <c r="D326" s="87">
        <v>0</v>
      </c>
      <c r="E326" s="87">
        <v>0</v>
      </c>
      <c r="F326" s="87">
        <v>0</v>
      </c>
      <c r="G326" s="87">
        <v>0</v>
      </c>
      <c r="H326" s="87">
        <v>0</v>
      </c>
      <c r="I326" s="87">
        <v>0</v>
      </c>
      <c r="J326" s="87">
        <v>0</v>
      </c>
      <c r="K326" s="87">
        <v>0</v>
      </c>
      <c r="L326" s="87">
        <v>0</v>
      </c>
      <c r="M326" s="87">
        <v>0</v>
      </c>
      <c r="N326" s="87">
        <v>0</v>
      </c>
      <c r="O326" s="87">
        <v>0</v>
      </c>
      <c r="P326" s="87">
        <v>0</v>
      </c>
      <c r="Q326" s="87">
        <v>0</v>
      </c>
      <c r="R326" s="87">
        <v>0</v>
      </c>
      <c r="S326" s="87">
        <v>0</v>
      </c>
      <c r="T326" s="87">
        <v>0</v>
      </c>
      <c r="U326" s="87">
        <v>0</v>
      </c>
      <c r="V326" s="87">
        <v>0</v>
      </c>
      <c r="W326" s="87">
        <v>0</v>
      </c>
      <c r="X326" s="87">
        <v>0</v>
      </c>
      <c r="Y326" s="87">
        <v>0</v>
      </c>
      <c r="Z326" s="87">
        <v>0</v>
      </c>
      <c r="AA326" s="87">
        <v>0</v>
      </c>
      <c r="AB326" s="87">
        <v>0</v>
      </c>
      <c r="AC326" s="87">
        <v>0</v>
      </c>
      <c r="AD326" s="87">
        <v>0</v>
      </c>
      <c r="AE326" s="87">
        <v>0</v>
      </c>
      <c r="AF326" s="87">
        <v>0</v>
      </c>
      <c r="AG326" s="87">
        <v>0</v>
      </c>
      <c r="AH326" s="87">
        <v>0</v>
      </c>
      <c r="AI326" s="87">
        <v>0</v>
      </c>
      <c r="AJ326" s="87">
        <v>0</v>
      </c>
      <c r="AK326" s="87">
        <v>0</v>
      </c>
      <c r="AL326" s="87">
        <v>0</v>
      </c>
      <c r="AM326" s="87">
        <v>0</v>
      </c>
      <c r="AN326" s="87">
        <v>0</v>
      </c>
      <c r="AO326" s="87">
        <v>0</v>
      </c>
      <c r="AP326" s="87">
        <v>0</v>
      </c>
      <c r="AQ326" s="87">
        <v>0</v>
      </c>
      <c r="AR326" s="87">
        <v>0</v>
      </c>
      <c r="AS326" s="87">
        <v>0</v>
      </c>
      <c r="AT326" s="87">
        <v>0</v>
      </c>
      <c r="AU326" s="87">
        <v>0</v>
      </c>
      <c r="AV326" s="87">
        <v>0</v>
      </c>
      <c r="AW326" s="87">
        <v>0</v>
      </c>
      <c r="AX326" s="87">
        <v>0</v>
      </c>
      <c r="AY326" s="87">
        <v>0</v>
      </c>
      <c r="AZ326" s="87">
        <v>0</v>
      </c>
      <c r="BA326" s="87">
        <v>0</v>
      </c>
      <c r="BB326" s="87">
        <v>0</v>
      </c>
      <c r="BC326" s="87">
        <v>0</v>
      </c>
      <c r="BD326" s="87">
        <v>0</v>
      </c>
      <c r="BE326" s="87">
        <v>0</v>
      </c>
      <c r="BF326" s="87">
        <v>0</v>
      </c>
      <c r="BG326" s="87">
        <v>0</v>
      </c>
      <c r="BH326" s="87">
        <v>0</v>
      </c>
      <c r="BI326" s="87">
        <v>0</v>
      </c>
      <c r="BJ326" s="87">
        <v>0</v>
      </c>
      <c r="BK326" s="87">
        <v>0</v>
      </c>
      <c r="BL326" s="87">
        <v>0</v>
      </c>
      <c r="BM326" s="87">
        <v>0</v>
      </c>
      <c r="BN326" s="87">
        <v>0</v>
      </c>
    </row>
    <row r="327" spans="1:66">
      <c r="A327" s="86" t="s">
        <v>1672</v>
      </c>
      <c r="B327" s="87">
        <v>0</v>
      </c>
      <c r="C327" s="87">
        <v>0</v>
      </c>
      <c r="D327" s="87">
        <v>0</v>
      </c>
      <c r="E327" s="87">
        <v>0</v>
      </c>
      <c r="F327" s="87">
        <v>0</v>
      </c>
      <c r="G327" s="87">
        <v>0</v>
      </c>
      <c r="H327" s="87">
        <v>0</v>
      </c>
      <c r="I327" s="87">
        <v>0</v>
      </c>
      <c r="J327" s="87">
        <v>0</v>
      </c>
      <c r="K327" s="87">
        <v>0</v>
      </c>
      <c r="L327" s="87">
        <v>0</v>
      </c>
      <c r="M327" s="87">
        <v>0</v>
      </c>
      <c r="N327" s="87">
        <v>0</v>
      </c>
      <c r="O327" s="87">
        <v>0</v>
      </c>
      <c r="P327" s="87">
        <v>0</v>
      </c>
      <c r="Q327" s="87">
        <v>0</v>
      </c>
      <c r="R327" s="87">
        <v>0</v>
      </c>
      <c r="S327" s="87">
        <v>0</v>
      </c>
      <c r="T327" s="87">
        <v>0</v>
      </c>
      <c r="U327" s="87">
        <v>0</v>
      </c>
      <c r="V327" s="87">
        <v>0</v>
      </c>
      <c r="W327" s="87">
        <v>0</v>
      </c>
      <c r="X327" s="87">
        <v>0</v>
      </c>
      <c r="Y327" s="87">
        <v>0</v>
      </c>
      <c r="Z327" s="87">
        <v>0</v>
      </c>
      <c r="AA327" s="87">
        <v>0</v>
      </c>
      <c r="AB327" s="87">
        <v>0</v>
      </c>
      <c r="AC327" s="87">
        <v>0</v>
      </c>
      <c r="AD327" s="87">
        <v>0</v>
      </c>
      <c r="AE327" s="87">
        <v>0</v>
      </c>
      <c r="AF327" s="87">
        <v>0</v>
      </c>
      <c r="AG327" s="87">
        <v>0</v>
      </c>
      <c r="AH327" s="87">
        <v>0</v>
      </c>
      <c r="AI327" s="87">
        <v>0</v>
      </c>
      <c r="AJ327" s="87">
        <v>0</v>
      </c>
      <c r="AK327" s="87">
        <v>0</v>
      </c>
      <c r="AL327" s="87">
        <v>0</v>
      </c>
      <c r="AM327" s="87">
        <v>0</v>
      </c>
      <c r="AN327" s="87">
        <v>0</v>
      </c>
      <c r="AO327" s="87">
        <v>0</v>
      </c>
      <c r="AP327" s="87">
        <v>0</v>
      </c>
      <c r="AQ327" s="87">
        <v>0</v>
      </c>
      <c r="AR327" s="87">
        <v>0</v>
      </c>
      <c r="AS327" s="87">
        <v>0</v>
      </c>
      <c r="AT327" s="87">
        <v>0</v>
      </c>
      <c r="AU327" s="87">
        <v>0</v>
      </c>
      <c r="AV327" s="87">
        <v>0</v>
      </c>
      <c r="AW327" s="87">
        <v>0</v>
      </c>
      <c r="AX327" s="87">
        <v>0</v>
      </c>
      <c r="AY327" s="87">
        <v>0</v>
      </c>
      <c r="AZ327" s="87">
        <v>0</v>
      </c>
      <c r="BA327" s="87">
        <v>0</v>
      </c>
      <c r="BB327" s="87">
        <v>0</v>
      </c>
      <c r="BC327" s="87">
        <v>0</v>
      </c>
      <c r="BD327" s="87">
        <v>0</v>
      </c>
      <c r="BE327" s="87">
        <v>0</v>
      </c>
      <c r="BF327" s="87">
        <v>0</v>
      </c>
      <c r="BG327" s="87">
        <v>0</v>
      </c>
      <c r="BH327" s="87">
        <v>0</v>
      </c>
      <c r="BI327" s="87">
        <v>0</v>
      </c>
      <c r="BJ327" s="87">
        <v>0</v>
      </c>
      <c r="BK327" s="87">
        <v>0</v>
      </c>
      <c r="BL327" s="87">
        <v>0</v>
      </c>
      <c r="BM327" s="87">
        <v>0</v>
      </c>
      <c r="BN327" s="87">
        <v>0</v>
      </c>
    </row>
    <row r="328" spans="1:66">
      <c r="A328" s="89" t="s">
        <v>1673</v>
      </c>
      <c r="B328" s="87">
        <v>2315048.5792412399</v>
      </c>
      <c r="C328" s="87">
        <v>2718196.9104856402</v>
      </c>
      <c r="D328" s="87">
        <v>2640002.63856606</v>
      </c>
      <c r="E328" s="87">
        <v>2749874.7011605799</v>
      </c>
      <c r="F328" s="87">
        <v>2246809.7277623801</v>
      </c>
      <c r="G328" s="87">
        <v>1697844.69632131</v>
      </c>
      <c r="H328" s="87">
        <v>1396135.11340031</v>
      </c>
      <c r="I328" s="87">
        <v>1331719.5817050501</v>
      </c>
      <c r="J328" s="87">
        <v>1322906.35674579</v>
      </c>
      <c r="K328" s="87">
        <v>1755325.7673070801</v>
      </c>
      <c r="L328" s="87">
        <v>2312883.5426818701</v>
      </c>
      <c r="M328" s="87">
        <v>2045173.27660102</v>
      </c>
      <c r="N328" s="87">
        <v>24531920.891978301</v>
      </c>
      <c r="O328" s="87">
        <v>1790756.9165755201</v>
      </c>
      <c r="P328" s="87">
        <v>1992727.76371967</v>
      </c>
      <c r="Q328" s="87">
        <v>1896750.52739581</v>
      </c>
      <c r="R328" s="87">
        <v>1708788.49835909</v>
      </c>
      <c r="S328" s="87">
        <v>1162252.25733863</v>
      </c>
      <c r="T328" s="87">
        <v>627500.16520924296</v>
      </c>
      <c r="U328" s="87">
        <v>319186.15229224198</v>
      </c>
      <c r="V328" s="87">
        <v>367705.91712494998</v>
      </c>
      <c r="W328" s="87">
        <v>504597.87791081402</v>
      </c>
      <c r="X328" s="87">
        <v>1066422.8020917501</v>
      </c>
      <c r="Y328" s="87">
        <v>1692388.5903489499</v>
      </c>
      <c r="Z328" s="87">
        <v>1399668.78587153</v>
      </c>
      <c r="AA328" s="87">
        <v>14528746.254238199</v>
      </c>
      <c r="AB328" s="87">
        <v>694312.12227232906</v>
      </c>
      <c r="AC328" s="87">
        <v>710814.38590196695</v>
      </c>
      <c r="AD328" s="87">
        <v>686369.37204304605</v>
      </c>
      <c r="AE328" s="87">
        <v>673949.500175377</v>
      </c>
      <c r="AF328" s="87">
        <v>653747.85156023304</v>
      </c>
      <c r="AG328" s="87">
        <v>740106.17704940098</v>
      </c>
      <c r="AH328" s="87">
        <v>836268.61292677897</v>
      </c>
      <c r="AI328" s="87">
        <v>838650.74883658497</v>
      </c>
      <c r="AJ328" s="87">
        <v>834584.94857675896</v>
      </c>
      <c r="AK328" s="87">
        <v>823032.589516051</v>
      </c>
      <c r="AL328" s="87">
        <v>786527.92445593805</v>
      </c>
      <c r="AM328" s="87">
        <v>2002816.8316661799</v>
      </c>
      <c r="AN328" s="87">
        <v>10281181.0649806</v>
      </c>
      <c r="AO328" s="87">
        <v>700227.52973516705</v>
      </c>
      <c r="AP328" s="87">
        <v>715930.60567982297</v>
      </c>
      <c r="AQ328" s="87">
        <v>691256.04495153995</v>
      </c>
      <c r="AR328" s="87">
        <v>678760.30441319104</v>
      </c>
      <c r="AS328" s="87">
        <v>658331.29684898804</v>
      </c>
      <c r="AT328" s="87">
        <v>742963.48971257196</v>
      </c>
      <c r="AU328" s="87">
        <v>846808.08542746701</v>
      </c>
      <c r="AV328" s="87">
        <v>861508.708321793</v>
      </c>
      <c r="AW328" s="87">
        <v>830288.59650066996</v>
      </c>
      <c r="AX328" s="87">
        <v>792961.50503709004</v>
      </c>
      <c r="AY328" s="87">
        <v>759319.19148631801</v>
      </c>
      <c r="AZ328" s="87">
        <v>2124403.0926296799</v>
      </c>
      <c r="BA328" s="87">
        <v>10402758.450744299</v>
      </c>
      <c r="BB328" s="87">
        <v>710079.08349475695</v>
      </c>
      <c r="BC328" s="87">
        <v>726190.97333179705</v>
      </c>
      <c r="BD328" s="87">
        <v>701333.53052715398</v>
      </c>
      <c r="BE328" s="87">
        <v>688815.47640724096</v>
      </c>
      <c r="BF328" s="87">
        <v>668207.15158689802</v>
      </c>
      <c r="BG328" s="87">
        <v>703756.70023817895</v>
      </c>
      <c r="BH328" s="87">
        <v>767303.45558755298</v>
      </c>
      <c r="BI328" s="87">
        <v>794768.028554847</v>
      </c>
      <c r="BJ328" s="87">
        <v>827389.85017573799</v>
      </c>
      <c r="BK328" s="87">
        <v>846732.16649724799</v>
      </c>
      <c r="BL328" s="87">
        <v>808803.69524204801</v>
      </c>
      <c r="BM328" s="87">
        <v>2274957.7986604301</v>
      </c>
      <c r="BN328" s="87">
        <v>10518337.9103039</v>
      </c>
    </row>
    <row r="329" spans="1:66">
      <c r="A329" s="86" t="s">
        <v>1674</v>
      </c>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87"/>
      <c r="BE329" s="87"/>
      <c r="BF329" s="87"/>
      <c r="BG329" s="87"/>
      <c r="BH329" s="87"/>
      <c r="BI329" s="87"/>
      <c r="BJ329" s="87"/>
      <c r="BK329" s="87"/>
      <c r="BL329" s="87"/>
      <c r="BM329" s="87"/>
      <c r="BN329" s="87"/>
    </row>
    <row r="330" spans="1:66" ht="10.8" thickBot="1">
      <c r="A330" s="92" t="s">
        <v>1675</v>
      </c>
      <c r="B330" s="87">
        <v>0</v>
      </c>
      <c r="C330" s="87">
        <v>0</v>
      </c>
      <c r="D330" s="87">
        <v>0</v>
      </c>
      <c r="E330" s="87">
        <v>0</v>
      </c>
      <c r="F330" s="87">
        <v>0</v>
      </c>
      <c r="G330" s="87">
        <v>0</v>
      </c>
      <c r="H330" s="87">
        <v>0</v>
      </c>
      <c r="I330" s="87">
        <v>0</v>
      </c>
      <c r="J330" s="87">
        <v>0</v>
      </c>
      <c r="K330" s="87">
        <v>0</v>
      </c>
      <c r="L330" s="87">
        <v>0</v>
      </c>
      <c r="M330" s="87">
        <v>0</v>
      </c>
      <c r="N330" s="87">
        <v>0</v>
      </c>
      <c r="O330" s="87">
        <v>0</v>
      </c>
      <c r="P330" s="87">
        <v>0</v>
      </c>
      <c r="Q330" s="87">
        <v>0</v>
      </c>
      <c r="R330" s="87">
        <v>0</v>
      </c>
      <c r="S330" s="87">
        <v>0</v>
      </c>
      <c r="T330" s="87">
        <v>0</v>
      </c>
      <c r="U330" s="87">
        <v>0</v>
      </c>
      <c r="V330" s="87">
        <v>0</v>
      </c>
      <c r="W330" s="87">
        <v>0</v>
      </c>
      <c r="X330" s="87">
        <v>0</v>
      </c>
      <c r="Y330" s="87">
        <v>0</v>
      </c>
      <c r="Z330" s="87">
        <v>0</v>
      </c>
      <c r="AA330" s="87">
        <v>0</v>
      </c>
      <c r="AB330" s="87">
        <v>0</v>
      </c>
      <c r="AC330" s="87">
        <v>0</v>
      </c>
      <c r="AD330" s="87">
        <v>0</v>
      </c>
      <c r="AE330" s="87">
        <v>0</v>
      </c>
      <c r="AF330" s="87">
        <v>0</v>
      </c>
      <c r="AG330" s="87">
        <v>0</v>
      </c>
      <c r="AH330" s="87">
        <v>0</v>
      </c>
      <c r="AI330" s="87">
        <v>0</v>
      </c>
      <c r="AJ330" s="87">
        <v>0</v>
      </c>
      <c r="AK330" s="87">
        <v>0</v>
      </c>
      <c r="AL330" s="87">
        <v>0</v>
      </c>
      <c r="AM330" s="87">
        <v>0</v>
      </c>
      <c r="AN330" s="87">
        <v>0</v>
      </c>
      <c r="AO330" s="87">
        <v>0</v>
      </c>
      <c r="AP330" s="87">
        <v>0</v>
      </c>
      <c r="AQ330" s="87">
        <v>0</v>
      </c>
      <c r="AR330" s="87">
        <v>0</v>
      </c>
      <c r="AS330" s="87">
        <v>0</v>
      </c>
      <c r="AT330" s="87">
        <v>0</v>
      </c>
      <c r="AU330" s="87">
        <v>0</v>
      </c>
      <c r="AV330" s="87">
        <v>0</v>
      </c>
      <c r="AW330" s="87">
        <v>0</v>
      </c>
      <c r="AX330" s="87">
        <v>0</v>
      </c>
      <c r="AY330" s="87">
        <v>0</v>
      </c>
      <c r="AZ330" s="87">
        <v>0</v>
      </c>
      <c r="BA330" s="87">
        <v>0</v>
      </c>
      <c r="BB330" s="87">
        <v>0</v>
      </c>
      <c r="BC330" s="87">
        <v>0</v>
      </c>
      <c r="BD330" s="87">
        <v>0</v>
      </c>
      <c r="BE330" s="87">
        <v>0</v>
      </c>
      <c r="BF330" s="87">
        <v>0</v>
      </c>
      <c r="BG330" s="87">
        <v>0</v>
      </c>
      <c r="BH330" s="87">
        <v>0</v>
      </c>
      <c r="BI330" s="87">
        <v>0</v>
      </c>
      <c r="BJ330" s="87">
        <v>0</v>
      </c>
      <c r="BK330" s="87">
        <v>0</v>
      </c>
      <c r="BL330" s="87">
        <v>0</v>
      </c>
      <c r="BM330" s="87">
        <v>0</v>
      </c>
      <c r="BN330" s="87">
        <v>0</v>
      </c>
    </row>
    <row r="331" spans="1:66">
      <c r="A331" s="86" t="s">
        <v>1676</v>
      </c>
      <c r="B331" s="87">
        <v>32659197.761346798</v>
      </c>
      <c r="C331" s="87">
        <v>12651770.6733106</v>
      </c>
      <c r="D331" s="87">
        <v>20187217.650619101</v>
      </c>
      <c r="E331" s="87">
        <v>17787388.225041099</v>
      </c>
      <c r="F331" s="87">
        <v>25611825.676722199</v>
      </c>
      <c r="G331" s="87">
        <v>41919009.277479097</v>
      </c>
      <c r="H331" s="87">
        <v>31921124.5878428</v>
      </c>
      <c r="I331" s="87">
        <v>45768269.038601197</v>
      </c>
      <c r="J331" s="87">
        <v>35881152.357847899</v>
      </c>
      <c r="K331" s="87">
        <v>21540223.795666799</v>
      </c>
      <c r="L331" s="87">
        <v>12818107.065972</v>
      </c>
      <c r="M331" s="87">
        <v>46402140.327387601</v>
      </c>
      <c r="N331" s="87">
        <v>345147426.437837</v>
      </c>
      <c r="O331" s="87">
        <v>39274613.9804646</v>
      </c>
      <c r="P331" s="87">
        <v>18802011.371259902</v>
      </c>
      <c r="Q331" s="87">
        <v>19080316.8774946</v>
      </c>
      <c r="R331" s="87">
        <v>9426902.4410876594</v>
      </c>
      <c r="S331" s="87">
        <v>19571667.352966499</v>
      </c>
      <c r="T331" s="87">
        <v>28091055.4255681</v>
      </c>
      <c r="U331" s="87">
        <v>26846031.683490999</v>
      </c>
      <c r="V331" s="87">
        <v>41083787.786130302</v>
      </c>
      <c r="W331" s="87">
        <v>20611344.330842599</v>
      </c>
      <c r="X331" s="87">
        <v>16771750.869686499</v>
      </c>
      <c r="Y331" s="87">
        <v>7583775.4541818304</v>
      </c>
      <c r="Z331" s="87">
        <v>22366728.1838958</v>
      </c>
      <c r="AA331" s="87">
        <v>269509985.75706899</v>
      </c>
      <c r="AB331" s="87">
        <v>18051990.992414799</v>
      </c>
      <c r="AC331" s="87">
        <v>-4920748.7986173304</v>
      </c>
      <c r="AD331" s="87">
        <v>-7332456.4207482301</v>
      </c>
      <c r="AE331" s="87">
        <v>-6695758.7083427599</v>
      </c>
      <c r="AF331" s="87">
        <v>5376089.6753045302</v>
      </c>
      <c r="AG331" s="87">
        <v>7234712.4754412603</v>
      </c>
      <c r="AH331" s="87">
        <v>13155534.2312521</v>
      </c>
      <c r="AI331" s="87">
        <v>27592847.387248799</v>
      </c>
      <c r="AJ331" s="87">
        <v>5185178.3875303399</v>
      </c>
      <c r="AK331" s="87">
        <v>2062862.5347184299</v>
      </c>
      <c r="AL331" s="87">
        <v>-8233751.9373990102</v>
      </c>
      <c r="AM331" s="87">
        <v>12440660.0937346</v>
      </c>
      <c r="AN331" s="87">
        <v>63917159.912537597</v>
      </c>
      <c r="AO331" s="87">
        <v>16852916.556850798</v>
      </c>
      <c r="AP331" s="87">
        <v>-6747488.2694955599</v>
      </c>
      <c r="AQ331" s="87">
        <v>-9077782.7937422693</v>
      </c>
      <c r="AR331" s="87">
        <v>-64938122.1160044</v>
      </c>
      <c r="AS331" s="87">
        <v>4091333.2552201399</v>
      </c>
      <c r="AT331" s="87">
        <v>-50234196.134246103</v>
      </c>
      <c r="AU331" s="87">
        <v>12297374.1295186</v>
      </c>
      <c r="AV331" s="87">
        <v>27171257.832521498</v>
      </c>
      <c r="AW331" s="87">
        <v>95588580.0632319</v>
      </c>
      <c r="AX331" s="87">
        <v>818303.18944602902</v>
      </c>
      <c r="AY331" s="87">
        <v>-10097231.5164275</v>
      </c>
      <c r="AZ331" s="87">
        <v>40212712.296312898</v>
      </c>
      <c r="BA331" s="87">
        <v>55937656.4931859</v>
      </c>
      <c r="BB331" s="87">
        <v>16052224.608357601</v>
      </c>
      <c r="BC331" s="87">
        <v>-7343292.3766666604</v>
      </c>
      <c r="BD331" s="87">
        <v>-4853758.79555579</v>
      </c>
      <c r="BE331" s="87">
        <v>-65522070.606121503</v>
      </c>
      <c r="BF331" s="87">
        <v>3911757.5996636101</v>
      </c>
      <c r="BG331" s="87">
        <v>-50657995.147999801</v>
      </c>
      <c r="BH331" s="87">
        <v>11989233.920595599</v>
      </c>
      <c r="BI331" s="87">
        <v>27233695.959708501</v>
      </c>
      <c r="BJ331" s="87">
        <v>-52901616.966621503</v>
      </c>
      <c r="BK331" s="87">
        <v>299072.00957264297</v>
      </c>
      <c r="BL331" s="87">
        <v>-10862022.9199812</v>
      </c>
      <c r="BM331" s="87">
        <v>96173936.570355996</v>
      </c>
      <c r="BN331" s="87">
        <v>-36480836.144692503</v>
      </c>
    </row>
    <row r="332" spans="1:66">
      <c r="A332" s="86" t="s">
        <v>1677</v>
      </c>
      <c r="B332" s="87">
        <v>8067727.0258834902</v>
      </c>
      <c r="C332" s="87">
        <v>2522710.70014909</v>
      </c>
      <c r="D332" s="87">
        <v>4611143.9768029796</v>
      </c>
      <c r="E332" s="87">
        <v>3946036.30027596</v>
      </c>
      <c r="F332" s="87">
        <v>6114562.6789227603</v>
      </c>
      <c r="G332" s="87">
        <v>10634064.3067465</v>
      </c>
      <c r="H332" s="87">
        <v>7863171.5986085096</v>
      </c>
      <c r="I332" s="87">
        <v>11700878.551451501</v>
      </c>
      <c r="J332" s="87">
        <v>8960684.9639412407</v>
      </c>
      <c r="K332" s="87">
        <v>4986126.7834425597</v>
      </c>
      <c r="L332" s="87">
        <v>2568810.4814359299</v>
      </c>
      <c r="M332" s="87">
        <v>11876554.6455974</v>
      </c>
      <c r="N332" s="87">
        <v>83852472.0132581</v>
      </c>
      <c r="O332" s="87">
        <v>10221335.490113599</v>
      </c>
      <c r="P332" s="87">
        <v>4547396.7473257603</v>
      </c>
      <c r="Q332" s="87">
        <v>4624528.53287833</v>
      </c>
      <c r="R332" s="87">
        <v>2427445.6706844098</v>
      </c>
      <c r="S332" s="87">
        <v>4760705.28345004</v>
      </c>
      <c r="T332" s="87">
        <v>7600176.4046044098</v>
      </c>
      <c r="U332" s="87">
        <v>6776780.05381459</v>
      </c>
      <c r="V332" s="87">
        <v>10722744.2042059</v>
      </c>
      <c r="W332" s="87">
        <v>6797948.1659553703</v>
      </c>
      <c r="X332" s="87">
        <v>3984714.3205858399</v>
      </c>
      <c r="Y332" s="87">
        <v>1438286.26388259</v>
      </c>
      <c r="Z332" s="87">
        <v>9665870.6772566605</v>
      </c>
      <c r="AA332" s="87">
        <v>73567931.8147576</v>
      </c>
      <c r="AB332" s="87">
        <v>4899462.8446476003</v>
      </c>
      <c r="AC332" s="87">
        <v>-1467383.6582839601</v>
      </c>
      <c r="AD332" s="87">
        <v>-2112131.8732836498</v>
      </c>
      <c r="AE332" s="87">
        <v>-1062467.3935320301</v>
      </c>
      <c r="AF332" s="87">
        <v>1386363.4622285101</v>
      </c>
      <c r="AG332" s="87">
        <v>2798333.38806595</v>
      </c>
      <c r="AH332" s="87">
        <v>3542420.1544790398</v>
      </c>
      <c r="AI332" s="87">
        <v>7543691.12237937</v>
      </c>
      <c r="AJ332" s="87">
        <v>2167916.1301415302</v>
      </c>
      <c r="AK332" s="87">
        <v>468109.53059719701</v>
      </c>
      <c r="AL332" s="87">
        <v>-2385575.5082864398</v>
      </c>
      <c r="AM332" s="87">
        <v>4303544.0154589303</v>
      </c>
      <c r="AN332" s="87">
        <v>20082282.214612</v>
      </c>
      <c r="AO332" s="87">
        <v>4632954.9345643399</v>
      </c>
      <c r="AP332" s="87">
        <v>-1907847.6124200299</v>
      </c>
      <c r="AQ332" s="87">
        <v>-2553683.8373309299</v>
      </c>
      <c r="AR332" s="87">
        <v>-1452297.9396160699</v>
      </c>
      <c r="AS332" s="87">
        <v>1096108.9703935899</v>
      </c>
      <c r="AT332" s="87">
        <v>2622864.2120428099</v>
      </c>
      <c r="AU332" s="87">
        <v>3370395.9347998202</v>
      </c>
      <c r="AV332" s="87">
        <v>7492661.5113438396</v>
      </c>
      <c r="AW332" s="87">
        <v>1954962.31475628</v>
      </c>
      <c r="AX332" s="87">
        <v>188995.57347962499</v>
      </c>
      <c r="AY332" s="87">
        <v>-2836221.90610237</v>
      </c>
      <c r="AZ332" s="87">
        <v>3877552.5191973201</v>
      </c>
      <c r="BA332" s="87">
        <v>16486444.6751082</v>
      </c>
      <c r="BB332" s="87">
        <v>4448840.2794641899</v>
      </c>
      <c r="BC332" s="87">
        <v>-2035178.03334173</v>
      </c>
      <c r="BD332" s="87">
        <v>-2724427.34125634</v>
      </c>
      <c r="BE332" s="87">
        <v>-1590784.54236111</v>
      </c>
      <c r="BF332" s="87">
        <v>1084135.3891735901</v>
      </c>
      <c r="BG332" s="87">
        <v>2528762.6997487</v>
      </c>
      <c r="BH332" s="87">
        <v>3322790.9580889898</v>
      </c>
      <c r="BI332" s="87">
        <v>7547761.5408615395</v>
      </c>
      <c r="BJ332" s="87">
        <v>1906947.6328593299</v>
      </c>
      <c r="BK332" s="87">
        <v>82887.178264023198</v>
      </c>
      <c r="BL332" s="87">
        <v>-3010386.8007002799</v>
      </c>
      <c r="BM332" s="87">
        <v>-2502369.5054931701</v>
      </c>
      <c r="BN332" s="87">
        <v>9058979.4553077202</v>
      </c>
    </row>
    <row r="333" spans="1:66">
      <c r="A333" s="86" t="s">
        <v>1678</v>
      </c>
      <c r="B333" s="87">
        <v>-11385377.1428179</v>
      </c>
      <c r="C333" s="87">
        <v>7416362.5131699899</v>
      </c>
      <c r="D333" s="87">
        <v>-4837174.0945001198</v>
      </c>
      <c r="E333" s="87">
        <v>-12858644.7113616</v>
      </c>
      <c r="F333" s="87">
        <v>-16483305.9820369</v>
      </c>
      <c r="G333" s="87">
        <v>-21898621.592358701</v>
      </c>
      <c r="H333" s="87">
        <v>-17141811.1524336</v>
      </c>
      <c r="I333" s="87">
        <v>-32975921.287145801</v>
      </c>
      <c r="J333" s="87">
        <v>-25494096.858452499</v>
      </c>
      <c r="K333" s="87">
        <v>-13481107.1417845</v>
      </c>
      <c r="L333" s="87">
        <v>-5389373.8189940499</v>
      </c>
      <c r="M333" s="87">
        <v>-20835829.678390902</v>
      </c>
      <c r="N333" s="87">
        <v>-175364900.94710699</v>
      </c>
      <c r="O333" s="87">
        <v>-20595014.682259399</v>
      </c>
      <c r="P333" s="87">
        <v>-3756223.1568992902</v>
      </c>
      <c r="Q333" s="87">
        <v>-9907290.5327030309</v>
      </c>
      <c r="R333" s="87">
        <v>-3535007.0445555798</v>
      </c>
      <c r="S333" s="87">
        <v>-8457759.2260667309</v>
      </c>
      <c r="T333" s="87">
        <v>-11334016.208127599</v>
      </c>
      <c r="U333" s="87">
        <v>-10888928.6095019</v>
      </c>
      <c r="V333" s="87">
        <v>-24735602.651609201</v>
      </c>
      <c r="W333" s="87">
        <v>-5814174.4414290302</v>
      </c>
      <c r="X333" s="87">
        <v>-5162078.3281823797</v>
      </c>
      <c r="Y333" s="87">
        <v>929493.56611079501</v>
      </c>
      <c r="Z333" s="87">
        <v>-5461359.2979235202</v>
      </c>
      <c r="AA333" s="87">
        <v>-108717960.61314701</v>
      </c>
      <c r="AB333" s="87">
        <v>-932995.54673411604</v>
      </c>
      <c r="AC333" s="87">
        <v>11667340.5129974</v>
      </c>
      <c r="AD333" s="87">
        <v>9778374.7468504105</v>
      </c>
      <c r="AE333" s="87">
        <v>9140309.3377689105</v>
      </c>
      <c r="AF333" s="87">
        <v>3647322.9390318198</v>
      </c>
      <c r="AG333" s="87">
        <v>6108665.0325061101</v>
      </c>
      <c r="AH333" s="87">
        <v>3012888.2857037601</v>
      </c>
      <c r="AI333" s="87">
        <v>-7506043.1770363403</v>
      </c>
      <c r="AJ333" s="87">
        <v>6440449.4533262402</v>
      </c>
      <c r="AK333" s="87">
        <v>5877043.3016051603</v>
      </c>
      <c r="AL333" s="87">
        <v>10262523.0561704</v>
      </c>
      <c r="AM333" s="87">
        <v>-1965550.4024747601</v>
      </c>
      <c r="AN333" s="87">
        <v>55530327.539715096</v>
      </c>
      <c r="AO333" s="87">
        <v>-3312275.4794212799</v>
      </c>
      <c r="AP333" s="87">
        <v>9738679.7848210596</v>
      </c>
      <c r="AQ333" s="87">
        <v>7324174.9772333801</v>
      </c>
      <c r="AR333" s="87">
        <v>63390499.653605796</v>
      </c>
      <c r="AS333" s="87">
        <v>1273457.2515559399</v>
      </c>
      <c r="AT333" s="87">
        <v>60313032.997922502</v>
      </c>
      <c r="AU333" s="87">
        <v>725988.75080653804</v>
      </c>
      <c r="AV333" s="87">
        <v>-9657211.4824424703</v>
      </c>
      <c r="AW333" s="87">
        <v>-86821484.845104501</v>
      </c>
      <c r="AX333" s="87">
        <v>4392338.5278395098</v>
      </c>
      <c r="AY333" s="87">
        <v>9089995.1633272003</v>
      </c>
      <c r="AZ333" s="87">
        <v>-33152150.6383425</v>
      </c>
      <c r="BA333" s="87">
        <v>23305044.661801301</v>
      </c>
      <c r="BB333" s="87">
        <v>-4896263.0013556499</v>
      </c>
      <c r="BC333" s="87">
        <v>8247772.4451173302</v>
      </c>
      <c r="BD333" s="87">
        <v>1214774.34005276</v>
      </c>
      <c r="BE333" s="87">
        <v>62011644.924860097</v>
      </c>
      <c r="BF333" s="87">
        <v>-962428.56279459002</v>
      </c>
      <c r="BG333" s="87">
        <v>57892138.680978499</v>
      </c>
      <c r="BH333" s="87">
        <v>-1932447.6995911601</v>
      </c>
      <c r="BI333" s="87">
        <v>-12400088.918672301</v>
      </c>
      <c r="BJ333" s="87">
        <v>58884959.055683799</v>
      </c>
      <c r="BK333" s="87">
        <v>1854421.5929222</v>
      </c>
      <c r="BL333" s="87">
        <v>5538974.3059699396</v>
      </c>
      <c r="BM333" s="87">
        <v>-92081118.943789095</v>
      </c>
      <c r="BN333" s="87">
        <v>83372338.219381794</v>
      </c>
    </row>
    <row r="334" spans="1:66">
      <c r="A334" s="86" t="s">
        <v>1679</v>
      </c>
      <c r="B334" s="87">
        <v>-885293.06761143403</v>
      </c>
      <c r="C334" s="87">
        <v>4325569.5228614202</v>
      </c>
      <c r="D334" s="87">
        <v>1636657.6202555699</v>
      </c>
      <c r="E334" s="87">
        <v>-975678.91427257203</v>
      </c>
      <c r="F334" s="87">
        <v>-1980246.15986159</v>
      </c>
      <c r="G334" s="87">
        <v>-4003040.0981569001</v>
      </c>
      <c r="H334" s="87">
        <v>-2162749.4824708998</v>
      </c>
      <c r="I334" s="87">
        <v>-6551139.7944344701</v>
      </c>
      <c r="J334" s="87">
        <v>-2802217.6749408701</v>
      </c>
      <c r="K334" s="87">
        <v>-1148193.06732503</v>
      </c>
      <c r="L334" s="87">
        <v>1094413.7996614999</v>
      </c>
      <c r="M334" s="87">
        <v>-5047068.8214769401</v>
      </c>
      <c r="N334" s="87">
        <v>-18498986.137772199</v>
      </c>
      <c r="O334" s="87">
        <v>-3263588.0991606801</v>
      </c>
      <c r="P334" s="87">
        <v>1403247.5465677499</v>
      </c>
      <c r="Q334" s="87">
        <v>-301507.83599311498</v>
      </c>
      <c r="R334" s="87">
        <v>986216.48674868105</v>
      </c>
      <c r="S334" s="87">
        <v>100226.71611066999</v>
      </c>
      <c r="T334" s="87">
        <v>-1175262.49534485</v>
      </c>
      <c r="U334" s="87">
        <v>-573566.76380333502</v>
      </c>
      <c r="V334" s="87">
        <v>-4411143.3438784303</v>
      </c>
      <c r="W334" s="87">
        <v>-916207.91777658905</v>
      </c>
      <c r="X334" s="87">
        <v>1013617.74349106</v>
      </c>
      <c r="Y334" s="87">
        <v>2701884.0785181401</v>
      </c>
      <c r="Z334" s="87">
        <v>-3199847.5124201099</v>
      </c>
      <c r="AA334" s="87">
        <v>-7635931.3969408097</v>
      </c>
      <c r="AB334" s="87">
        <v>1847039.4813578001</v>
      </c>
      <c r="AC334" s="87">
        <v>5339196.1116688997</v>
      </c>
      <c r="AD334" s="87">
        <v>4792021.74488331</v>
      </c>
      <c r="AE334" s="87">
        <v>3741978.2108753002</v>
      </c>
      <c r="AF334" s="87">
        <v>3116465.1135932598</v>
      </c>
      <c r="AG334" s="87">
        <v>2901764.3696586001</v>
      </c>
      <c r="AH334" s="87">
        <v>2940632.8841498601</v>
      </c>
      <c r="AI334" s="87">
        <v>25333.1590266286</v>
      </c>
      <c r="AJ334" s="87">
        <v>3056110.9211582602</v>
      </c>
      <c r="AK334" s="87">
        <v>3734427.4211847601</v>
      </c>
      <c r="AL334" s="87">
        <v>4949853.9089705702</v>
      </c>
      <c r="AM334" s="87">
        <v>601619.35114538705</v>
      </c>
      <c r="AN334" s="87">
        <v>37046442.677672699</v>
      </c>
      <c r="AO334" s="87">
        <v>1867794.82234481</v>
      </c>
      <c r="AP334" s="87">
        <v>5484839.6171713602</v>
      </c>
      <c r="AQ334" s="87">
        <v>4815664.6893944796</v>
      </c>
      <c r="AR334" s="87">
        <v>3771367.1992183798</v>
      </c>
      <c r="AS334" s="87">
        <v>3138721.0012500701</v>
      </c>
      <c r="AT334" s="87">
        <v>2918453.7899838998</v>
      </c>
      <c r="AU334" s="87">
        <v>2986991.2580340598</v>
      </c>
      <c r="AV334" s="87">
        <v>109309.157612315</v>
      </c>
      <c r="AW334" s="87">
        <v>3222809.2498544799</v>
      </c>
      <c r="AX334" s="87">
        <v>4003112.6626035399</v>
      </c>
      <c r="AY334" s="87">
        <v>5305058.3161778599</v>
      </c>
      <c r="AZ334" s="87">
        <v>827257.13657677802</v>
      </c>
      <c r="BA334" s="87">
        <v>38451378.900222003</v>
      </c>
      <c r="BB334" s="87">
        <v>1884926.8388785</v>
      </c>
      <c r="BC334" s="87">
        <v>5527768.6103877705</v>
      </c>
      <c r="BD334" s="87">
        <v>4957806.2840496497</v>
      </c>
      <c r="BE334" s="87">
        <v>3859793.2789729601</v>
      </c>
      <c r="BF334" s="87">
        <v>2975180.7775071599</v>
      </c>
      <c r="BG334" s="87">
        <v>2718080.7901169099</v>
      </c>
      <c r="BH334" s="87">
        <v>2706342.0144746001</v>
      </c>
      <c r="BI334" s="87">
        <v>-194742.72752320001</v>
      </c>
      <c r="BJ334" s="87">
        <v>2993238.59111861</v>
      </c>
      <c r="BK334" s="87">
        <v>3755864.59491419</v>
      </c>
      <c r="BL334" s="87">
        <v>4777030.6277568499</v>
      </c>
      <c r="BM334" s="87">
        <v>6878600.8519843603</v>
      </c>
      <c r="BN334" s="87">
        <v>42839890.532638401</v>
      </c>
    </row>
    <row r="335" spans="1:66">
      <c r="A335" s="86" t="s">
        <v>1680</v>
      </c>
      <c r="B335" s="87">
        <v>-36774.583333333299</v>
      </c>
      <c r="C335" s="87">
        <v>-36774.583333333299</v>
      </c>
      <c r="D335" s="87">
        <v>-36774.583333333299</v>
      </c>
      <c r="E335" s="87">
        <v>-36774.583333333299</v>
      </c>
      <c r="F335" s="87">
        <v>-36774.583333333299</v>
      </c>
      <c r="G335" s="87">
        <v>-36774.583333333299</v>
      </c>
      <c r="H335" s="87">
        <v>-36774.583333333299</v>
      </c>
      <c r="I335" s="87">
        <v>-36774.583333333299</v>
      </c>
      <c r="J335" s="87">
        <v>-36774.583333333299</v>
      </c>
      <c r="K335" s="87">
        <v>-36774.583333333299</v>
      </c>
      <c r="L335" s="87">
        <v>-36774.583333333299</v>
      </c>
      <c r="M335" s="87">
        <v>-36774.583333333299</v>
      </c>
      <c r="N335" s="87">
        <v>-441295</v>
      </c>
      <c r="O335" s="87">
        <v>-46237.076388888898</v>
      </c>
      <c r="P335" s="87">
        <v>-46237.076388888898</v>
      </c>
      <c r="Q335" s="87">
        <v>-46237.076388888898</v>
      </c>
      <c r="R335" s="87">
        <v>-46237.076388888898</v>
      </c>
      <c r="S335" s="87">
        <v>-46237.076388888898</v>
      </c>
      <c r="T335" s="87">
        <v>-46237.076388888898</v>
      </c>
      <c r="U335" s="87">
        <v>-46237.076388888898</v>
      </c>
      <c r="V335" s="87">
        <v>-46237.076388888898</v>
      </c>
      <c r="W335" s="87">
        <v>-46237.076388888898</v>
      </c>
      <c r="X335" s="87">
        <v>-46237.076388888898</v>
      </c>
      <c r="Y335" s="87">
        <v>-46237.076388888898</v>
      </c>
      <c r="Z335" s="87">
        <v>-46237.076388888898</v>
      </c>
      <c r="AA335" s="87">
        <v>-554844.91666666698</v>
      </c>
      <c r="AB335" s="87">
        <v>-102812.27430555499</v>
      </c>
      <c r="AC335" s="87">
        <v>-102812.27430555499</v>
      </c>
      <c r="AD335" s="87">
        <v>-102812.27430555499</v>
      </c>
      <c r="AE335" s="87">
        <v>-102812.27430555499</v>
      </c>
      <c r="AF335" s="87">
        <v>-102812.27430555499</v>
      </c>
      <c r="AG335" s="87">
        <v>-102812.27430555499</v>
      </c>
      <c r="AH335" s="87">
        <v>-102812.27430555499</v>
      </c>
      <c r="AI335" s="87">
        <v>-102812.27430555499</v>
      </c>
      <c r="AJ335" s="87">
        <v>-102812.27430555499</v>
      </c>
      <c r="AK335" s="87">
        <v>-102812.27430555499</v>
      </c>
      <c r="AL335" s="87">
        <v>-102812.27430555499</v>
      </c>
      <c r="AM335" s="87">
        <v>-102812.27430555499</v>
      </c>
      <c r="AN335" s="87">
        <v>-1233747.29166666</v>
      </c>
      <c r="AO335" s="87">
        <v>-154488.67840301999</v>
      </c>
      <c r="AP335" s="87">
        <v>-154488.67840301999</v>
      </c>
      <c r="AQ335" s="87">
        <v>-154488.67840301999</v>
      </c>
      <c r="AR335" s="87">
        <v>-154488.67840301999</v>
      </c>
      <c r="AS335" s="87">
        <v>-154488.67840301999</v>
      </c>
      <c r="AT335" s="87">
        <v>-154488.67840301999</v>
      </c>
      <c r="AU335" s="87">
        <v>-154488.67840301999</v>
      </c>
      <c r="AV335" s="87">
        <v>-154488.67840301999</v>
      </c>
      <c r="AW335" s="87">
        <v>-154488.67840301999</v>
      </c>
      <c r="AX335" s="87">
        <v>-154488.67840301999</v>
      </c>
      <c r="AY335" s="87">
        <v>-154488.67840301999</v>
      </c>
      <c r="AZ335" s="87">
        <v>-154488.67840301999</v>
      </c>
      <c r="BA335" s="87">
        <v>-1853864.14083625</v>
      </c>
      <c r="BB335" s="87">
        <v>-269788.079970463</v>
      </c>
      <c r="BC335" s="87">
        <v>-269788.079970463</v>
      </c>
      <c r="BD335" s="87">
        <v>-269788.079970463</v>
      </c>
      <c r="BE335" s="87">
        <v>-269788.079970463</v>
      </c>
      <c r="BF335" s="87">
        <v>-269788.079970463</v>
      </c>
      <c r="BG335" s="87">
        <v>-269788.079970463</v>
      </c>
      <c r="BH335" s="87">
        <v>-269788.079970463</v>
      </c>
      <c r="BI335" s="87">
        <v>-269788.079970463</v>
      </c>
      <c r="BJ335" s="87">
        <v>-269788.079970463</v>
      </c>
      <c r="BK335" s="87">
        <v>-269788.079970463</v>
      </c>
      <c r="BL335" s="87">
        <v>-269788.079970463</v>
      </c>
      <c r="BM335" s="87">
        <v>-269788.079970463</v>
      </c>
      <c r="BN335" s="87">
        <v>-3237456.95964556</v>
      </c>
    </row>
    <row r="336" spans="1:66">
      <c r="A336" s="89" t="s">
        <v>1681</v>
      </c>
      <c r="B336" s="87">
        <v>28419479.993467599</v>
      </c>
      <c r="C336" s="87">
        <v>26879638.826157801</v>
      </c>
      <c r="D336" s="87">
        <v>21561070.569844201</v>
      </c>
      <c r="E336" s="87">
        <v>7862326.3163495502</v>
      </c>
      <c r="F336" s="87">
        <v>13226061.630413</v>
      </c>
      <c r="G336" s="87">
        <v>26614637.310376599</v>
      </c>
      <c r="H336" s="87">
        <v>20442960.968213499</v>
      </c>
      <c r="I336" s="87">
        <v>17905311.925139099</v>
      </c>
      <c r="J336" s="87">
        <v>16508748.205062401</v>
      </c>
      <c r="K336" s="87">
        <v>11860275.786666401</v>
      </c>
      <c r="L336" s="87">
        <v>11055182.944742</v>
      </c>
      <c r="M336" s="87">
        <v>32359021.8897838</v>
      </c>
      <c r="N336" s="87">
        <v>234694716.366216</v>
      </c>
      <c r="O336" s="87">
        <v>25591109.612769201</v>
      </c>
      <c r="P336" s="87">
        <v>20950195.4318652</v>
      </c>
      <c r="Q336" s="87">
        <v>13449809.9652879</v>
      </c>
      <c r="R336" s="87">
        <v>9259320.4775762893</v>
      </c>
      <c r="S336" s="87">
        <v>15928603.050071601</v>
      </c>
      <c r="T336" s="87">
        <v>23135716.0503111</v>
      </c>
      <c r="U336" s="87">
        <v>22114079.287611399</v>
      </c>
      <c r="V336" s="87">
        <v>22613548.918459699</v>
      </c>
      <c r="W336" s="87">
        <v>20632673.061203402</v>
      </c>
      <c r="X336" s="87">
        <v>16561767.5291922</v>
      </c>
      <c r="Y336" s="87">
        <v>12607202.286304399</v>
      </c>
      <c r="Z336" s="87">
        <v>23325154.974419899</v>
      </c>
      <c r="AA336" s="87">
        <v>226169180.64507201</v>
      </c>
      <c r="AB336" s="87">
        <v>23762685.497380499</v>
      </c>
      <c r="AC336" s="87">
        <v>10515591.893459501</v>
      </c>
      <c r="AD336" s="87">
        <v>5022995.9233962903</v>
      </c>
      <c r="AE336" s="87">
        <v>5021249.1724638697</v>
      </c>
      <c r="AF336" s="87">
        <v>13423428.9158525</v>
      </c>
      <c r="AG336" s="87">
        <v>18940662.991366301</v>
      </c>
      <c r="AH336" s="87">
        <v>22548663.281279199</v>
      </c>
      <c r="AI336" s="87">
        <v>27553016.217312898</v>
      </c>
      <c r="AJ336" s="87">
        <v>16746842.617850799</v>
      </c>
      <c r="AK336" s="87">
        <v>12039630.513800001</v>
      </c>
      <c r="AL336" s="87">
        <v>4490237.2451500399</v>
      </c>
      <c r="AM336" s="87">
        <v>15277460.7835586</v>
      </c>
      <c r="AN336" s="87">
        <v>175342465.05287001</v>
      </c>
      <c r="AO336" s="87">
        <v>19886902.1559356</v>
      </c>
      <c r="AP336" s="87">
        <v>6413694.84167381</v>
      </c>
      <c r="AQ336" s="87">
        <v>353884.35715164401</v>
      </c>
      <c r="AR336" s="87">
        <v>616958.11880070402</v>
      </c>
      <c r="AS336" s="87">
        <v>9445131.8000167292</v>
      </c>
      <c r="AT336" s="87">
        <v>15465666.187300101</v>
      </c>
      <c r="AU336" s="87">
        <v>19226261.394756</v>
      </c>
      <c r="AV336" s="87">
        <v>24961528.3406322</v>
      </c>
      <c r="AW336" s="87">
        <v>13790378.104335099</v>
      </c>
      <c r="AX336" s="87">
        <v>9248261.2749656904</v>
      </c>
      <c r="AY336" s="87">
        <v>1307111.3785721101</v>
      </c>
      <c r="AZ336" s="87">
        <v>11610882.6353414</v>
      </c>
      <c r="BA336" s="87">
        <v>132326660.589481</v>
      </c>
      <c r="BB336" s="87">
        <v>17219940.645374201</v>
      </c>
      <c r="BC336" s="87">
        <v>4127282.56552624</v>
      </c>
      <c r="BD336" s="87">
        <v>-1675393.59268018</v>
      </c>
      <c r="BE336" s="87">
        <v>-1511205.0246200401</v>
      </c>
      <c r="BF336" s="87">
        <v>6738857.1235793196</v>
      </c>
      <c r="BG336" s="87">
        <v>12211198.9428738</v>
      </c>
      <c r="BH336" s="87">
        <v>15816131.1135976</v>
      </c>
      <c r="BI336" s="87">
        <v>21916837.774404101</v>
      </c>
      <c r="BJ336" s="87">
        <v>10613740.233069699</v>
      </c>
      <c r="BK336" s="87">
        <v>5722457.2957025897</v>
      </c>
      <c r="BL336" s="87">
        <v>-3826192.86692524</v>
      </c>
      <c r="BM336" s="87">
        <v>8199260.8930875696</v>
      </c>
      <c r="BN336" s="87">
        <v>95552915.102989793</v>
      </c>
    </row>
    <row r="337" spans="1:66">
      <c r="A337" s="86" t="s">
        <v>1682</v>
      </c>
      <c r="B337" s="87">
        <v>0</v>
      </c>
      <c r="C337" s="87">
        <v>0</v>
      </c>
      <c r="D337" s="87">
        <v>0</v>
      </c>
      <c r="E337" s="87">
        <v>0</v>
      </c>
      <c r="F337" s="87">
        <v>0</v>
      </c>
      <c r="G337" s="87">
        <v>0</v>
      </c>
      <c r="H337" s="87">
        <v>0</v>
      </c>
      <c r="I337" s="87">
        <v>0</v>
      </c>
      <c r="J337" s="87">
        <v>0</v>
      </c>
      <c r="K337" s="87">
        <v>0</v>
      </c>
      <c r="L337" s="87">
        <v>0</v>
      </c>
      <c r="M337" s="87">
        <v>0</v>
      </c>
      <c r="N337" s="87">
        <v>0</v>
      </c>
      <c r="O337" s="87">
        <v>0</v>
      </c>
      <c r="P337" s="87">
        <v>0</v>
      </c>
      <c r="Q337" s="87">
        <v>0</v>
      </c>
      <c r="R337" s="87">
        <v>0</v>
      </c>
      <c r="S337" s="87">
        <v>0</v>
      </c>
      <c r="T337" s="87">
        <v>0</v>
      </c>
      <c r="U337" s="87">
        <v>0</v>
      </c>
      <c r="V337" s="87">
        <v>0</v>
      </c>
      <c r="W337" s="87">
        <v>0</v>
      </c>
      <c r="X337" s="87">
        <v>0</v>
      </c>
      <c r="Y337" s="87">
        <v>0</v>
      </c>
      <c r="Z337" s="87">
        <v>0</v>
      </c>
      <c r="AA337" s="87">
        <v>0</v>
      </c>
      <c r="AB337" s="87">
        <v>0</v>
      </c>
      <c r="AC337" s="87">
        <v>0</v>
      </c>
      <c r="AD337" s="87">
        <v>0</v>
      </c>
      <c r="AE337" s="87">
        <v>0</v>
      </c>
      <c r="AF337" s="87">
        <v>0</v>
      </c>
      <c r="AG337" s="87">
        <v>0</v>
      </c>
      <c r="AH337" s="87">
        <v>0</v>
      </c>
      <c r="AI337" s="87">
        <v>0</v>
      </c>
      <c r="AJ337" s="87">
        <v>0</v>
      </c>
      <c r="AK337" s="87">
        <v>0</v>
      </c>
      <c r="AL337" s="87">
        <v>0</v>
      </c>
      <c r="AM337" s="87">
        <v>0</v>
      </c>
      <c r="AN337" s="87">
        <v>0</v>
      </c>
      <c r="AO337" s="87">
        <v>0</v>
      </c>
      <c r="AP337" s="87">
        <v>0</v>
      </c>
      <c r="AQ337" s="87">
        <v>0</v>
      </c>
      <c r="AR337" s="87">
        <v>0</v>
      </c>
      <c r="AS337" s="87">
        <v>0</v>
      </c>
      <c r="AT337" s="87">
        <v>0</v>
      </c>
      <c r="AU337" s="87">
        <v>0</v>
      </c>
      <c r="AV337" s="87">
        <v>0</v>
      </c>
      <c r="AW337" s="87">
        <v>0</v>
      </c>
      <c r="AX337" s="87">
        <v>0</v>
      </c>
      <c r="AY337" s="87">
        <v>0</v>
      </c>
      <c r="AZ337" s="87">
        <v>0</v>
      </c>
      <c r="BA337" s="87">
        <v>0</v>
      </c>
      <c r="BB337" s="87">
        <v>0</v>
      </c>
      <c r="BC337" s="87">
        <v>0</v>
      </c>
      <c r="BD337" s="87">
        <v>0</v>
      </c>
      <c r="BE337" s="87">
        <v>0</v>
      </c>
      <c r="BF337" s="87">
        <v>0</v>
      </c>
      <c r="BG337" s="87">
        <v>0</v>
      </c>
      <c r="BH337" s="87">
        <v>0</v>
      </c>
      <c r="BI337" s="87">
        <v>0</v>
      </c>
      <c r="BJ337" s="87">
        <v>0</v>
      </c>
      <c r="BK337" s="87">
        <v>0</v>
      </c>
      <c r="BL337" s="87">
        <v>0</v>
      </c>
      <c r="BM337" s="87">
        <v>0</v>
      </c>
      <c r="BN337" s="87">
        <v>0</v>
      </c>
    </row>
    <row r="338" spans="1:66" ht="10.8" thickBot="1">
      <c r="A338" s="92" t="s">
        <v>1683</v>
      </c>
      <c r="B338" s="87">
        <v>0</v>
      </c>
      <c r="C338" s="87">
        <v>0</v>
      </c>
      <c r="D338" s="87">
        <v>0</v>
      </c>
      <c r="E338" s="87">
        <v>0</v>
      </c>
      <c r="F338" s="87">
        <v>0</v>
      </c>
      <c r="G338" s="87">
        <v>0</v>
      </c>
      <c r="H338" s="87">
        <v>0</v>
      </c>
      <c r="I338" s="87">
        <v>0</v>
      </c>
      <c r="J338" s="87">
        <v>0</v>
      </c>
      <c r="K338" s="87">
        <v>0</v>
      </c>
      <c r="L338" s="87">
        <v>0</v>
      </c>
      <c r="M338" s="87">
        <v>0</v>
      </c>
      <c r="N338" s="87">
        <v>0</v>
      </c>
      <c r="O338" s="87">
        <v>0</v>
      </c>
      <c r="P338" s="87">
        <v>0</v>
      </c>
      <c r="Q338" s="87">
        <v>0</v>
      </c>
      <c r="R338" s="87">
        <v>0</v>
      </c>
      <c r="S338" s="87">
        <v>0</v>
      </c>
      <c r="T338" s="87">
        <v>0</v>
      </c>
      <c r="U338" s="87">
        <v>0</v>
      </c>
      <c r="V338" s="87">
        <v>0</v>
      </c>
      <c r="W338" s="87">
        <v>0</v>
      </c>
      <c r="X338" s="87">
        <v>0</v>
      </c>
      <c r="Y338" s="87">
        <v>0</v>
      </c>
      <c r="Z338" s="87">
        <v>0</v>
      </c>
      <c r="AA338" s="87">
        <v>0</v>
      </c>
      <c r="AB338" s="87">
        <v>0</v>
      </c>
      <c r="AC338" s="87">
        <v>0</v>
      </c>
      <c r="AD338" s="87">
        <v>0</v>
      </c>
      <c r="AE338" s="87">
        <v>0</v>
      </c>
      <c r="AF338" s="87">
        <v>0</v>
      </c>
      <c r="AG338" s="87">
        <v>0</v>
      </c>
      <c r="AH338" s="87">
        <v>0</v>
      </c>
      <c r="AI338" s="87">
        <v>0</v>
      </c>
      <c r="AJ338" s="87">
        <v>0</v>
      </c>
      <c r="AK338" s="87">
        <v>0</v>
      </c>
      <c r="AL338" s="87">
        <v>0</v>
      </c>
      <c r="AM338" s="87">
        <v>0</v>
      </c>
      <c r="AN338" s="87">
        <v>0</v>
      </c>
      <c r="AO338" s="87">
        <v>0</v>
      </c>
      <c r="AP338" s="87">
        <v>0</v>
      </c>
      <c r="AQ338" s="87">
        <v>0</v>
      </c>
      <c r="AR338" s="87">
        <v>0</v>
      </c>
      <c r="AS338" s="87">
        <v>0</v>
      </c>
      <c r="AT338" s="87">
        <v>0</v>
      </c>
      <c r="AU338" s="87">
        <v>0</v>
      </c>
      <c r="AV338" s="87">
        <v>0</v>
      </c>
      <c r="AW338" s="87">
        <v>0</v>
      </c>
      <c r="AX338" s="87">
        <v>0</v>
      </c>
      <c r="AY338" s="87">
        <v>0</v>
      </c>
      <c r="AZ338" s="87">
        <v>0</v>
      </c>
      <c r="BA338" s="87">
        <v>0</v>
      </c>
      <c r="BB338" s="87">
        <v>0</v>
      </c>
      <c r="BC338" s="87">
        <v>0</v>
      </c>
      <c r="BD338" s="87">
        <v>0</v>
      </c>
      <c r="BE338" s="87">
        <v>0</v>
      </c>
      <c r="BF338" s="87">
        <v>0</v>
      </c>
      <c r="BG338" s="87">
        <v>0</v>
      </c>
      <c r="BH338" s="87">
        <v>0</v>
      </c>
      <c r="BI338" s="87">
        <v>0</v>
      </c>
      <c r="BJ338" s="87">
        <v>0</v>
      </c>
      <c r="BK338" s="87">
        <v>0</v>
      </c>
      <c r="BL338" s="87">
        <v>0</v>
      </c>
      <c r="BM338" s="87">
        <v>0</v>
      </c>
      <c r="BN338" s="87">
        <v>0</v>
      </c>
    </row>
    <row r="339" spans="1:66">
      <c r="A339" s="86" t="s">
        <v>1684</v>
      </c>
      <c r="B339" s="87">
        <v>37865103.3442581</v>
      </c>
      <c r="C339" s="87">
        <v>1131054.34314039</v>
      </c>
      <c r="D339" s="87">
        <v>12492542.1691538</v>
      </c>
      <c r="E339" s="87">
        <v>17636359.837863602</v>
      </c>
      <c r="F339" s="87">
        <v>28710720.1790937</v>
      </c>
      <c r="G339" s="87">
        <v>45304257.125916503</v>
      </c>
      <c r="H339" s="87">
        <v>34693304.274804801</v>
      </c>
      <c r="I339" s="87">
        <v>63263407.212860197</v>
      </c>
      <c r="J339" s="87">
        <v>38595087.7452024</v>
      </c>
      <c r="K339" s="87">
        <v>22058097.085769299</v>
      </c>
      <c r="L339" s="87">
        <v>6094028.8559284704</v>
      </c>
      <c r="M339" s="87">
        <v>39508320.432936497</v>
      </c>
      <c r="N339" s="87">
        <v>347352282.60692799</v>
      </c>
      <c r="O339" s="87">
        <v>44982271.174240403</v>
      </c>
      <c r="P339" s="87">
        <v>9418362.4007743094</v>
      </c>
      <c r="Q339" s="87">
        <v>13245724.0235334</v>
      </c>
      <c r="R339" s="87">
        <v>8668225.1602932792</v>
      </c>
      <c r="S339" s="87">
        <v>21247970.125796601</v>
      </c>
      <c r="T339" s="87">
        <v>31349881.331933301</v>
      </c>
      <c r="U339" s="87">
        <v>30540579.781497698</v>
      </c>
      <c r="V339" s="87">
        <v>57406203.065954998</v>
      </c>
      <c r="W339" s="87">
        <v>22849707.894014999</v>
      </c>
      <c r="X339" s="87">
        <v>15476615.286668099</v>
      </c>
      <c r="Y339" s="87">
        <v>971948.721715705</v>
      </c>
      <c r="Z339" s="87">
        <v>15622878.204918699</v>
      </c>
      <c r="AA339" s="87">
        <v>271780367.171341</v>
      </c>
      <c r="AB339" s="87">
        <v>23081134.660026401</v>
      </c>
      <c r="AC339" s="87">
        <v>-9629434.6873962805</v>
      </c>
      <c r="AD339" s="87">
        <v>-10511690.0389718</v>
      </c>
      <c r="AE339" s="87">
        <v>-6386639.1878888998</v>
      </c>
      <c r="AF339" s="87">
        <v>6595064.8513809098</v>
      </c>
      <c r="AG339" s="87">
        <v>8499207.7387956306</v>
      </c>
      <c r="AH339" s="87">
        <v>14194670.024472401</v>
      </c>
      <c r="AI339" s="87">
        <v>37583723.997091196</v>
      </c>
      <c r="AJ339" s="87">
        <v>5834228.4739384605</v>
      </c>
      <c r="AK339" s="87">
        <v>1511243.7832522599</v>
      </c>
      <c r="AL339" s="87">
        <v>-11930069.2085458</v>
      </c>
      <c r="AM339" s="87">
        <v>7394227.8043652996</v>
      </c>
      <c r="AN339" s="87">
        <v>66235668.210519798</v>
      </c>
      <c r="AO339" s="87">
        <v>21888624.6300973</v>
      </c>
      <c r="AP339" s="87">
        <v>-11271275.060912499</v>
      </c>
      <c r="AQ339" s="87">
        <v>-11811370.919035699</v>
      </c>
      <c r="AR339" s="87">
        <v>-64245851.638809398</v>
      </c>
      <c r="AS339" s="87">
        <v>5487238.0334484903</v>
      </c>
      <c r="AT339" s="87">
        <v>-48733149.576759599</v>
      </c>
      <c r="AU339" s="87">
        <v>13405227.557574</v>
      </c>
      <c r="AV339" s="87">
        <v>36650837.915797003</v>
      </c>
      <c r="AW339" s="87">
        <v>95902384.932804897</v>
      </c>
      <c r="AX339" s="87">
        <v>-259710.23477055301</v>
      </c>
      <c r="AY339" s="87">
        <v>-14246110.8496993</v>
      </c>
      <c r="AZ339" s="87">
        <v>35489320.000636198</v>
      </c>
      <c r="BA339" s="87">
        <v>58256164.7903708</v>
      </c>
      <c r="BB339" s="87">
        <v>20385043.800289001</v>
      </c>
      <c r="BC339" s="87">
        <v>-12151041.4777027</v>
      </c>
      <c r="BD339" s="87">
        <v>-8263694.9243220696</v>
      </c>
      <c r="BE339" s="87">
        <v>-65535537.482725501</v>
      </c>
      <c r="BF339" s="87">
        <v>5271776.0118435901</v>
      </c>
      <c r="BG339" s="87">
        <v>-49140812.550202899</v>
      </c>
      <c r="BH339" s="87">
        <v>13198795.906983299</v>
      </c>
      <c r="BI339" s="87">
        <v>36556744.077083401</v>
      </c>
      <c r="BJ339" s="87">
        <v>-52386248.547085099</v>
      </c>
      <c r="BK339" s="87">
        <v>-447742.85660072399</v>
      </c>
      <c r="BL339" s="87">
        <v>-13521427.961851699</v>
      </c>
      <c r="BM339" s="87">
        <v>91871821.166509494</v>
      </c>
      <c r="BN339" s="87">
        <v>-34162324.837781899</v>
      </c>
    </row>
    <row r="340" spans="1:66">
      <c r="A340" s="86" t="s">
        <v>1685</v>
      </c>
      <c r="B340" s="87">
        <v>9510532.8059798405</v>
      </c>
      <c r="C340" s="87">
        <v>-670231.59342291602</v>
      </c>
      <c r="D340" s="87">
        <v>2478580.8552076598</v>
      </c>
      <c r="E340" s="87">
        <v>3904179.1005039099</v>
      </c>
      <c r="F340" s="87">
        <v>6973414.77078686</v>
      </c>
      <c r="G340" s="87">
        <v>11572278.626041301</v>
      </c>
      <c r="H340" s="87">
        <v>8631475.3667259701</v>
      </c>
      <c r="I340" s="87">
        <v>16549619.2900973</v>
      </c>
      <c r="J340" s="87">
        <v>9712846.4469570909</v>
      </c>
      <c r="K340" s="87">
        <v>5129654.2762903199</v>
      </c>
      <c r="L340" s="87">
        <v>705246.35166825796</v>
      </c>
      <c r="M340" s="87">
        <v>9965946.9650995601</v>
      </c>
      <c r="N340" s="87">
        <v>84463543.261935204</v>
      </c>
      <c r="O340" s="87">
        <v>11803200.673573799</v>
      </c>
      <c r="P340" s="87">
        <v>1946738.17651845</v>
      </c>
      <c r="Q340" s="87">
        <v>3007483.3982456001</v>
      </c>
      <c r="R340" s="87">
        <v>2217179.8584209098</v>
      </c>
      <c r="S340" s="87">
        <v>5225289.0703266095</v>
      </c>
      <c r="T340" s="87">
        <v>8503353.1486209594</v>
      </c>
      <c r="U340" s="87">
        <v>7800716.2865702901</v>
      </c>
      <c r="V340" s="87">
        <v>15246467.259838801</v>
      </c>
      <c r="W340" s="87">
        <v>7418305.9184093196</v>
      </c>
      <c r="X340" s="87">
        <v>3625770.2184643298</v>
      </c>
      <c r="Y340" s="87">
        <v>-394167.60502965801</v>
      </c>
      <c r="Z340" s="87">
        <v>7796826.84332499</v>
      </c>
      <c r="AA340" s="87">
        <v>74197163.247284502</v>
      </c>
      <c r="AB340" s="87">
        <v>6293279.4317911603</v>
      </c>
      <c r="AC340" s="87">
        <v>-2772386.04620456</v>
      </c>
      <c r="AD340" s="87">
        <v>-2993249.7820883798</v>
      </c>
      <c r="AE340" s="87">
        <v>-976795.56876528403</v>
      </c>
      <c r="AF340" s="87">
        <v>1724199.8677926401</v>
      </c>
      <c r="AG340" s="87">
        <v>3148785.5900538098</v>
      </c>
      <c r="AH340" s="87">
        <v>3830414.4534315201</v>
      </c>
      <c r="AI340" s="87">
        <v>10312641.555946101</v>
      </c>
      <c r="AJ340" s="87">
        <v>2347798.9961150601</v>
      </c>
      <c r="AK340" s="87">
        <v>315229.55412634899</v>
      </c>
      <c r="AL340" s="87">
        <v>-3410002.0636559501</v>
      </c>
      <c r="AM340" s="87">
        <v>2904935.9231670899</v>
      </c>
      <c r="AN340" s="87">
        <v>20724851.911709599</v>
      </c>
      <c r="AO340" s="87">
        <v>6028590.8329194002</v>
      </c>
      <c r="AP340" s="87">
        <v>-3161605.6044983198</v>
      </c>
      <c r="AQ340" s="87">
        <v>-3311292.0353210601</v>
      </c>
      <c r="AR340" s="87">
        <v>-1260436.6332632101</v>
      </c>
      <c r="AS340" s="87">
        <v>1482981.0429688401</v>
      </c>
      <c r="AT340" s="87">
        <v>3038876.1075416999</v>
      </c>
      <c r="AU340" s="87">
        <v>3677435.1816783799</v>
      </c>
      <c r="AV340" s="87">
        <v>10119907.1882405</v>
      </c>
      <c r="AW340" s="87">
        <v>2041932.67417435</v>
      </c>
      <c r="AX340" s="87">
        <v>-109773.579112525</v>
      </c>
      <c r="AY340" s="87">
        <v>-3986075.0848877099</v>
      </c>
      <c r="AZ340" s="87">
        <v>2568474.2815444502</v>
      </c>
      <c r="BA340" s="87">
        <v>17129014.371984798</v>
      </c>
      <c r="BB340" s="87">
        <v>5649672.0031035403</v>
      </c>
      <c r="BC340" s="87">
        <v>-3367635.5821297602</v>
      </c>
      <c r="BD340" s="87">
        <v>-3669483.96550499</v>
      </c>
      <c r="BE340" s="87">
        <v>-1594516.85888024</v>
      </c>
      <c r="BF340" s="87">
        <v>1461061.63089643</v>
      </c>
      <c r="BG340" s="87">
        <v>2949246.6648725602</v>
      </c>
      <c r="BH340" s="87">
        <v>3658018.5179344001</v>
      </c>
      <c r="BI340" s="87">
        <v>10131624.712721501</v>
      </c>
      <c r="BJ340" s="87">
        <v>2049780.9060994601</v>
      </c>
      <c r="BK340" s="87">
        <v>-124090.990743462</v>
      </c>
      <c r="BL340" s="87">
        <v>-3747435.3131864099</v>
      </c>
      <c r="BM340" s="87">
        <v>-3694692.5729879802</v>
      </c>
      <c r="BN340" s="87">
        <v>9701549.1521950606</v>
      </c>
    </row>
    <row r="341" spans="1:66">
      <c r="A341" s="86" t="s">
        <v>1686</v>
      </c>
      <c r="B341" s="87">
        <v>-11385377.3671929</v>
      </c>
      <c r="C341" s="87">
        <v>7416362.2887949804</v>
      </c>
      <c r="D341" s="87">
        <v>-4837174.3188751303</v>
      </c>
      <c r="E341" s="87">
        <v>-12858644.465302501</v>
      </c>
      <c r="F341" s="87">
        <v>-16483305.735977801</v>
      </c>
      <c r="G341" s="87">
        <v>-21898621.3462996</v>
      </c>
      <c r="H341" s="87">
        <v>-17141810.906374499</v>
      </c>
      <c r="I341" s="87">
        <v>-32975921.0410867</v>
      </c>
      <c r="J341" s="87">
        <v>-25494096.612393402</v>
      </c>
      <c r="K341" s="87">
        <v>-13481106.8957255</v>
      </c>
      <c r="L341" s="87">
        <v>-5389373.57293496</v>
      </c>
      <c r="M341" s="87">
        <v>-20835830.4323318</v>
      </c>
      <c r="N341" s="87">
        <v>-175364900.4057</v>
      </c>
      <c r="O341" s="87">
        <v>-20595014.905797299</v>
      </c>
      <c r="P341" s="87">
        <v>-3756223.3804371199</v>
      </c>
      <c r="Q341" s="87">
        <v>-9907290.7562408596</v>
      </c>
      <c r="R341" s="87">
        <v>-3535007.2940830798</v>
      </c>
      <c r="S341" s="87">
        <v>-8457759.47559423</v>
      </c>
      <c r="T341" s="87">
        <v>-11334016.4576551</v>
      </c>
      <c r="U341" s="87">
        <v>-10888928.859029399</v>
      </c>
      <c r="V341" s="87">
        <v>-24735602.9011367</v>
      </c>
      <c r="W341" s="87">
        <v>-5814174.6909565302</v>
      </c>
      <c r="X341" s="87">
        <v>-5162078.5777098797</v>
      </c>
      <c r="Y341" s="87">
        <v>929493.31658329698</v>
      </c>
      <c r="Z341" s="87">
        <v>-5461359.5474510202</v>
      </c>
      <c r="AA341" s="87">
        <v>-108717963.52950799</v>
      </c>
      <c r="AB341" s="87">
        <v>-932995.88006744697</v>
      </c>
      <c r="AC341" s="87">
        <v>11667340.1796641</v>
      </c>
      <c r="AD341" s="87">
        <v>9778374.4135170802</v>
      </c>
      <c r="AE341" s="87">
        <v>9140309.0044355802</v>
      </c>
      <c r="AF341" s="87">
        <v>3647322.60569849</v>
      </c>
      <c r="AG341" s="87">
        <v>6108664.6991727799</v>
      </c>
      <c r="AH341" s="87">
        <v>3012887.9523704201</v>
      </c>
      <c r="AI341" s="87">
        <v>-7506043.5103696696</v>
      </c>
      <c r="AJ341" s="87">
        <v>6440449.1199928997</v>
      </c>
      <c r="AK341" s="87">
        <v>5877042.9682718199</v>
      </c>
      <c r="AL341" s="87">
        <v>10262522.7228371</v>
      </c>
      <c r="AM341" s="87">
        <v>-1965550.7358080901</v>
      </c>
      <c r="AN341" s="87">
        <v>55530323.539715096</v>
      </c>
      <c r="AO341" s="87">
        <v>-3312275.6971486402</v>
      </c>
      <c r="AP341" s="87">
        <v>9738679.5670936909</v>
      </c>
      <c r="AQ341" s="87">
        <v>7324174.7595060198</v>
      </c>
      <c r="AR341" s="87">
        <v>63390499.4358785</v>
      </c>
      <c r="AS341" s="87">
        <v>1273457.0338285801</v>
      </c>
      <c r="AT341" s="87">
        <v>60313032.780195199</v>
      </c>
      <c r="AU341" s="87">
        <v>725988.53307918203</v>
      </c>
      <c r="AV341" s="87">
        <v>-9657211.7001698297</v>
      </c>
      <c r="AW341" s="87">
        <v>-86821485.062831804</v>
      </c>
      <c r="AX341" s="87">
        <v>4392339.3101121401</v>
      </c>
      <c r="AY341" s="87">
        <v>9089995.9455998391</v>
      </c>
      <c r="AZ341" s="87">
        <v>-33152149.8560698</v>
      </c>
      <c r="BA341" s="87">
        <v>23305045.049072899</v>
      </c>
      <c r="BB341" s="87">
        <v>-4896262.6362946499</v>
      </c>
      <c r="BC341" s="87">
        <v>8247772.8101783199</v>
      </c>
      <c r="BD341" s="87">
        <v>1214774.70511375</v>
      </c>
      <c r="BE341" s="87">
        <v>62011645.289921097</v>
      </c>
      <c r="BF341" s="87">
        <v>-962428.19773359201</v>
      </c>
      <c r="BG341" s="87">
        <v>57892139.046039499</v>
      </c>
      <c r="BH341" s="87">
        <v>-1932447.3345301501</v>
      </c>
      <c r="BI341" s="87">
        <v>-12400088.553611301</v>
      </c>
      <c r="BJ341" s="87">
        <v>58884958.420744799</v>
      </c>
      <c r="BK341" s="87">
        <v>1854420.95798319</v>
      </c>
      <c r="BL341" s="87">
        <v>5538973.6710309396</v>
      </c>
      <c r="BM341" s="87">
        <v>-92081122.588415205</v>
      </c>
      <c r="BN341" s="87">
        <v>83372335.590426698</v>
      </c>
    </row>
    <row r="342" spans="1:66">
      <c r="A342" s="86" t="s">
        <v>1687</v>
      </c>
      <c r="B342" s="87">
        <v>-885293.06761143403</v>
      </c>
      <c r="C342" s="87">
        <v>4325569.5228614202</v>
      </c>
      <c r="D342" s="87">
        <v>1636657.6202555699</v>
      </c>
      <c r="E342" s="87">
        <v>-975678.90706958994</v>
      </c>
      <c r="F342" s="87">
        <v>-1980246.1526586099</v>
      </c>
      <c r="G342" s="87">
        <v>-4003040.0909539098</v>
      </c>
      <c r="H342" s="87">
        <v>-2162749.4752679202</v>
      </c>
      <c r="I342" s="87">
        <v>-6551139.78723149</v>
      </c>
      <c r="J342" s="87">
        <v>-2802217.6677378798</v>
      </c>
      <c r="K342" s="87">
        <v>-1148193.0601220501</v>
      </c>
      <c r="L342" s="87">
        <v>1094413.80686448</v>
      </c>
      <c r="M342" s="87">
        <v>-5047068.81427396</v>
      </c>
      <c r="N342" s="87">
        <v>-18498986.072945401</v>
      </c>
      <c r="O342" s="87">
        <v>-3263588.0919577</v>
      </c>
      <c r="P342" s="87">
        <v>1403247.5537707401</v>
      </c>
      <c r="Q342" s="87">
        <v>-301507.82879013498</v>
      </c>
      <c r="R342" s="87">
        <v>986216.48674868105</v>
      </c>
      <c r="S342" s="87">
        <v>100226.71611066999</v>
      </c>
      <c r="T342" s="87">
        <v>-1175262.49534485</v>
      </c>
      <c r="U342" s="87">
        <v>-573566.76380333398</v>
      </c>
      <c r="V342" s="87">
        <v>-4411143.3438784303</v>
      </c>
      <c r="W342" s="87">
        <v>-916207.91777658905</v>
      </c>
      <c r="X342" s="87">
        <v>1013617.74349106</v>
      </c>
      <c r="Y342" s="87">
        <v>2701884.0785181499</v>
      </c>
      <c r="Z342" s="87">
        <v>-3199847.5124201099</v>
      </c>
      <c r="AA342" s="87">
        <v>-7635931.3753318498</v>
      </c>
      <c r="AB342" s="87">
        <v>1847039.4813578001</v>
      </c>
      <c r="AC342" s="87">
        <v>5339196.1116688997</v>
      </c>
      <c r="AD342" s="87">
        <v>4792021.74488331</v>
      </c>
      <c r="AE342" s="87">
        <v>3741978.2108753002</v>
      </c>
      <c r="AF342" s="87">
        <v>3116465.1135932598</v>
      </c>
      <c r="AG342" s="87">
        <v>2901764.3696586001</v>
      </c>
      <c r="AH342" s="87">
        <v>2940632.8841498601</v>
      </c>
      <c r="AI342" s="87">
        <v>25333.1590266284</v>
      </c>
      <c r="AJ342" s="87">
        <v>3056110.9211582602</v>
      </c>
      <c r="AK342" s="87">
        <v>3734427.4211847601</v>
      </c>
      <c r="AL342" s="87">
        <v>4949853.9089705702</v>
      </c>
      <c r="AM342" s="87">
        <v>601619.35114538798</v>
      </c>
      <c r="AN342" s="87">
        <v>37046442.677672699</v>
      </c>
      <c r="AO342" s="87">
        <v>1867794.82234481</v>
      </c>
      <c r="AP342" s="87">
        <v>5484839.6171713602</v>
      </c>
      <c r="AQ342" s="87">
        <v>4815664.6893944796</v>
      </c>
      <c r="AR342" s="87">
        <v>3771367.1992183798</v>
      </c>
      <c r="AS342" s="87">
        <v>3138721.0012500701</v>
      </c>
      <c r="AT342" s="87">
        <v>2918453.7899838998</v>
      </c>
      <c r="AU342" s="87">
        <v>2986991.2580340598</v>
      </c>
      <c r="AV342" s="87">
        <v>109309.157612315</v>
      </c>
      <c r="AW342" s="87">
        <v>3222809.2498544799</v>
      </c>
      <c r="AX342" s="87">
        <v>4003112.6626035399</v>
      </c>
      <c r="AY342" s="87">
        <v>5305058.3161778497</v>
      </c>
      <c r="AZ342" s="87">
        <v>827257.13657677802</v>
      </c>
      <c r="BA342" s="87">
        <v>38451378.900222003</v>
      </c>
      <c r="BB342" s="87">
        <v>1884926.8388785</v>
      </c>
      <c r="BC342" s="87">
        <v>5527768.6103877705</v>
      </c>
      <c r="BD342" s="87">
        <v>4957806.2840496497</v>
      </c>
      <c r="BE342" s="87">
        <v>3859793.2789729601</v>
      </c>
      <c r="BF342" s="87">
        <v>2975180.7775071599</v>
      </c>
      <c r="BG342" s="87">
        <v>2718080.7901169099</v>
      </c>
      <c r="BH342" s="87">
        <v>2706342.0144746099</v>
      </c>
      <c r="BI342" s="87">
        <v>-194742.72752320001</v>
      </c>
      <c r="BJ342" s="87">
        <v>2993238.59111861</v>
      </c>
      <c r="BK342" s="87">
        <v>3755864.5949141802</v>
      </c>
      <c r="BL342" s="87">
        <v>4777030.6277568499</v>
      </c>
      <c r="BM342" s="87">
        <v>6878600.8519843603</v>
      </c>
      <c r="BN342" s="87">
        <v>42839890.532638401</v>
      </c>
    </row>
    <row r="343" spans="1:66">
      <c r="A343" s="86" t="s">
        <v>1688</v>
      </c>
      <c r="B343" s="87">
        <v>-36774.583333333299</v>
      </c>
      <c r="C343" s="87">
        <v>-36774.583333333299</v>
      </c>
      <c r="D343" s="87">
        <v>-36774.583333333299</v>
      </c>
      <c r="E343" s="87">
        <v>-36774.583333333299</v>
      </c>
      <c r="F343" s="87">
        <v>-36774.583333333299</v>
      </c>
      <c r="G343" s="87">
        <v>-36774.583333333299</v>
      </c>
      <c r="H343" s="87">
        <v>-36774.583333333299</v>
      </c>
      <c r="I343" s="87">
        <v>-36774.583333333299</v>
      </c>
      <c r="J343" s="87">
        <v>-36774.583333333299</v>
      </c>
      <c r="K343" s="87">
        <v>-36774.583333333299</v>
      </c>
      <c r="L343" s="87">
        <v>-36774.583333333299</v>
      </c>
      <c r="M343" s="87">
        <v>-36774.583333333299</v>
      </c>
      <c r="N343" s="87">
        <v>-441295</v>
      </c>
      <c r="O343" s="87">
        <v>-46237.076388888898</v>
      </c>
      <c r="P343" s="87">
        <v>-46237.076388888898</v>
      </c>
      <c r="Q343" s="87">
        <v>-46237.076388888898</v>
      </c>
      <c r="R343" s="87">
        <v>-46237.076388888898</v>
      </c>
      <c r="S343" s="87">
        <v>-46237.076388888898</v>
      </c>
      <c r="T343" s="87">
        <v>-46237.076388888898</v>
      </c>
      <c r="U343" s="87">
        <v>-46237.076388888898</v>
      </c>
      <c r="V343" s="87">
        <v>-46237.076388888898</v>
      </c>
      <c r="W343" s="87">
        <v>-46237.076388888898</v>
      </c>
      <c r="X343" s="87">
        <v>-46237.076388888898</v>
      </c>
      <c r="Y343" s="87">
        <v>-46237.076388888898</v>
      </c>
      <c r="Z343" s="87">
        <v>-46237.076388888898</v>
      </c>
      <c r="AA343" s="87">
        <v>-554844.91666666698</v>
      </c>
      <c r="AB343" s="87">
        <v>-102812.27430555499</v>
      </c>
      <c r="AC343" s="87">
        <v>-102812.27430555499</v>
      </c>
      <c r="AD343" s="87">
        <v>-102812.27430555499</v>
      </c>
      <c r="AE343" s="87">
        <v>-102812.27430555499</v>
      </c>
      <c r="AF343" s="87">
        <v>-102812.27430555499</v>
      </c>
      <c r="AG343" s="87">
        <v>-102812.27430555499</v>
      </c>
      <c r="AH343" s="87">
        <v>-102812.27430555499</v>
      </c>
      <c r="AI343" s="87">
        <v>-102812.27430555499</v>
      </c>
      <c r="AJ343" s="87">
        <v>-102812.27430555499</v>
      </c>
      <c r="AK343" s="87">
        <v>-102812.27430555499</v>
      </c>
      <c r="AL343" s="87">
        <v>-102812.27430555499</v>
      </c>
      <c r="AM343" s="87">
        <v>-102812.27430555499</v>
      </c>
      <c r="AN343" s="87">
        <v>-1233747.29166666</v>
      </c>
      <c r="AO343" s="87">
        <v>-154488.67840301999</v>
      </c>
      <c r="AP343" s="87">
        <v>-154488.67840301999</v>
      </c>
      <c r="AQ343" s="87">
        <v>-154488.67840301999</v>
      </c>
      <c r="AR343" s="87">
        <v>-154488.67840301999</v>
      </c>
      <c r="AS343" s="87">
        <v>-154488.67840301999</v>
      </c>
      <c r="AT343" s="87">
        <v>-154488.67840301999</v>
      </c>
      <c r="AU343" s="87">
        <v>-154488.67840301999</v>
      </c>
      <c r="AV343" s="87">
        <v>-154488.67840301999</v>
      </c>
      <c r="AW343" s="87">
        <v>-154488.67840301999</v>
      </c>
      <c r="AX343" s="87">
        <v>-154488.67840301999</v>
      </c>
      <c r="AY343" s="87">
        <v>-154488.67840301999</v>
      </c>
      <c r="AZ343" s="87">
        <v>-154488.67840301999</v>
      </c>
      <c r="BA343" s="87">
        <v>-1853864.14083625</v>
      </c>
      <c r="BB343" s="87">
        <v>-269788.079970463</v>
      </c>
      <c r="BC343" s="87">
        <v>-269788.079970463</v>
      </c>
      <c r="BD343" s="87">
        <v>-269788.079970463</v>
      </c>
      <c r="BE343" s="87">
        <v>-269788.079970463</v>
      </c>
      <c r="BF343" s="87">
        <v>-269788.079970463</v>
      </c>
      <c r="BG343" s="87">
        <v>-269788.079970463</v>
      </c>
      <c r="BH343" s="87">
        <v>-269788.079970463</v>
      </c>
      <c r="BI343" s="87">
        <v>-269788.079970463</v>
      </c>
      <c r="BJ343" s="87">
        <v>-269788.079970463</v>
      </c>
      <c r="BK343" s="87">
        <v>-269788.079970463</v>
      </c>
      <c r="BL343" s="87">
        <v>-269788.079970463</v>
      </c>
      <c r="BM343" s="87">
        <v>-269788.079970463</v>
      </c>
      <c r="BN343" s="87">
        <v>-3237456.95964556</v>
      </c>
    </row>
    <row r="344" spans="1:66">
      <c r="A344" s="89" t="s">
        <v>1689</v>
      </c>
      <c r="B344" s="87">
        <v>35068191.132100202</v>
      </c>
      <c r="C344" s="87">
        <v>12165979.9780405</v>
      </c>
      <c r="D344" s="87">
        <v>11733831.742408499</v>
      </c>
      <c r="E344" s="87">
        <v>7669440.9826621003</v>
      </c>
      <c r="F344" s="87">
        <v>17183808.477910701</v>
      </c>
      <c r="G344" s="87">
        <v>30938099.7313709</v>
      </c>
      <c r="H344" s="87">
        <v>23983444.676555</v>
      </c>
      <c r="I344" s="87">
        <v>40249191.091306001</v>
      </c>
      <c r="J344" s="87">
        <v>19974845.328694802</v>
      </c>
      <c r="K344" s="87">
        <v>12521676.8228788</v>
      </c>
      <c r="L344" s="87">
        <v>2467540.8581929202</v>
      </c>
      <c r="M344" s="87">
        <v>23554593.568096898</v>
      </c>
      <c r="N344" s="87">
        <v>237510644.39021701</v>
      </c>
      <c r="O344" s="87">
        <v>32880631.773670301</v>
      </c>
      <c r="P344" s="87">
        <v>8965887.6742375009</v>
      </c>
      <c r="Q344" s="87">
        <v>5998171.7603591699</v>
      </c>
      <c r="R344" s="87">
        <v>8290377.1349908998</v>
      </c>
      <c r="S344" s="87">
        <v>18069489.360250801</v>
      </c>
      <c r="T344" s="87">
        <v>27297718.4511654</v>
      </c>
      <c r="U344" s="87">
        <v>26832563.368846301</v>
      </c>
      <c r="V344" s="87">
        <v>43459687.0043898</v>
      </c>
      <c r="W344" s="87">
        <v>23491394.127302401</v>
      </c>
      <c r="X344" s="87">
        <v>14907687.5945247</v>
      </c>
      <c r="Y344" s="87">
        <v>4162921.4353986001</v>
      </c>
      <c r="Z344" s="87">
        <v>14712260.9119837</v>
      </c>
      <c r="AA344" s="87">
        <v>229068790.597119</v>
      </c>
      <c r="AB344" s="87">
        <v>30185645.418802399</v>
      </c>
      <c r="AC344" s="87">
        <v>4501903.2834266499</v>
      </c>
      <c r="AD344" s="87">
        <v>962644.06303458195</v>
      </c>
      <c r="AE344" s="87">
        <v>5416040.1843511397</v>
      </c>
      <c r="AF344" s="87">
        <v>14980240.1641597</v>
      </c>
      <c r="AG344" s="87">
        <v>20555610.1233752</v>
      </c>
      <c r="AH344" s="87">
        <v>23875793.040118702</v>
      </c>
      <c r="AI344" s="87">
        <v>40312842.927388802</v>
      </c>
      <c r="AJ344" s="87">
        <v>17575775.2368991</v>
      </c>
      <c r="AK344" s="87">
        <v>11335131.4525296</v>
      </c>
      <c r="AL344" s="87">
        <v>-230506.91469967901</v>
      </c>
      <c r="AM344" s="87">
        <v>8832420.0685641393</v>
      </c>
      <c r="AN344" s="87">
        <v>178303539.04795</v>
      </c>
      <c r="AO344" s="87">
        <v>26318245.909809899</v>
      </c>
      <c r="AP344" s="87">
        <v>636149.84045112901</v>
      </c>
      <c r="AQ344" s="87">
        <v>-3137312.1838592999</v>
      </c>
      <c r="AR344" s="87">
        <v>1501089.68462122</v>
      </c>
      <c r="AS344" s="87">
        <v>11227908.4330929</v>
      </c>
      <c r="AT344" s="87">
        <v>17382724.422558099</v>
      </c>
      <c r="AU344" s="87">
        <v>20641153.8519626</v>
      </c>
      <c r="AV344" s="87">
        <v>37068353.8830771</v>
      </c>
      <c r="AW344" s="87">
        <v>14191153.1155988</v>
      </c>
      <c r="AX344" s="87">
        <v>7871479.4804295897</v>
      </c>
      <c r="AY344" s="87">
        <v>-3991620.35121242</v>
      </c>
      <c r="AZ344" s="87">
        <v>5578412.8842846202</v>
      </c>
      <c r="BA344" s="87">
        <v>135287738.97081399</v>
      </c>
      <c r="BB344" s="87">
        <v>22753591.9260059</v>
      </c>
      <c r="BC344" s="87">
        <v>-2012923.7192368801</v>
      </c>
      <c r="BD344" s="87">
        <v>-6030385.9806341203</v>
      </c>
      <c r="BE344" s="87">
        <v>-1528403.85268218</v>
      </c>
      <c r="BF344" s="87">
        <v>8475802.1425431408</v>
      </c>
      <c r="BG344" s="87">
        <v>14148865.8708556</v>
      </c>
      <c r="BH344" s="87">
        <v>17360921.024891701</v>
      </c>
      <c r="BI344" s="87">
        <v>33823749.428699903</v>
      </c>
      <c r="BJ344" s="87">
        <v>11271941.2909072</v>
      </c>
      <c r="BK344" s="87">
        <v>4768663.6255827304</v>
      </c>
      <c r="BL344" s="87">
        <v>-7222647.0562207997</v>
      </c>
      <c r="BM344" s="87">
        <v>2704818.7771201902</v>
      </c>
      <c r="BN344" s="87">
        <v>98513993.4778326</v>
      </c>
    </row>
    <row r="345" spans="1:66">
      <c r="A345" s="86" t="s">
        <v>1690</v>
      </c>
      <c r="B345" s="87">
        <v>0</v>
      </c>
      <c r="C345" s="87">
        <v>0</v>
      </c>
      <c r="D345" s="87">
        <v>0</v>
      </c>
      <c r="E345" s="87">
        <v>0</v>
      </c>
      <c r="F345" s="87">
        <v>0</v>
      </c>
      <c r="G345" s="87">
        <v>0</v>
      </c>
      <c r="H345" s="87">
        <v>0</v>
      </c>
      <c r="I345" s="87">
        <v>0</v>
      </c>
      <c r="J345" s="87">
        <v>0</v>
      </c>
      <c r="K345" s="87">
        <v>0</v>
      </c>
      <c r="L345" s="87">
        <v>0</v>
      </c>
      <c r="M345" s="87">
        <v>0</v>
      </c>
      <c r="N345" s="87">
        <v>0</v>
      </c>
      <c r="O345" s="87">
        <v>0</v>
      </c>
      <c r="P345" s="87">
        <v>0</v>
      </c>
      <c r="Q345" s="87">
        <v>0</v>
      </c>
      <c r="R345" s="87">
        <v>0</v>
      </c>
      <c r="S345" s="87">
        <v>0</v>
      </c>
      <c r="T345" s="87">
        <v>0</v>
      </c>
      <c r="U345" s="87">
        <v>0</v>
      </c>
      <c r="V345" s="87">
        <v>0</v>
      </c>
      <c r="W345" s="87">
        <v>0</v>
      </c>
      <c r="X345" s="87">
        <v>0</v>
      </c>
      <c r="Y345" s="87">
        <v>0</v>
      </c>
      <c r="Z345" s="87">
        <v>0</v>
      </c>
      <c r="AA345" s="87">
        <v>0</v>
      </c>
      <c r="AB345" s="87">
        <v>0</v>
      </c>
      <c r="AC345" s="87">
        <v>0</v>
      </c>
      <c r="AD345" s="87">
        <v>0</v>
      </c>
      <c r="AE345" s="87">
        <v>0</v>
      </c>
      <c r="AF345" s="87">
        <v>0</v>
      </c>
      <c r="AG345" s="87">
        <v>0</v>
      </c>
      <c r="AH345" s="87">
        <v>0</v>
      </c>
      <c r="AI345" s="87">
        <v>0</v>
      </c>
      <c r="AJ345" s="87">
        <v>0</v>
      </c>
      <c r="AK345" s="87">
        <v>0</v>
      </c>
      <c r="AL345" s="87">
        <v>0</v>
      </c>
      <c r="AM345" s="87">
        <v>0</v>
      </c>
      <c r="AN345" s="87">
        <v>0</v>
      </c>
      <c r="AO345" s="87">
        <v>0</v>
      </c>
      <c r="AP345" s="87">
        <v>0</v>
      </c>
      <c r="AQ345" s="87">
        <v>0</v>
      </c>
      <c r="AR345" s="87">
        <v>0</v>
      </c>
      <c r="AS345" s="87">
        <v>0</v>
      </c>
      <c r="AT345" s="87">
        <v>0</v>
      </c>
      <c r="AU345" s="87">
        <v>0</v>
      </c>
      <c r="AV345" s="87">
        <v>0</v>
      </c>
      <c r="AW345" s="87">
        <v>0</v>
      </c>
      <c r="AX345" s="87">
        <v>0</v>
      </c>
      <c r="AY345" s="87">
        <v>0</v>
      </c>
      <c r="AZ345" s="87">
        <v>0</v>
      </c>
      <c r="BA345" s="87">
        <v>0</v>
      </c>
      <c r="BB345" s="87">
        <v>0</v>
      </c>
      <c r="BC345" s="87">
        <v>0</v>
      </c>
      <c r="BD345" s="87">
        <v>0</v>
      </c>
      <c r="BE345" s="87">
        <v>0</v>
      </c>
      <c r="BF345" s="87">
        <v>0</v>
      </c>
      <c r="BG345" s="87">
        <v>0</v>
      </c>
      <c r="BH345" s="87">
        <v>0</v>
      </c>
      <c r="BI345" s="87">
        <v>0</v>
      </c>
      <c r="BJ345" s="87">
        <v>0</v>
      </c>
      <c r="BK345" s="87">
        <v>0</v>
      </c>
      <c r="BL345" s="87">
        <v>0</v>
      </c>
      <c r="BM345" s="87">
        <v>0</v>
      </c>
      <c r="BN345" s="87">
        <v>0</v>
      </c>
    </row>
    <row r="346" spans="1:66" ht="10.8" thickBot="1">
      <c r="A346" s="92" t="s">
        <v>1691</v>
      </c>
      <c r="B346" s="87">
        <v>0</v>
      </c>
      <c r="C346" s="87">
        <v>0</v>
      </c>
      <c r="D346" s="87">
        <v>0</v>
      </c>
      <c r="E346" s="87">
        <v>0</v>
      </c>
      <c r="F346" s="87">
        <v>0</v>
      </c>
      <c r="G346" s="87">
        <v>0</v>
      </c>
      <c r="H346" s="87">
        <v>0</v>
      </c>
      <c r="I346" s="87">
        <v>0</v>
      </c>
      <c r="J346" s="87">
        <v>0</v>
      </c>
      <c r="K346" s="87">
        <v>0</v>
      </c>
      <c r="L346" s="87">
        <v>0</v>
      </c>
      <c r="M346" s="87">
        <v>0</v>
      </c>
      <c r="N346" s="87">
        <v>0</v>
      </c>
      <c r="O346" s="87">
        <v>0</v>
      </c>
      <c r="P346" s="87">
        <v>0</v>
      </c>
      <c r="Q346" s="87">
        <v>0</v>
      </c>
      <c r="R346" s="87">
        <v>0</v>
      </c>
      <c r="S346" s="87">
        <v>0</v>
      </c>
      <c r="T346" s="87">
        <v>0</v>
      </c>
      <c r="U346" s="87">
        <v>0</v>
      </c>
      <c r="V346" s="87">
        <v>0</v>
      </c>
      <c r="W346" s="87">
        <v>0</v>
      </c>
      <c r="X346" s="87">
        <v>0</v>
      </c>
      <c r="Y346" s="87">
        <v>0</v>
      </c>
      <c r="Z346" s="87">
        <v>0</v>
      </c>
      <c r="AA346" s="87">
        <v>0</v>
      </c>
      <c r="AB346" s="87">
        <v>0</v>
      </c>
      <c r="AC346" s="87">
        <v>0</v>
      </c>
      <c r="AD346" s="87">
        <v>0</v>
      </c>
      <c r="AE346" s="87">
        <v>0</v>
      </c>
      <c r="AF346" s="87">
        <v>0</v>
      </c>
      <c r="AG346" s="87">
        <v>0</v>
      </c>
      <c r="AH346" s="87">
        <v>0</v>
      </c>
      <c r="AI346" s="87">
        <v>0</v>
      </c>
      <c r="AJ346" s="87">
        <v>0</v>
      </c>
      <c r="AK346" s="87">
        <v>0</v>
      </c>
      <c r="AL346" s="87">
        <v>0</v>
      </c>
      <c r="AM346" s="87">
        <v>0</v>
      </c>
      <c r="AN346" s="87">
        <v>0</v>
      </c>
      <c r="AO346" s="87">
        <v>0</v>
      </c>
      <c r="AP346" s="87">
        <v>0</v>
      </c>
      <c r="AQ346" s="87">
        <v>0</v>
      </c>
      <c r="AR346" s="87">
        <v>0</v>
      </c>
      <c r="AS346" s="87">
        <v>0</v>
      </c>
      <c r="AT346" s="87">
        <v>0</v>
      </c>
      <c r="AU346" s="87">
        <v>0</v>
      </c>
      <c r="AV346" s="87">
        <v>0</v>
      </c>
      <c r="AW346" s="87">
        <v>0</v>
      </c>
      <c r="AX346" s="87">
        <v>0</v>
      </c>
      <c r="AY346" s="87">
        <v>0</v>
      </c>
      <c r="AZ346" s="87">
        <v>0</v>
      </c>
      <c r="BA346" s="87">
        <v>0</v>
      </c>
      <c r="BB346" s="87">
        <v>0</v>
      </c>
      <c r="BC346" s="87">
        <v>0</v>
      </c>
      <c r="BD346" s="87">
        <v>0</v>
      </c>
      <c r="BE346" s="87">
        <v>0</v>
      </c>
      <c r="BF346" s="87">
        <v>0</v>
      </c>
      <c r="BG346" s="87">
        <v>0</v>
      </c>
      <c r="BH346" s="87">
        <v>0</v>
      </c>
      <c r="BI346" s="87">
        <v>0</v>
      </c>
      <c r="BJ346" s="87">
        <v>0</v>
      </c>
      <c r="BK346" s="87">
        <v>0</v>
      </c>
      <c r="BL346" s="87">
        <v>0</v>
      </c>
      <c r="BM346" s="87">
        <v>0</v>
      </c>
      <c r="BN346" s="87">
        <v>0</v>
      </c>
    </row>
    <row r="347" spans="1:66">
      <c r="A347" s="86" t="s">
        <v>1692</v>
      </c>
      <c r="B347" s="87">
        <v>28568.76</v>
      </c>
      <c r="C347" s="87">
        <v>28568.76</v>
      </c>
      <c r="D347" s="87">
        <v>28722.389999999901</v>
      </c>
      <c r="E347" s="87">
        <v>28722.389999999901</v>
      </c>
      <c r="F347" s="87">
        <v>28746.05</v>
      </c>
      <c r="G347" s="87">
        <v>30991.85</v>
      </c>
      <c r="H347" s="87">
        <v>28746.05</v>
      </c>
      <c r="I347" s="87">
        <v>28746.05</v>
      </c>
      <c r="J347" s="87">
        <v>28746.05</v>
      </c>
      <c r="K347" s="87">
        <v>28746.05</v>
      </c>
      <c r="L347" s="87">
        <v>28746.05</v>
      </c>
      <c r="M347" s="87">
        <v>30991.85</v>
      </c>
      <c r="N347" s="87">
        <v>349042.3</v>
      </c>
      <c r="O347" s="87">
        <v>28746.05</v>
      </c>
      <c r="P347" s="87">
        <v>28746.05</v>
      </c>
      <c r="Q347" s="87">
        <v>28905.859999999899</v>
      </c>
      <c r="R347" s="87">
        <v>28905.859999999899</v>
      </c>
      <c r="S347" s="87">
        <v>31230.269999999899</v>
      </c>
      <c r="T347" s="87">
        <v>28905.859999999899</v>
      </c>
      <c r="U347" s="87">
        <v>28905.859999999899</v>
      </c>
      <c r="V347" s="87">
        <v>28905.859999999899</v>
      </c>
      <c r="W347" s="87">
        <v>28905.859999999899</v>
      </c>
      <c r="X347" s="87">
        <v>28905.859999999899</v>
      </c>
      <c r="Y347" s="87">
        <v>31230.269999999899</v>
      </c>
      <c r="Z347" s="87">
        <v>28905.859999999899</v>
      </c>
      <c r="AA347" s="87">
        <v>351199.52</v>
      </c>
      <c r="AB347" s="87">
        <v>-110557.95</v>
      </c>
      <c r="AC347" s="87">
        <v>39762.049999999901</v>
      </c>
      <c r="AD347" s="87">
        <v>39921.859999999899</v>
      </c>
      <c r="AE347" s="87">
        <v>39921.859999999899</v>
      </c>
      <c r="AF347" s="87">
        <v>42246.269999999902</v>
      </c>
      <c r="AG347" s="87">
        <v>39921.859999999899</v>
      </c>
      <c r="AH347" s="87">
        <v>39921.859999999899</v>
      </c>
      <c r="AI347" s="87">
        <v>39921.859999999899</v>
      </c>
      <c r="AJ347" s="87">
        <v>39921.859999999899</v>
      </c>
      <c r="AK347" s="87">
        <v>39921.859999999899</v>
      </c>
      <c r="AL347" s="87">
        <v>42246.269999999902</v>
      </c>
      <c r="AM347" s="87">
        <v>39921.859999999899</v>
      </c>
      <c r="AN347" s="87">
        <v>333071.51999999897</v>
      </c>
      <c r="AO347" s="87">
        <v>-110557.95</v>
      </c>
      <c r="AP347" s="87">
        <v>39762.049999999901</v>
      </c>
      <c r="AQ347" s="87">
        <v>39921.859999999899</v>
      </c>
      <c r="AR347" s="87">
        <v>39921.859999999899</v>
      </c>
      <c r="AS347" s="87">
        <v>42246.269999999902</v>
      </c>
      <c r="AT347" s="87">
        <v>39921.859999999899</v>
      </c>
      <c r="AU347" s="87">
        <v>39921.859999999899</v>
      </c>
      <c r="AV347" s="87">
        <v>39921.859999999899</v>
      </c>
      <c r="AW347" s="87">
        <v>39921.859999999899</v>
      </c>
      <c r="AX347" s="87">
        <v>39921.859999999899</v>
      </c>
      <c r="AY347" s="87">
        <v>42246.269999999902</v>
      </c>
      <c r="AZ347" s="87">
        <v>39921.859999999899</v>
      </c>
      <c r="BA347" s="87">
        <v>333071.51999999897</v>
      </c>
      <c r="BB347" s="87">
        <v>-110557.95</v>
      </c>
      <c r="BC347" s="87">
        <v>39762.049999999901</v>
      </c>
      <c r="BD347" s="87">
        <v>39921.859999999899</v>
      </c>
      <c r="BE347" s="87">
        <v>39921.859999999899</v>
      </c>
      <c r="BF347" s="87">
        <v>42246.269999999902</v>
      </c>
      <c r="BG347" s="87">
        <v>39921.859999999899</v>
      </c>
      <c r="BH347" s="87">
        <v>39921.859999999899</v>
      </c>
      <c r="BI347" s="87">
        <v>39921.859999999899</v>
      </c>
      <c r="BJ347" s="87">
        <v>39921.859999999899</v>
      </c>
      <c r="BK347" s="87">
        <v>39921.859999999899</v>
      </c>
      <c r="BL347" s="87">
        <v>42246.269999999902</v>
      </c>
      <c r="BM347" s="87">
        <v>39921.859999999899</v>
      </c>
      <c r="BN347" s="87">
        <v>333071.51999999897</v>
      </c>
    </row>
    <row r="348" spans="1:66">
      <c r="A348" s="86" t="s">
        <v>1693</v>
      </c>
      <c r="B348" s="87">
        <v>822548.27</v>
      </c>
      <c r="C348" s="87">
        <v>822548.27</v>
      </c>
      <c r="D348" s="87">
        <v>822548.27</v>
      </c>
      <c r="E348" s="87">
        <v>822548.27</v>
      </c>
      <c r="F348" s="87">
        <v>822548.27</v>
      </c>
      <c r="G348" s="87">
        <v>822548.27</v>
      </c>
      <c r="H348" s="87">
        <v>822548.27</v>
      </c>
      <c r="I348" s="87">
        <v>822548.27</v>
      </c>
      <c r="J348" s="87">
        <v>822548.27</v>
      </c>
      <c r="K348" s="87">
        <v>822548.27</v>
      </c>
      <c r="L348" s="87">
        <v>822548.27</v>
      </c>
      <c r="M348" s="87">
        <v>822548.27</v>
      </c>
      <c r="N348" s="87">
        <v>9870579.2399999909</v>
      </c>
      <c r="O348" s="87">
        <v>852545.82</v>
      </c>
      <c r="P348" s="87">
        <v>852545.82</v>
      </c>
      <c r="Q348" s="87">
        <v>852545.82</v>
      </c>
      <c r="R348" s="87">
        <v>852545.82</v>
      </c>
      <c r="S348" s="87">
        <v>852545.82</v>
      </c>
      <c r="T348" s="87">
        <v>852545.82</v>
      </c>
      <c r="U348" s="87">
        <v>852545.82</v>
      </c>
      <c r="V348" s="87">
        <v>852545.82</v>
      </c>
      <c r="W348" s="87">
        <v>852545.82</v>
      </c>
      <c r="X348" s="87">
        <v>852545.82</v>
      </c>
      <c r="Y348" s="87">
        <v>852545.82</v>
      </c>
      <c r="Z348" s="87">
        <v>852545.82</v>
      </c>
      <c r="AA348" s="87">
        <v>10230549.84</v>
      </c>
      <c r="AB348" s="87">
        <v>852545.82</v>
      </c>
      <c r="AC348" s="87">
        <v>852545.82</v>
      </c>
      <c r="AD348" s="87">
        <v>852545.82</v>
      </c>
      <c r="AE348" s="87">
        <v>852545.82</v>
      </c>
      <c r="AF348" s="87">
        <v>852545.82</v>
      </c>
      <c r="AG348" s="87">
        <v>852545.82</v>
      </c>
      <c r="AH348" s="87">
        <v>852545.82</v>
      </c>
      <c r="AI348" s="87">
        <v>852545.82</v>
      </c>
      <c r="AJ348" s="87">
        <v>852545.82</v>
      </c>
      <c r="AK348" s="87">
        <v>852545.82</v>
      </c>
      <c r="AL348" s="87">
        <v>852545.82</v>
      </c>
      <c r="AM348" s="87">
        <v>852545.82</v>
      </c>
      <c r="AN348" s="87">
        <v>10230549.84</v>
      </c>
      <c r="AO348" s="87">
        <v>852545.82</v>
      </c>
      <c r="AP348" s="87">
        <v>852545.82</v>
      </c>
      <c r="AQ348" s="87">
        <v>852545.82</v>
      </c>
      <c r="AR348" s="87">
        <v>852545.82</v>
      </c>
      <c r="AS348" s="87">
        <v>852545.82</v>
      </c>
      <c r="AT348" s="87">
        <v>852545.82</v>
      </c>
      <c r="AU348" s="87">
        <v>852545.82</v>
      </c>
      <c r="AV348" s="87">
        <v>852545.82</v>
      </c>
      <c r="AW348" s="87">
        <v>852545.82</v>
      </c>
      <c r="AX348" s="87">
        <v>852545.82</v>
      </c>
      <c r="AY348" s="87">
        <v>852545.82</v>
      </c>
      <c r="AZ348" s="87">
        <v>852545.82</v>
      </c>
      <c r="BA348" s="87">
        <v>10230549.84</v>
      </c>
      <c r="BB348" s="87">
        <v>852545.82</v>
      </c>
      <c r="BC348" s="87">
        <v>852545.82</v>
      </c>
      <c r="BD348" s="87">
        <v>852545.82</v>
      </c>
      <c r="BE348" s="87">
        <v>852545.82</v>
      </c>
      <c r="BF348" s="87">
        <v>852545.82</v>
      </c>
      <c r="BG348" s="87">
        <v>852545.82</v>
      </c>
      <c r="BH348" s="87">
        <v>852545.82</v>
      </c>
      <c r="BI348" s="87">
        <v>852545.82</v>
      </c>
      <c r="BJ348" s="87">
        <v>852545.82</v>
      </c>
      <c r="BK348" s="87">
        <v>852545.82</v>
      </c>
      <c r="BL348" s="87">
        <v>852545.82</v>
      </c>
      <c r="BM348" s="87">
        <v>852545.82</v>
      </c>
      <c r="BN348" s="87">
        <v>10230549.84</v>
      </c>
    </row>
    <row r="349" spans="1:66">
      <c r="A349" s="86" t="s">
        <v>1694</v>
      </c>
      <c r="B349" s="87">
        <v>230923.41999999899</v>
      </c>
      <c r="C349" s="87">
        <v>80603.42</v>
      </c>
      <c r="D349" s="87">
        <v>80633.759999999995</v>
      </c>
      <c r="E349" s="87">
        <v>80633.759999999995</v>
      </c>
      <c r="F349" s="87">
        <v>80638.429999999993</v>
      </c>
      <c r="G349" s="87">
        <v>81081.94</v>
      </c>
      <c r="H349" s="87">
        <v>80638.429999999993</v>
      </c>
      <c r="I349" s="87">
        <v>80638.429999999993</v>
      </c>
      <c r="J349" s="87">
        <v>80638.429999999993</v>
      </c>
      <c r="K349" s="87">
        <v>80638.429999999993</v>
      </c>
      <c r="L349" s="87">
        <v>80638.429999999993</v>
      </c>
      <c r="M349" s="87">
        <v>81081.94</v>
      </c>
      <c r="N349" s="87">
        <v>1118788.82</v>
      </c>
      <c r="O349" s="87">
        <v>230977.07</v>
      </c>
      <c r="P349" s="87">
        <v>80657.070000000007</v>
      </c>
      <c r="Q349" s="87">
        <v>80689.279999999999</v>
      </c>
      <c r="R349" s="87">
        <v>80689.279999999999</v>
      </c>
      <c r="S349" s="87">
        <v>81157.83</v>
      </c>
      <c r="T349" s="87">
        <v>80689.279999999999</v>
      </c>
      <c r="U349" s="87">
        <v>80689.279999999999</v>
      </c>
      <c r="V349" s="87">
        <v>80689.279999999999</v>
      </c>
      <c r="W349" s="87">
        <v>80689.279999999999</v>
      </c>
      <c r="X349" s="87">
        <v>80689.279999999999</v>
      </c>
      <c r="Y349" s="87">
        <v>81157.83</v>
      </c>
      <c r="Z349" s="87">
        <v>80689.279999999999</v>
      </c>
      <c r="AA349" s="87">
        <v>1119464.04</v>
      </c>
      <c r="AB349" s="87">
        <v>230977.07</v>
      </c>
      <c r="AC349" s="87">
        <v>80657.070000000007</v>
      </c>
      <c r="AD349" s="87">
        <v>80689.279999999999</v>
      </c>
      <c r="AE349" s="87">
        <v>80689.279999999999</v>
      </c>
      <c r="AF349" s="87">
        <v>81157.83</v>
      </c>
      <c r="AG349" s="87">
        <v>80689.279999999999</v>
      </c>
      <c r="AH349" s="87">
        <v>80689.279999999999</v>
      </c>
      <c r="AI349" s="87">
        <v>80689.279999999999</v>
      </c>
      <c r="AJ349" s="87">
        <v>80689.279999999999</v>
      </c>
      <c r="AK349" s="87">
        <v>80689.279999999999</v>
      </c>
      <c r="AL349" s="87">
        <v>81157.83</v>
      </c>
      <c r="AM349" s="87">
        <v>80689.279999999999</v>
      </c>
      <c r="AN349" s="87">
        <v>1119464.04</v>
      </c>
      <c r="AO349" s="87">
        <v>230977.07</v>
      </c>
      <c r="AP349" s="87">
        <v>80657.070000000007</v>
      </c>
      <c r="AQ349" s="87">
        <v>80689.279999999999</v>
      </c>
      <c r="AR349" s="87">
        <v>80689.279999999999</v>
      </c>
      <c r="AS349" s="87">
        <v>81157.83</v>
      </c>
      <c r="AT349" s="87">
        <v>80689.279999999999</v>
      </c>
      <c r="AU349" s="87">
        <v>80689.279999999999</v>
      </c>
      <c r="AV349" s="87">
        <v>80689.279999999999</v>
      </c>
      <c r="AW349" s="87">
        <v>80689.279999999999</v>
      </c>
      <c r="AX349" s="87">
        <v>80689.279999999999</v>
      </c>
      <c r="AY349" s="87">
        <v>81157.83</v>
      </c>
      <c r="AZ349" s="87">
        <v>80689.279999999999</v>
      </c>
      <c r="BA349" s="87">
        <v>1119464.04</v>
      </c>
      <c r="BB349" s="87">
        <v>230977.07</v>
      </c>
      <c r="BC349" s="87">
        <v>80657.070000000007</v>
      </c>
      <c r="BD349" s="87">
        <v>80689.279999999999</v>
      </c>
      <c r="BE349" s="87">
        <v>80689.279999999999</v>
      </c>
      <c r="BF349" s="87">
        <v>81157.83</v>
      </c>
      <c r="BG349" s="87">
        <v>80689.279999999999</v>
      </c>
      <c r="BH349" s="87">
        <v>80689.279999999999</v>
      </c>
      <c r="BI349" s="87">
        <v>80689.279999999999</v>
      </c>
      <c r="BJ349" s="87">
        <v>80689.279999999999</v>
      </c>
      <c r="BK349" s="87">
        <v>80689.279999999999</v>
      </c>
      <c r="BL349" s="87">
        <v>81157.83</v>
      </c>
      <c r="BM349" s="87">
        <v>80689.279999999999</v>
      </c>
      <c r="BN349" s="87">
        <v>1119464.04</v>
      </c>
    </row>
    <row r="350" spans="1:66">
      <c r="A350" s="89" t="s">
        <v>1695</v>
      </c>
      <c r="B350" s="87">
        <v>1082040.45</v>
      </c>
      <c r="C350" s="87">
        <v>931720.45</v>
      </c>
      <c r="D350" s="87">
        <v>931904.42</v>
      </c>
      <c r="E350" s="87">
        <v>931904.42</v>
      </c>
      <c r="F350" s="87">
        <v>931932.75</v>
      </c>
      <c r="G350" s="87">
        <v>934622.06</v>
      </c>
      <c r="H350" s="87">
        <v>931932.75</v>
      </c>
      <c r="I350" s="87">
        <v>931932.75</v>
      </c>
      <c r="J350" s="87">
        <v>931932.75</v>
      </c>
      <c r="K350" s="87">
        <v>931932.75</v>
      </c>
      <c r="L350" s="87">
        <v>931932.75</v>
      </c>
      <c r="M350" s="87">
        <v>934622.06</v>
      </c>
      <c r="N350" s="87">
        <v>11338410.359999999</v>
      </c>
      <c r="O350" s="87">
        <v>1112268.94</v>
      </c>
      <c r="P350" s="87">
        <v>961948.93999999901</v>
      </c>
      <c r="Q350" s="87">
        <v>962140.96</v>
      </c>
      <c r="R350" s="87">
        <v>962140.96</v>
      </c>
      <c r="S350" s="87">
        <v>964933.91999999899</v>
      </c>
      <c r="T350" s="87">
        <v>962140.96</v>
      </c>
      <c r="U350" s="87">
        <v>962140.96</v>
      </c>
      <c r="V350" s="87">
        <v>962140.96</v>
      </c>
      <c r="W350" s="87">
        <v>962140.96</v>
      </c>
      <c r="X350" s="87">
        <v>962140.96</v>
      </c>
      <c r="Y350" s="87">
        <v>964933.91999999899</v>
      </c>
      <c r="Z350" s="87">
        <v>962140.96</v>
      </c>
      <c r="AA350" s="87">
        <v>11701213.3999999</v>
      </c>
      <c r="AB350" s="87">
        <v>972964.94</v>
      </c>
      <c r="AC350" s="87">
        <v>972964.94</v>
      </c>
      <c r="AD350" s="87">
        <v>973156.96</v>
      </c>
      <c r="AE350" s="87">
        <v>973156.96</v>
      </c>
      <c r="AF350" s="87">
        <v>975949.91999999899</v>
      </c>
      <c r="AG350" s="87">
        <v>973156.96</v>
      </c>
      <c r="AH350" s="87">
        <v>973156.96</v>
      </c>
      <c r="AI350" s="87">
        <v>973156.96</v>
      </c>
      <c r="AJ350" s="87">
        <v>973156.96</v>
      </c>
      <c r="AK350" s="87">
        <v>973156.96</v>
      </c>
      <c r="AL350" s="87">
        <v>975949.91999999899</v>
      </c>
      <c r="AM350" s="87">
        <v>973156.96</v>
      </c>
      <c r="AN350" s="87">
        <v>11683085.4</v>
      </c>
      <c r="AO350" s="87">
        <v>972964.94</v>
      </c>
      <c r="AP350" s="87">
        <v>972964.94</v>
      </c>
      <c r="AQ350" s="87">
        <v>973156.96</v>
      </c>
      <c r="AR350" s="87">
        <v>973156.96</v>
      </c>
      <c r="AS350" s="87">
        <v>975949.91999999899</v>
      </c>
      <c r="AT350" s="87">
        <v>973156.96</v>
      </c>
      <c r="AU350" s="87">
        <v>973156.96</v>
      </c>
      <c r="AV350" s="87">
        <v>973156.96</v>
      </c>
      <c r="AW350" s="87">
        <v>973156.96</v>
      </c>
      <c r="AX350" s="87">
        <v>973156.96</v>
      </c>
      <c r="AY350" s="87">
        <v>975949.91999999899</v>
      </c>
      <c r="AZ350" s="87">
        <v>973156.96</v>
      </c>
      <c r="BA350" s="87">
        <v>11683085.4</v>
      </c>
      <c r="BB350" s="87">
        <v>972964.94</v>
      </c>
      <c r="BC350" s="87">
        <v>972964.94</v>
      </c>
      <c r="BD350" s="87">
        <v>973156.96</v>
      </c>
      <c r="BE350" s="87">
        <v>973156.96</v>
      </c>
      <c r="BF350" s="87">
        <v>975949.91999999899</v>
      </c>
      <c r="BG350" s="87">
        <v>973156.96</v>
      </c>
      <c r="BH350" s="87">
        <v>973156.96</v>
      </c>
      <c r="BI350" s="87">
        <v>973156.96</v>
      </c>
      <c r="BJ350" s="87">
        <v>973156.96</v>
      </c>
      <c r="BK350" s="87">
        <v>973156.96</v>
      </c>
      <c r="BL350" s="87">
        <v>975949.91999999899</v>
      </c>
      <c r="BM350" s="87">
        <v>973156.96</v>
      </c>
      <c r="BN350" s="87">
        <v>11683085.4</v>
      </c>
    </row>
    <row r="351" spans="1:66">
      <c r="A351" s="86" t="s">
        <v>1696</v>
      </c>
      <c r="B351" s="87">
        <v>0</v>
      </c>
      <c r="C351" s="87">
        <v>0</v>
      </c>
      <c r="D351" s="87">
        <v>0</v>
      </c>
      <c r="E351" s="87">
        <v>0</v>
      </c>
      <c r="F351" s="87">
        <v>0</v>
      </c>
      <c r="G351" s="87">
        <v>0</v>
      </c>
      <c r="H351" s="87">
        <v>0</v>
      </c>
      <c r="I351" s="87">
        <v>0</v>
      </c>
      <c r="J351" s="87">
        <v>0</v>
      </c>
      <c r="K351" s="87">
        <v>0</v>
      </c>
      <c r="L351" s="87">
        <v>0</v>
      </c>
      <c r="M351" s="87">
        <v>0</v>
      </c>
      <c r="N351" s="87">
        <v>0</v>
      </c>
      <c r="O351" s="87">
        <v>0</v>
      </c>
      <c r="P351" s="87">
        <v>0</v>
      </c>
      <c r="Q351" s="87">
        <v>0</v>
      </c>
      <c r="R351" s="87">
        <v>0</v>
      </c>
      <c r="S351" s="87">
        <v>0</v>
      </c>
      <c r="T351" s="87">
        <v>0</v>
      </c>
      <c r="U351" s="87">
        <v>0</v>
      </c>
      <c r="V351" s="87">
        <v>0</v>
      </c>
      <c r="W351" s="87">
        <v>0</v>
      </c>
      <c r="X351" s="87">
        <v>0</v>
      </c>
      <c r="Y351" s="87">
        <v>0</v>
      </c>
      <c r="Z351" s="87">
        <v>0</v>
      </c>
      <c r="AA351" s="87">
        <v>0</v>
      </c>
      <c r="AB351" s="87">
        <v>0</v>
      </c>
      <c r="AC351" s="87">
        <v>0</v>
      </c>
      <c r="AD351" s="87">
        <v>0</v>
      </c>
      <c r="AE351" s="87">
        <v>0</v>
      </c>
      <c r="AF351" s="87">
        <v>0</v>
      </c>
      <c r="AG351" s="87">
        <v>0</v>
      </c>
      <c r="AH351" s="87">
        <v>0</v>
      </c>
      <c r="AI351" s="87">
        <v>0</v>
      </c>
      <c r="AJ351" s="87">
        <v>0</v>
      </c>
      <c r="AK351" s="87">
        <v>0</v>
      </c>
      <c r="AL351" s="87">
        <v>0</v>
      </c>
      <c r="AM351" s="87">
        <v>0</v>
      </c>
      <c r="AN351" s="87">
        <v>0</v>
      </c>
      <c r="AO351" s="87">
        <v>0</v>
      </c>
      <c r="AP351" s="87">
        <v>0</v>
      </c>
      <c r="AQ351" s="87">
        <v>0</v>
      </c>
      <c r="AR351" s="87">
        <v>0</v>
      </c>
      <c r="AS351" s="87">
        <v>0</v>
      </c>
      <c r="AT351" s="87">
        <v>0</v>
      </c>
      <c r="AU351" s="87">
        <v>0</v>
      </c>
      <c r="AV351" s="87">
        <v>0</v>
      </c>
      <c r="AW351" s="87">
        <v>0</v>
      </c>
      <c r="AX351" s="87">
        <v>0</v>
      </c>
      <c r="AY351" s="87">
        <v>0</v>
      </c>
      <c r="AZ351" s="87">
        <v>0</v>
      </c>
      <c r="BA351" s="87">
        <v>0</v>
      </c>
      <c r="BB351" s="87">
        <v>0</v>
      </c>
      <c r="BC351" s="87">
        <v>0</v>
      </c>
      <c r="BD351" s="87">
        <v>0</v>
      </c>
      <c r="BE351" s="87">
        <v>0</v>
      </c>
      <c r="BF351" s="87">
        <v>0</v>
      </c>
      <c r="BG351" s="87">
        <v>0</v>
      </c>
      <c r="BH351" s="87">
        <v>0</v>
      </c>
      <c r="BI351" s="87">
        <v>0</v>
      </c>
      <c r="BJ351" s="87">
        <v>0</v>
      </c>
      <c r="BK351" s="87">
        <v>0</v>
      </c>
      <c r="BL351" s="87">
        <v>0</v>
      </c>
      <c r="BM351" s="87">
        <v>0</v>
      </c>
      <c r="BN351" s="87">
        <v>0</v>
      </c>
    </row>
    <row r="352" spans="1:66">
      <c r="A352" s="86" t="s">
        <v>1697</v>
      </c>
      <c r="B352" s="87">
        <v>-59512.224750000001</v>
      </c>
      <c r="C352" s="87">
        <v>-51244.624750000003</v>
      </c>
      <c r="D352" s="87">
        <v>-51254.7431</v>
      </c>
      <c r="E352" s="87">
        <v>-51254.7431</v>
      </c>
      <c r="F352" s="87">
        <v>-51256.301249999997</v>
      </c>
      <c r="G352" s="87">
        <v>-51404.213300000003</v>
      </c>
      <c r="H352" s="87">
        <v>-51256.301249999997</v>
      </c>
      <c r="I352" s="87">
        <v>-51256.301249999997</v>
      </c>
      <c r="J352" s="87">
        <v>-51256.301249999997</v>
      </c>
      <c r="K352" s="87">
        <v>-51256.301249999997</v>
      </c>
      <c r="L352" s="87">
        <v>-51256.301249999997</v>
      </c>
      <c r="M352" s="87">
        <v>-51404.213300000003</v>
      </c>
      <c r="N352" s="87">
        <v>-623612.56979999901</v>
      </c>
      <c r="O352" s="87">
        <v>-61174.7916999999</v>
      </c>
      <c r="P352" s="87">
        <v>-52907.191699999901</v>
      </c>
      <c r="Q352" s="87">
        <v>-52917.7527999999</v>
      </c>
      <c r="R352" s="87">
        <v>-52917.7527999999</v>
      </c>
      <c r="S352" s="87">
        <v>-53071.365599999997</v>
      </c>
      <c r="T352" s="87">
        <v>-52917.7527999999</v>
      </c>
      <c r="U352" s="87">
        <v>-52917.7527999999</v>
      </c>
      <c r="V352" s="87">
        <v>-52917.7527999999</v>
      </c>
      <c r="W352" s="87">
        <v>-52917.7527999999</v>
      </c>
      <c r="X352" s="87">
        <v>-52917.7527999999</v>
      </c>
      <c r="Y352" s="87">
        <v>-53071.365599999997</v>
      </c>
      <c r="Z352" s="87">
        <v>-52917.7527999999</v>
      </c>
      <c r="AA352" s="87">
        <v>-643566.73699999996</v>
      </c>
      <c r="AB352" s="87">
        <v>-53513.0717</v>
      </c>
      <c r="AC352" s="87">
        <v>-53513.0717</v>
      </c>
      <c r="AD352" s="87">
        <v>-53523.632799999999</v>
      </c>
      <c r="AE352" s="87">
        <v>-53523.632799999999</v>
      </c>
      <c r="AF352" s="87">
        <v>-53677.2455999999</v>
      </c>
      <c r="AG352" s="87">
        <v>-53523.632799999999</v>
      </c>
      <c r="AH352" s="87">
        <v>-53523.632799999999</v>
      </c>
      <c r="AI352" s="87">
        <v>-53523.632799999999</v>
      </c>
      <c r="AJ352" s="87">
        <v>-53523.632799999999</v>
      </c>
      <c r="AK352" s="87">
        <v>-53523.632799999999</v>
      </c>
      <c r="AL352" s="87">
        <v>-53677.2455999999</v>
      </c>
      <c r="AM352" s="87">
        <v>-53523.632799999999</v>
      </c>
      <c r="AN352" s="87">
        <v>-642569.696999999</v>
      </c>
      <c r="AO352" s="87">
        <v>-53513.0717</v>
      </c>
      <c r="AP352" s="87">
        <v>-53513.0717</v>
      </c>
      <c r="AQ352" s="87">
        <v>-53523.632799999999</v>
      </c>
      <c r="AR352" s="87">
        <v>-53523.632799999999</v>
      </c>
      <c r="AS352" s="87">
        <v>-53677.2455999999</v>
      </c>
      <c r="AT352" s="87">
        <v>-53523.632799999999</v>
      </c>
      <c r="AU352" s="87">
        <v>-53523.632799999999</v>
      </c>
      <c r="AV352" s="87">
        <v>-53523.632799999999</v>
      </c>
      <c r="AW352" s="87">
        <v>-53523.632799999999</v>
      </c>
      <c r="AX352" s="87">
        <v>-53523.632799999999</v>
      </c>
      <c r="AY352" s="87">
        <v>-53677.2455999999</v>
      </c>
      <c r="AZ352" s="87">
        <v>-53523.632799999999</v>
      </c>
      <c r="BA352" s="87">
        <v>-642569.696999999</v>
      </c>
      <c r="BB352" s="87">
        <v>-53513.0717</v>
      </c>
      <c r="BC352" s="87">
        <v>-53513.0717</v>
      </c>
      <c r="BD352" s="87">
        <v>-53523.632799999999</v>
      </c>
      <c r="BE352" s="87">
        <v>-53523.632799999999</v>
      </c>
      <c r="BF352" s="87">
        <v>-53677.2455999999</v>
      </c>
      <c r="BG352" s="87">
        <v>-53523.632799999999</v>
      </c>
      <c r="BH352" s="87">
        <v>-53523.632799999999</v>
      </c>
      <c r="BI352" s="87">
        <v>-53523.632799999999</v>
      </c>
      <c r="BJ352" s="87">
        <v>-53523.632799999999</v>
      </c>
      <c r="BK352" s="87">
        <v>-53523.632799999999</v>
      </c>
      <c r="BL352" s="87">
        <v>-53677.2455999999</v>
      </c>
      <c r="BM352" s="87">
        <v>-53523.632799999999</v>
      </c>
      <c r="BN352" s="87">
        <v>-642569.696999999</v>
      </c>
    </row>
    <row r="353" spans="1:66">
      <c r="A353" s="86" t="s">
        <v>1698</v>
      </c>
      <c r="B353" s="87">
        <v>-214730.9273025</v>
      </c>
      <c r="C353" s="87">
        <v>-184899.923302499</v>
      </c>
      <c r="D353" s="87">
        <v>-184936.432149</v>
      </c>
      <c r="E353" s="87">
        <v>-184936.432149</v>
      </c>
      <c r="F353" s="87">
        <v>-184942.05423749899</v>
      </c>
      <c r="G353" s="87">
        <v>-185475.74780700001</v>
      </c>
      <c r="H353" s="87">
        <v>-184942.05423749899</v>
      </c>
      <c r="I353" s="87">
        <v>-184942.05423749899</v>
      </c>
      <c r="J353" s="87">
        <v>-184942.05423749899</v>
      </c>
      <c r="K353" s="87">
        <v>-184942.05423749899</v>
      </c>
      <c r="L353" s="87">
        <v>-184942.05423749899</v>
      </c>
      <c r="M353" s="87">
        <v>-185475.74780700001</v>
      </c>
      <c r="N353" s="87">
        <v>-2250107.5359419999</v>
      </c>
      <c r="O353" s="87">
        <v>-220729.771142999</v>
      </c>
      <c r="P353" s="87">
        <v>-190898.76714299899</v>
      </c>
      <c r="Q353" s="87">
        <v>-190936.87351199999</v>
      </c>
      <c r="R353" s="87">
        <v>-190936.87351199999</v>
      </c>
      <c r="S353" s="87">
        <v>-191491.136424</v>
      </c>
      <c r="T353" s="87">
        <v>-190936.87351199999</v>
      </c>
      <c r="U353" s="87">
        <v>-190936.87351199999</v>
      </c>
      <c r="V353" s="87">
        <v>-190936.87351199999</v>
      </c>
      <c r="W353" s="87">
        <v>-190936.87351199999</v>
      </c>
      <c r="X353" s="87">
        <v>-190936.87351199999</v>
      </c>
      <c r="Y353" s="87">
        <v>-191491.136424</v>
      </c>
      <c r="Z353" s="87">
        <v>-190936.87351199999</v>
      </c>
      <c r="AA353" s="87">
        <v>-2322105.79923</v>
      </c>
      <c r="AB353" s="87">
        <v>-193084.892342999</v>
      </c>
      <c r="AC353" s="87">
        <v>-193084.892342999</v>
      </c>
      <c r="AD353" s="87">
        <v>-193122.998712</v>
      </c>
      <c r="AE353" s="87">
        <v>-193122.998712</v>
      </c>
      <c r="AF353" s="87">
        <v>-193677.26162399899</v>
      </c>
      <c r="AG353" s="87">
        <v>-193122.998712</v>
      </c>
      <c r="AH353" s="87">
        <v>-193122.998712</v>
      </c>
      <c r="AI353" s="87">
        <v>-193122.998712</v>
      </c>
      <c r="AJ353" s="87">
        <v>-193122.998712</v>
      </c>
      <c r="AK353" s="87">
        <v>-193122.998712</v>
      </c>
      <c r="AL353" s="87">
        <v>-193677.26162399899</v>
      </c>
      <c r="AM353" s="87">
        <v>-193122.998712</v>
      </c>
      <c r="AN353" s="87">
        <v>-2318508.2976299999</v>
      </c>
      <c r="AO353" s="87">
        <v>-193084.892342999</v>
      </c>
      <c r="AP353" s="87">
        <v>-193084.892342999</v>
      </c>
      <c r="AQ353" s="87">
        <v>-193122.998712</v>
      </c>
      <c r="AR353" s="87">
        <v>-193122.998712</v>
      </c>
      <c r="AS353" s="87">
        <v>-193677.26162399899</v>
      </c>
      <c r="AT353" s="87">
        <v>-193122.998712</v>
      </c>
      <c r="AU353" s="87">
        <v>-193122.998712</v>
      </c>
      <c r="AV353" s="87">
        <v>-193122.998712</v>
      </c>
      <c r="AW353" s="87">
        <v>-193122.998712</v>
      </c>
      <c r="AX353" s="87">
        <v>-193122.998712</v>
      </c>
      <c r="AY353" s="87">
        <v>-193677.26162399899</v>
      </c>
      <c r="AZ353" s="87">
        <v>-193122.998712</v>
      </c>
      <c r="BA353" s="87">
        <v>-2318508.2976299999</v>
      </c>
      <c r="BB353" s="87">
        <v>-193084.892342999</v>
      </c>
      <c r="BC353" s="87">
        <v>-193084.892342999</v>
      </c>
      <c r="BD353" s="87">
        <v>-193122.998712</v>
      </c>
      <c r="BE353" s="87">
        <v>-193122.998712</v>
      </c>
      <c r="BF353" s="87">
        <v>-193677.26162399899</v>
      </c>
      <c r="BG353" s="87">
        <v>-193122.998712</v>
      </c>
      <c r="BH353" s="87">
        <v>-193122.998712</v>
      </c>
      <c r="BI353" s="87">
        <v>-193122.998712</v>
      </c>
      <c r="BJ353" s="87">
        <v>-193122.998712</v>
      </c>
      <c r="BK353" s="87">
        <v>-193122.998712</v>
      </c>
      <c r="BL353" s="87">
        <v>-193677.26162399899</v>
      </c>
      <c r="BM353" s="87">
        <v>-193122.998712</v>
      </c>
      <c r="BN353" s="87">
        <v>-2318508.2976299999</v>
      </c>
    </row>
    <row r="354" spans="1:66">
      <c r="A354" s="89" t="s">
        <v>1699</v>
      </c>
      <c r="B354" s="87">
        <v>-274243.15205249999</v>
      </c>
      <c r="C354" s="87">
        <v>-236144.5480525</v>
      </c>
      <c r="D354" s="87">
        <v>-236191.17524899999</v>
      </c>
      <c r="E354" s="87">
        <v>-236191.17524899999</v>
      </c>
      <c r="F354" s="87">
        <v>-236198.35548749901</v>
      </c>
      <c r="G354" s="87">
        <v>-236879.96110700001</v>
      </c>
      <c r="H354" s="87">
        <v>-236198.35548749901</v>
      </c>
      <c r="I354" s="87">
        <v>-236198.35548749901</v>
      </c>
      <c r="J354" s="87">
        <v>-236198.35548749901</v>
      </c>
      <c r="K354" s="87">
        <v>-236198.35548749901</v>
      </c>
      <c r="L354" s="87">
        <v>-236198.35548749901</v>
      </c>
      <c r="M354" s="87">
        <v>-236879.96110700001</v>
      </c>
      <c r="N354" s="87">
        <v>-2873720.105742</v>
      </c>
      <c r="O354" s="87">
        <v>-281904.562842999</v>
      </c>
      <c r="P354" s="87">
        <v>-243805.95884299901</v>
      </c>
      <c r="Q354" s="87">
        <v>-243854.62631199899</v>
      </c>
      <c r="R354" s="87">
        <v>-243854.62631199899</v>
      </c>
      <c r="S354" s="87">
        <v>-244562.50202399999</v>
      </c>
      <c r="T354" s="87">
        <v>-243854.62631199899</v>
      </c>
      <c r="U354" s="87">
        <v>-243854.62631199899</v>
      </c>
      <c r="V354" s="87">
        <v>-243854.62631199899</v>
      </c>
      <c r="W354" s="87">
        <v>-243854.62631199899</v>
      </c>
      <c r="X354" s="87">
        <v>-243854.62631199899</v>
      </c>
      <c r="Y354" s="87">
        <v>-244562.50202399999</v>
      </c>
      <c r="Z354" s="87">
        <v>-243854.62631199899</v>
      </c>
      <c r="AA354" s="87">
        <v>-2965672.53622999</v>
      </c>
      <c r="AB354" s="87">
        <v>-246597.964042999</v>
      </c>
      <c r="AC354" s="87">
        <v>-246597.964042999</v>
      </c>
      <c r="AD354" s="87">
        <v>-246646.63151199999</v>
      </c>
      <c r="AE354" s="87">
        <v>-246646.63151199999</v>
      </c>
      <c r="AF354" s="87">
        <v>-247354.50722399901</v>
      </c>
      <c r="AG354" s="87">
        <v>-246646.63151199999</v>
      </c>
      <c r="AH354" s="87">
        <v>-246646.63151199999</v>
      </c>
      <c r="AI354" s="87">
        <v>-246646.63151199999</v>
      </c>
      <c r="AJ354" s="87">
        <v>-246646.63151199999</v>
      </c>
      <c r="AK354" s="87">
        <v>-246646.63151199999</v>
      </c>
      <c r="AL354" s="87">
        <v>-247354.50722399901</v>
      </c>
      <c r="AM354" s="87">
        <v>-246646.63151199999</v>
      </c>
      <c r="AN354" s="87">
        <v>-2961077.9946300001</v>
      </c>
      <c r="AO354" s="87">
        <v>-246597.964042999</v>
      </c>
      <c r="AP354" s="87">
        <v>-246597.964042999</v>
      </c>
      <c r="AQ354" s="87">
        <v>-246646.63151199999</v>
      </c>
      <c r="AR354" s="87">
        <v>-246646.63151199999</v>
      </c>
      <c r="AS354" s="87">
        <v>-247354.50722399901</v>
      </c>
      <c r="AT354" s="87">
        <v>-246646.63151199999</v>
      </c>
      <c r="AU354" s="87">
        <v>-246646.63151199999</v>
      </c>
      <c r="AV354" s="87">
        <v>-246646.63151199999</v>
      </c>
      <c r="AW354" s="87">
        <v>-246646.63151199999</v>
      </c>
      <c r="AX354" s="87">
        <v>-246646.63151199999</v>
      </c>
      <c r="AY354" s="87">
        <v>-247354.50722399901</v>
      </c>
      <c r="AZ354" s="87">
        <v>-246646.63151199999</v>
      </c>
      <c r="BA354" s="87">
        <v>-2961077.9946300001</v>
      </c>
      <c r="BB354" s="87">
        <v>-246597.964042999</v>
      </c>
      <c r="BC354" s="87">
        <v>-246597.964042999</v>
      </c>
      <c r="BD354" s="87">
        <v>-246646.63151199999</v>
      </c>
      <c r="BE354" s="87">
        <v>-246646.63151199999</v>
      </c>
      <c r="BF354" s="87">
        <v>-247354.50722399901</v>
      </c>
      <c r="BG354" s="87">
        <v>-246646.63151199999</v>
      </c>
      <c r="BH354" s="87">
        <v>-246646.63151199999</v>
      </c>
      <c r="BI354" s="87">
        <v>-246646.63151199999</v>
      </c>
      <c r="BJ354" s="87">
        <v>-246646.63151199999</v>
      </c>
      <c r="BK354" s="87">
        <v>-246646.63151199999</v>
      </c>
      <c r="BL354" s="87">
        <v>-247354.50722399901</v>
      </c>
      <c r="BM354" s="87">
        <v>-246646.63151199999</v>
      </c>
      <c r="BN354" s="87">
        <v>-2961077.9946300001</v>
      </c>
    </row>
    <row r="355" spans="1:66">
      <c r="A355" s="86" t="s">
        <v>1700</v>
      </c>
      <c r="B355" s="87">
        <v>0</v>
      </c>
      <c r="C355" s="87">
        <v>0</v>
      </c>
      <c r="D355" s="87">
        <v>0</v>
      </c>
      <c r="E355" s="87">
        <v>0</v>
      </c>
      <c r="F355" s="87">
        <v>0</v>
      </c>
      <c r="G355" s="87">
        <v>0</v>
      </c>
      <c r="H355" s="87">
        <v>0</v>
      </c>
      <c r="I355" s="87">
        <v>0</v>
      </c>
      <c r="J355" s="87">
        <v>0</v>
      </c>
      <c r="K355" s="87">
        <v>0</v>
      </c>
      <c r="L355" s="87">
        <v>0</v>
      </c>
      <c r="M355" s="87">
        <v>0</v>
      </c>
      <c r="N355" s="87">
        <v>0</v>
      </c>
      <c r="O355" s="87">
        <v>0</v>
      </c>
      <c r="P355" s="87">
        <v>0</v>
      </c>
      <c r="Q355" s="87">
        <v>0</v>
      </c>
      <c r="R355" s="87">
        <v>0</v>
      </c>
      <c r="S355" s="87">
        <v>0</v>
      </c>
      <c r="T355" s="87">
        <v>0</v>
      </c>
      <c r="U355" s="87">
        <v>0</v>
      </c>
      <c r="V355" s="87">
        <v>0</v>
      </c>
      <c r="W355" s="87">
        <v>0</v>
      </c>
      <c r="X355" s="87">
        <v>0</v>
      </c>
      <c r="Y355" s="87">
        <v>0</v>
      </c>
      <c r="Z355" s="87">
        <v>0</v>
      </c>
      <c r="AA355" s="87">
        <v>0</v>
      </c>
      <c r="AB355" s="87">
        <v>0</v>
      </c>
      <c r="AC355" s="87">
        <v>0</v>
      </c>
      <c r="AD355" s="87">
        <v>0</v>
      </c>
      <c r="AE355" s="87">
        <v>0</v>
      </c>
      <c r="AF355" s="87">
        <v>0</v>
      </c>
      <c r="AG355" s="87">
        <v>0</v>
      </c>
      <c r="AH355" s="87">
        <v>0</v>
      </c>
      <c r="AI355" s="87">
        <v>0</v>
      </c>
      <c r="AJ355" s="87">
        <v>0</v>
      </c>
      <c r="AK355" s="87">
        <v>0</v>
      </c>
      <c r="AL355" s="87">
        <v>0</v>
      </c>
      <c r="AM355" s="87">
        <v>0</v>
      </c>
      <c r="AN355" s="87">
        <v>0</v>
      </c>
      <c r="AO355" s="87">
        <v>0</v>
      </c>
      <c r="AP355" s="87">
        <v>0</v>
      </c>
      <c r="AQ355" s="87">
        <v>0</v>
      </c>
      <c r="AR355" s="87">
        <v>0</v>
      </c>
      <c r="AS355" s="87">
        <v>0</v>
      </c>
      <c r="AT355" s="87">
        <v>0</v>
      </c>
      <c r="AU355" s="87">
        <v>0</v>
      </c>
      <c r="AV355" s="87">
        <v>0</v>
      </c>
      <c r="AW355" s="87">
        <v>0</v>
      </c>
      <c r="AX355" s="87">
        <v>0</v>
      </c>
      <c r="AY355" s="87">
        <v>0</v>
      </c>
      <c r="AZ355" s="87">
        <v>0</v>
      </c>
      <c r="BA355" s="87">
        <v>0</v>
      </c>
      <c r="BB355" s="87">
        <v>0</v>
      </c>
      <c r="BC355" s="87">
        <v>0</v>
      </c>
      <c r="BD355" s="87">
        <v>0</v>
      </c>
      <c r="BE355" s="87">
        <v>0</v>
      </c>
      <c r="BF355" s="87">
        <v>0</v>
      </c>
      <c r="BG355" s="87">
        <v>0</v>
      </c>
      <c r="BH355" s="87">
        <v>0</v>
      </c>
      <c r="BI355" s="87">
        <v>0</v>
      </c>
      <c r="BJ355" s="87">
        <v>0</v>
      </c>
      <c r="BK355" s="87">
        <v>0</v>
      </c>
      <c r="BL355" s="87">
        <v>0</v>
      </c>
      <c r="BM355" s="87">
        <v>0</v>
      </c>
      <c r="BN355" s="87">
        <v>0</v>
      </c>
    </row>
    <row r="356" spans="1:66" ht="10.8" thickBot="1">
      <c r="A356" s="92" t="s">
        <v>1701</v>
      </c>
      <c r="B356" s="87">
        <v>0</v>
      </c>
      <c r="C356" s="87">
        <v>0</v>
      </c>
      <c r="D356" s="87">
        <v>0</v>
      </c>
      <c r="E356" s="87">
        <v>0</v>
      </c>
      <c r="F356" s="87">
        <v>0</v>
      </c>
      <c r="G356" s="87">
        <v>0</v>
      </c>
      <c r="H356" s="87">
        <v>0</v>
      </c>
      <c r="I356" s="87">
        <v>0</v>
      </c>
      <c r="J356" s="87">
        <v>0</v>
      </c>
      <c r="K356" s="87">
        <v>0</v>
      </c>
      <c r="L356" s="87">
        <v>0</v>
      </c>
      <c r="M356" s="87">
        <v>0</v>
      </c>
      <c r="N356" s="87">
        <v>0</v>
      </c>
      <c r="O356" s="87">
        <v>0</v>
      </c>
      <c r="P356" s="87">
        <v>0</v>
      </c>
      <c r="Q356" s="87">
        <v>0</v>
      </c>
      <c r="R356" s="87">
        <v>0</v>
      </c>
      <c r="S356" s="87">
        <v>0</v>
      </c>
      <c r="T356" s="87">
        <v>0</v>
      </c>
      <c r="U356" s="87">
        <v>0</v>
      </c>
      <c r="V356" s="87">
        <v>0</v>
      </c>
      <c r="W356" s="87">
        <v>0</v>
      </c>
      <c r="X356" s="87">
        <v>0</v>
      </c>
      <c r="Y356" s="87">
        <v>0</v>
      </c>
      <c r="Z356" s="87">
        <v>0</v>
      </c>
      <c r="AA356" s="87">
        <v>0</v>
      </c>
      <c r="AB356" s="87">
        <v>0</v>
      </c>
      <c r="AC356" s="87">
        <v>0</v>
      </c>
      <c r="AD356" s="87">
        <v>0</v>
      </c>
      <c r="AE356" s="87">
        <v>0</v>
      </c>
      <c r="AF356" s="87">
        <v>0</v>
      </c>
      <c r="AG356" s="87">
        <v>0</v>
      </c>
      <c r="AH356" s="87">
        <v>0</v>
      </c>
      <c r="AI356" s="87">
        <v>0</v>
      </c>
      <c r="AJ356" s="87">
        <v>0</v>
      </c>
      <c r="AK356" s="87">
        <v>0</v>
      </c>
      <c r="AL356" s="87">
        <v>0</v>
      </c>
      <c r="AM356" s="87">
        <v>0</v>
      </c>
      <c r="AN356" s="87">
        <v>0</v>
      </c>
      <c r="AO356" s="87">
        <v>0</v>
      </c>
      <c r="AP356" s="87">
        <v>0</v>
      </c>
      <c r="AQ356" s="87">
        <v>0</v>
      </c>
      <c r="AR356" s="87">
        <v>0</v>
      </c>
      <c r="AS356" s="87">
        <v>0</v>
      </c>
      <c r="AT356" s="87">
        <v>0</v>
      </c>
      <c r="AU356" s="87">
        <v>0</v>
      </c>
      <c r="AV356" s="87">
        <v>0</v>
      </c>
      <c r="AW356" s="87">
        <v>0</v>
      </c>
      <c r="AX356" s="87">
        <v>0</v>
      </c>
      <c r="AY356" s="87">
        <v>0</v>
      </c>
      <c r="AZ356" s="87">
        <v>0</v>
      </c>
      <c r="BA356" s="87">
        <v>0</v>
      </c>
      <c r="BB356" s="87">
        <v>0</v>
      </c>
      <c r="BC356" s="87">
        <v>0</v>
      </c>
      <c r="BD356" s="87">
        <v>0</v>
      </c>
      <c r="BE356" s="87">
        <v>0</v>
      </c>
      <c r="BF356" s="87">
        <v>0</v>
      </c>
      <c r="BG356" s="87">
        <v>0</v>
      </c>
      <c r="BH356" s="87">
        <v>0</v>
      </c>
      <c r="BI356" s="87">
        <v>0</v>
      </c>
      <c r="BJ356" s="87">
        <v>0</v>
      </c>
      <c r="BK356" s="87">
        <v>0</v>
      </c>
      <c r="BL356" s="87">
        <v>0</v>
      </c>
      <c r="BM356" s="87">
        <v>0</v>
      </c>
      <c r="BN356" s="87">
        <v>0</v>
      </c>
    </row>
    <row r="357" spans="1:66">
      <c r="A357" s="86" t="s">
        <v>1702</v>
      </c>
      <c r="B357" s="87">
        <v>37650372.416955598</v>
      </c>
      <c r="C357" s="87">
        <v>946154.41983789997</v>
      </c>
      <c r="D357" s="87">
        <v>12307605.7370048</v>
      </c>
      <c r="E357" s="87">
        <v>17451423.405714601</v>
      </c>
      <c r="F357" s="87">
        <v>28525778.1248562</v>
      </c>
      <c r="G357" s="87">
        <v>45118781.3781095</v>
      </c>
      <c r="H357" s="87">
        <v>34508362.220567301</v>
      </c>
      <c r="I357" s="87">
        <v>63078465.158622697</v>
      </c>
      <c r="J357" s="87">
        <v>38410145.6909649</v>
      </c>
      <c r="K357" s="87">
        <v>21873155.0315318</v>
      </c>
      <c r="L357" s="87">
        <v>5909086.8016909696</v>
      </c>
      <c r="M357" s="87">
        <v>39322844.685129397</v>
      </c>
      <c r="N357" s="87">
        <v>345102175.07098597</v>
      </c>
      <c r="O357" s="87">
        <v>44761541.403097399</v>
      </c>
      <c r="P357" s="87">
        <v>9227463.6336313095</v>
      </c>
      <c r="Q357" s="87">
        <v>13054787.1500214</v>
      </c>
      <c r="R357" s="87">
        <v>8477288.2867812794</v>
      </c>
      <c r="S357" s="87">
        <v>21056478.9893726</v>
      </c>
      <c r="T357" s="87">
        <v>31158944.458421301</v>
      </c>
      <c r="U357" s="87">
        <v>30349642.907985698</v>
      </c>
      <c r="V357" s="87">
        <v>57215266.192442998</v>
      </c>
      <c r="W357" s="87">
        <v>22658771.020502999</v>
      </c>
      <c r="X357" s="87">
        <v>15285678.4131561</v>
      </c>
      <c r="Y357" s="87">
        <v>780457.58529170603</v>
      </c>
      <c r="Z357" s="87">
        <v>15431941.331406699</v>
      </c>
      <c r="AA357" s="87">
        <v>269458261.37211102</v>
      </c>
      <c r="AB357" s="87">
        <v>22888049.767683402</v>
      </c>
      <c r="AC357" s="87">
        <v>-9822519.57973928</v>
      </c>
      <c r="AD357" s="87">
        <v>-10704813.0376838</v>
      </c>
      <c r="AE357" s="87">
        <v>-6579762.1866009003</v>
      </c>
      <c r="AF357" s="87">
        <v>6401387.5897569098</v>
      </c>
      <c r="AG357" s="87">
        <v>8306084.7400836302</v>
      </c>
      <c r="AH357" s="87">
        <v>14001547.025760399</v>
      </c>
      <c r="AI357" s="87">
        <v>37390600.998379201</v>
      </c>
      <c r="AJ357" s="87">
        <v>5641105.47522646</v>
      </c>
      <c r="AK357" s="87">
        <v>1318120.78454026</v>
      </c>
      <c r="AL357" s="87">
        <v>-12123746.470169799</v>
      </c>
      <c r="AM357" s="87">
        <v>7201104.8056533001</v>
      </c>
      <c r="AN357" s="87">
        <v>63917159.912889801</v>
      </c>
      <c r="AO357" s="87">
        <v>21695539.737754401</v>
      </c>
      <c r="AP357" s="87">
        <v>-11464359.953255501</v>
      </c>
      <c r="AQ357" s="87">
        <v>-12004493.917747701</v>
      </c>
      <c r="AR357" s="87">
        <v>-64438974.637521401</v>
      </c>
      <c r="AS357" s="87">
        <v>5293560.7718244903</v>
      </c>
      <c r="AT357" s="87">
        <v>-48926272.575471602</v>
      </c>
      <c r="AU357" s="87">
        <v>13212104.558862001</v>
      </c>
      <c r="AV357" s="87">
        <v>36457714.917084999</v>
      </c>
      <c r="AW357" s="87">
        <v>95709261.934092894</v>
      </c>
      <c r="AX357" s="87">
        <v>-452833.23348255298</v>
      </c>
      <c r="AY357" s="87">
        <v>-14439788.111323301</v>
      </c>
      <c r="AZ357" s="87">
        <v>35296197.001924202</v>
      </c>
      <c r="BA357" s="87">
        <v>55937656.492740802</v>
      </c>
      <c r="BB357" s="87">
        <v>20191958.907946002</v>
      </c>
      <c r="BC357" s="87">
        <v>-12344126.370045699</v>
      </c>
      <c r="BD357" s="87">
        <v>-8456817.9230340701</v>
      </c>
      <c r="BE357" s="87">
        <v>-65728660.481437497</v>
      </c>
      <c r="BF357" s="87">
        <v>5078098.75021959</v>
      </c>
      <c r="BG357" s="87">
        <v>-49333935.548914902</v>
      </c>
      <c r="BH357" s="87">
        <v>13005672.9082713</v>
      </c>
      <c r="BI357" s="87">
        <v>36363621.078371398</v>
      </c>
      <c r="BJ357" s="87">
        <v>-52579371.545797102</v>
      </c>
      <c r="BK357" s="87">
        <v>-640865.85531272402</v>
      </c>
      <c r="BL357" s="87">
        <v>-13715105.2234757</v>
      </c>
      <c r="BM357" s="87">
        <v>91678698.167797506</v>
      </c>
      <c r="BN357" s="87">
        <v>-36480833.135412</v>
      </c>
    </row>
    <row r="358" spans="1:66">
      <c r="A358" s="86" t="s">
        <v>1703</v>
      </c>
      <c r="B358" s="87">
        <v>9451020.5812298395</v>
      </c>
      <c r="C358" s="87">
        <v>-721476.21817291598</v>
      </c>
      <c r="D358" s="87">
        <v>2427326.1121076602</v>
      </c>
      <c r="E358" s="87">
        <v>3852924.3574039098</v>
      </c>
      <c r="F358" s="87">
        <v>6922158.4695368595</v>
      </c>
      <c r="G358" s="87">
        <v>11520874.4127413</v>
      </c>
      <c r="H358" s="87">
        <v>8580219.0654759705</v>
      </c>
      <c r="I358" s="87">
        <v>16498362.9888473</v>
      </c>
      <c r="J358" s="87">
        <v>9661590.1457070895</v>
      </c>
      <c r="K358" s="87">
        <v>5078397.9750403203</v>
      </c>
      <c r="L358" s="87">
        <v>653990.05041825795</v>
      </c>
      <c r="M358" s="87">
        <v>9914542.7517995592</v>
      </c>
      <c r="N358" s="87">
        <v>83839930.6921352</v>
      </c>
      <c r="O358" s="87">
        <v>11742025.881873799</v>
      </c>
      <c r="P358" s="87">
        <v>1893830.9848184499</v>
      </c>
      <c r="Q358" s="87">
        <v>2954565.6454456002</v>
      </c>
      <c r="R358" s="87">
        <v>2164262.1056209099</v>
      </c>
      <c r="S358" s="87">
        <v>5172217.7047266103</v>
      </c>
      <c r="T358" s="87">
        <v>8450435.3958209604</v>
      </c>
      <c r="U358" s="87">
        <v>7747798.5337702902</v>
      </c>
      <c r="V358" s="87">
        <v>15193549.5070388</v>
      </c>
      <c r="W358" s="87">
        <v>7365388.1656093197</v>
      </c>
      <c r="X358" s="87">
        <v>3572852.4656643299</v>
      </c>
      <c r="Y358" s="87">
        <v>-447238.97062965803</v>
      </c>
      <c r="Z358" s="87">
        <v>7743909.0905249901</v>
      </c>
      <c r="AA358" s="87">
        <v>73553596.510284498</v>
      </c>
      <c r="AB358" s="87">
        <v>6239766.3600911601</v>
      </c>
      <c r="AC358" s="87">
        <v>-2825899.1179045602</v>
      </c>
      <c r="AD358" s="87">
        <v>-3046773.4148883801</v>
      </c>
      <c r="AE358" s="87">
        <v>-1030319.20156528</v>
      </c>
      <c r="AF358" s="87">
        <v>1670522.6221926401</v>
      </c>
      <c r="AG358" s="87">
        <v>3095261.95725381</v>
      </c>
      <c r="AH358" s="87">
        <v>3776890.8206315199</v>
      </c>
      <c r="AI358" s="87">
        <v>10259117.923146101</v>
      </c>
      <c r="AJ358" s="87">
        <v>2294275.3633150598</v>
      </c>
      <c r="AK358" s="87">
        <v>261705.92132634899</v>
      </c>
      <c r="AL358" s="87">
        <v>-3463679.3092559502</v>
      </c>
      <c r="AM358" s="87">
        <v>2851412.2903670901</v>
      </c>
      <c r="AN358" s="87">
        <v>20082282.214709599</v>
      </c>
      <c r="AO358" s="87">
        <v>5975077.7612194</v>
      </c>
      <c r="AP358" s="87">
        <v>-3215118.67619832</v>
      </c>
      <c r="AQ358" s="87">
        <v>-3364815.6681210599</v>
      </c>
      <c r="AR358" s="87">
        <v>-1313960.2660632101</v>
      </c>
      <c r="AS358" s="87">
        <v>1429303.7973688401</v>
      </c>
      <c r="AT358" s="87">
        <v>2985352.4747417001</v>
      </c>
      <c r="AU358" s="87">
        <v>3623911.5488783801</v>
      </c>
      <c r="AV358" s="87">
        <v>10066383.5554405</v>
      </c>
      <c r="AW358" s="87">
        <v>1988409.04137435</v>
      </c>
      <c r="AX358" s="87">
        <v>-163297.211912525</v>
      </c>
      <c r="AY358" s="87">
        <v>-4039752.33048771</v>
      </c>
      <c r="AZ358" s="87">
        <v>2514950.64874445</v>
      </c>
      <c r="BA358" s="87">
        <v>16486444.6749848</v>
      </c>
      <c r="BB358" s="87">
        <v>5596158.9314035401</v>
      </c>
      <c r="BC358" s="87">
        <v>-3421148.6538297599</v>
      </c>
      <c r="BD358" s="87">
        <v>-3723007.5983049902</v>
      </c>
      <c r="BE358" s="87">
        <v>-1648040.49168024</v>
      </c>
      <c r="BF358" s="87">
        <v>1407384.38529643</v>
      </c>
      <c r="BG358" s="87">
        <v>2895723.0320725599</v>
      </c>
      <c r="BH358" s="87">
        <v>3604494.8851343999</v>
      </c>
      <c r="BI358" s="87">
        <v>10078101.079921501</v>
      </c>
      <c r="BJ358" s="87">
        <v>1996257.2732994601</v>
      </c>
      <c r="BK358" s="87">
        <v>-177614.62354346199</v>
      </c>
      <c r="BL358" s="87">
        <v>-3801112.5587864099</v>
      </c>
      <c r="BM358" s="87">
        <v>-3748216.20578798</v>
      </c>
      <c r="BN358" s="87">
        <v>9058979.4551950507</v>
      </c>
    </row>
    <row r="359" spans="1:66">
      <c r="A359" s="86" t="s">
        <v>1704</v>
      </c>
      <c r="B359" s="87">
        <v>-11385377.3671929</v>
      </c>
      <c r="C359" s="87">
        <v>7416362.2887949804</v>
      </c>
      <c r="D359" s="87">
        <v>-4837174.3188751303</v>
      </c>
      <c r="E359" s="87">
        <v>-12858644.465302501</v>
      </c>
      <c r="F359" s="87">
        <v>-16483305.735977801</v>
      </c>
      <c r="G359" s="87">
        <v>-21898621.3462996</v>
      </c>
      <c r="H359" s="87">
        <v>-17141810.906374499</v>
      </c>
      <c r="I359" s="87">
        <v>-32975921.0410867</v>
      </c>
      <c r="J359" s="87">
        <v>-25494096.612393402</v>
      </c>
      <c r="K359" s="87">
        <v>-13481106.8957255</v>
      </c>
      <c r="L359" s="87">
        <v>-5389373.57293496</v>
      </c>
      <c r="M359" s="87">
        <v>-20835830.4323318</v>
      </c>
      <c r="N359" s="87">
        <v>-175364900.4057</v>
      </c>
      <c r="O359" s="87">
        <v>-20595014.905797299</v>
      </c>
      <c r="P359" s="87">
        <v>-3756223.3804371199</v>
      </c>
      <c r="Q359" s="87">
        <v>-9907290.7562408596</v>
      </c>
      <c r="R359" s="87">
        <v>-3535007.2940830798</v>
      </c>
      <c r="S359" s="87">
        <v>-8457759.47559423</v>
      </c>
      <c r="T359" s="87">
        <v>-11334016.4576551</v>
      </c>
      <c r="U359" s="87">
        <v>-10888928.859029399</v>
      </c>
      <c r="V359" s="87">
        <v>-24735602.9011367</v>
      </c>
      <c r="W359" s="87">
        <v>-5814174.6909565302</v>
      </c>
      <c r="X359" s="87">
        <v>-5162078.5777098797</v>
      </c>
      <c r="Y359" s="87">
        <v>929493.31658329698</v>
      </c>
      <c r="Z359" s="87">
        <v>-5461359.5474510202</v>
      </c>
      <c r="AA359" s="87">
        <v>-108717963.52950799</v>
      </c>
      <c r="AB359" s="87">
        <v>-932995.88006744697</v>
      </c>
      <c r="AC359" s="87">
        <v>11667340.1796641</v>
      </c>
      <c r="AD359" s="87">
        <v>9778374.4135170802</v>
      </c>
      <c r="AE359" s="87">
        <v>9140309.0044355802</v>
      </c>
      <c r="AF359" s="87">
        <v>3647322.60569849</v>
      </c>
      <c r="AG359" s="87">
        <v>6108664.6991727799</v>
      </c>
      <c r="AH359" s="87">
        <v>3012887.9523704201</v>
      </c>
      <c r="AI359" s="87">
        <v>-7506043.5103696696</v>
      </c>
      <c r="AJ359" s="87">
        <v>6440449.1199928997</v>
      </c>
      <c r="AK359" s="87">
        <v>5877042.9682718199</v>
      </c>
      <c r="AL359" s="87">
        <v>10262522.7228371</v>
      </c>
      <c r="AM359" s="87">
        <v>-1965550.7358080901</v>
      </c>
      <c r="AN359" s="87">
        <v>55530323.539715096</v>
      </c>
      <c r="AO359" s="87">
        <v>-3312275.6971486402</v>
      </c>
      <c r="AP359" s="87">
        <v>9738679.5670936909</v>
      </c>
      <c r="AQ359" s="87">
        <v>7324174.7595060198</v>
      </c>
      <c r="AR359" s="87">
        <v>63390499.4358785</v>
      </c>
      <c r="AS359" s="87">
        <v>1273457.0338285801</v>
      </c>
      <c r="AT359" s="87">
        <v>60313032.780195199</v>
      </c>
      <c r="AU359" s="87">
        <v>725988.53307918203</v>
      </c>
      <c r="AV359" s="87">
        <v>-9657211.7001698297</v>
      </c>
      <c r="AW359" s="87">
        <v>-86821485.062831804</v>
      </c>
      <c r="AX359" s="87">
        <v>4392339.3101121401</v>
      </c>
      <c r="AY359" s="87">
        <v>9089995.9455998391</v>
      </c>
      <c r="AZ359" s="87">
        <v>-33152149.8560698</v>
      </c>
      <c r="BA359" s="87">
        <v>23305045.049072899</v>
      </c>
      <c r="BB359" s="87">
        <v>-4896262.6362946499</v>
      </c>
      <c r="BC359" s="87">
        <v>8247772.8101783199</v>
      </c>
      <c r="BD359" s="87">
        <v>1214774.70511375</v>
      </c>
      <c r="BE359" s="87">
        <v>62011645.289921097</v>
      </c>
      <c r="BF359" s="87">
        <v>-962428.19773359201</v>
      </c>
      <c r="BG359" s="87">
        <v>57892139.046039499</v>
      </c>
      <c r="BH359" s="87">
        <v>-1932447.3345301501</v>
      </c>
      <c r="BI359" s="87">
        <v>-12400088.553611301</v>
      </c>
      <c r="BJ359" s="87">
        <v>58884958.420744799</v>
      </c>
      <c r="BK359" s="87">
        <v>1854420.95798319</v>
      </c>
      <c r="BL359" s="87">
        <v>5538973.6710309396</v>
      </c>
      <c r="BM359" s="87">
        <v>-92081122.588415205</v>
      </c>
      <c r="BN359" s="87">
        <v>83372335.590426698</v>
      </c>
    </row>
    <row r="360" spans="1:66">
      <c r="A360" s="86" t="s">
        <v>1705</v>
      </c>
      <c r="B360" s="87">
        <v>-885293.06761143403</v>
      </c>
      <c r="C360" s="87">
        <v>4325569.5228614202</v>
      </c>
      <c r="D360" s="87">
        <v>1636657.6202555699</v>
      </c>
      <c r="E360" s="87">
        <v>-975678.90706958994</v>
      </c>
      <c r="F360" s="87">
        <v>-1980246.1526586099</v>
      </c>
      <c r="G360" s="87">
        <v>-4003040.0909539098</v>
      </c>
      <c r="H360" s="87">
        <v>-2162749.4752679202</v>
      </c>
      <c r="I360" s="87">
        <v>-6551139.78723149</v>
      </c>
      <c r="J360" s="87">
        <v>-2802217.6677378798</v>
      </c>
      <c r="K360" s="87">
        <v>-1148193.0601220501</v>
      </c>
      <c r="L360" s="87">
        <v>1094413.80686448</v>
      </c>
      <c r="M360" s="87">
        <v>-5047068.81427396</v>
      </c>
      <c r="N360" s="87">
        <v>-18498986.072945401</v>
      </c>
      <c r="O360" s="87">
        <v>-3263588.0919577</v>
      </c>
      <c r="P360" s="87">
        <v>1403247.5537707401</v>
      </c>
      <c r="Q360" s="87">
        <v>-301507.82879013498</v>
      </c>
      <c r="R360" s="87">
        <v>986216.48674868105</v>
      </c>
      <c r="S360" s="87">
        <v>100226.71611066999</v>
      </c>
      <c r="T360" s="87">
        <v>-1175262.49534485</v>
      </c>
      <c r="U360" s="87">
        <v>-573566.76380333398</v>
      </c>
      <c r="V360" s="87">
        <v>-4411143.3438784303</v>
      </c>
      <c r="W360" s="87">
        <v>-916207.91777658905</v>
      </c>
      <c r="X360" s="87">
        <v>1013617.74349106</v>
      </c>
      <c r="Y360" s="87">
        <v>2701884.0785181499</v>
      </c>
      <c r="Z360" s="87">
        <v>-3199847.5124201099</v>
      </c>
      <c r="AA360" s="87">
        <v>-7635931.3753318498</v>
      </c>
      <c r="AB360" s="87">
        <v>1847039.4813578001</v>
      </c>
      <c r="AC360" s="87">
        <v>5339196.1116688997</v>
      </c>
      <c r="AD360" s="87">
        <v>4792021.74488331</v>
      </c>
      <c r="AE360" s="87">
        <v>3741978.2108753002</v>
      </c>
      <c r="AF360" s="87">
        <v>3116465.1135932598</v>
      </c>
      <c r="AG360" s="87">
        <v>2901764.3696586001</v>
      </c>
      <c r="AH360" s="87">
        <v>2940632.8841498601</v>
      </c>
      <c r="AI360" s="87">
        <v>25333.1590266284</v>
      </c>
      <c r="AJ360" s="87">
        <v>3056110.9211582602</v>
      </c>
      <c r="AK360" s="87">
        <v>3734427.4211847601</v>
      </c>
      <c r="AL360" s="87">
        <v>4949853.9089705702</v>
      </c>
      <c r="AM360" s="87">
        <v>601619.35114538798</v>
      </c>
      <c r="AN360" s="87">
        <v>37046442.677672699</v>
      </c>
      <c r="AO360" s="87">
        <v>1867794.82234481</v>
      </c>
      <c r="AP360" s="87">
        <v>5484839.6171713602</v>
      </c>
      <c r="AQ360" s="87">
        <v>4815664.6893944796</v>
      </c>
      <c r="AR360" s="87">
        <v>3771367.1992183798</v>
      </c>
      <c r="AS360" s="87">
        <v>3138721.0012500701</v>
      </c>
      <c r="AT360" s="87">
        <v>2918453.7899838998</v>
      </c>
      <c r="AU360" s="87">
        <v>2986991.2580340598</v>
      </c>
      <c r="AV360" s="87">
        <v>109309.157612315</v>
      </c>
      <c r="AW360" s="87">
        <v>3222809.2498544799</v>
      </c>
      <c r="AX360" s="87">
        <v>4003112.6626035399</v>
      </c>
      <c r="AY360" s="87">
        <v>5305058.3161778497</v>
      </c>
      <c r="AZ360" s="87">
        <v>827257.13657677802</v>
      </c>
      <c r="BA360" s="87">
        <v>38451378.900222003</v>
      </c>
      <c r="BB360" s="87">
        <v>1884926.8388785</v>
      </c>
      <c r="BC360" s="87">
        <v>5527768.6103877705</v>
      </c>
      <c r="BD360" s="87">
        <v>4957806.2840496497</v>
      </c>
      <c r="BE360" s="87">
        <v>3859793.2789729601</v>
      </c>
      <c r="BF360" s="87">
        <v>2975180.7775071599</v>
      </c>
      <c r="BG360" s="87">
        <v>2718080.7901169099</v>
      </c>
      <c r="BH360" s="87">
        <v>2706342.0144746099</v>
      </c>
      <c r="BI360" s="87">
        <v>-194742.72752320001</v>
      </c>
      <c r="BJ360" s="87">
        <v>2993238.59111861</v>
      </c>
      <c r="BK360" s="87">
        <v>3755864.5949141802</v>
      </c>
      <c r="BL360" s="87">
        <v>4777030.6277568499</v>
      </c>
      <c r="BM360" s="87">
        <v>6878600.8519843603</v>
      </c>
      <c r="BN360" s="87">
        <v>42839890.532638401</v>
      </c>
    </row>
    <row r="361" spans="1:66">
      <c r="A361" s="86" t="s">
        <v>1706</v>
      </c>
      <c r="B361" s="87">
        <v>-36774.583333333299</v>
      </c>
      <c r="C361" s="87">
        <v>-36774.583333333299</v>
      </c>
      <c r="D361" s="87">
        <v>-36774.583333333299</v>
      </c>
      <c r="E361" s="87">
        <v>-36774.583333333299</v>
      </c>
      <c r="F361" s="87">
        <v>-36774.583333333299</v>
      </c>
      <c r="G361" s="87">
        <v>-36774.583333333299</v>
      </c>
      <c r="H361" s="87">
        <v>-36774.583333333299</v>
      </c>
      <c r="I361" s="87">
        <v>-36774.583333333299</v>
      </c>
      <c r="J361" s="87">
        <v>-36774.583333333299</v>
      </c>
      <c r="K361" s="87">
        <v>-36774.583333333299</v>
      </c>
      <c r="L361" s="87">
        <v>-36774.583333333299</v>
      </c>
      <c r="M361" s="87">
        <v>-36774.583333333299</v>
      </c>
      <c r="N361" s="87">
        <v>-441295</v>
      </c>
      <c r="O361" s="87">
        <v>-46237.076388888898</v>
      </c>
      <c r="P361" s="87">
        <v>-46237.076388888898</v>
      </c>
      <c r="Q361" s="87">
        <v>-46237.076388888898</v>
      </c>
      <c r="R361" s="87">
        <v>-46237.076388888898</v>
      </c>
      <c r="S361" s="87">
        <v>-46237.076388888898</v>
      </c>
      <c r="T361" s="87">
        <v>-46237.076388888898</v>
      </c>
      <c r="U361" s="87">
        <v>-46237.076388888898</v>
      </c>
      <c r="V361" s="87">
        <v>-46237.076388888898</v>
      </c>
      <c r="W361" s="87">
        <v>-46237.076388888898</v>
      </c>
      <c r="X361" s="87">
        <v>-46237.076388888898</v>
      </c>
      <c r="Y361" s="87">
        <v>-46237.076388888898</v>
      </c>
      <c r="Z361" s="87">
        <v>-46237.076388888898</v>
      </c>
      <c r="AA361" s="87">
        <v>-554844.91666666698</v>
      </c>
      <c r="AB361" s="87">
        <v>-102812.27430555499</v>
      </c>
      <c r="AC361" s="87">
        <v>-102812.27430555499</v>
      </c>
      <c r="AD361" s="87">
        <v>-102812.27430555499</v>
      </c>
      <c r="AE361" s="87">
        <v>-102812.27430555499</v>
      </c>
      <c r="AF361" s="87">
        <v>-102812.27430555499</v>
      </c>
      <c r="AG361" s="87">
        <v>-102812.27430555499</v>
      </c>
      <c r="AH361" s="87">
        <v>-102812.27430555499</v>
      </c>
      <c r="AI361" s="87">
        <v>-102812.27430555499</v>
      </c>
      <c r="AJ361" s="87">
        <v>-102812.27430555499</v>
      </c>
      <c r="AK361" s="87">
        <v>-102812.27430555499</v>
      </c>
      <c r="AL361" s="87">
        <v>-102812.27430555499</v>
      </c>
      <c r="AM361" s="87">
        <v>-102812.27430555499</v>
      </c>
      <c r="AN361" s="87">
        <v>-1233747.29166666</v>
      </c>
      <c r="AO361" s="87">
        <v>-154488.67840301999</v>
      </c>
      <c r="AP361" s="87">
        <v>-154488.67840301999</v>
      </c>
      <c r="AQ361" s="87">
        <v>-154488.67840301999</v>
      </c>
      <c r="AR361" s="87">
        <v>-154488.67840301999</v>
      </c>
      <c r="AS361" s="87">
        <v>-154488.67840301999</v>
      </c>
      <c r="AT361" s="87">
        <v>-154488.67840301999</v>
      </c>
      <c r="AU361" s="87">
        <v>-154488.67840301999</v>
      </c>
      <c r="AV361" s="87">
        <v>-154488.67840301999</v>
      </c>
      <c r="AW361" s="87">
        <v>-154488.67840301999</v>
      </c>
      <c r="AX361" s="87">
        <v>-154488.67840301999</v>
      </c>
      <c r="AY361" s="87">
        <v>-154488.67840301999</v>
      </c>
      <c r="AZ361" s="87">
        <v>-154488.67840301999</v>
      </c>
      <c r="BA361" s="87">
        <v>-1853864.14083625</v>
      </c>
      <c r="BB361" s="87">
        <v>-269788.079970463</v>
      </c>
      <c r="BC361" s="87">
        <v>-269788.079970463</v>
      </c>
      <c r="BD361" s="87">
        <v>-269788.079970463</v>
      </c>
      <c r="BE361" s="87">
        <v>-269788.079970463</v>
      </c>
      <c r="BF361" s="87">
        <v>-269788.079970463</v>
      </c>
      <c r="BG361" s="87">
        <v>-269788.079970463</v>
      </c>
      <c r="BH361" s="87">
        <v>-269788.079970463</v>
      </c>
      <c r="BI361" s="87">
        <v>-269788.079970463</v>
      </c>
      <c r="BJ361" s="87">
        <v>-269788.079970463</v>
      </c>
      <c r="BK361" s="87">
        <v>-269788.079970463</v>
      </c>
      <c r="BL361" s="87">
        <v>-269788.079970463</v>
      </c>
      <c r="BM361" s="87">
        <v>-269788.079970463</v>
      </c>
      <c r="BN361" s="87">
        <v>-3237456.95964556</v>
      </c>
    </row>
    <row r="362" spans="1:66">
      <c r="A362" s="89" t="s">
        <v>1707</v>
      </c>
      <c r="B362" s="87">
        <v>34793947.980047703</v>
      </c>
      <c r="C362" s="87">
        <v>11929835.429988001</v>
      </c>
      <c r="D362" s="87">
        <v>11497640.5671595</v>
      </c>
      <c r="E362" s="87">
        <v>7433249.8074131003</v>
      </c>
      <c r="F362" s="87">
        <v>16947610.122423202</v>
      </c>
      <c r="G362" s="87">
        <v>30701219.770263899</v>
      </c>
      <c r="H362" s="87">
        <v>23747246.321067501</v>
      </c>
      <c r="I362" s="87">
        <v>40012992.735818498</v>
      </c>
      <c r="J362" s="87">
        <v>19738646.973207299</v>
      </c>
      <c r="K362" s="87">
        <v>12285478.467391299</v>
      </c>
      <c r="L362" s="87">
        <v>2231342.5027054199</v>
      </c>
      <c r="M362" s="87">
        <v>23317713.606989902</v>
      </c>
      <c r="N362" s="87">
        <v>234636924.284475</v>
      </c>
      <c r="O362" s="87">
        <v>32598727.210827298</v>
      </c>
      <c r="P362" s="87">
        <v>8722081.7153945006</v>
      </c>
      <c r="Q362" s="87">
        <v>5754317.1340471702</v>
      </c>
      <c r="R362" s="87">
        <v>8046522.5086789001</v>
      </c>
      <c r="S362" s="87">
        <v>17824926.858226798</v>
      </c>
      <c r="T362" s="87">
        <v>27053863.824853402</v>
      </c>
      <c r="U362" s="87">
        <v>26588708.742534298</v>
      </c>
      <c r="V362" s="87">
        <v>43215832.378077798</v>
      </c>
      <c r="W362" s="87">
        <v>23247539.500990398</v>
      </c>
      <c r="X362" s="87">
        <v>14663832.9682127</v>
      </c>
      <c r="Y362" s="87">
        <v>3918358.9333746</v>
      </c>
      <c r="Z362" s="87">
        <v>14468406.2856717</v>
      </c>
      <c r="AA362" s="87">
        <v>226103118.06088901</v>
      </c>
      <c r="AB362" s="87">
        <v>29939047.4547594</v>
      </c>
      <c r="AC362" s="87">
        <v>4255305.3193836501</v>
      </c>
      <c r="AD362" s="87">
        <v>715997.43152257998</v>
      </c>
      <c r="AE362" s="87">
        <v>5169393.5528391404</v>
      </c>
      <c r="AF362" s="87">
        <v>14732885.656935699</v>
      </c>
      <c r="AG362" s="87">
        <v>20308963.491863199</v>
      </c>
      <c r="AH362" s="87">
        <v>23629146.408606701</v>
      </c>
      <c r="AI362" s="87">
        <v>40066196.295876801</v>
      </c>
      <c r="AJ362" s="87">
        <v>17329128.605387099</v>
      </c>
      <c r="AK362" s="87">
        <v>11088484.821017601</v>
      </c>
      <c r="AL362" s="87">
        <v>-477861.42192367901</v>
      </c>
      <c r="AM362" s="87">
        <v>8585773.43705214</v>
      </c>
      <c r="AN362" s="87">
        <v>175342461.05331999</v>
      </c>
      <c r="AO362" s="87">
        <v>26071647.9457669</v>
      </c>
      <c r="AP362" s="87">
        <v>389551.87640812702</v>
      </c>
      <c r="AQ362" s="87">
        <v>-3383958.8153713001</v>
      </c>
      <c r="AR362" s="87">
        <v>1254443.05310922</v>
      </c>
      <c r="AS362" s="87">
        <v>10980553.9258689</v>
      </c>
      <c r="AT362" s="87">
        <v>17136077.791046102</v>
      </c>
      <c r="AU362" s="87">
        <v>20394507.220450599</v>
      </c>
      <c r="AV362" s="87">
        <v>36821707.251565099</v>
      </c>
      <c r="AW362" s="87">
        <v>13944506.4840868</v>
      </c>
      <c r="AX362" s="87">
        <v>7624832.8489175905</v>
      </c>
      <c r="AY362" s="87">
        <v>-4238974.8584364196</v>
      </c>
      <c r="AZ362" s="87">
        <v>5331766.2527726302</v>
      </c>
      <c r="BA362" s="87">
        <v>132326660.976184</v>
      </c>
      <c r="BB362" s="87">
        <v>22506993.961962901</v>
      </c>
      <c r="BC362" s="87">
        <v>-2259521.6832798901</v>
      </c>
      <c r="BD362" s="87">
        <v>-6277032.6121461196</v>
      </c>
      <c r="BE362" s="87">
        <v>-1775050.48419419</v>
      </c>
      <c r="BF362" s="87">
        <v>8228447.6353191398</v>
      </c>
      <c r="BG362" s="87">
        <v>13902219.2393436</v>
      </c>
      <c r="BH362" s="87">
        <v>17114274.393379699</v>
      </c>
      <c r="BI362" s="87">
        <v>33577102.797187902</v>
      </c>
      <c r="BJ362" s="87">
        <v>11025294.659395199</v>
      </c>
      <c r="BK362" s="87">
        <v>4522016.9940707302</v>
      </c>
      <c r="BL362" s="87">
        <v>-7470001.5634447997</v>
      </c>
      <c r="BM362" s="87">
        <v>2458172.1456081802</v>
      </c>
      <c r="BN362" s="87">
        <v>95552915.483202606</v>
      </c>
    </row>
    <row r="363" spans="1:66">
      <c r="A363" s="86" t="s">
        <v>1708</v>
      </c>
      <c r="B363" s="87">
        <v>0</v>
      </c>
      <c r="C363" s="87">
        <v>0</v>
      </c>
      <c r="D363" s="87">
        <v>0</v>
      </c>
      <c r="E363" s="87">
        <v>0</v>
      </c>
      <c r="F363" s="87">
        <v>0</v>
      </c>
      <c r="G363" s="87">
        <v>0</v>
      </c>
      <c r="H363" s="87">
        <v>0</v>
      </c>
      <c r="I363" s="87">
        <v>0</v>
      </c>
      <c r="J363" s="87">
        <v>0</v>
      </c>
      <c r="K363" s="87">
        <v>0</v>
      </c>
      <c r="L363" s="87">
        <v>0</v>
      </c>
      <c r="M363" s="87">
        <v>0</v>
      </c>
      <c r="N363" s="87">
        <v>0</v>
      </c>
      <c r="O363" s="87">
        <v>0</v>
      </c>
      <c r="P363" s="87">
        <v>0</v>
      </c>
      <c r="Q363" s="87">
        <v>0</v>
      </c>
      <c r="R363" s="87">
        <v>0</v>
      </c>
      <c r="S363" s="87">
        <v>0</v>
      </c>
      <c r="T363" s="87">
        <v>0</v>
      </c>
      <c r="U363" s="87">
        <v>0</v>
      </c>
      <c r="V363" s="87">
        <v>0</v>
      </c>
      <c r="W363" s="87">
        <v>0</v>
      </c>
      <c r="X363" s="87">
        <v>0</v>
      </c>
      <c r="Y363" s="87">
        <v>0</v>
      </c>
      <c r="Z363" s="87">
        <v>0</v>
      </c>
      <c r="AA363" s="87">
        <v>0</v>
      </c>
      <c r="AB363" s="87">
        <v>0</v>
      </c>
      <c r="AC363" s="87">
        <v>0</v>
      </c>
      <c r="AD363" s="87">
        <v>0</v>
      </c>
      <c r="AE363" s="87">
        <v>0</v>
      </c>
      <c r="AF363" s="87">
        <v>0</v>
      </c>
      <c r="AG363" s="87">
        <v>0</v>
      </c>
      <c r="AH363" s="87">
        <v>0</v>
      </c>
      <c r="AI363" s="87">
        <v>0</v>
      </c>
      <c r="AJ363" s="87">
        <v>0</v>
      </c>
      <c r="AK363" s="87">
        <v>0</v>
      </c>
      <c r="AL363" s="87">
        <v>0</v>
      </c>
      <c r="AM363" s="87">
        <v>0</v>
      </c>
      <c r="AN363" s="87">
        <v>0</v>
      </c>
      <c r="AO363" s="87">
        <v>0</v>
      </c>
      <c r="AP363" s="87">
        <v>0</v>
      </c>
      <c r="AQ363" s="87">
        <v>0</v>
      </c>
      <c r="AR363" s="87">
        <v>0</v>
      </c>
      <c r="AS363" s="87">
        <v>0</v>
      </c>
      <c r="AT363" s="87">
        <v>0</v>
      </c>
      <c r="AU363" s="87">
        <v>0</v>
      </c>
      <c r="AV363" s="87">
        <v>0</v>
      </c>
      <c r="AW363" s="87">
        <v>0</v>
      </c>
      <c r="AX363" s="87">
        <v>0</v>
      </c>
      <c r="AY363" s="87">
        <v>0</v>
      </c>
      <c r="AZ363" s="87">
        <v>0</v>
      </c>
      <c r="BA363" s="87">
        <v>0</v>
      </c>
      <c r="BB363" s="87">
        <v>0</v>
      </c>
      <c r="BC363" s="87">
        <v>0</v>
      </c>
      <c r="BD363" s="87">
        <v>0</v>
      </c>
      <c r="BE363" s="87">
        <v>0</v>
      </c>
      <c r="BF363" s="87">
        <v>0</v>
      </c>
      <c r="BG363" s="87">
        <v>0</v>
      </c>
      <c r="BH363" s="87">
        <v>0</v>
      </c>
      <c r="BI363" s="87">
        <v>0</v>
      </c>
      <c r="BJ363" s="87">
        <v>0</v>
      </c>
      <c r="BK363" s="87">
        <v>0</v>
      </c>
      <c r="BL363" s="87">
        <v>0</v>
      </c>
      <c r="BM363" s="87">
        <v>0</v>
      </c>
      <c r="BN363" s="87">
        <v>0</v>
      </c>
    </row>
    <row r="364" spans="1:66" ht="10.8" thickBot="1">
      <c r="A364" s="92" t="s">
        <v>1709</v>
      </c>
      <c r="B364" s="87">
        <v>0</v>
      </c>
      <c r="C364" s="87">
        <v>0</v>
      </c>
      <c r="D364" s="87">
        <v>0</v>
      </c>
      <c r="E364" s="87">
        <v>0</v>
      </c>
      <c r="F364" s="87">
        <v>0</v>
      </c>
      <c r="G364" s="87">
        <v>0</v>
      </c>
      <c r="H364" s="87">
        <v>0</v>
      </c>
      <c r="I364" s="87">
        <v>0</v>
      </c>
      <c r="J364" s="87">
        <v>0</v>
      </c>
      <c r="K364" s="87">
        <v>0</v>
      </c>
      <c r="L364" s="87">
        <v>0</v>
      </c>
      <c r="M364" s="87">
        <v>0</v>
      </c>
      <c r="N364" s="87">
        <v>0</v>
      </c>
      <c r="O364" s="87">
        <v>0</v>
      </c>
      <c r="P364" s="87">
        <v>0</v>
      </c>
      <c r="Q364" s="87">
        <v>0</v>
      </c>
      <c r="R364" s="87">
        <v>0</v>
      </c>
      <c r="S364" s="87">
        <v>0</v>
      </c>
      <c r="T364" s="87">
        <v>0</v>
      </c>
      <c r="U364" s="87">
        <v>0</v>
      </c>
      <c r="V364" s="87">
        <v>0</v>
      </c>
      <c r="W364" s="87">
        <v>0</v>
      </c>
      <c r="X364" s="87">
        <v>0</v>
      </c>
      <c r="Y364" s="87">
        <v>0</v>
      </c>
      <c r="Z364" s="87">
        <v>0</v>
      </c>
      <c r="AA364" s="87">
        <v>0</v>
      </c>
      <c r="AB364" s="87">
        <v>0</v>
      </c>
      <c r="AC364" s="87">
        <v>0</v>
      </c>
      <c r="AD364" s="87">
        <v>0</v>
      </c>
      <c r="AE364" s="87">
        <v>0</v>
      </c>
      <c r="AF364" s="87">
        <v>0</v>
      </c>
      <c r="AG364" s="87">
        <v>0</v>
      </c>
      <c r="AH364" s="87">
        <v>0</v>
      </c>
      <c r="AI364" s="87">
        <v>0</v>
      </c>
      <c r="AJ364" s="87">
        <v>0</v>
      </c>
      <c r="AK364" s="87">
        <v>0</v>
      </c>
      <c r="AL364" s="87">
        <v>0</v>
      </c>
      <c r="AM364" s="87">
        <v>0</v>
      </c>
      <c r="AN364" s="87">
        <v>0</v>
      </c>
      <c r="AO364" s="87">
        <v>0</v>
      </c>
      <c r="AP364" s="87">
        <v>0</v>
      </c>
      <c r="AQ364" s="87">
        <v>0</v>
      </c>
      <c r="AR364" s="87">
        <v>0</v>
      </c>
      <c r="AS364" s="87">
        <v>0</v>
      </c>
      <c r="AT364" s="87">
        <v>0</v>
      </c>
      <c r="AU364" s="87">
        <v>0</v>
      </c>
      <c r="AV364" s="87">
        <v>0</v>
      </c>
      <c r="AW364" s="87">
        <v>0</v>
      </c>
      <c r="AX364" s="87">
        <v>0</v>
      </c>
      <c r="AY364" s="87">
        <v>0</v>
      </c>
      <c r="AZ364" s="87">
        <v>0</v>
      </c>
      <c r="BA364" s="87">
        <v>0</v>
      </c>
      <c r="BB364" s="87">
        <v>0</v>
      </c>
      <c r="BC364" s="87">
        <v>0</v>
      </c>
      <c r="BD364" s="87">
        <v>0</v>
      </c>
      <c r="BE364" s="87">
        <v>0</v>
      </c>
      <c r="BF364" s="87">
        <v>0</v>
      </c>
      <c r="BG364" s="87">
        <v>0</v>
      </c>
      <c r="BH364" s="87">
        <v>0</v>
      </c>
      <c r="BI364" s="87">
        <v>0</v>
      </c>
      <c r="BJ364" s="87">
        <v>0</v>
      </c>
      <c r="BK364" s="87">
        <v>0</v>
      </c>
      <c r="BL364" s="87">
        <v>0</v>
      </c>
      <c r="BM364" s="87">
        <v>0</v>
      </c>
      <c r="BN364" s="87">
        <v>0</v>
      </c>
    </row>
    <row r="365" spans="1:66">
      <c r="A365" s="86" t="s">
        <v>1710</v>
      </c>
      <c r="B365" s="87">
        <v>-4991174.6556087798</v>
      </c>
      <c r="C365" s="87">
        <v>11705616.253472701</v>
      </c>
      <c r="D365" s="87">
        <v>7879611.9136143001</v>
      </c>
      <c r="E365" s="87">
        <v>335964.819326483</v>
      </c>
      <c r="F365" s="87">
        <v>-2913952.4481339902</v>
      </c>
      <c r="G365" s="87">
        <v>-3199772.1006303602</v>
      </c>
      <c r="H365" s="87">
        <v>-2587237.63272449</v>
      </c>
      <c r="I365" s="87">
        <v>-17310196.1200215</v>
      </c>
      <c r="J365" s="87">
        <v>-2528993.33311695</v>
      </c>
      <c r="K365" s="87">
        <v>-332931.23586502002</v>
      </c>
      <c r="L365" s="87">
        <v>6909020.2642810503</v>
      </c>
      <c r="M365" s="87">
        <v>7079295.6422581105</v>
      </c>
      <c r="N365" s="87">
        <v>45251.366851551204</v>
      </c>
      <c r="O365" s="87">
        <v>-5486927.4226327697</v>
      </c>
      <c r="P365" s="87">
        <v>9574547.7376286294</v>
      </c>
      <c r="Q365" s="87">
        <v>6025529.7274731603</v>
      </c>
      <c r="R365" s="87">
        <v>949614.15430638904</v>
      </c>
      <c r="S365" s="87">
        <v>-1484811.6364060901</v>
      </c>
      <c r="T365" s="87">
        <v>-3067889.0328531698</v>
      </c>
      <c r="U365" s="87">
        <v>-3503611.2244946999</v>
      </c>
      <c r="V365" s="87">
        <v>-16131478.4063126</v>
      </c>
      <c r="W365" s="87">
        <v>-2047426.68966049</v>
      </c>
      <c r="X365" s="87">
        <v>1486072.4565304201</v>
      </c>
      <c r="Y365" s="87">
        <v>6803317.86889013</v>
      </c>
      <c r="Z365" s="87">
        <v>6934786.8524890896</v>
      </c>
      <c r="AA365" s="87">
        <v>51724.384957961702</v>
      </c>
      <c r="AB365" s="87">
        <v>-4836058.7752686199</v>
      </c>
      <c r="AC365" s="87">
        <v>4901770.7811219404</v>
      </c>
      <c r="AD365" s="87">
        <v>3372356.6169356401</v>
      </c>
      <c r="AE365" s="87">
        <v>-115996.52174185999</v>
      </c>
      <c r="AF365" s="87">
        <v>-1025297.91445238</v>
      </c>
      <c r="AG365" s="87">
        <v>-1071372.2646423699</v>
      </c>
      <c r="AH365" s="87">
        <v>-846012.79450836906</v>
      </c>
      <c r="AI365" s="87">
        <v>-9797753.6111304108</v>
      </c>
      <c r="AJ365" s="87">
        <v>-455927.08769612003</v>
      </c>
      <c r="AK365" s="87">
        <v>744741.75017817295</v>
      </c>
      <c r="AL365" s="87">
        <v>3889994.53277088</v>
      </c>
      <c r="AM365" s="87">
        <v>5239555.28808136</v>
      </c>
      <c r="AN365" s="87">
        <v>-3.52133611158933E-4</v>
      </c>
      <c r="AO365" s="87">
        <v>-4842623.1809035698</v>
      </c>
      <c r="AP365" s="87">
        <v>4716871.6837600302</v>
      </c>
      <c r="AQ365" s="87">
        <v>2926711.1240054499</v>
      </c>
      <c r="AR365" s="87">
        <v>-499147.47848301299</v>
      </c>
      <c r="AS365" s="87">
        <v>-1202227.5166043399</v>
      </c>
      <c r="AT365" s="87">
        <v>-1307923.5587744799</v>
      </c>
      <c r="AU365" s="87">
        <v>-914730.42934342602</v>
      </c>
      <c r="AV365" s="87">
        <v>-9286457.0845635198</v>
      </c>
      <c r="AW365" s="87">
        <v>-120681.87086102201</v>
      </c>
      <c r="AX365" s="87">
        <v>1271136.4229285801</v>
      </c>
      <c r="AY365" s="87">
        <v>4342556.5948958304</v>
      </c>
      <c r="AZ365" s="87">
        <v>4916515.2943886099</v>
      </c>
      <c r="BA365" s="87">
        <v>4.4512125896289901E-4</v>
      </c>
      <c r="BB365" s="87">
        <v>-4139734.29958842</v>
      </c>
      <c r="BC365" s="87">
        <v>5000833.99337909</v>
      </c>
      <c r="BD365" s="87">
        <v>3603059.1274782801</v>
      </c>
      <c r="BE365" s="87">
        <v>206589.875316007</v>
      </c>
      <c r="BF365" s="87">
        <v>-1166341.1505559699</v>
      </c>
      <c r="BG365" s="87">
        <v>-1324059.59908492</v>
      </c>
      <c r="BH365" s="87">
        <v>-1016438.98767564</v>
      </c>
      <c r="BI365" s="87">
        <v>-9129925.11866281</v>
      </c>
      <c r="BJ365" s="87">
        <v>-322245.42082443001</v>
      </c>
      <c r="BK365" s="87">
        <v>939937.86488536804</v>
      </c>
      <c r="BL365" s="87">
        <v>2853082.3034944101</v>
      </c>
      <c r="BM365" s="87">
        <v>4495238.4025584701</v>
      </c>
      <c r="BN365" s="87">
        <v>-3.0092805764070301</v>
      </c>
    </row>
    <row r="366" spans="1:66">
      <c r="A366" s="86" t="s">
        <v>1711</v>
      </c>
      <c r="B366" s="87">
        <v>-1383293.55534635</v>
      </c>
      <c r="C366" s="87">
        <v>3244186.9183220002</v>
      </c>
      <c r="D366" s="87">
        <v>2183817.8646953199</v>
      </c>
      <c r="E366" s="87">
        <v>93111.942872041705</v>
      </c>
      <c r="F366" s="87">
        <v>-807595.79061410902</v>
      </c>
      <c r="G366" s="87">
        <v>-886810.10599481303</v>
      </c>
      <c r="H366" s="87">
        <v>-717047.46686745598</v>
      </c>
      <c r="I366" s="87">
        <v>-4797484.4373957403</v>
      </c>
      <c r="J366" s="87">
        <v>-700905.18176584702</v>
      </c>
      <c r="K366" s="87">
        <v>-92271.191597757002</v>
      </c>
      <c r="L366" s="87">
        <v>1914820.4310176801</v>
      </c>
      <c r="M366" s="87">
        <v>1962011.8937979101</v>
      </c>
      <c r="N366" s="87">
        <v>12541.321122887401</v>
      </c>
      <c r="O366" s="87">
        <v>-1520690.39176015</v>
      </c>
      <c r="P366" s="87">
        <v>2653565.7625072999</v>
      </c>
      <c r="Q366" s="87">
        <v>1669962.88743272</v>
      </c>
      <c r="R366" s="87">
        <v>263183.56506349798</v>
      </c>
      <c r="S366" s="87">
        <v>-411512.42127656902</v>
      </c>
      <c r="T366" s="87">
        <v>-850258.99121654895</v>
      </c>
      <c r="U366" s="87">
        <v>-971018.47995570104</v>
      </c>
      <c r="V366" s="87">
        <v>-4470805.3028329303</v>
      </c>
      <c r="W366" s="87">
        <v>-567439.99965395103</v>
      </c>
      <c r="X366" s="87">
        <v>411861.85492150899</v>
      </c>
      <c r="Y366" s="87">
        <v>1885525.2345122499</v>
      </c>
      <c r="Z366" s="87">
        <v>1921961.5867316599</v>
      </c>
      <c r="AA366" s="87">
        <v>14335.304473100899</v>
      </c>
      <c r="AB366" s="87">
        <v>-1340303.51544355</v>
      </c>
      <c r="AC366" s="87">
        <v>1358515.4596205901</v>
      </c>
      <c r="AD366" s="87">
        <v>934641.54160473496</v>
      </c>
      <c r="AE366" s="87">
        <v>-32148.1919667521</v>
      </c>
      <c r="AF366" s="87">
        <v>-284159.15996412601</v>
      </c>
      <c r="AG366" s="87">
        <v>-296928.56918785599</v>
      </c>
      <c r="AH366" s="87">
        <v>-234470.666152483</v>
      </c>
      <c r="AI366" s="87">
        <v>-2715426.8007668001</v>
      </c>
      <c r="AJ366" s="87">
        <v>-126359.233173525</v>
      </c>
      <c r="AK366" s="87">
        <v>206403.60927084801</v>
      </c>
      <c r="AL366" s="87">
        <v>1078103.8009695001</v>
      </c>
      <c r="AM366" s="87">
        <v>1452131.7250918299</v>
      </c>
      <c r="AN366" s="87">
        <v>-9.7589236247586005E-5</v>
      </c>
      <c r="AO366" s="87">
        <v>-1342122.82665505</v>
      </c>
      <c r="AP366" s="87">
        <v>1307271.0637782901</v>
      </c>
      <c r="AQ366" s="87">
        <v>811131.83079012495</v>
      </c>
      <c r="AR366" s="87">
        <v>-138337.67355286301</v>
      </c>
      <c r="AS366" s="87">
        <v>-333194.82697525498</v>
      </c>
      <c r="AT366" s="87">
        <v>-362488.26269889798</v>
      </c>
      <c r="AU366" s="87">
        <v>-253515.61407855299</v>
      </c>
      <c r="AV366" s="87">
        <v>-2573722.0440967199</v>
      </c>
      <c r="AW366" s="87">
        <v>-33446.726618070199</v>
      </c>
      <c r="AX366" s="87">
        <v>352292.78539215098</v>
      </c>
      <c r="AY366" s="87">
        <v>1203530.42438534</v>
      </c>
      <c r="AZ366" s="87">
        <v>1362601.8704528699</v>
      </c>
      <c r="BA366" s="87">
        <v>1.23362951853778E-4</v>
      </c>
      <c r="BB366" s="87">
        <v>-1147318.6519393399</v>
      </c>
      <c r="BC366" s="87">
        <v>1385970.6204880299</v>
      </c>
      <c r="BD366" s="87">
        <v>998580.25704865495</v>
      </c>
      <c r="BE366" s="87">
        <v>57255.949319126499</v>
      </c>
      <c r="BF366" s="87">
        <v>-323248.99612284201</v>
      </c>
      <c r="BG366" s="87">
        <v>-366960.33232386399</v>
      </c>
      <c r="BH366" s="87">
        <v>-281703.92704540398</v>
      </c>
      <c r="BI366" s="87">
        <v>-2530339.5390599798</v>
      </c>
      <c r="BJ366" s="87">
        <v>-89309.640440131698</v>
      </c>
      <c r="BK366" s="87">
        <v>260501.801807485</v>
      </c>
      <c r="BL366" s="87">
        <v>790725.75808613095</v>
      </c>
      <c r="BM366" s="87">
        <v>1245846.7002948101</v>
      </c>
      <c r="BN366" s="87">
        <v>1.12664338303147E-4</v>
      </c>
    </row>
    <row r="367" spans="1:66">
      <c r="A367" s="86" t="s">
        <v>1712</v>
      </c>
      <c r="B367" s="87">
        <v>0.22437500592786799</v>
      </c>
      <c r="C367" s="87">
        <v>0.22437501138483601</v>
      </c>
      <c r="D367" s="87">
        <v>0.224375010475341</v>
      </c>
      <c r="E367" s="87">
        <v>-0.246059098572004</v>
      </c>
      <c r="F367" s="87">
        <v>-0.24605910584796201</v>
      </c>
      <c r="G367" s="87">
        <v>-0.246059094934025</v>
      </c>
      <c r="H367" s="87">
        <v>-0.24605910584796201</v>
      </c>
      <c r="I367" s="87">
        <v>-0.246059091296046</v>
      </c>
      <c r="J367" s="87">
        <v>-0.246059102209983</v>
      </c>
      <c r="K367" s="87">
        <v>-0.246059098572004</v>
      </c>
      <c r="L367" s="87">
        <v>-0.24605909402453099</v>
      </c>
      <c r="M367" s="87">
        <v>0.753940901631722</v>
      </c>
      <c r="N367" s="87">
        <v>-0.54140686188475196</v>
      </c>
      <c r="O367" s="87">
        <v>0.22353783788275899</v>
      </c>
      <c r="P367" s="87">
        <v>0.22353783106154801</v>
      </c>
      <c r="Q367" s="87">
        <v>0.22353783788275899</v>
      </c>
      <c r="R367" s="87">
        <v>0.24952750118245601</v>
      </c>
      <c r="S367" s="87">
        <v>0.249527500272961</v>
      </c>
      <c r="T367" s="87">
        <v>0.249527500272961</v>
      </c>
      <c r="U367" s="87">
        <v>0.249527500272961</v>
      </c>
      <c r="V367" s="87">
        <v>0.249527489359024</v>
      </c>
      <c r="W367" s="87">
        <v>0.24952749936346599</v>
      </c>
      <c r="X367" s="87">
        <v>0.24952749754447701</v>
      </c>
      <c r="Y367" s="87">
        <v>0.24952749845397099</v>
      </c>
      <c r="Z367" s="87">
        <v>0.249527500272961</v>
      </c>
      <c r="AA367" s="87">
        <v>2.9163609938223001</v>
      </c>
      <c r="AB367" s="87">
        <v>0.33333333158225198</v>
      </c>
      <c r="AC367" s="87">
        <v>0.333333340677199</v>
      </c>
      <c r="AD367" s="87">
        <v>0.33333333340124199</v>
      </c>
      <c r="AE367" s="87">
        <v>0.33333333340124199</v>
      </c>
      <c r="AF367" s="87">
        <v>0.33333332976326302</v>
      </c>
      <c r="AG367" s="87">
        <v>0.33333332976326302</v>
      </c>
      <c r="AH367" s="87">
        <v>0.33333333158225198</v>
      </c>
      <c r="AI367" s="87">
        <v>0.33333333340124199</v>
      </c>
      <c r="AJ367" s="87">
        <v>0.33333333431073697</v>
      </c>
      <c r="AK367" s="87">
        <v>0.33333333885820998</v>
      </c>
      <c r="AL367" s="87">
        <v>0.333333340677199</v>
      </c>
      <c r="AM367" s="87">
        <v>0.33333332839902102</v>
      </c>
      <c r="AN367" s="87">
        <v>4.0000000058171201</v>
      </c>
      <c r="AO367" s="87">
        <v>0.21772735453851</v>
      </c>
      <c r="AP367" s="87">
        <v>0.21772736363345699</v>
      </c>
      <c r="AQ367" s="87">
        <v>0.21772736727143599</v>
      </c>
      <c r="AR367" s="87">
        <v>0.21772735635749901</v>
      </c>
      <c r="AS367" s="87">
        <v>0.217727358176489</v>
      </c>
      <c r="AT367" s="87">
        <v>0.21772737090941499</v>
      </c>
      <c r="AU367" s="87">
        <v>0.21772735635749901</v>
      </c>
      <c r="AV367" s="87">
        <v>0.217727358176489</v>
      </c>
      <c r="AW367" s="87">
        <v>0.21772735635749901</v>
      </c>
      <c r="AX367" s="87">
        <v>-0.78227263657026902</v>
      </c>
      <c r="AY367" s="87">
        <v>-0.78227263657026902</v>
      </c>
      <c r="AZ367" s="87">
        <v>-0.78227264020824805</v>
      </c>
      <c r="BA367" s="87">
        <v>-0.38727167157048797</v>
      </c>
      <c r="BB367" s="87">
        <v>-0.36506100150290799</v>
      </c>
      <c r="BC367" s="87">
        <v>-0.36506099422695099</v>
      </c>
      <c r="BD367" s="87">
        <v>-0.36506099331745601</v>
      </c>
      <c r="BE367" s="87">
        <v>-0.36506098695099298</v>
      </c>
      <c r="BF367" s="87">
        <v>-0.36506099786492902</v>
      </c>
      <c r="BG367" s="87">
        <v>-0.36506100877886599</v>
      </c>
      <c r="BH367" s="87">
        <v>-0.365061003321898</v>
      </c>
      <c r="BI367" s="87">
        <v>-0.36506099786492902</v>
      </c>
      <c r="BJ367" s="87">
        <v>0.63493900233879597</v>
      </c>
      <c r="BK367" s="87">
        <v>0.63493900597677499</v>
      </c>
      <c r="BL367" s="87">
        <v>0.63493900779576495</v>
      </c>
      <c r="BM367" s="87">
        <v>3.6446260928642</v>
      </c>
      <c r="BN367" s="87">
        <v>2.6289551251466001</v>
      </c>
    </row>
    <row r="368" spans="1:66">
      <c r="A368" s="86" t="s">
        <v>1713</v>
      </c>
      <c r="B368" s="87">
        <v>-1.13686837721616E-10</v>
      </c>
      <c r="C368" s="87">
        <v>9.0949470177292803E-10</v>
      </c>
      <c r="D368" s="87">
        <v>2.2737367544323201E-10</v>
      </c>
      <c r="E368" s="87">
        <v>-7.2029815783025697E-3</v>
      </c>
      <c r="F368" s="87">
        <v>-7.20298271517094E-3</v>
      </c>
      <c r="G368" s="87">
        <v>-7.2029829425446197E-3</v>
      </c>
      <c r="H368" s="87">
        <v>-7.2029820330499197E-3</v>
      </c>
      <c r="I368" s="87">
        <v>-7.2029797593131601E-3</v>
      </c>
      <c r="J368" s="87">
        <v>-7.2029833972919698E-3</v>
      </c>
      <c r="K368" s="87">
        <v>-7.2029811235552101E-3</v>
      </c>
      <c r="L368" s="87">
        <v>-7.2029806688078601E-3</v>
      </c>
      <c r="M368" s="87">
        <v>-7.2029815783025697E-3</v>
      </c>
      <c r="N368" s="87">
        <v>-6.4826834773157302E-2</v>
      </c>
      <c r="O368" s="87">
        <v>-7.2029811235552101E-3</v>
      </c>
      <c r="P368" s="87">
        <v>-7.2029824877972697E-3</v>
      </c>
      <c r="Q368" s="87">
        <v>-7.2029804982776096E-3</v>
      </c>
      <c r="R368" s="87">
        <v>0</v>
      </c>
      <c r="S368" s="87">
        <v>-4.2632564145605998E-11</v>
      </c>
      <c r="T368" s="87">
        <v>-9.0949470177292803E-10</v>
      </c>
      <c r="U368" s="87">
        <v>-3.4106051316484799E-10</v>
      </c>
      <c r="V368" s="87">
        <v>-1.8189894035458501E-9</v>
      </c>
      <c r="W368" s="87">
        <v>-5.6843418860808005E-10</v>
      </c>
      <c r="X368" s="87">
        <v>-9.0949470177292803E-10</v>
      </c>
      <c r="Y368" s="87">
        <v>-1.3642420526593901E-9</v>
      </c>
      <c r="Z368" s="87">
        <v>-9.0949470177292803E-10</v>
      </c>
      <c r="AA368" s="87">
        <v>-2.1608950973472901E-2</v>
      </c>
      <c r="AB368" s="87">
        <v>-2.2737367544323201E-10</v>
      </c>
      <c r="AC368" s="87">
        <v>9.0949470177292803E-10</v>
      </c>
      <c r="AD368" s="87">
        <v>0</v>
      </c>
      <c r="AE368" s="87">
        <v>0</v>
      </c>
      <c r="AF368" s="87">
        <v>-4.5474735088646402E-10</v>
      </c>
      <c r="AG368" s="87">
        <v>-4.5474735088646402E-10</v>
      </c>
      <c r="AH368" s="87">
        <v>-4.5474735088646402E-10</v>
      </c>
      <c r="AI368" s="87">
        <v>1.91846538655227E-10</v>
      </c>
      <c r="AJ368" s="87">
        <v>-4.5474735088646402E-10</v>
      </c>
      <c r="AK368" s="87">
        <v>1.8189894035458501E-9</v>
      </c>
      <c r="AL368" s="87">
        <v>9.0949470177292803E-10</v>
      </c>
      <c r="AM368" s="87">
        <v>-1.0231815394945399E-9</v>
      </c>
      <c r="AN368" s="87">
        <v>7.6028072726330699E-10</v>
      </c>
      <c r="AO368" s="87">
        <v>-1.5916157281026201E-9</v>
      </c>
      <c r="AP368" s="87">
        <v>0</v>
      </c>
      <c r="AQ368" s="87">
        <v>1.8189894035458501E-9</v>
      </c>
      <c r="AR368" s="87">
        <v>0</v>
      </c>
      <c r="AS368" s="87">
        <v>-4.5474735088646402E-10</v>
      </c>
      <c r="AT368" s="87">
        <v>0</v>
      </c>
      <c r="AU368" s="87">
        <v>-1.3642420526593901E-9</v>
      </c>
      <c r="AV368" s="87">
        <v>-7.1054273576010006E-11</v>
      </c>
      <c r="AW368" s="87">
        <v>-4.5474735088646402E-10</v>
      </c>
      <c r="AX368" s="87">
        <v>9.0949470177292803E-10</v>
      </c>
      <c r="AY368" s="87">
        <v>1.8189894035458501E-9</v>
      </c>
      <c r="AZ368" s="87">
        <v>-2.2737367544323201E-10</v>
      </c>
      <c r="BA368" s="87">
        <v>3.83693077310454E-10</v>
      </c>
      <c r="BB368" s="87">
        <v>-6.8212102632969597E-10</v>
      </c>
      <c r="BC368" s="87">
        <v>1.8189894035458501E-9</v>
      </c>
      <c r="BD368" s="87">
        <v>1.8189894035458501E-9</v>
      </c>
      <c r="BE368" s="87">
        <v>2.7284841053187802E-9</v>
      </c>
      <c r="BF368" s="87">
        <v>-4.5474735088646402E-10</v>
      </c>
      <c r="BG368" s="87">
        <v>0</v>
      </c>
      <c r="BH368" s="87">
        <v>-4.5474735088646402E-10</v>
      </c>
      <c r="BI368" s="87">
        <v>1.13686837721616E-10</v>
      </c>
      <c r="BJ368" s="87">
        <v>-9.0949470177292803E-10</v>
      </c>
      <c r="BK368" s="87">
        <v>2.2737367544323202E-9</v>
      </c>
      <c r="BL368" s="87">
        <v>1.8189894035458501E-9</v>
      </c>
      <c r="BM368" s="87">
        <v>2.7284841053187802E-9</v>
      </c>
      <c r="BN368" s="87">
        <v>1.08002495835535E-8</v>
      </c>
    </row>
    <row r="369" spans="1:66">
      <c r="A369" s="86" t="s">
        <v>1714</v>
      </c>
      <c r="B369" s="87">
        <v>0</v>
      </c>
      <c r="C369" s="87">
        <v>0</v>
      </c>
      <c r="D369" s="87">
        <v>0</v>
      </c>
      <c r="E369" s="87">
        <v>0</v>
      </c>
      <c r="F369" s="87">
        <v>0</v>
      </c>
      <c r="G369" s="87">
        <v>0</v>
      </c>
      <c r="H369" s="87">
        <v>0</v>
      </c>
      <c r="I369" s="87">
        <v>0</v>
      </c>
      <c r="J369" s="87">
        <v>0</v>
      </c>
      <c r="K369" s="87">
        <v>0</v>
      </c>
      <c r="L369" s="87">
        <v>0</v>
      </c>
      <c r="M369" s="87">
        <v>0</v>
      </c>
      <c r="N369" s="87">
        <v>0</v>
      </c>
      <c r="O369" s="87">
        <v>0</v>
      </c>
      <c r="P369" s="87">
        <v>0</v>
      </c>
      <c r="Q369" s="87">
        <v>0</v>
      </c>
      <c r="R369" s="87">
        <v>0</v>
      </c>
      <c r="S369" s="87">
        <v>0</v>
      </c>
      <c r="T369" s="87">
        <v>0</v>
      </c>
      <c r="U369" s="87">
        <v>0</v>
      </c>
      <c r="V369" s="87">
        <v>0</v>
      </c>
      <c r="W369" s="87">
        <v>0</v>
      </c>
      <c r="X369" s="87">
        <v>0</v>
      </c>
      <c r="Y369" s="87">
        <v>0</v>
      </c>
      <c r="Z369" s="87">
        <v>0</v>
      </c>
      <c r="AA369" s="87">
        <v>0</v>
      </c>
      <c r="AB369" s="87">
        <v>0</v>
      </c>
      <c r="AC369" s="87">
        <v>0</v>
      </c>
      <c r="AD369" s="87">
        <v>0</v>
      </c>
      <c r="AE369" s="87">
        <v>0</v>
      </c>
      <c r="AF369" s="87">
        <v>0</v>
      </c>
      <c r="AG369" s="87">
        <v>0</v>
      </c>
      <c r="AH369" s="87">
        <v>0</v>
      </c>
      <c r="AI369" s="87">
        <v>0</v>
      </c>
      <c r="AJ369" s="87">
        <v>0</v>
      </c>
      <c r="AK369" s="87">
        <v>0</v>
      </c>
      <c r="AL369" s="87">
        <v>0</v>
      </c>
      <c r="AM369" s="87">
        <v>0</v>
      </c>
      <c r="AN369" s="87">
        <v>0</v>
      </c>
      <c r="AO369" s="87">
        <v>0</v>
      </c>
      <c r="AP369" s="87">
        <v>0</v>
      </c>
      <c r="AQ369" s="87">
        <v>0</v>
      </c>
      <c r="AR369" s="87">
        <v>0</v>
      </c>
      <c r="AS369" s="87">
        <v>0</v>
      </c>
      <c r="AT369" s="87">
        <v>0</v>
      </c>
      <c r="AU369" s="87">
        <v>0</v>
      </c>
      <c r="AV369" s="87">
        <v>0</v>
      </c>
      <c r="AW369" s="87">
        <v>0</v>
      </c>
      <c r="AX369" s="87">
        <v>0</v>
      </c>
      <c r="AY369" s="87">
        <v>0</v>
      </c>
      <c r="AZ369" s="87">
        <v>0</v>
      </c>
      <c r="BA369" s="87">
        <v>0</v>
      </c>
      <c r="BB369" s="87">
        <v>0</v>
      </c>
      <c r="BC369" s="87">
        <v>0</v>
      </c>
      <c r="BD369" s="87">
        <v>0</v>
      </c>
      <c r="BE369" s="87">
        <v>0</v>
      </c>
      <c r="BF369" s="87">
        <v>0</v>
      </c>
      <c r="BG369" s="87">
        <v>0</v>
      </c>
      <c r="BH369" s="87">
        <v>0</v>
      </c>
      <c r="BI369" s="87">
        <v>0</v>
      </c>
      <c r="BJ369" s="87">
        <v>0</v>
      </c>
      <c r="BK369" s="87">
        <v>0</v>
      </c>
      <c r="BL369" s="87">
        <v>0</v>
      </c>
      <c r="BM369" s="87">
        <v>0</v>
      </c>
      <c r="BN369" s="87">
        <v>0</v>
      </c>
    </row>
    <row r="370" spans="1:66">
      <c r="A370" s="89" t="s">
        <v>1715</v>
      </c>
      <c r="B370" s="87">
        <v>-6374467.9865801297</v>
      </c>
      <c r="C370" s="87">
        <v>14949803.3961698</v>
      </c>
      <c r="D370" s="87">
        <v>10063430.002684601</v>
      </c>
      <c r="E370" s="87">
        <v>429076.508936445</v>
      </c>
      <c r="F370" s="87">
        <v>-3721548.4920101902</v>
      </c>
      <c r="G370" s="87">
        <v>-4086582.4598872601</v>
      </c>
      <c r="H370" s="87">
        <v>-3304285.3528540302</v>
      </c>
      <c r="I370" s="87">
        <v>-22107680.810679302</v>
      </c>
      <c r="J370" s="87">
        <v>-3229898.76814488</v>
      </c>
      <c r="K370" s="87">
        <v>-425202.68072485703</v>
      </c>
      <c r="L370" s="87">
        <v>8823840.4420366604</v>
      </c>
      <c r="M370" s="87">
        <v>9041308.2827939391</v>
      </c>
      <c r="N370" s="87">
        <v>57792.081740744798</v>
      </c>
      <c r="O370" s="87">
        <v>-7007617.5980580701</v>
      </c>
      <c r="P370" s="87">
        <v>12228113.7164707</v>
      </c>
      <c r="Q370" s="87">
        <v>7695492.8312407397</v>
      </c>
      <c r="R370" s="87">
        <v>1212797.9688973799</v>
      </c>
      <c r="S370" s="87">
        <v>-1896323.8081551599</v>
      </c>
      <c r="T370" s="87">
        <v>-3918147.7745422199</v>
      </c>
      <c r="U370" s="87">
        <v>-4474629.4549228996</v>
      </c>
      <c r="V370" s="87">
        <v>-20602283.459617998</v>
      </c>
      <c r="W370" s="87">
        <v>-2614866.4397869399</v>
      </c>
      <c r="X370" s="87">
        <v>1897934.5609794301</v>
      </c>
      <c r="Y370" s="87">
        <v>8688843.3529298808</v>
      </c>
      <c r="Z370" s="87">
        <v>8856748.6887482591</v>
      </c>
      <c r="AA370" s="87">
        <v>66062.584183102401</v>
      </c>
      <c r="AB370" s="87">
        <v>-6176361.9573788401</v>
      </c>
      <c r="AC370" s="87">
        <v>6260286.5740758702</v>
      </c>
      <c r="AD370" s="87">
        <v>4306998.4918737104</v>
      </c>
      <c r="AE370" s="87">
        <v>-148144.380375279</v>
      </c>
      <c r="AF370" s="87">
        <v>-1309456.7410831701</v>
      </c>
      <c r="AG370" s="87">
        <v>-1368300.5004968899</v>
      </c>
      <c r="AH370" s="87">
        <v>-1080483.1273275199</v>
      </c>
      <c r="AI370" s="87">
        <v>-12513180.0785638</v>
      </c>
      <c r="AJ370" s="87">
        <v>-582285.98753631196</v>
      </c>
      <c r="AK370" s="87">
        <v>951145.69278236199</v>
      </c>
      <c r="AL370" s="87">
        <v>4968098.6670737201</v>
      </c>
      <c r="AM370" s="87">
        <v>6691687.3465065202</v>
      </c>
      <c r="AN370" s="87">
        <v>3.9995502829697198</v>
      </c>
      <c r="AO370" s="87">
        <v>-6184745.7898312798</v>
      </c>
      <c r="AP370" s="87">
        <v>6024142.9652656801</v>
      </c>
      <c r="AQ370" s="87">
        <v>3737843.17252295</v>
      </c>
      <c r="AR370" s="87">
        <v>-637484.93430852005</v>
      </c>
      <c r="AS370" s="87">
        <v>-1535422.12585224</v>
      </c>
      <c r="AT370" s="87">
        <v>-1670411.60374601</v>
      </c>
      <c r="AU370" s="87">
        <v>-1168245.8256946199</v>
      </c>
      <c r="AV370" s="87">
        <v>-11860178.9109328</v>
      </c>
      <c r="AW370" s="87">
        <v>-154128.37975173601</v>
      </c>
      <c r="AX370" s="87">
        <v>1623428.42604809</v>
      </c>
      <c r="AY370" s="87">
        <v>5546086.23700854</v>
      </c>
      <c r="AZ370" s="87">
        <v>6279116.3825688399</v>
      </c>
      <c r="BA370" s="87">
        <v>-0.386703188269166</v>
      </c>
      <c r="BB370" s="87">
        <v>-5287053.3165887697</v>
      </c>
      <c r="BC370" s="87">
        <v>6386804.2488061301</v>
      </c>
      <c r="BD370" s="87">
        <v>4601639.0194659401</v>
      </c>
      <c r="BE370" s="87">
        <v>263845.45957414899</v>
      </c>
      <c r="BF370" s="87">
        <v>-1489590.51173981</v>
      </c>
      <c r="BG370" s="87">
        <v>-1691020.2964697899</v>
      </c>
      <c r="BH370" s="87">
        <v>-1298143.2797820501</v>
      </c>
      <c r="BI370" s="87">
        <v>-11660265.022783799</v>
      </c>
      <c r="BJ370" s="87">
        <v>-411554.42632556101</v>
      </c>
      <c r="BK370" s="87">
        <v>1200440.30163186</v>
      </c>
      <c r="BL370" s="87">
        <v>3643808.6965195602</v>
      </c>
      <c r="BM370" s="87">
        <v>5741088.7474793801</v>
      </c>
      <c r="BN370" s="87">
        <v>-0.38021277850930302</v>
      </c>
    </row>
    <row r="371" spans="1:66">
      <c r="A371" s="86" t="s">
        <v>1716</v>
      </c>
      <c r="B371" s="87">
        <v>0</v>
      </c>
      <c r="C371" s="87">
        <v>0</v>
      </c>
      <c r="D371" s="87">
        <v>0</v>
      </c>
      <c r="E371" s="87">
        <v>0</v>
      </c>
      <c r="F371" s="87">
        <v>0</v>
      </c>
      <c r="G371" s="87">
        <v>0</v>
      </c>
      <c r="H371" s="87">
        <v>0</v>
      </c>
      <c r="I371" s="87">
        <v>0</v>
      </c>
      <c r="J371" s="87">
        <v>0</v>
      </c>
      <c r="K371" s="87">
        <v>0</v>
      </c>
      <c r="L371" s="87">
        <v>0</v>
      </c>
      <c r="M371" s="87">
        <v>0</v>
      </c>
      <c r="N371" s="87">
        <v>0</v>
      </c>
      <c r="O371" s="87">
        <v>0</v>
      </c>
      <c r="P371" s="87">
        <v>0</v>
      </c>
      <c r="Q371" s="87">
        <v>0</v>
      </c>
      <c r="R371" s="87">
        <v>0</v>
      </c>
      <c r="S371" s="87">
        <v>0</v>
      </c>
      <c r="T371" s="87">
        <v>0</v>
      </c>
      <c r="U371" s="87">
        <v>0</v>
      </c>
      <c r="V371" s="87">
        <v>0</v>
      </c>
      <c r="W371" s="87">
        <v>0</v>
      </c>
      <c r="X371" s="87">
        <v>0</v>
      </c>
      <c r="Y371" s="87">
        <v>0</v>
      </c>
      <c r="Z371" s="87">
        <v>0</v>
      </c>
      <c r="AA371" s="87">
        <v>0</v>
      </c>
      <c r="AB371" s="87">
        <v>0</v>
      </c>
      <c r="AC371" s="87">
        <v>0</v>
      </c>
      <c r="AD371" s="87">
        <v>0</v>
      </c>
      <c r="AE371" s="87">
        <v>0</v>
      </c>
      <c r="AF371" s="87">
        <v>0</v>
      </c>
      <c r="AG371" s="87">
        <v>0</v>
      </c>
      <c r="AH371" s="87">
        <v>0</v>
      </c>
      <c r="AI371" s="87">
        <v>0</v>
      </c>
      <c r="AJ371" s="87">
        <v>0</v>
      </c>
      <c r="AK371" s="87">
        <v>0</v>
      </c>
      <c r="AL371" s="87">
        <v>0</v>
      </c>
      <c r="AM371" s="87">
        <v>0</v>
      </c>
      <c r="AN371" s="87">
        <v>0</v>
      </c>
      <c r="AO371" s="87">
        <v>0</v>
      </c>
      <c r="AP371" s="87">
        <v>0</v>
      </c>
      <c r="AQ371" s="87">
        <v>0</v>
      </c>
      <c r="AR371" s="87">
        <v>0</v>
      </c>
      <c r="AS371" s="87">
        <v>0</v>
      </c>
      <c r="AT371" s="87">
        <v>0</v>
      </c>
      <c r="AU371" s="87">
        <v>0</v>
      </c>
      <c r="AV371" s="87">
        <v>0</v>
      </c>
      <c r="AW371" s="87">
        <v>0</v>
      </c>
      <c r="AX371" s="87">
        <v>0</v>
      </c>
      <c r="AY371" s="87">
        <v>0</v>
      </c>
      <c r="AZ371" s="87">
        <v>0</v>
      </c>
      <c r="BA371" s="87">
        <v>0</v>
      </c>
      <c r="BB371" s="87">
        <v>0</v>
      </c>
      <c r="BC371" s="87">
        <v>0</v>
      </c>
      <c r="BD371" s="87">
        <v>0</v>
      </c>
      <c r="BE371" s="87">
        <v>0</v>
      </c>
      <c r="BF371" s="87">
        <v>0</v>
      </c>
      <c r="BG371" s="87">
        <v>0</v>
      </c>
      <c r="BH371" s="87">
        <v>0</v>
      </c>
      <c r="BI371" s="87">
        <v>0</v>
      </c>
      <c r="BJ371" s="87">
        <v>0</v>
      </c>
      <c r="BK371" s="87">
        <v>0</v>
      </c>
      <c r="BL371" s="87">
        <v>0</v>
      </c>
      <c r="BM371" s="87">
        <v>0</v>
      </c>
      <c r="BN371" s="87">
        <v>0</v>
      </c>
    </row>
    <row r="372" spans="1:66">
      <c r="A372" s="89" t="s">
        <v>1717</v>
      </c>
      <c r="B372" s="87">
        <v>6374467.9865801297</v>
      </c>
      <c r="C372" s="87">
        <v>-14949803.3961698</v>
      </c>
      <c r="D372" s="87">
        <v>-10063430.002684601</v>
      </c>
      <c r="E372" s="87">
        <v>-429076.50893644802</v>
      </c>
      <c r="F372" s="87">
        <v>3721548.4920101902</v>
      </c>
      <c r="G372" s="87">
        <v>4086582.4598872601</v>
      </c>
      <c r="H372" s="87">
        <v>3304285.35285404</v>
      </c>
      <c r="I372" s="87">
        <v>22107680.810679302</v>
      </c>
      <c r="J372" s="87">
        <v>3229898.76814488</v>
      </c>
      <c r="K372" s="87">
        <v>425202.68072485598</v>
      </c>
      <c r="L372" s="87">
        <v>-8823840.4420366604</v>
      </c>
      <c r="M372" s="87">
        <v>-9041308.2827939391</v>
      </c>
      <c r="N372" s="87">
        <v>-57792.081740735703</v>
      </c>
      <c r="O372" s="87">
        <v>7007617.5980580701</v>
      </c>
      <c r="P372" s="87">
        <v>-12228113.7164707</v>
      </c>
      <c r="Q372" s="87">
        <v>-7695492.8312407397</v>
      </c>
      <c r="R372" s="87">
        <v>-1212797.9688973899</v>
      </c>
      <c r="S372" s="87">
        <v>1896323.8081551599</v>
      </c>
      <c r="T372" s="87">
        <v>3918147.7745422302</v>
      </c>
      <c r="U372" s="87">
        <v>4474629.4549229098</v>
      </c>
      <c r="V372" s="87">
        <v>20602283.459617998</v>
      </c>
      <c r="W372" s="87">
        <v>2614866.4397869399</v>
      </c>
      <c r="X372" s="87">
        <v>-1897934.5609794201</v>
      </c>
      <c r="Y372" s="87">
        <v>-8688843.3529298808</v>
      </c>
      <c r="Z372" s="87">
        <v>-8856748.6887482591</v>
      </c>
      <c r="AA372" s="87">
        <v>-66062.584183098807</v>
      </c>
      <c r="AB372" s="87">
        <v>6176361.9573788503</v>
      </c>
      <c r="AC372" s="87">
        <v>-6260286.5740758702</v>
      </c>
      <c r="AD372" s="87">
        <v>-4306998.4918737104</v>
      </c>
      <c r="AE372" s="87">
        <v>148144.380375279</v>
      </c>
      <c r="AF372" s="87">
        <v>1309456.7410831701</v>
      </c>
      <c r="AG372" s="87">
        <v>1368300.5004968899</v>
      </c>
      <c r="AH372" s="87">
        <v>1080483.1273275099</v>
      </c>
      <c r="AI372" s="87">
        <v>12513180.0785638</v>
      </c>
      <c r="AJ372" s="87">
        <v>582285.98753630999</v>
      </c>
      <c r="AK372" s="87">
        <v>-951145.69278236199</v>
      </c>
      <c r="AL372" s="87">
        <v>-4968098.6670737201</v>
      </c>
      <c r="AM372" s="87">
        <v>-6691687.3465065202</v>
      </c>
      <c r="AN372" s="87">
        <v>-3.99955027114629</v>
      </c>
      <c r="AO372" s="87">
        <v>6184745.7898312798</v>
      </c>
      <c r="AP372" s="87">
        <v>-6024142.9652656801</v>
      </c>
      <c r="AQ372" s="87">
        <v>-3737843.17252295</v>
      </c>
      <c r="AR372" s="87">
        <v>637484.93430852203</v>
      </c>
      <c r="AS372" s="87">
        <v>1535422.12585224</v>
      </c>
      <c r="AT372" s="87">
        <v>1670411.60374601</v>
      </c>
      <c r="AU372" s="87">
        <v>1168245.8256946199</v>
      </c>
      <c r="AV372" s="87">
        <v>11860178.9109328</v>
      </c>
      <c r="AW372" s="87">
        <v>154128.37975173799</v>
      </c>
      <c r="AX372" s="87">
        <v>-1623428.42604809</v>
      </c>
      <c r="AY372" s="87">
        <v>-5546086.23700854</v>
      </c>
      <c r="AZ372" s="87">
        <v>-6279116.3825688399</v>
      </c>
      <c r="BA372" s="87">
        <v>0.38670319463562902</v>
      </c>
      <c r="BB372" s="87">
        <v>5287053.3165887697</v>
      </c>
      <c r="BC372" s="87">
        <v>-6386804.2488061301</v>
      </c>
      <c r="BD372" s="87">
        <v>-4601639.0194659401</v>
      </c>
      <c r="BE372" s="87">
        <v>-263845.45957415202</v>
      </c>
      <c r="BF372" s="87">
        <v>1489590.51173981</v>
      </c>
      <c r="BG372" s="87">
        <v>1691020.2964697899</v>
      </c>
      <c r="BH372" s="87">
        <v>1298143.2797820501</v>
      </c>
      <c r="BI372" s="87">
        <v>11660265.022783799</v>
      </c>
      <c r="BJ372" s="87">
        <v>411554.42632555898</v>
      </c>
      <c r="BK372" s="87">
        <v>-1200440.30163186</v>
      </c>
      <c r="BL372" s="87">
        <v>-3643808.6965195499</v>
      </c>
      <c r="BM372" s="87">
        <v>-5741088.7474793801</v>
      </c>
      <c r="BN372" s="87">
        <v>0.38021275577193497</v>
      </c>
    </row>
    <row r="373" spans="1:66">
      <c r="A373" s="86" t="s">
        <v>1718</v>
      </c>
      <c r="B373" s="87">
        <v>0</v>
      </c>
      <c r="C373" s="87">
        <v>0</v>
      </c>
      <c r="D373" s="87">
        <v>0</v>
      </c>
      <c r="E373" s="87">
        <v>0</v>
      </c>
      <c r="F373" s="87">
        <v>0</v>
      </c>
      <c r="G373" s="87">
        <v>0</v>
      </c>
      <c r="H373" s="87">
        <v>0</v>
      </c>
      <c r="I373" s="87">
        <v>0</v>
      </c>
      <c r="J373" s="87">
        <v>0</v>
      </c>
      <c r="K373" s="87">
        <v>0</v>
      </c>
      <c r="L373" s="87">
        <v>0</v>
      </c>
      <c r="M373" s="87">
        <v>0</v>
      </c>
      <c r="N373" s="87">
        <v>0</v>
      </c>
      <c r="O373" s="87">
        <v>0</v>
      </c>
      <c r="P373" s="87">
        <v>0</v>
      </c>
      <c r="Q373" s="87">
        <v>0</v>
      </c>
      <c r="R373" s="87">
        <v>0</v>
      </c>
      <c r="S373" s="87">
        <v>0</v>
      </c>
      <c r="T373" s="87">
        <v>0</v>
      </c>
      <c r="U373" s="87">
        <v>0</v>
      </c>
      <c r="V373" s="87">
        <v>0</v>
      </c>
      <c r="W373" s="87">
        <v>0</v>
      </c>
      <c r="X373" s="87">
        <v>0</v>
      </c>
      <c r="Y373" s="87">
        <v>0</v>
      </c>
      <c r="Z373" s="87">
        <v>0</v>
      </c>
      <c r="AA373" s="87">
        <v>0</v>
      </c>
      <c r="AB373" s="87">
        <v>0</v>
      </c>
      <c r="AC373" s="87">
        <v>0</v>
      </c>
      <c r="AD373" s="87">
        <v>0</v>
      </c>
      <c r="AE373" s="87">
        <v>0</v>
      </c>
      <c r="AF373" s="87">
        <v>0</v>
      </c>
      <c r="AG373" s="87">
        <v>0</v>
      </c>
      <c r="AH373" s="87">
        <v>0</v>
      </c>
      <c r="AI373" s="87">
        <v>0</v>
      </c>
      <c r="AJ373" s="87">
        <v>0</v>
      </c>
      <c r="AK373" s="87">
        <v>0</v>
      </c>
      <c r="AL373" s="87">
        <v>0</v>
      </c>
      <c r="AM373" s="87">
        <v>0</v>
      </c>
      <c r="AN373" s="87">
        <v>0</v>
      </c>
      <c r="AO373" s="87">
        <v>0</v>
      </c>
      <c r="AP373" s="87">
        <v>0</v>
      </c>
      <c r="AQ373" s="87">
        <v>0</v>
      </c>
      <c r="AR373" s="87">
        <v>0</v>
      </c>
      <c r="AS373" s="87">
        <v>0</v>
      </c>
      <c r="AT373" s="87">
        <v>0</v>
      </c>
      <c r="AU373" s="87">
        <v>0</v>
      </c>
      <c r="AV373" s="87">
        <v>0</v>
      </c>
      <c r="AW373" s="87">
        <v>0</v>
      </c>
      <c r="AX373" s="87">
        <v>0</v>
      </c>
      <c r="AY373" s="87">
        <v>0</v>
      </c>
      <c r="AZ373" s="87">
        <v>0</v>
      </c>
      <c r="BA373" s="87">
        <v>0</v>
      </c>
      <c r="BB373" s="87">
        <v>0</v>
      </c>
      <c r="BC373" s="87">
        <v>0</v>
      </c>
      <c r="BD373" s="87">
        <v>0</v>
      </c>
      <c r="BE373" s="87">
        <v>0</v>
      </c>
      <c r="BF373" s="87">
        <v>0</v>
      </c>
      <c r="BG373" s="87">
        <v>0</v>
      </c>
      <c r="BH373" s="87">
        <v>0</v>
      </c>
      <c r="BI373" s="87">
        <v>0</v>
      </c>
      <c r="BJ373" s="87">
        <v>0</v>
      </c>
      <c r="BK373" s="87">
        <v>0</v>
      </c>
      <c r="BL373" s="87">
        <v>0</v>
      </c>
      <c r="BM373" s="87">
        <v>0</v>
      </c>
      <c r="BN373" s="87">
        <v>0</v>
      </c>
    </row>
  </sheetData>
  <pageMargins left="0.7" right="0.7" top="0.75" bottom="0.75" header="0.3" footer="0.3"/>
  <pageSetup orientation="portrait" r:id="rId1"/>
  <headerFooter>
    <oddHeader xml:space="preserve">&amp;RDEF’s Response to OPC POD 1 (1-26)
Q7
Page &amp;P of &amp;N
</oddHeader>
    <oddFooter>&amp;R20240025-OPCPOD1-00004255</oddFooter>
  </headerFooter>
  <colBreaks count="1" manualBreakCount="1">
    <brk id="6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FC6AD-7106-48F4-A565-47856B46B6AC}">
  <sheetPr>
    <tabColor rgb="FF0070C0"/>
  </sheetPr>
  <dimension ref="A1"/>
  <sheetViews>
    <sheetView tabSelected="1" workbookViewId="0">
      <selection activeCell="S27" sqref="S27"/>
    </sheetView>
  </sheetViews>
  <sheetFormatPr defaultColWidth="8.77734375" defaultRowHeight="13.2"/>
  <cols>
    <col min="1" max="16384" width="8.77734375" style="77"/>
  </cols>
  <sheetData/>
  <pageMargins left="0.7" right="0.7" top="0.75" bottom="0.75" header="0.3" footer="0.3"/>
  <pageSetup orientation="portrait" r:id="rId1"/>
  <headerFooter>
    <oddHeader xml:space="preserve">&amp;RDEF’s Response to OPC POD 1 (1-26)
Q7
Page &amp;P of &amp;N
</oddHeader>
    <oddFooter>&amp;R20240025-OPCPOD1-00004255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B1434-1FD2-482C-B149-F5D8506F12A8}">
  <dimension ref="A1:AI160"/>
  <sheetViews>
    <sheetView tabSelected="1" workbookViewId="0">
      <selection activeCell="S27" sqref="S27"/>
    </sheetView>
  </sheetViews>
  <sheetFormatPr defaultColWidth="9.109375" defaultRowHeight="13.2"/>
  <cols>
    <col min="1" max="1" width="39.109375" style="123" customWidth="1"/>
    <col min="2" max="2" width="16.109375" style="124" bestFit="1" customWidth="1"/>
    <col min="3" max="3" width="8.77734375" style="124" customWidth="1"/>
    <col min="4" max="4" width="15.77734375" style="124" customWidth="1"/>
    <col min="5" max="5" width="12.44140625" style="123" bestFit="1" customWidth="1"/>
    <col min="6" max="6" width="14" style="123" bestFit="1" customWidth="1"/>
    <col min="7" max="7" width="2.109375" style="123" customWidth="1"/>
    <col min="8" max="8" width="15.44140625" style="123" customWidth="1"/>
    <col min="9" max="10" width="13.44140625" style="123" customWidth="1"/>
    <col min="11" max="11" width="15" style="123" customWidth="1"/>
    <col min="12" max="12" width="2.109375" style="123" customWidth="1"/>
    <col min="13" max="13" width="33.77734375" style="123" customWidth="1"/>
    <col min="14" max="14" width="16.109375" style="124" customWidth="1"/>
    <col min="15" max="15" width="11.109375" style="124" bestFit="1" customWidth="1"/>
    <col min="16" max="16" width="18.109375" style="124" customWidth="1"/>
    <col min="17" max="17" width="12.77734375" style="123" bestFit="1" customWidth="1"/>
    <col min="18" max="18" width="15.77734375" style="123" bestFit="1" customWidth="1"/>
    <col min="19" max="19" width="2.109375" style="123" customWidth="1"/>
    <col min="20" max="20" width="15.44140625" style="123" customWidth="1"/>
    <col min="21" max="23" width="13.44140625" style="123" customWidth="1"/>
    <col min="24" max="24" width="2.109375" style="123" customWidth="1"/>
    <col min="25" max="25" width="34.44140625" style="123" bestFit="1" customWidth="1"/>
    <col min="26" max="26" width="13.44140625" style="123" bestFit="1" customWidth="1"/>
    <col min="27" max="27" width="7" style="123" bestFit="1" customWidth="1"/>
    <col min="28" max="28" width="14.109375" style="123" bestFit="1" customWidth="1"/>
    <col min="29" max="29" width="13.109375" style="124" bestFit="1" customWidth="1"/>
    <col min="30" max="30" width="11.77734375" style="124" bestFit="1" customWidth="1"/>
    <col min="31" max="31" width="2.109375" style="123" customWidth="1"/>
    <col min="32" max="32" width="12.109375" style="123" bestFit="1" customWidth="1"/>
    <col min="33" max="33" width="14.44140625" style="123" bestFit="1" customWidth="1"/>
    <col min="34" max="35" width="12.77734375" style="123" bestFit="1" customWidth="1"/>
    <col min="36" max="16384" width="9.109375" style="123"/>
  </cols>
  <sheetData>
    <row r="1" spans="1:35">
      <c r="A1" s="117" t="s">
        <v>1720</v>
      </c>
      <c r="B1" s="118"/>
      <c r="C1" s="119"/>
      <c r="D1" s="120" t="s">
        <v>1721</v>
      </c>
      <c r="E1" s="121">
        <v>0.21</v>
      </c>
      <c r="F1" s="122"/>
      <c r="N1" s="123"/>
      <c r="O1" s="123"/>
      <c r="P1" s="123"/>
    </row>
    <row r="2" spans="1:35" ht="15" customHeight="1">
      <c r="A2" s="117" t="s">
        <v>1722</v>
      </c>
      <c r="B2" s="125"/>
      <c r="C2" s="126"/>
      <c r="D2" s="127" t="s">
        <v>1723</v>
      </c>
      <c r="E2" s="128">
        <v>5.5E-2</v>
      </c>
      <c r="F2" s="126"/>
      <c r="N2" s="123"/>
      <c r="O2" s="123"/>
      <c r="P2" s="123"/>
    </row>
    <row r="3" spans="1:35" ht="15" customHeight="1">
      <c r="A3" s="117"/>
      <c r="B3" s="129"/>
      <c r="C3" s="130"/>
      <c r="D3" s="127" t="s">
        <v>1724</v>
      </c>
      <c r="E3" s="128">
        <v>0.19844999999999999</v>
      </c>
      <c r="F3" s="126"/>
      <c r="N3" s="123"/>
      <c r="O3" s="123"/>
      <c r="P3" s="123"/>
      <c r="Z3" s="131"/>
      <c r="AC3" s="132">
        <v>-798949267.99171984</v>
      </c>
    </row>
    <row r="4" spans="1:35" ht="15" customHeight="1">
      <c r="A4" s="266" t="s">
        <v>1725</v>
      </c>
      <c r="B4" s="129"/>
      <c r="C4" s="130"/>
      <c r="D4" s="127" t="s">
        <v>1726</v>
      </c>
      <c r="E4" s="128">
        <v>0.25345000000000001</v>
      </c>
      <c r="F4" s="126"/>
      <c r="N4" s="131">
        <v>0.95454790236396991</v>
      </c>
      <c r="O4" s="123"/>
      <c r="P4" s="123"/>
      <c r="AC4" s="132">
        <v>-36289953.139260001</v>
      </c>
    </row>
    <row r="5" spans="1:35" ht="15" customHeight="1">
      <c r="A5" s="117"/>
      <c r="B5" s="129"/>
      <c r="C5" s="130"/>
      <c r="D5" s="127" t="s">
        <v>1727</v>
      </c>
      <c r="E5" s="128">
        <v>1.3394950103810863</v>
      </c>
      <c r="F5" s="126"/>
      <c r="N5" s="123"/>
      <c r="O5" s="123"/>
      <c r="P5" s="123"/>
      <c r="AB5" s="133">
        <v>4.5452097636030274E-2</v>
      </c>
      <c r="AC5" s="133">
        <v>4.542209949134856E-2</v>
      </c>
    </row>
    <row r="6" spans="1:35" ht="15" customHeight="1" thickBot="1">
      <c r="A6" s="117"/>
      <c r="B6" s="129"/>
      <c r="C6" s="130"/>
      <c r="D6" s="134" t="s">
        <v>1727</v>
      </c>
      <c r="E6" s="135">
        <v>0.74655000000000005</v>
      </c>
      <c r="F6" s="126"/>
      <c r="N6" s="123"/>
      <c r="O6" s="123"/>
      <c r="P6" s="123"/>
    </row>
    <row r="7" spans="1:35" ht="15" customHeight="1">
      <c r="A7" s="136" t="s">
        <v>1728</v>
      </c>
      <c r="B7" s="137"/>
      <c r="C7" s="138"/>
      <c r="F7" s="139"/>
      <c r="G7" s="139"/>
      <c r="H7" s="139"/>
      <c r="I7" s="139"/>
      <c r="J7" s="139"/>
      <c r="K7" s="140"/>
      <c r="M7" s="136" t="s">
        <v>1729</v>
      </c>
      <c r="N7" s="137"/>
      <c r="O7" s="138"/>
      <c r="P7" s="141"/>
      <c r="Q7" s="139"/>
      <c r="R7" s="139"/>
      <c r="S7" s="139"/>
      <c r="T7" s="139"/>
      <c r="U7" s="139"/>
      <c r="V7" s="139"/>
      <c r="W7" s="140"/>
      <c r="Y7" s="136" t="s">
        <v>1730</v>
      </c>
      <c r="Z7" s="139"/>
      <c r="AA7" s="139"/>
      <c r="AB7" s="139"/>
      <c r="AC7" s="141"/>
      <c r="AD7" s="141"/>
      <c r="AE7" s="139"/>
      <c r="AF7" s="139"/>
      <c r="AG7" s="139"/>
      <c r="AH7" s="139"/>
      <c r="AI7" s="140"/>
    </row>
    <row r="8" spans="1:35" s="144" customFormat="1" ht="26.4">
      <c r="A8" s="142" t="s">
        <v>1731</v>
      </c>
      <c r="B8" s="143" t="s">
        <v>35</v>
      </c>
      <c r="C8" s="143"/>
      <c r="D8" s="143" t="s">
        <v>36</v>
      </c>
      <c r="H8" s="123"/>
      <c r="I8" s="123"/>
      <c r="J8" s="123"/>
      <c r="K8" s="145"/>
      <c r="M8" s="142" t="s">
        <v>1731</v>
      </c>
      <c r="N8" s="143" t="s">
        <v>35</v>
      </c>
      <c r="O8" s="143"/>
      <c r="P8" s="143" t="s">
        <v>36</v>
      </c>
      <c r="T8" s="123"/>
      <c r="U8" s="123"/>
      <c r="V8" s="123"/>
      <c r="W8" s="145"/>
      <c r="Y8" s="142" t="s">
        <v>1731</v>
      </c>
      <c r="Z8" s="143" t="s">
        <v>1732</v>
      </c>
      <c r="AA8" s="143"/>
      <c r="AB8" s="143" t="s">
        <v>1733</v>
      </c>
      <c r="AC8" s="146"/>
      <c r="AD8" s="146"/>
      <c r="AI8" s="145"/>
    </row>
    <row r="9" spans="1:35">
      <c r="A9" s="147" t="s">
        <v>1734</v>
      </c>
      <c r="B9" s="129">
        <v>-703265565.95790005</v>
      </c>
      <c r="C9" s="129"/>
      <c r="D9" s="129">
        <v>-135933862.27959999</v>
      </c>
      <c r="K9" s="148"/>
      <c r="M9" s="147" t="s">
        <v>1734</v>
      </c>
      <c r="N9" s="129">
        <v>-677977023</v>
      </c>
      <c r="O9" s="129"/>
      <c r="P9" s="129">
        <v>-131045852</v>
      </c>
      <c r="W9" s="148"/>
      <c r="Y9" s="147" t="s">
        <v>1734</v>
      </c>
      <c r="Z9" s="129">
        <v>-25288542.957899999</v>
      </c>
      <c r="AA9" s="129"/>
      <c r="AB9" s="129">
        <v>-4888010.2796</v>
      </c>
      <c r="AI9" s="148"/>
    </row>
    <row r="10" spans="1:35">
      <c r="A10" s="147" t="s">
        <v>1735</v>
      </c>
      <c r="B10" s="149">
        <v>-25288542.957899999</v>
      </c>
      <c r="C10" s="149"/>
      <c r="D10" s="149">
        <v>-4888010.2796</v>
      </c>
      <c r="H10" s="123" t="s">
        <v>1736</v>
      </c>
      <c r="I10" s="150" t="s">
        <v>1737</v>
      </c>
      <c r="J10" s="132">
        <v>-4744231.9317198694</v>
      </c>
      <c r="K10" s="459" t="s">
        <v>1738</v>
      </c>
      <c r="M10" s="147" t="s">
        <v>1735</v>
      </c>
      <c r="N10" s="149">
        <v>-25288542.957899999</v>
      </c>
      <c r="O10" s="149"/>
      <c r="P10" s="149">
        <v>-4888010.2796</v>
      </c>
      <c r="W10" s="148"/>
      <c r="Y10" s="147" t="s">
        <v>1735</v>
      </c>
      <c r="Z10" s="149"/>
      <c r="AA10" s="149"/>
      <c r="AB10" s="149"/>
      <c r="AF10" s="124"/>
      <c r="AG10" s="151"/>
      <c r="AI10" s="148"/>
    </row>
    <row r="11" spans="1:35">
      <c r="A11" s="147" t="s">
        <v>1739</v>
      </c>
      <c r="B11" s="129">
        <v>-677977023</v>
      </c>
      <c r="C11" s="129"/>
      <c r="D11" s="129">
        <v>-131045852</v>
      </c>
      <c r="H11" s="123" t="s">
        <v>1740</v>
      </c>
      <c r="I11" s="152" t="s">
        <v>1741</v>
      </c>
      <c r="J11" s="132">
        <v>4744231.9317198694</v>
      </c>
      <c r="K11" s="459"/>
      <c r="M11" s="147" t="s">
        <v>1739</v>
      </c>
      <c r="N11" s="129">
        <v>-652688480.04209995</v>
      </c>
      <c r="O11" s="129"/>
      <c r="P11" s="129">
        <v>-126157841.72040001</v>
      </c>
      <c r="U11" s="124"/>
      <c r="W11" s="148"/>
      <c r="Y11" s="147" t="s">
        <v>1739</v>
      </c>
      <c r="Z11" s="129">
        <v>-25288542.957899999</v>
      </c>
      <c r="AA11" s="129"/>
      <c r="AB11" s="129">
        <v>-4888010.2796</v>
      </c>
      <c r="AF11" s="132"/>
      <c r="AG11" s="132"/>
      <c r="AI11" s="148"/>
    </row>
    <row r="12" spans="1:35">
      <c r="A12" s="147" t="s">
        <v>1742</v>
      </c>
      <c r="B12" s="149">
        <v>117494272</v>
      </c>
      <c r="C12" s="149"/>
      <c r="D12" s="149">
        <v>-117494272</v>
      </c>
      <c r="H12" s="123" t="s">
        <v>1743</v>
      </c>
      <c r="I12" s="124" t="s">
        <v>1737</v>
      </c>
      <c r="J12" s="132">
        <v>1433407.575919721</v>
      </c>
      <c r="K12" s="460" t="s">
        <v>1744</v>
      </c>
      <c r="M12" s="147" t="s">
        <v>1742</v>
      </c>
      <c r="N12" s="149">
        <v>113111735.65440001</v>
      </c>
      <c r="O12" s="149"/>
      <c r="P12" s="149">
        <v>-113111735.65440001</v>
      </c>
      <c r="U12" s="124"/>
      <c r="W12" s="148"/>
      <c r="Y12" s="147" t="s">
        <v>1742</v>
      </c>
      <c r="Z12" s="149">
        <v>4382536.3455999997</v>
      </c>
      <c r="AA12" s="149"/>
      <c r="AB12" s="149">
        <v>-4382536.3455999997</v>
      </c>
      <c r="AF12" s="151"/>
      <c r="AG12" s="151"/>
      <c r="AI12" s="148"/>
    </row>
    <row r="13" spans="1:35">
      <c r="A13" s="147" t="s">
        <v>1745</v>
      </c>
      <c r="B13" s="129">
        <v>-560482751</v>
      </c>
      <c r="C13" s="129"/>
      <c r="D13" s="129">
        <v>-248540124</v>
      </c>
      <c r="H13" s="123" t="s">
        <v>1746</v>
      </c>
      <c r="I13" s="152" t="s">
        <v>1747</v>
      </c>
      <c r="J13" s="132">
        <v>-1433407.575919721</v>
      </c>
      <c r="K13" s="460"/>
      <c r="M13" s="147" t="s">
        <v>1745</v>
      </c>
      <c r="N13" s="129">
        <v>-539576744.38769996</v>
      </c>
      <c r="O13" s="129"/>
      <c r="P13" s="129">
        <v>-239269577.37480003</v>
      </c>
      <c r="U13" s="124"/>
      <c r="W13" s="148"/>
      <c r="Y13" s="147" t="s">
        <v>1745</v>
      </c>
      <c r="Z13" s="129">
        <v>-20906006.612300001</v>
      </c>
      <c r="AA13" s="129"/>
      <c r="AB13" s="129">
        <v>-9270546.6251999997</v>
      </c>
      <c r="AF13" s="132"/>
      <c r="AI13" s="148"/>
    </row>
    <row r="14" spans="1:35">
      <c r="A14" s="153" t="s">
        <v>1748</v>
      </c>
      <c r="B14" s="129">
        <v>-25261413</v>
      </c>
      <c r="C14" s="129"/>
      <c r="D14" s="129">
        <v>25261413</v>
      </c>
      <c r="H14" s="123" t="s">
        <v>1743</v>
      </c>
      <c r="I14" s="124" t="s">
        <v>1737</v>
      </c>
      <c r="J14" s="132">
        <v>4708958.3048273129</v>
      </c>
      <c r="K14" s="460" t="s">
        <v>1749</v>
      </c>
      <c r="M14" s="153" t="s">
        <v>1748</v>
      </c>
      <c r="N14" s="129">
        <v>-24319162.2951</v>
      </c>
      <c r="O14" s="129"/>
      <c r="P14" s="129">
        <v>24319162.2951</v>
      </c>
      <c r="W14" s="148"/>
      <c r="Y14" s="153" t="s">
        <v>1748</v>
      </c>
      <c r="Z14" s="129">
        <v>-942250.70490000001</v>
      </c>
      <c r="AA14" s="129"/>
      <c r="AB14" s="129">
        <v>942250.70490000001</v>
      </c>
      <c r="AI14" s="148"/>
    </row>
    <row r="15" spans="1:35">
      <c r="A15" s="153" t="s">
        <v>1750</v>
      </c>
      <c r="B15" s="149">
        <v>16670618.74</v>
      </c>
      <c r="C15" s="149"/>
      <c r="D15" s="149">
        <v>1316507.2</v>
      </c>
      <c r="H15" s="123" t="s">
        <v>1746</v>
      </c>
      <c r="I15" s="152" t="s">
        <v>1747</v>
      </c>
      <c r="J15" s="132">
        <v>-4708958.3048273129</v>
      </c>
      <c r="K15" s="460"/>
      <c r="M15" s="153" t="s">
        <v>1750</v>
      </c>
      <c r="N15" s="149">
        <v>16048804.6886</v>
      </c>
      <c r="O15" s="149"/>
      <c r="P15" s="149">
        <v>1267401.48144</v>
      </c>
      <c r="T15" s="154"/>
      <c r="U15" s="124"/>
      <c r="W15" s="148"/>
      <c r="Y15" s="153" t="s">
        <v>1750</v>
      </c>
      <c r="Z15" s="149">
        <v>621814.0514</v>
      </c>
      <c r="AA15" s="149"/>
      <c r="AB15" s="149">
        <v>49105.718560000001</v>
      </c>
      <c r="AI15" s="148"/>
    </row>
    <row r="16" spans="1:35">
      <c r="A16" s="147" t="s">
        <v>1751</v>
      </c>
      <c r="B16" s="129">
        <v>-569073545.25999999</v>
      </c>
      <c r="C16" s="129"/>
      <c r="D16" s="129">
        <v>-221962203.80000001</v>
      </c>
      <c r="I16" s="124"/>
      <c r="K16" s="148"/>
      <c r="M16" s="147" t="s">
        <v>1751</v>
      </c>
      <c r="N16" s="129">
        <v>-547847101.99419999</v>
      </c>
      <c r="O16" s="129"/>
      <c r="P16" s="129">
        <v>-213683013.59826002</v>
      </c>
      <c r="U16" s="124"/>
      <c r="V16" s="124"/>
      <c r="W16" s="148"/>
      <c r="Y16" s="147" t="s">
        <v>1751</v>
      </c>
      <c r="Z16" s="129">
        <v>-21226443.265800003</v>
      </c>
      <c r="AA16" s="129"/>
      <c r="AB16" s="129">
        <v>-8279190.2017399995</v>
      </c>
      <c r="AI16" s="148"/>
    </row>
    <row r="17" spans="1:35">
      <c r="A17" s="153" t="s">
        <v>1752</v>
      </c>
      <c r="B17" s="129">
        <v>-50056852</v>
      </c>
      <c r="C17" s="129"/>
      <c r="D17" s="129">
        <v>50194209</v>
      </c>
      <c r="H17" s="132"/>
      <c r="K17" s="148"/>
      <c r="M17" s="153" t="s">
        <v>1752</v>
      </c>
      <c r="N17" s="149">
        <v>-48189731.420400001</v>
      </c>
      <c r="O17" s="149"/>
      <c r="P17" s="149">
        <v>48321965.004299998</v>
      </c>
      <c r="R17" s="461" t="s">
        <v>1753</v>
      </c>
      <c r="S17" s="461"/>
      <c r="T17" s="461"/>
      <c r="V17" s="124"/>
      <c r="W17" s="148"/>
      <c r="Y17" s="153" t="s">
        <v>1752</v>
      </c>
      <c r="Z17" s="149">
        <v>-1867120.5796000001</v>
      </c>
      <c r="AA17" s="149"/>
      <c r="AB17" s="149">
        <v>1872243.9957000001</v>
      </c>
      <c r="AD17" s="461" t="s">
        <v>1753</v>
      </c>
      <c r="AE17" s="461"/>
      <c r="AF17" s="461"/>
      <c r="AI17" s="148"/>
    </row>
    <row r="18" spans="1:35" ht="13.8" thickBot="1">
      <c r="A18" s="147" t="s">
        <v>1754</v>
      </c>
      <c r="B18" s="155">
        <v>-619130397.25999999</v>
      </c>
      <c r="C18" s="155"/>
      <c r="D18" s="155">
        <v>-171767994.80000001</v>
      </c>
      <c r="F18" s="156"/>
      <c r="H18" s="157"/>
      <c r="I18" s="124"/>
      <c r="K18" s="148"/>
      <c r="M18" s="147" t="s">
        <v>1754</v>
      </c>
      <c r="N18" s="129">
        <v>-596036833.41460001</v>
      </c>
      <c r="O18" s="129"/>
      <c r="P18" s="129">
        <v>-165361048.59396002</v>
      </c>
      <c r="Q18" s="156"/>
      <c r="R18" s="156"/>
      <c r="T18" s="154"/>
      <c r="U18" s="124"/>
      <c r="V18" s="124"/>
      <c r="W18" s="148"/>
      <c r="Y18" s="147" t="s">
        <v>1754</v>
      </c>
      <c r="Z18" s="129">
        <v>-23093563.845400002</v>
      </c>
      <c r="AA18" s="129"/>
      <c r="AB18" s="129">
        <v>-6406946.2060399996</v>
      </c>
      <c r="AI18" s="148"/>
    </row>
    <row r="19" spans="1:35" ht="13.8" thickTop="1">
      <c r="A19" s="147" t="s">
        <v>1755</v>
      </c>
      <c r="B19" s="129">
        <v>-3306644</v>
      </c>
      <c r="D19" s="129">
        <v>0</v>
      </c>
      <c r="E19" s="124"/>
      <c r="F19" s="124"/>
      <c r="H19" s="157"/>
      <c r="I19" s="124"/>
      <c r="K19" s="148"/>
      <c r="M19" s="147" t="s">
        <v>1755</v>
      </c>
      <c r="N19" s="129">
        <v>-3183306.1787999999</v>
      </c>
      <c r="P19" s="129">
        <v>0</v>
      </c>
      <c r="Q19" s="124"/>
      <c r="R19" s="124"/>
      <c r="T19" s="126"/>
      <c r="U19" s="124"/>
      <c r="V19" s="132"/>
      <c r="W19" s="148"/>
      <c r="Y19" s="147" t="s">
        <v>1755</v>
      </c>
      <c r="Z19" s="129">
        <v>-123337.82120000001</v>
      </c>
      <c r="AA19" s="124"/>
      <c r="AB19" s="129">
        <v>0</v>
      </c>
      <c r="AI19" s="148"/>
    </row>
    <row r="20" spans="1:35" ht="13.8" thickBot="1">
      <c r="A20" s="147" t="s">
        <v>1756</v>
      </c>
      <c r="B20" s="155">
        <v>-622437041.25999999</v>
      </c>
      <c r="C20" s="155"/>
      <c r="D20" s="155">
        <v>-171767994.80000001</v>
      </c>
      <c r="E20" s="156"/>
      <c r="F20" s="132"/>
      <c r="H20" s="157"/>
      <c r="I20" s="124"/>
      <c r="K20" s="148"/>
      <c r="M20" s="147" t="s">
        <v>1756</v>
      </c>
      <c r="N20" s="155">
        <v>-599220139.5934</v>
      </c>
      <c r="O20" s="155"/>
      <c r="P20" s="155">
        <v>-165361048.59396002</v>
      </c>
      <c r="R20" s="124">
        <v>53152226.523628101</v>
      </c>
      <c r="T20" s="126">
        <v>88192559.250112042</v>
      </c>
      <c r="U20" s="124"/>
      <c r="V20" s="132"/>
      <c r="W20" s="148"/>
      <c r="Y20" s="147" t="s">
        <v>1756</v>
      </c>
      <c r="Z20" s="155">
        <v>-23216901.6666</v>
      </c>
      <c r="AA20" s="155"/>
      <c r="AB20" s="155">
        <v>-6406946.2060399996</v>
      </c>
      <c r="AD20" s="124">
        <v>1865939.9033058845</v>
      </c>
      <c r="AF20" s="132">
        <v>-1865939.9033058845</v>
      </c>
      <c r="AG20" s="132">
        <v>-8272886.1093458841</v>
      </c>
      <c r="AH20" s="151">
        <v>-413644.30546729418</v>
      </c>
      <c r="AI20" s="148"/>
    </row>
    <row r="21" spans="1:35" ht="13.8" thickTop="1">
      <c r="A21" s="147" t="s">
        <v>1757</v>
      </c>
      <c r="B21" s="129">
        <v>-3302394.9475399256</v>
      </c>
      <c r="C21" s="129"/>
      <c r="D21" s="129">
        <v>-914535.2138299942</v>
      </c>
      <c r="E21" s="132"/>
      <c r="F21" s="132"/>
      <c r="K21" s="148"/>
      <c r="M21" s="147" t="s">
        <v>1757</v>
      </c>
      <c r="N21" s="129">
        <v>1921873.3349000216</v>
      </c>
      <c r="O21" s="129"/>
      <c r="P21" s="129">
        <v>527301.7703499496</v>
      </c>
      <c r="R21" s="158">
        <v>-393911.46761029214</v>
      </c>
      <c r="T21" s="126">
        <v>281227.61085330643</v>
      </c>
      <c r="W21" s="148"/>
      <c r="Y21" s="147" t="s">
        <v>1757</v>
      </c>
      <c r="Z21" s="129">
        <v>-5224268.282440003</v>
      </c>
      <c r="AA21" s="129"/>
      <c r="AB21" s="129">
        <v>-1441836.9841800006</v>
      </c>
      <c r="AD21" s="124">
        <v>484691.07844102103</v>
      </c>
      <c r="AF21" s="132">
        <v>-484691.07844102103</v>
      </c>
      <c r="AG21" s="132">
        <v>-1926528.0626210216</v>
      </c>
      <c r="AH21" s="151">
        <v>-96326.403131051076</v>
      </c>
      <c r="AI21" s="148"/>
    </row>
    <row r="22" spans="1:35">
      <c r="A22" s="147" t="s">
        <v>1758</v>
      </c>
      <c r="B22" s="129">
        <v>0</v>
      </c>
      <c r="C22" s="129"/>
      <c r="D22" s="129">
        <v>-527301.7703499496</v>
      </c>
      <c r="E22" s="132"/>
      <c r="F22" s="132"/>
      <c r="K22" s="148"/>
      <c r="M22" s="147" t="s">
        <v>1758</v>
      </c>
      <c r="N22" s="129">
        <v>0</v>
      </c>
      <c r="O22" s="129"/>
      <c r="P22" s="129">
        <v>-527301.7703499496</v>
      </c>
      <c r="R22" s="158"/>
      <c r="T22" s="126"/>
      <c r="V22" s="151"/>
      <c r="W22" s="148"/>
      <c r="Y22" s="147" t="s">
        <v>1758</v>
      </c>
      <c r="Z22" s="129">
        <v>0</v>
      </c>
      <c r="AA22" s="129"/>
      <c r="AB22" s="129">
        <v>0</v>
      </c>
      <c r="AF22" s="132"/>
      <c r="AG22" s="132"/>
      <c r="AH22" s="151"/>
      <c r="AI22" s="148"/>
    </row>
    <row r="23" spans="1:35">
      <c r="A23" s="147" t="s">
        <v>1759</v>
      </c>
      <c r="B23" s="129">
        <v>3324188.0273500681</v>
      </c>
      <c r="C23" s="129"/>
      <c r="D23" s="129">
        <v>-3324188.0273500681</v>
      </c>
      <c r="E23" s="132"/>
      <c r="F23" s="132"/>
      <c r="K23" s="148"/>
      <c r="M23" s="147" t="s">
        <v>1759</v>
      </c>
      <c r="N23" s="129">
        <v>3173096.7087500095</v>
      </c>
      <c r="O23" s="129"/>
      <c r="P23" s="129">
        <v>-3173096.7087500095</v>
      </c>
      <c r="R23" s="158"/>
      <c r="T23" s="126"/>
      <c r="W23" s="148"/>
      <c r="Y23" s="147" t="s">
        <v>1759</v>
      </c>
      <c r="Z23" s="129">
        <v>151091.31859999895</v>
      </c>
      <c r="AA23" s="129"/>
      <c r="AB23" s="129">
        <v>-151091.31859999895</v>
      </c>
      <c r="AF23" s="132"/>
      <c r="AG23" s="132"/>
      <c r="AH23" s="151"/>
      <c r="AI23" s="148"/>
    </row>
    <row r="24" spans="1:35" ht="13.8" thickBot="1">
      <c r="A24" s="147" t="s">
        <v>1760</v>
      </c>
      <c r="B24" s="155">
        <v>-622415248.18018985</v>
      </c>
      <c r="C24" s="155"/>
      <c r="D24" s="155">
        <v>-176534019.81153002</v>
      </c>
      <c r="F24" s="132">
        <v>-798949267.99171984</v>
      </c>
      <c r="H24" s="132">
        <v>-794205036.05999994</v>
      </c>
      <c r="I24" s="132">
        <v>-4744231.9317198992</v>
      </c>
      <c r="K24" s="148"/>
      <c r="M24" s="147" t="s">
        <v>1760</v>
      </c>
      <c r="N24" s="155">
        <v>-594125169.54974997</v>
      </c>
      <c r="O24" s="155"/>
      <c r="P24" s="155">
        <v>-168534145.30271003</v>
      </c>
      <c r="R24" s="158">
        <v>52758315.056017809</v>
      </c>
      <c r="T24" s="126">
        <v>-89884877.494778678</v>
      </c>
      <c r="U24" s="124"/>
      <c r="W24" s="148"/>
      <c r="Y24" s="147" t="s">
        <v>1760</v>
      </c>
      <c r="Z24" s="159">
        <v>-28290078.630440004</v>
      </c>
      <c r="AA24" s="159"/>
      <c r="AB24" s="159">
        <v>-7999874.5088199992</v>
      </c>
      <c r="AD24" s="124">
        <v>2350630.9817469055</v>
      </c>
      <c r="AF24" s="132">
        <v>-2350630.9817469055</v>
      </c>
      <c r="AG24" s="132">
        <v>-10350505.490566906</v>
      </c>
      <c r="AH24" s="151">
        <v>-517525.27452834533</v>
      </c>
      <c r="AI24" s="148"/>
    </row>
    <row r="25" spans="1:35" ht="13.8" thickTop="1">
      <c r="A25" s="147"/>
      <c r="B25" s="129"/>
      <c r="C25" s="129"/>
      <c r="D25" s="129"/>
      <c r="K25" s="148"/>
      <c r="M25" s="160"/>
      <c r="U25" s="132"/>
      <c r="W25" s="148"/>
      <c r="Y25" s="161"/>
      <c r="AI25" s="148"/>
    </row>
    <row r="26" spans="1:35" ht="52.8">
      <c r="A26" s="162"/>
      <c r="B26" s="163" t="s">
        <v>1761</v>
      </c>
      <c r="C26" s="164" t="s">
        <v>1762</v>
      </c>
      <c r="D26" s="163" t="s">
        <v>1763</v>
      </c>
      <c r="E26" s="163" t="s">
        <v>1764</v>
      </c>
      <c r="F26" s="163" t="s">
        <v>1765</v>
      </c>
      <c r="H26" s="163" t="s">
        <v>1766</v>
      </c>
      <c r="I26" s="163" t="s">
        <v>1767</v>
      </c>
      <c r="J26" s="163" t="s">
        <v>1768</v>
      </c>
      <c r="K26" s="165" t="s">
        <v>1769</v>
      </c>
      <c r="M26" s="162"/>
      <c r="N26" s="163" t="s">
        <v>1770</v>
      </c>
      <c r="O26" s="164" t="s">
        <v>1762</v>
      </c>
      <c r="P26" s="163" t="s">
        <v>1771</v>
      </c>
      <c r="Q26" s="163" t="s">
        <v>1764</v>
      </c>
      <c r="R26" s="163" t="s">
        <v>1765</v>
      </c>
      <c r="T26" s="163" t="s">
        <v>1766</v>
      </c>
      <c r="U26" s="163" t="s">
        <v>1767</v>
      </c>
      <c r="V26" s="163" t="s">
        <v>1768</v>
      </c>
      <c r="W26" s="165" t="s">
        <v>1769</v>
      </c>
      <c r="Y26" s="162"/>
      <c r="Z26" s="163" t="s">
        <v>1772</v>
      </c>
      <c r="AA26" s="164" t="s">
        <v>1762</v>
      </c>
      <c r="AB26" s="163" t="s">
        <v>1773</v>
      </c>
      <c r="AC26" s="166" t="s">
        <v>1764</v>
      </c>
      <c r="AD26" s="166" t="s">
        <v>1765</v>
      </c>
      <c r="AF26" s="163" t="s">
        <v>1766</v>
      </c>
      <c r="AG26" s="163" t="s">
        <v>1767</v>
      </c>
      <c r="AH26" s="163" t="s">
        <v>1768</v>
      </c>
      <c r="AI26" s="165" t="s">
        <v>1769</v>
      </c>
    </row>
    <row r="27" spans="1:35" hidden="1">
      <c r="A27" s="167">
        <v>43101</v>
      </c>
      <c r="B27" s="124">
        <v>2824783.3565975651</v>
      </c>
      <c r="C27" s="133">
        <v>4.82E-2</v>
      </c>
      <c r="D27" s="124">
        <v>2082521.8857857683</v>
      </c>
      <c r="E27" s="132">
        <v>4907305.2423833329</v>
      </c>
      <c r="F27" s="156">
        <v>4907305.2423833329</v>
      </c>
      <c r="H27" s="124">
        <v>1304473.5454436706</v>
      </c>
      <c r="I27" s="124">
        <v>361532.0987624182</v>
      </c>
      <c r="J27" s="124">
        <v>1666005.6442060887</v>
      </c>
      <c r="K27" s="148"/>
      <c r="M27" s="167">
        <v>43101</v>
      </c>
      <c r="N27" s="124">
        <v>2723207.7090500002</v>
      </c>
      <c r="O27" s="133">
        <v>4.82E-2</v>
      </c>
      <c r="P27" s="124">
        <v>2184097.5333333332</v>
      </c>
      <c r="Q27" s="132">
        <v>4907305.2423833329</v>
      </c>
      <c r="R27" s="156">
        <v>4907305.2423833329</v>
      </c>
      <c r="T27" s="124">
        <v>1304473.5454436706</v>
      </c>
      <c r="U27" s="124">
        <v>361532.0987624182</v>
      </c>
      <c r="V27" s="124">
        <v>1666005.6442060887</v>
      </c>
      <c r="W27" s="148"/>
      <c r="Y27" s="167">
        <v>43101</v>
      </c>
      <c r="Z27" s="168">
        <v>101575.64754756499</v>
      </c>
      <c r="AA27" s="169">
        <v>4.82E-2</v>
      </c>
      <c r="AB27" s="168">
        <v>-101575.64754756499</v>
      </c>
      <c r="AC27" s="168">
        <v>0</v>
      </c>
      <c r="AD27" s="168">
        <v>0</v>
      </c>
      <c r="AE27" s="170"/>
      <c r="AF27" s="168">
        <v>0</v>
      </c>
      <c r="AG27" s="168">
        <v>0</v>
      </c>
      <c r="AH27" s="168">
        <v>0</v>
      </c>
      <c r="AI27" s="148"/>
    </row>
    <row r="28" spans="1:35" hidden="1">
      <c r="A28" s="167">
        <v>43132</v>
      </c>
      <c r="B28" s="124">
        <v>2824783.3565975651</v>
      </c>
      <c r="C28" s="133">
        <v>4.82E-2</v>
      </c>
      <c r="D28" s="124">
        <v>2082521.8857857683</v>
      </c>
      <c r="E28" s="132">
        <v>4907305.2423833329</v>
      </c>
      <c r="F28" s="156">
        <v>9814610.4847666658</v>
      </c>
      <c r="H28" s="124">
        <v>2608947.0908873412</v>
      </c>
      <c r="I28" s="124">
        <v>723064.1975248364</v>
      </c>
      <c r="J28" s="124">
        <v>3332011.2884121775</v>
      </c>
      <c r="K28" s="171"/>
      <c r="M28" s="167">
        <v>43132</v>
      </c>
      <c r="N28" s="124">
        <v>2723207.7090500002</v>
      </c>
      <c r="O28" s="133">
        <v>4.82E-2</v>
      </c>
      <c r="P28" s="124">
        <v>2184097.5333333332</v>
      </c>
      <c r="Q28" s="132">
        <v>4907305.2423833329</v>
      </c>
      <c r="R28" s="156">
        <v>9814610.4847666658</v>
      </c>
      <c r="T28" s="124">
        <v>2608947.0908873412</v>
      </c>
      <c r="U28" s="124">
        <v>723064.1975248364</v>
      </c>
      <c r="V28" s="124">
        <v>3332011.2884121775</v>
      </c>
      <c r="W28" s="171"/>
      <c r="Y28" s="167">
        <v>43132</v>
      </c>
      <c r="Z28" s="168">
        <v>101575.64754756499</v>
      </c>
      <c r="AA28" s="169">
        <v>4.82E-2</v>
      </c>
      <c r="AB28" s="168">
        <v>-101575.64754756499</v>
      </c>
      <c r="AC28" s="168">
        <v>0</v>
      </c>
      <c r="AD28" s="168">
        <v>0</v>
      </c>
      <c r="AE28" s="170"/>
      <c r="AF28" s="168">
        <v>0</v>
      </c>
      <c r="AG28" s="168">
        <v>0</v>
      </c>
      <c r="AH28" s="168">
        <v>0</v>
      </c>
      <c r="AI28" s="171"/>
    </row>
    <row r="29" spans="1:35" hidden="1">
      <c r="A29" s="167">
        <v>43160</v>
      </c>
      <c r="B29" s="124">
        <v>2520056.4139548694</v>
      </c>
      <c r="C29" s="133">
        <v>4.82E-2</v>
      </c>
      <c r="D29" s="124">
        <v>1838121.3718057689</v>
      </c>
      <c r="E29" s="132">
        <v>4358177.7857606383</v>
      </c>
      <c r="F29" s="156">
        <v>14172788.270527303</v>
      </c>
      <c r="H29" s="124">
        <v>3767450.0465958654</v>
      </c>
      <c r="I29" s="124">
        <v>1044140.85443574</v>
      </c>
      <c r="J29" s="124">
        <v>4811590.9010316059</v>
      </c>
      <c r="K29" s="172"/>
      <c r="M29" s="167">
        <v>43160</v>
      </c>
      <c r="N29" s="124">
        <v>2418480.7664073044</v>
      </c>
      <c r="O29" s="133">
        <v>4.82E-2</v>
      </c>
      <c r="P29" s="124">
        <v>1939697.0193533339</v>
      </c>
      <c r="Q29" s="132">
        <v>4358177.7857606383</v>
      </c>
      <c r="R29" s="156">
        <v>14172788.270527303</v>
      </c>
      <c r="T29" s="124">
        <v>3767450.0465958654</v>
      </c>
      <c r="U29" s="124">
        <v>1044140.85443574</v>
      </c>
      <c r="V29" s="124">
        <v>4811590.9010316059</v>
      </c>
      <c r="W29" s="172"/>
      <c r="Y29" s="167">
        <v>43160</v>
      </c>
      <c r="Z29" s="168">
        <v>101575.64754756499</v>
      </c>
      <c r="AA29" s="169">
        <v>4.82E-2</v>
      </c>
      <c r="AB29" s="168">
        <v>-101575.64754756499</v>
      </c>
      <c r="AC29" s="168">
        <v>0</v>
      </c>
      <c r="AD29" s="168">
        <v>0</v>
      </c>
      <c r="AE29" s="170"/>
      <c r="AF29" s="168">
        <v>0</v>
      </c>
      <c r="AG29" s="168">
        <v>0</v>
      </c>
      <c r="AH29" s="168">
        <v>0</v>
      </c>
      <c r="AI29" s="172"/>
    </row>
    <row r="30" spans="1:35" hidden="1">
      <c r="A30" s="167">
        <v>43191</v>
      </c>
      <c r="B30" s="124">
        <v>2723207.7090499997</v>
      </c>
      <c r="C30" s="133">
        <v>4.82E-2</v>
      </c>
      <c r="D30" s="124">
        <v>2185125.0477924352</v>
      </c>
      <c r="E30" s="132">
        <v>4908332.7568424344</v>
      </c>
      <c r="F30" s="156">
        <v>19081121.027369738</v>
      </c>
      <c r="H30" s="124">
        <v>5072196.7287944863</v>
      </c>
      <c r="I30" s="124">
        <v>1405748.6524751664</v>
      </c>
      <c r="J30" s="124">
        <v>6477945.3812696524</v>
      </c>
      <c r="K30" s="171"/>
      <c r="M30" s="167">
        <v>43191</v>
      </c>
      <c r="N30" s="124">
        <v>2621632.0615024348</v>
      </c>
      <c r="O30" s="133">
        <v>4.82E-2</v>
      </c>
      <c r="P30" s="124">
        <v>2286700.6953400001</v>
      </c>
      <c r="Q30" s="132">
        <v>4908332.7568424344</v>
      </c>
      <c r="R30" s="156">
        <v>19081121.027369738</v>
      </c>
      <c r="T30" s="124">
        <v>5072196.7287944863</v>
      </c>
      <c r="U30" s="124">
        <v>1405748.6524751664</v>
      </c>
      <c r="V30" s="124">
        <v>6477945.3812696524</v>
      </c>
      <c r="W30" s="171"/>
      <c r="Y30" s="167">
        <v>43191</v>
      </c>
      <c r="Z30" s="168">
        <v>101575.64754756499</v>
      </c>
      <c r="AA30" s="169">
        <v>4.82E-2</v>
      </c>
      <c r="AB30" s="168">
        <v>-101575.64754756499</v>
      </c>
      <c r="AC30" s="168">
        <v>0</v>
      </c>
      <c r="AD30" s="168">
        <v>0</v>
      </c>
      <c r="AE30" s="170"/>
      <c r="AF30" s="168">
        <v>0</v>
      </c>
      <c r="AG30" s="168">
        <v>0</v>
      </c>
      <c r="AH30" s="168">
        <v>0</v>
      </c>
      <c r="AI30" s="171"/>
    </row>
    <row r="31" spans="1:35" hidden="1">
      <c r="A31" s="167">
        <v>43221</v>
      </c>
      <c r="B31" s="124">
        <v>363531.07971666777</v>
      </c>
      <c r="C31" s="133">
        <v>4.82E-2</v>
      </c>
      <c r="D31" s="124">
        <v>1361413.2333165703</v>
      </c>
      <c r="E31" s="132">
        <v>1724944.3130332381</v>
      </c>
      <c r="F31" s="156">
        <v>20806065.340402976</v>
      </c>
      <c r="H31" s="124">
        <v>5530726.2297273725</v>
      </c>
      <c r="I31" s="124">
        <v>1532829.1390022952</v>
      </c>
      <c r="J31" s="124">
        <v>7063555.3687296677</v>
      </c>
      <c r="K31" s="173"/>
      <c r="M31" s="167">
        <v>43221</v>
      </c>
      <c r="N31" s="124">
        <v>349971.37044323608</v>
      </c>
      <c r="O31" s="133">
        <v>4.82E-2</v>
      </c>
      <c r="P31" s="124">
        <v>1374972.942590002</v>
      </c>
      <c r="Q31" s="132">
        <v>1724944.3130332381</v>
      </c>
      <c r="R31" s="156">
        <v>20806065.340402976</v>
      </c>
      <c r="T31" s="124">
        <v>5530726.2297273725</v>
      </c>
      <c r="U31" s="124">
        <v>1532829.1390022952</v>
      </c>
      <c r="V31" s="124">
        <v>7063555.3687296677</v>
      </c>
      <c r="W31" s="173"/>
      <c r="Y31" s="167">
        <v>43221</v>
      </c>
      <c r="Z31" s="168">
        <v>13559.709273431683</v>
      </c>
      <c r="AA31" s="169">
        <v>4.82E-2</v>
      </c>
      <c r="AB31" s="168">
        <v>-13559.709273431683</v>
      </c>
      <c r="AC31" s="168">
        <v>0</v>
      </c>
      <c r="AD31" s="168">
        <v>0</v>
      </c>
      <c r="AE31" s="170"/>
      <c r="AF31" s="168">
        <v>0</v>
      </c>
      <c r="AG31" s="168">
        <v>0</v>
      </c>
      <c r="AH31" s="168">
        <v>0</v>
      </c>
      <c r="AI31" s="173"/>
    </row>
    <row r="32" spans="1:35" hidden="1">
      <c r="A32" s="167">
        <v>43252</v>
      </c>
      <c r="B32" s="124">
        <v>2251272.3831833331</v>
      </c>
      <c r="C32" s="133">
        <v>4.82E-2</v>
      </c>
      <c r="D32" s="124">
        <v>1909940.6848972619</v>
      </c>
      <c r="E32" s="132">
        <v>4161213.0680805948</v>
      </c>
      <c r="F32" s="156">
        <v>24967278.408483572</v>
      </c>
      <c r="H32" s="124">
        <v>6636871.4756728476</v>
      </c>
      <c r="I32" s="124">
        <v>1839394.9668027547</v>
      </c>
      <c r="J32" s="124">
        <v>8476266.442475602</v>
      </c>
      <c r="K32" s="173"/>
      <c r="M32" s="167">
        <v>43252</v>
      </c>
      <c r="N32" s="124">
        <v>2167299.9232905949</v>
      </c>
      <c r="O32" s="133">
        <v>4.82E-2</v>
      </c>
      <c r="P32" s="124">
        <v>1993913.1447900003</v>
      </c>
      <c r="Q32" s="132">
        <v>4161213.0680805952</v>
      </c>
      <c r="R32" s="156">
        <v>24967278.408483572</v>
      </c>
      <c r="T32" s="124">
        <v>6636871.4756728476</v>
      </c>
      <c r="U32" s="124">
        <v>1839394.9668027547</v>
      </c>
      <c r="V32" s="124">
        <v>8476266.442475602</v>
      </c>
      <c r="W32" s="173"/>
      <c r="Y32" s="167">
        <v>43252</v>
      </c>
      <c r="Z32" s="168">
        <v>83972.459892738334</v>
      </c>
      <c r="AA32" s="169">
        <v>4.82E-2</v>
      </c>
      <c r="AB32" s="168">
        <v>-83972.459892738334</v>
      </c>
      <c r="AC32" s="168">
        <v>0</v>
      </c>
      <c r="AD32" s="168">
        <v>0</v>
      </c>
      <c r="AE32" s="170"/>
      <c r="AF32" s="168">
        <v>0</v>
      </c>
      <c r="AG32" s="168">
        <v>0</v>
      </c>
      <c r="AH32" s="168">
        <v>0</v>
      </c>
      <c r="AI32" s="173"/>
    </row>
    <row r="33" spans="1:35" hidden="1">
      <c r="A33" s="167">
        <v>43282</v>
      </c>
      <c r="B33" s="124">
        <v>2251272.3831833331</v>
      </c>
      <c r="C33" s="133">
        <v>4.82E-2</v>
      </c>
      <c r="D33" s="124">
        <v>1909940.6848972619</v>
      </c>
      <c r="E33" s="132">
        <v>4161213.0680805948</v>
      </c>
      <c r="F33" s="156">
        <v>29128491.476564169</v>
      </c>
      <c r="H33" s="124">
        <v>7743016.7216183227</v>
      </c>
      <c r="I33" s="124">
        <v>2145960.7946032141</v>
      </c>
      <c r="J33" s="124">
        <v>9888977.5162215363</v>
      </c>
      <c r="K33" s="173"/>
      <c r="M33" s="167">
        <v>43282</v>
      </c>
      <c r="N33" s="124">
        <v>2167299.9232905949</v>
      </c>
      <c r="O33" s="133">
        <v>4.82E-2</v>
      </c>
      <c r="P33" s="124">
        <v>1993913.1447900003</v>
      </c>
      <c r="Q33" s="132">
        <v>4161213.0680805952</v>
      </c>
      <c r="R33" s="156">
        <v>29128491.476564169</v>
      </c>
      <c r="T33" s="124">
        <v>7743016.7216183227</v>
      </c>
      <c r="U33" s="124">
        <v>2145960.7946032141</v>
      </c>
      <c r="V33" s="124">
        <v>9888977.5162215363</v>
      </c>
      <c r="W33" s="173"/>
      <c r="Y33" s="167">
        <v>43282</v>
      </c>
      <c r="Z33" s="168">
        <v>83972.459892738334</v>
      </c>
      <c r="AA33" s="169">
        <v>4.82E-2</v>
      </c>
      <c r="AB33" s="168">
        <v>-83972.459892738334</v>
      </c>
      <c r="AC33" s="168">
        <v>0</v>
      </c>
      <c r="AD33" s="168">
        <v>0</v>
      </c>
      <c r="AE33" s="170"/>
      <c r="AF33" s="168">
        <v>0</v>
      </c>
      <c r="AG33" s="168">
        <v>0</v>
      </c>
      <c r="AH33" s="168">
        <v>0</v>
      </c>
      <c r="AI33" s="173"/>
    </row>
    <row r="34" spans="1:35" hidden="1">
      <c r="A34" s="167">
        <v>43313</v>
      </c>
      <c r="B34" s="124">
        <v>2251272.3831833331</v>
      </c>
      <c r="C34" s="133">
        <v>4.82E-2</v>
      </c>
      <c r="D34" s="124">
        <v>1909940.6848972619</v>
      </c>
      <c r="E34" s="132">
        <v>4161213.0680805948</v>
      </c>
      <c r="F34" s="156">
        <v>33289704.544644766</v>
      </c>
      <c r="H34" s="124">
        <v>8849161.9675637968</v>
      </c>
      <c r="I34" s="124">
        <v>2452526.6224036729</v>
      </c>
      <c r="J34" s="124">
        <v>11301688.589967471</v>
      </c>
      <c r="K34" s="173"/>
      <c r="M34" s="167">
        <v>43313</v>
      </c>
      <c r="N34" s="124">
        <v>2167299.9232905949</v>
      </c>
      <c r="O34" s="133">
        <v>4.82E-2</v>
      </c>
      <c r="P34" s="124">
        <v>1993913.1447900003</v>
      </c>
      <c r="Q34" s="132">
        <v>4161213.0680805952</v>
      </c>
      <c r="R34" s="156">
        <v>33289704.544644766</v>
      </c>
      <c r="T34" s="124">
        <v>8849161.9675637968</v>
      </c>
      <c r="U34" s="124">
        <v>2452526.6224036729</v>
      </c>
      <c r="V34" s="124">
        <v>11301688.589967471</v>
      </c>
      <c r="W34" s="173"/>
      <c r="Y34" s="167">
        <v>43313</v>
      </c>
      <c r="Z34" s="168">
        <v>83972.459892738334</v>
      </c>
      <c r="AA34" s="169">
        <v>4.82E-2</v>
      </c>
      <c r="AB34" s="168">
        <v>-83972.459892738334</v>
      </c>
      <c r="AC34" s="168">
        <v>0</v>
      </c>
      <c r="AD34" s="168">
        <v>0</v>
      </c>
      <c r="AE34" s="170"/>
      <c r="AF34" s="168">
        <v>0</v>
      </c>
      <c r="AG34" s="168">
        <v>0</v>
      </c>
      <c r="AH34" s="168">
        <v>0</v>
      </c>
      <c r="AI34" s="173"/>
    </row>
    <row r="35" spans="1:35" hidden="1">
      <c r="A35" s="167">
        <v>43344</v>
      </c>
      <c r="B35" s="124">
        <v>2561829.5956823304</v>
      </c>
      <c r="C35" s="133">
        <v>4.82E-2</v>
      </c>
      <c r="D35" s="124">
        <v>-20635.383367266739</v>
      </c>
      <c r="E35" s="132">
        <v>2541194.2123150639</v>
      </c>
      <c r="F35" s="156">
        <v>35830898.756959826</v>
      </c>
      <c r="H35" s="124">
        <v>9524669.2898247633</v>
      </c>
      <c r="I35" s="124">
        <v>2639742.0556329652</v>
      </c>
      <c r="J35" s="124">
        <v>12164411.345457729</v>
      </c>
      <c r="K35" s="173"/>
      <c r="L35" s="132"/>
      <c r="M35" s="167">
        <v>43344</v>
      </c>
      <c r="N35" s="124">
        <v>2466273.3507655673</v>
      </c>
      <c r="O35" s="133">
        <v>4.82E-2</v>
      </c>
      <c r="P35" s="124">
        <v>74920.861549496651</v>
      </c>
      <c r="Q35" s="132">
        <v>2541194.2123150639</v>
      </c>
      <c r="R35" s="156">
        <v>35830898.756959826</v>
      </c>
      <c r="T35" s="124">
        <v>9524669.2898247633</v>
      </c>
      <c r="U35" s="124">
        <v>2639742.0556329652</v>
      </c>
      <c r="V35" s="124">
        <v>12164411.345457729</v>
      </c>
      <c r="W35" s="173"/>
      <c r="X35" s="132"/>
      <c r="Y35" s="167">
        <v>43344</v>
      </c>
      <c r="Z35" s="168">
        <v>95556.244916763389</v>
      </c>
      <c r="AA35" s="169">
        <v>4.82E-2</v>
      </c>
      <c r="AB35" s="168">
        <v>-95556.244916763389</v>
      </c>
      <c r="AC35" s="168">
        <v>0</v>
      </c>
      <c r="AD35" s="168">
        <v>0</v>
      </c>
      <c r="AE35" s="170"/>
      <c r="AF35" s="168">
        <v>0</v>
      </c>
      <c r="AG35" s="168">
        <v>0</v>
      </c>
      <c r="AH35" s="168">
        <v>0</v>
      </c>
      <c r="AI35" s="173"/>
    </row>
    <row r="36" spans="1:35" hidden="1">
      <c r="A36" s="167">
        <v>43374</v>
      </c>
      <c r="B36" s="124">
        <v>2285778.7401276664</v>
      </c>
      <c r="C36" s="133">
        <v>4.82E-2</v>
      </c>
      <c r="D36" s="124">
        <v>1695432.2328678702</v>
      </c>
      <c r="E36" s="132">
        <v>3981210.9729955364</v>
      </c>
      <c r="F36" s="156">
        <v>39812109.72995536</v>
      </c>
      <c r="H36" s="124">
        <v>10582965.87758307</v>
      </c>
      <c r="I36" s="124">
        <v>2933046.7284810725</v>
      </c>
      <c r="J36" s="124">
        <v>13516012.606064143</v>
      </c>
      <c r="K36" s="173"/>
      <c r="L36" s="151"/>
      <c r="M36" s="167">
        <v>43374</v>
      </c>
      <c r="N36" s="124">
        <v>2200519.1930100364</v>
      </c>
      <c r="O36" s="133">
        <v>4.82E-2</v>
      </c>
      <c r="P36" s="124">
        <v>1780691.7799855003</v>
      </c>
      <c r="Q36" s="132">
        <v>3981210.9729955364</v>
      </c>
      <c r="R36" s="156">
        <v>39812109.72995536</v>
      </c>
      <c r="T36" s="124">
        <v>10582965.87758307</v>
      </c>
      <c r="U36" s="124">
        <v>2933046.7284810725</v>
      </c>
      <c r="V36" s="124">
        <v>13516012.606064143</v>
      </c>
      <c r="W36" s="173"/>
      <c r="X36" s="151"/>
      <c r="Y36" s="167">
        <v>43374</v>
      </c>
      <c r="Z36" s="168">
        <v>85259.547117630005</v>
      </c>
      <c r="AA36" s="169">
        <v>4.82E-2</v>
      </c>
      <c r="AB36" s="168">
        <v>-85259.547117630005</v>
      </c>
      <c r="AC36" s="168">
        <v>0</v>
      </c>
      <c r="AD36" s="168">
        <v>0</v>
      </c>
      <c r="AE36" s="170"/>
      <c r="AF36" s="168">
        <v>0</v>
      </c>
      <c r="AG36" s="168">
        <v>0</v>
      </c>
      <c r="AH36" s="168">
        <v>0</v>
      </c>
      <c r="AI36" s="173"/>
    </row>
    <row r="37" spans="1:35" hidden="1">
      <c r="A37" s="167">
        <v>43405</v>
      </c>
      <c r="B37" s="124">
        <v>2285778.7401276664</v>
      </c>
      <c r="C37" s="133">
        <v>4.82E-2</v>
      </c>
      <c r="D37" s="124">
        <v>1695432.2328678702</v>
      </c>
      <c r="E37" s="132">
        <v>3981210.9729955364</v>
      </c>
      <c r="F37" s="156">
        <v>43793320.702950895</v>
      </c>
      <c r="H37" s="124">
        <v>11641262.465341376</v>
      </c>
      <c r="I37" s="124">
        <v>3226351.4013291798</v>
      </c>
      <c r="J37" s="124">
        <v>14867613.866670556</v>
      </c>
      <c r="K37" s="173"/>
      <c r="L37" s="132"/>
      <c r="M37" s="167">
        <v>43405</v>
      </c>
      <c r="N37" s="124">
        <v>2200519.1930100364</v>
      </c>
      <c r="O37" s="133">
        <v>4.82E-2</v>
      </c>
      <c r="P37" s="124">
        <v>1780691.7799855003</v>
      </c>
      <c r="Q37" s="132">
        <v>3981210.9729955364</v>
      </c>
      <c r="R37" s="156">
        <v>43793320.702950895</v>
      </c>
      <c r="T37" s="124">
        <v>11641262.465341376</v>
      </c>
      <c r="U37" s="124">
        <v>3226351.4013291798</v>
      </c>
      <c r="V37" s="124">
        <v>14867613.866670556</v>
      </c>
      <c r="W37" s="173"/>
      <c r="X37" s="132"/>
      <c r="Y37" s="167">
        <v>43405</v>
      </c>
      <c r="Z37" s="168">
        <v>85259.547117630005</v>
      </c>
      <c r="AA37" s="169">
        <v>4.82E-2</v>
      </c>
      <c r="AB37" s="168">
        <v>-85259.547117630005</v>
      </c>
      <c r="AC37" s="168">
        <v>0</v>
      </c>
      <c r="AD37" s="168">
        <v>0</v>
      </c>
      <c r="AE37" s="170"/>
      <c r="AF37" s="168">
        <v>0</v>
      </c>
      <c r="AG37" s="168">
        <v>0</v>
      </c>
      <c r="AH37" s="168">
        <v>0</v>
      </c>
      <c r="AI37" s="173"/>
    </row>
    <row r="38" spans="1:35" hidden="1">
      <c r="A38" s="167">
        <v>43435</v>
      </c>
      <c r="B38" s="124">
        <v>-4712263.0318243261</v>
      </c>
      <c r="C38" s="133">
        <v>3.3000000000000002E-2</v>
      </c>
      <c r="D38" s="124">
        <v>13660367.550347237</v>
      </c>
      <c r="E38" s="174">
        <v>8948104.5185229108</v>
      </c>
      <c r="F38" s="156">
        <v>52741425.221473806</v>
      </c>
      <c r="H38" s="124">
        <v>14019872.527227212</v>
      </c>
      <c r="I38" s="124">
        <v>3885578.1758503234</v>
      </c>
      <c r="J38" s="124">
        <v>17905450.703077536</v>
      </c>
      <c r="K38" s="173"/>
      <c r="L38" s="156"/>
      <c r="M38" s="167">
        <v>43435</v>
      </c>
      <c r="N38" s="124">
        <v>-4536495.6204285957</v>
      </c>
      <c r="O38" s="133">
        <v>3.3000000000000002E-2</v>
      </c>
      <c r="P38" s="124">
        <v>13484600.138951506</v>
      </c>
      <c r="Q38" s="174">
        <v>8948104.5185229108</v>
      </c>
      <c r="R38" s="156">
        <v>52741425.221473806</v>
      </c>
      <c r="T38" s="124">
        <v>14019872.527227212</v>
      </c>
      <c r="U38" s="124">
        <v>3885578.1758503234</v>
      </c>
      <c r="V38" s="124">
        <v>17905450.703077536</v>
      </c>
      <c r="W38" s="173"/>
      <c r="X38" s="156"/>
      <c r="Y38" s="167">
        <v>43435</v>
      </c>
      <c r="Z38" s="168">
        <v>-175767.41139572999</v>
      </c>
      <c r="AA38" s="169">
        <v>3.3000000000000002E-2</v>
      </c>
      <c r="AB38" s="168">
        <v>175767.41139572999</v>
      </c>
      <c r="AC38" s="175">
        <v>0</v>
      </c>
      <c r="AD38" s="175">
        <v>0</v>
      </c>
      <c r="AE38" s="170"/>
      <c r="AF38" s="168">
        <v>0</v>
      </c>
      <c r="AG38" s="168">
        <v>0</v>
      </c>
      <c r="AH38" s="168">
        <v>0</v>
      </c>
      <c r="AI38" s="173"/>
    </row>
    <row r="39" spans="1:35" s="186" customFormat="1" ht="13.8" hidden="1" thickBot="1">
      <c r="A39" s="176" t="s">
        <v>1774</v>
      </c>
      <c r="B39" s="177">
        <v>-601983945.07060969</v>
      </c>
      <c r="C39" s="178"/>
      <c r="D39" s="179">
        <v>-144223897.69963622</v>
      </c>
      <c r="E39" s="180"/>
      <c r="F39" s="181"/>
      <c r="G39" s="182"/>
      <c r="H39" s="179">
        <v>-198359046.81234381</v>
      </c>
      <c r="I39" s="179">
        <v>-54974792.515388817</v>
      </c>
      <c r="J39" s="179">
        <v>-253333839.32773262</v>
      </c>
      <c r="K39" s="183">
        <v>-999541682.09797859</v>
      </c>
      <c r="L39" s="184"/>
      <c r="M39" s="176" t="s">
        <v>1774</v>
      </c>
      <c r="N39" s="177">
        <v>-574455954.04706788</v>
      </c>
      <c r="O39" s="178"/>
      <c r="P39" s="179">
        <v>-135461935.58391806</v>
      </c>
      <c r="Q39" s="180"/>
      <c r="R39" s="181"/>
      <c r="S39" s="182"/>
      <c r="T39" s="179">
        <v>-188712350.40823674</v>
      </c>
      <c r="U39" s="179">
        <v>-52301230.901753701</v>
      </c>
      <c r="V39" s="179">
        <v>-241013581.30999044</v>
      </c>
      <c r="W39" s="183">
        <v>-950931470.9409765</v>
      </c>
      <c r="X39" s="184"/>
      <c r="Y39" s="176" t="s">
        <v>1774</v>
      </c>
      <c r="Z39" s="177">
        <v>-27527991.023541804</v>
      </c>
      <c r="AA39" s="178"/>
      <c r="AB39" s="179">
        <v>-8761962.1157182008</v>
      </c>
      <c r="AC39" s="185"/>
      <c r="AD39" s="185"/>
      <c r="AE39" s="182"/>
      <c r="AF39" s="185"/>
      <c r="AG39" s="185"/>
      <c r="AH39" s="185"/>
      <c r="AI39" s="183">
        <v>-48610211.157002218</v>
      </c>
    </row>
    <row r="40" spans="1:35" hidden="1">
      <c r="A40" s="167">
        <v>43466</v>
      </c>
      <c r="B40" s="124">
        <v>1702608.5924650002</v>
      </c>
      <c r="C40" s="133">
        <v>3.3000000000000002E-2</v>
      </c>
      <c r="D40" s="124">
        <v>2692510.1759911506</v>
      </c>
      <c r="E40" s="156">
        <v>4395118.7684561508</v>
      </c>
      <c r="F40" s="156">
        <v>4395118.7684561508</v>
      </c>
      <c r="H40" s="124"/>
      <c r="I40" s="124"/>
      <c r="J40" s="124"/>
      <c r="K40" s="173"/>
      <c r="L40" s="151"/>
      <c r="M40" s="167">
        <v>43466</v>
      </c>
      <c r="N40" s="124">
        <v>1639101.2918901502</v>
      </c>
      <c r="O40" s="133">
        <v>3.3000000000000002E-2</v>
      </c>
      <c r="P40" s="124">
        <v>2756017.4765660004</v>
      </c>
      <c r="Q40" s="156">
        <v>4395118.7684561508</v>
      </c>
      <c r="R40" s="156">
        <v>4395118.7684561508</v>
      </c>
      <c r="T40" s="124"/>
      <c r="U40" s="124"/>
      <c r="V40" s="124"/>
      <c r="W40" s="173"/>
      <c r="X40" s="151"/>
      <c r="Y40" s="167">
        <v>43466</v>
      </c>
      <c r="Z40" s="168">
        <v>63507.300574850007</v>
      </c>
      <c r="AA40" s="169">
        <v>3.3000000000000002E-2</v>
      </c>
      <c r="AB40" s="168">
        <v>-63507.300574850007</v>
      </c>
      <c r="AC40" s="168">
        <v>0</v>
      </c>
      <c r="AD40" s="168">
        <v>0</v>
      </c>
      <c r="AE40" s="170"/>
      <c r="AF40" s="168"/>
      <c r="AG40" s="168"/>
      <c r="AH40" s="168"/>
      <c r="AI40" s="173"/>
    </row>
    <row r="41" spans="1:35" hidden="1">
      <c r="A41" s="167">
        <v>43497</v>
      </c>
      <c r="B41" s="124">
        <v>1702608.5924650002</v>
      </c>
      <c r="C41" s="133">
        <v>3.3000000000000002E-2</v>
      </c>
      <c r="D41" s="124">
        <v>2692510.1759911506</v>
      </c>
      <c r="E41" s="156">
        <v>4395118.7684561508</v>
      </c>
      <c r="F41" s="187">
        <v>8790237.5369123016</v>
      </c>
      <c r="H41" s="124">
        <v>2336645.4212045353</v>
      </c>
      <c r="I41" s="124">
        <v>647596.36264172068</v>
      </c>
      <c r="J41" s="124">
        <v>2984241.7838462559</v>
      </c>
      <c r="K41" s="171"/>
      <c r="M41" s="167">
        <v>43497</v>
      </c>
      <c r="N41" s="124">
        <v>1639101.2918901502</v>
      </c>
      <c r="O41" s="133">
        <v>3.3000000000000002E-2</v>
      </c>
      <c r="P41" s="124">
        <v>2756017.4765660004</v>
      </c>
      <c r="Q41" s="156">
        <v>4395118.7684561508</v>
      </c>
      <c r="R41" s="187">
        <v>8790237.5369123016</v>
      </c>
      <c r="T41" s="124">
        <v>2336645.4212045353</v>
      </c>
      <c r="U41" s="124">
        <v>647596.36264172068</v>
      </c>
      <c r="V41" s="124">
        <v>2984241.7838462559</v>
      </c>
      <c r="W41" s="171"/>
      <c r="Y41" s="167">
        <v>43497</v>
      </c>
      <c r="Z41" s="168">
        <v>63507.300574850007</v>
      </c>
      <c r="AA41" s="169">
        <v>3.3000000000000002E-2</v>
      </c>
      <c r="AB41" s="168">
        <v>-63507.300574850007</v>
      </c>
      <c r="AC41" s="168">
        <v>0</v>
      </c>
      <c r="AD41" s="175">
        <v>0</v>
      </c>
      <c r="AE41" s="170"/>
      <c r="AF41" s="168">
        <v>0</v>
      </c>
      <c r="AG41" s="168">
        <v>0</v>
      </c>
      <c r="AH41" s="168">
        <v>0</v>
      </c>
      <c r="AI41" s="171"/>
    </row>
    <row r="42" spans="1:35" hidden="1">
      <c r="A42" s="167">
        <v>43525</v>
      </c>
      <c r="B42" s="124">
        <v>1702608.5924650002</v>
      </c>
      <c r="C42" s="133">
        <v>3.3000000000000002E-2</v>
      </c>
      <c r="D42" s="124">
        <v>2692510.1759911506</v>
      </c>
      <c r="E42" s="156">
        <v>4395118.7684561508</v>
      </c>
      <c r="F42" s="187">
        <v>13185356.305368453</v>
      </c>
      <c r="H42" s="124">
        <v>3504968.1318068039</v>
      </c>
      <c r="I42" s="124">
        <v>971394.54396258108</v>
      </c>
      <c r="J42" s="124">
        <v>4476362.675769385</v>
      </c>
      <c r="K42" s="148"/>
      <c r="M42" s="167">
        <v>43525</v>
      </c>
      <c r="N42" s="124">
        <v>1639101.2918901502</v>
      </c>
      <c r="O42" s="133">
        <v>3.3000000000000002E-2</v>
      </c>
      <c r="P42" s="124">
        <v>2756017.4765660004</v>
      </c>
      <c r="Q42" s="156">
        <v>4395118.7684561508</v>
      </c>
      <c r="R42" s="187">
        <v>13185356.305368453</v>
      </c>
      <c r="T42" s="124">
        <v>3504968.1318068039</v>
      </c>
      <c r="U42" s="124">
        <v>971394.54396258108</v>
      </c>
      <c r="V42" s="124">
        <v>4476362.675769385</v>
      </c>
      <c r="W42" s="148"/>
      <c r="Y42" s="167">
        <v>43525</v>
      </c>
      <c r="Z42" s="168">
        <v>63507.300574850007</v>
      </c>
      <c r="AA42" s="169">
        <v>3.3000000000000002E-2</v>
      </c>
      <c r="AB42" s="168">
        <v>-63507.300574850007</v>
      </c>
      <c r="AC42" s="168">
        <v>0</v>
      </c>
      <c r="AD42" s="175">
        <v>0</v>
      </c>
      <c r="AE42" s="170"/>
      <c r="AF42" s="168">
        <v>0</v>
      </c>
      <c r="AG42" s="168">
        <v>0</v>
      </c>
      <c r="AH42" s="168">
        <v>0</v>
      </c>
      <c r="AI42" s="148"/>
    </row>
    <row r="43" spans="1:35" hidden="1">
      <c r="A43" s="167">
        <v>43556</v>
      </c>
      <c r="B43" s="124">
        <v>1702608.5924650002</v>
      </c>
      <c r="C43" s="133">
        <v>3.3000000000000002E-2</v>
      </c>
      <c r="D43" s="124">
        <v>2692510.1759911506</v>
      </c>
      <c r="E43" s="156">
        <v>4395118.7684561508</v>
      </c>
      <c r="F43" s="187">
        <v>17580475.073824603</v>
      </c>
      <c r="H43" s="124">
        <v>4673290.8424090706</v>
      </c>
      <c r="I43" s="124">
        <v>1295192.7252834414</v>
      </c>
      <c r="J43" s="124">
        <v>5968483.5676925117</v>
      </c>
      <c r="K43" s="148"/>
      <c r="M43" s="167">
        <v>43556</v>
      </c>
      <c r="N43" s="124">
        <v>1639101.2918901502</v>
      </c>
      <c r="O43" s="133">
        <v>3.3000000000000002E-2</v>
      </c>
      <c r="P43" s="124">
        <v>2756017.4765660004</v>
      </c>
      <c r="Q43" s="156">
        <v>4395118.7684561508</v>
      </c>
      <c r="R43" s="187">
        <v>17580475.073824603</v>
      </c>
      <c r="T43" s="124">
        <v>4673290.8424090706</v>
      </c>
      <c r="U43" s="124">
        <v>1295192.7252834414</v>
      </c>
      <c r="V43" s="124">
        <v>5968483.5676925117</v>
      </c>
      <c r="W43" s="148"/>
      <c r="Y43" s="167">
        <v>43556</v>
      </c>
      <c r="Z43" s="168">
        <v>63507.300574850007</v>
      </c>
      <c r="AA43" s="169">
        <v>3.3000000000000002E-2</v>
      </c>
      <c r="AB43" s="168">
        <v>-63507.300574850007</v>
      </c>
      <c r="AC43" s="168">
        <v>0</v>
      </c>
      <c r="AD43" s="175">
        <v>0</v>
      </c>
      <c r="AE43" s="170"/>
      <c r="AF43" s="168">
        <v>0</v>
      </c>
      <c r="AG43" s="168">
        <v>0</v>
      </c>
      <c r="AH43" s="168">
        <v>0</v>
      </c>
      <c r="AI43" s="148"/>
    </row>
    <row r="44" spans="1:35" hidden="1">
      <c r="A44" s="167">
        <v>43586</v>
      </c>
      <c r="B44" s="124">
        <v>1702608.5924650002</v>
      </c>
      <c r="C44" s="133">
        <v>3.3000000000000002E-2</v>
      </c>
      <c r="D44" s="124">
        <v>2692510.1759911506</v>
      </c>
      <c r="E44" s="156">
        <v>4395118.7684561508</v>
      </c>
      <c r="F44" s="187">
        <v>21975593.842280753</v>
      </c>
      <c r="H44" s="124">
        <v>5841613.5530113392</v>
      </c>
      <c r="I44" s="124">
        <v>1618990.9066043017</v>
      </c>
      <c r="J44" s="124">
        <v>7460604.4596156403</v>
      </c>
      <c r="K44" s="148"/>
      <c r="M44" s="167">
        <v>43586</v>
      </c>
      <c r="N44" s="124">
        <v>1639101.2918901502</v>
      </c>
      <c r="O44" s="133">
        <v>3.3000000000000002E-2</v>
      </c>
      <c r="P44" s="124">
        <v>2756017.4765660004</v>
      </c>
      <c r="Q44" s="156">
        <v>4395118.7684561508</v>
      </c>
      <c r="R44" s="187">
        <v>21975593.842280753</v>
      </c>
      <c r="T44" s="124">
        <v>5841613.5530113392</v>
      </c>
      <c r="U44" s="124">
        <v>1618990.9066043017</v>
      </c>
      <c r="V44" s="124">
        <v>7460604.4596156403</v>
      </c>
      <c r="W44" s="148"/>
      <c r="Y44" s="167">
        <v>43586</v>
      </c>
      <c r="Z44" s="168">
        <v>63507.300574850007</v>
      </c>
      <c r="AA44" s="169">
        <v>3.3000000000000002E-2</v>
      </c>
      <c r="AB44" s="168">
        <v>-63507.300574850007</v>
      </c>
      <c r="AC44" s="168">
        <v>0</v>
      </c>
      <c r="AD44" s="175">
        <v>0</v>
      </c>
      <c r="AE44" s="170"/>
      <c r="AF44" s="168">
        <v>0</v>
      </c>
      <c r="AG44" s="168">
        <v>0</v>
      </c>
      <c r="AH44" s="168">
        <v>0</v>
      </c>
      <c r="AI44" s="148"/>
    </row>
    <row r="45" spans="1:35" hidden="1">
      <c r="A45" s="167">
        <v>43617</v>
      </c>
      <c r="B45" s="124">
        <v>1702608.5924650002</v>
      </c>
      <c r="C45" s="133">
        <v>3.3000000000000002E-2</v>
      </c>
      <c r="D45" s="124">
        <v>2692510.1759911506</v>
      </c>
      <c r="E45" s="156">
        <v>4395118.7684561508</v>
      </c>
      <c r="F45" s="187">
        <v>26370712.610736903</v>
      </c>
      <c r="H45" s="124">
        <v>7009936.2636136059</v>
      </c>
      <c r="I45" s="124">
        <v>1942789.0879251617</v>
      </c>
      <c r="J45" s="124">
        <v>8952725.351538768</v>
      </c>
      <c r="K45" s="148"/>
      <c r="M45" s="167">
        <v>43617</v>
      </c>
      <c r="N45" s="124">
        <v>1639101.2918901502</v>
      </c>
      <c r="O45" s="133">
        <v>3.3000000000000002E-2</v>
      </c>
      <c r="P45" s="124">
        <v>2756017.4765660004</v>
      </c>
      <c r="Q45" s="156">
        <v>4395118.7684561508</v>
      </c>
      <c r="R45" s="187">
        <v>26370712.610736903</v>
      </c>
      <c r="T45" s="124">
        <v>7009936.2636136059</v>
      </c>
      <c r="U45" s="124">
        <v>1942789.0879251617</v>
      </c>
      <c r="V45" s="124">
        <v>8952725.351538768</v>
      </c>
      <c r="W45" s="148"/>
      <c r="Y45" s="167">
        <v>43617</v>
      </c>
      <c r="Z45" s="168">
        <v>63507.300574850007</v>
      </c>
      <c r="AA45" s="169">
        <v>3.3000000000000002E-2</v>
      </c>
      <c r="AB45" s="168">
        <v>-63507.300574850007</v>
      </c>
      <c r="AC45" s="168">
        <v>0</v>
      </c>
      <c r="AD45" s="175">
        <v>0</v>
      </c>
      <c r="AE45" s="170"/>
      <c r="AF45" s="168">
        <v>0</v>
      </c>
      <c r="AG45" s="168">
        <v>0</v>
      </c>
      <c r="AH45" s="168">
        <v>0</v>
      </c>
      <c r="AI45" s="148"/>
    </row>
    <row r="46" spans="1:35" hidden="1">
      <c r="A46" s="167">
        <v>43647</v>
      </c>
      <c r="B46" s="124">
        <v>1702608.5924650002</v>
      </c>
      <c r="C46" s="133">
        <v>3.3000000000000002E-2</v>
      </c>
      <c r="D46" s="124">
        <v>2692510.1759911506</v>
      </c>
      <c r="E46" s="156">
        <v>4395118.7684561508</v>
      </c>
      <c r="F46" s="187">
        <v>30765831.379193053</v>
      </c>
      <c r="H46" s="124">
        <v>8178258.9742158735</v>
      </c>
      <c r="I46" s="124">
        <v>2266587.2692460218</v>
      </c>
      <c r="J46" s="124">
        <v>10444846.243461896</v>
      </c>
      <c r="K46" s="148"/>
      <c r="M46" s="167">
        <v>43647</v>
      </c>
      <c r="N46" s="124">
        <v>1639101.2918901502</v>
      </c>
      <c r="O46" s="133">
        <v>3.3000000000000002E-2</v>
      </c>
      <c r="P46" s="124">
        <v>2756017.4765660004</v>
      </c>
      <c r="Q46" s="156">
        <v>4395118.7684561508</v>
      </c>
      <c r="R46" s="187">
        <v>30765831.379193053</v>
      </c>
      <c r="T46" s="124">
        <v>8178258.9742158735</v>
      </c>
      <c r="U46" s="124">
        <v>2266587.2692460218</v>
      </c>
      <c r="V46" s="124">
        <v>10444846.243461896</v>
      </c>
      <c r="W46" s="148"/>
      <c r="Y46" s="167">
        <v>43647</v>
      </c>
      <c r="Z46" s="168">
        <v>63507.300574850007</v>
      </c>
      <c r="AA46" s="169">
        <v>3.3000000000000002E-2</v>
      </c>
      <c r="AB46" s="168">
        <v>-63507.300574850007</v>
      </c>
      <c r="AC46" s="168">
        <v>0</v>
      </c>
      <c r="AD46" s="175">
        <v>0</v>
      </c>
      <c r="AE46" s="170"/>
      <c r="AF46" s="168">
        <v>0</v>
      </c>
      <c r="AG46" s="168">
        <v>0</v>
      </c>
      <c r="AH46" s="168">
        <v>0</v>
      </c>
      <c r="AI46" s="148"/>
    </row>
    <row r="47" spans="1:35" hidden="1">
      <c r="A47" s="167">
        <v>43678</v>
      </c>
      <c r="B47" s="124">
        <v>1702608.5924650002</v>
      </c>
      <c r="C47" s="133">
        <v>3.3000000000000002E-2</v>
      </c>
      <c r="D47" s="124">
        <v>2692510.1759911506</v>
      </c>
      <c r="E47" s="156">
        <v>4395118.7684561508</v>
      </c>
      <c r="F47" s="187">
        <v>35160950.147649206</v>
      </c>
      <c r="H47" s="124">
        <v>9346581.6848181412</v>
      </c>
      <c r="I47" s="124">
        <v>2590385.4505668827</v>
      </c>
      <c r="J47" s="124">
        <v>11936967.135385023</v>
      </c>
      <c r="K47" s="148"/>
      <c r="M47" s="167">
        <v>43678</v>
      </c>
      <c r="N47" s="124">
        <v>1639101.2918901502</v>
      </c>
      <c r="O47" s="133">
        <v>3.3000000000000002E-2</v>
      </c>
      <c r="P47" s="124">
        <v>2756017.4765660004</v>
      </c>
      <c r="Q47" s="156">
        <v>4395118.7684561508</v>
      </c>
      <c r="R47" s="187">
        <v>35160950.147649206</v>
      </c>
      <c r="T47" s="124">
        <v>9346581.6848181412</v>
      </c>
      <c r="U47" s="124">
        <v>2590385.4505668827</v>
      </c>
      <c r="V47" s="124">
        <v>11936967.135385023</v>
      </c>
      <c r="W47" s="148"/>
      <c r="Y47" s="167">
        <v>43678</v>
      </c>
      <c r="Z47" s="168">
        <v>63507.300574850007</v>
      </c>
      <c r="AA47" s="169">
        <v>3.3000000000000002E-2</v>
      </c>
      <c r="AB47" s="168">
        <v>-63507.300574850007</v>
      </c>
      <c r="AC47" s="168">
        <v>0</v>
      </c>
      <c r="AD47" s="175">
        <v>0</v>
      </c>
      <c r="AE47" s="170"/>
      <c r="AF47" s="168">
        <v>0</v>
      </c>
      <c r="AG47" s="168">
        <v>0</v>
      </c>
      <c r="AH47" s="168">
        <v>0</v>
      </c>
      <c r="AI47" s="148"/>
    </row>
    <row r="48" spans="1:35" hidden="1">
      <c r="A48" s="167">
        <v>43709</v>
      </c>
      <c r="B48" s="124">
        <v>1702608.5924650002</v>
      </c>
      <c r="C48" s="133">
        <v>3.3000000000000002E-2</v>
      </c>
      <c r="D48" s="124">
        <v>2692510.1759911506</v>
      </c>
      <c r="E48" s="156">
        <v>4395118.7684561508</v>
      </c>
      <c r="F48" s="187">
        <v>39556068.91610536</v>
      </c>
      <c r="H48" s="124">
        <v>10514904.39542041</v>
      </c>
      <c r="I48" s="124">
        <v>2914183.6318877432</v>
      </c>
      <c r="J48" s="124">
        <v>13429088.027308153</v>
      </c>
      <c r="K48" s="148"/>
      <c r="M48" s="167">
        <v>43709</v>
      </c>
      <c r="N48" s="124">
        <v>1639101.2918901502</v>
      </c>
      <c r="O48" s="133">
        <v>3.3000000000000002E-2</v>
      </c>
      <c r="P48" s="124">
        <v>2756017.4765660004</v>
      </c>
      <c r="Q48" s="156">
        <v>4395118.7684561508</v>
      </c>
      <c r="R48" s="187">
        <v>39556068.91610536</v>
      </c>
      <c r="T48" s="124">
        <v>10514904.39542041</v>
      </c>
      <c r="U48" s="124">
        <v>2914183.6318877432</v>
      </c>
      <c r="V48" s="124">
        <v>13429088.027308153</v>
      </c>
      <c r="W48" s="148"/>
      <c r="Y48" s="167">
        <v>43709</v>
      </c>
      <c r="Z48" s="168">
        <v>63507.300574850007</v>
      </c>
      <c r="AA48" s="169">
        <v>3.3000000000000002E-2</v>
      </c>
      <c r="AB48" s="168">
        <v>-63507.300574850007</v>
      </c>
      <c r="AC48" s="168">
        <v>0</v>
      </c>
      <c r="AD48" s="175">
        <v>0</v>
      </c>
      <c r="AE48" s="170"/>
      <c r="AF48" s="168">
        <v>0</v>
      </c>
      <c r="AG48" s="168">
        <v>0</v>
      </c>
      <c r="AH48" s="168">
        <v>0</v>
      </c>
      <c r="AI48" s="148"/>
    </row>
    <row r="49" spans="1:35" hidden="1">
      <c r="A49" s="167">
        <v>43739</v>
      </c>
      <c r="B49" s="124">
        <v>1702608.5924650002</v>
      </c>
      <c r="C49" s="133">
        <v>3.3000000000000002E-2</v>
      </c>
      <c r="D49" s="124">
        <v>2692510.1759911506</v>
      </c>
      <c r="E49" s="156">
        <v>4395118.7684561508</v>
      </c>
      <c r="F49" s="187">
        <v>43951187.684561513</v>
      </c>
      <c r="H49" s="124">
        <v>11683227.106022678</v>
      </c>
      <c r="I49" s="124">
        <v>3237981.8132086038</v>
      </c>
      <c r="J49" s="124">
        <v>14921208.919231283</v>
      </c>
      <c r="K49" s="148"/>
      <c r="M49" s="167">
        <v>43739</v>
      </c>
      <c r="N49" s="124">
        <v>1639101.2918901502</v>
      </c>
      <c r="O49" s="133">
        <v>3.3000000000000002E-2</v>
      </c>
      <c r="P49" s="124">
        <v>2756017.4765660004</v>
      </c>
      <c r="Q49" s="156">
        <v>4395118.7684561508</v>
      </c>
      <c r="R49" s="187">
        <v>43951187.684561513</v>
      </c>
      <c r="T49" s="124">
        <v>11683227.106022678</v>
      </c>
      <c r="U49" s="124">
        <v>3237981.8132086038</v>
      </c>
      <c r="V49" s="124">
        <v>14921208.919231283</v>
      </c>
      <c r="W49" s="148"/>
      <c r="Y49" s="167">
        <v>43739</v>
      </c>
      <c r="Z49" s="168">
        <v>63507.300574850007</v>
      </c>
      <c r="AA49" s="169">
        <v>3.3000000000000002E-2</v>
      </c>
      <c r="AB49" s="168">
        <v>-63507.300574850007</v>
      </c>
      <c r="AC49" s="168">
        <v>0</v>
      </c>
      <c r="AD49" s="175">
        <v>0</v>
      </c>
      <c r="AE49" s="170"/>
      <c r="AF49" s="168">
        <v>0</v>
      </c>
      <c r="AG49" s="168">
        <v>0</v>
      </c>
      <c r="AH49" s="168">
        <v>0</v>
      </c>
      <c r="AI49" s="148"/>
    </row>
    <row r="50" spans="1:35" s="186" customFormat="1" hidden="1">
      <c r="A50" s="188" t="s">
        <v>1775</v>
      </c>
      <c r="B50" s="129">
        <v>204173.31046545063</v>
      </c>
      <c r="C50" s="189">
        <v>3.3300000000000003E-2</v>
      </c>
      <c r="D50" s="129">
        <v>-7615.664480361389</v>
      </c>
      <c r="E50" s="184">
        <v>196557.64598508924</v>
      </c>
      <c r="F50" s="190">
        <v>44147745.330546603</v>
      </c>
      <c r="H50" s="129">
        <v>11735476.606854159</v>
      </c>
      <c r="I50" s="129">
        <v>3252462.652441314</v>
      </c>
      <c r="J50" s="129">
        <v>14987939.259295473</v>
      </c>
      <c r="K50" s="191"/>
      <c r="M50" s="188" t="s">
        <v>1775</v>
      </c>
      <c r="N50" s="129">
        <v>196557.64598508924</v>
      </c>
      <c r="O50" s="189">
        <v>3.3300000000000003E-2</v>
      </c>
      <c r="P50" s="129"/>
      <c r="Q50" s="184">
        <v>196557.64598508924</v>
      </c>
      <c r="R50" s="190">
        <v>44147745.330546603</v>
      </c>
      <c r="T50" s="129">
        <v>11735476.606854159</v>
      </c>
      <c r="U50" s="129">
        <v>3252462.652441314</v>
      </c>
      <c r="V50" s="129">
        <v>14987939.259295473</v>
      </c>
      <c r="W50" s="191"/>
      <c r="Y50" s="188" t="s">
        <v>1775</v>
      </c>
      <c r="Z50" s="192">
        <v>7615.664480361389</v>
      </c>
      <c r="AA50" s="193">
        <v>3.3300000000000003E-2</v>
      </c>
      <c r="AB50" s="192">
        <v>-7615.664480361389</v>
      </c>
      <c r="AC50" s="192">
        <v>0</v>
      </c>
      <c r="AD50" s="175">
        <v>0</v>
      </c>
      <c r="AE50" s="194"/>
      <c r="AF50" s="192">
        <v>0</v>
      </c>
      <c r="AG50" s="192">
        <v>0</v>
      </c>
      <c r="AH50" s="192">
        <v>0</v>
      </c>
      <c r="AI50" s="191"/>
    </row>
    <row r="51" spans="1:35" hidden="1">
      <c r="A51" s="167">
        <v>43770</v>
      </c>
      <c r="B51" s="124">
        <v>1889767.46016797</v>
      </c>
      <c r="C51" s="195">
        <v>3.3329774327225739E-2</v>
      </c>
      <c r="D51" s="124">
        <v>2685529.1502174856</v>
      </c>
      <c r="E51" s="156">
        <v>4575296.6103854552</v>
      </c>
      <c r="F51" s="187">
        <v>48723041.940932058</v>
      </c>
      <c r="H51" s="124">
        <v>12951694.693159154</v>
      </c>
      <c r="I51" s="124">
        <v>3589534.936375679</v>
      </c>
      <c r="J51" s="124">
        <v>16541229.629534833</v>
      </c>
      <c r="K51" s="148"/>
      <c r="M51" s="167">
        <v>43770</v>
      </c>
      <c r="N51" s="124">
        <v>1819279.1338194553</v>
      </c>
      <c r="O51" s="195">
        <v>3.3329774327225739E-2</v>
      </c>
      <c r="P51" s="124">
        <v>2756017.4765660004</v>
      </c>
      <c r="Q51" s="156">
        <v>4575296.6103854552</v>
      </c>
      <c r="R51" s="187">
        <v>48723041.940932058</v>
      </c>
      <c r="T51" s="124">
        <v>12951694.693159154</v>
      </c>
      <c r="U51" s="124">
        <v>3589534.936375679</v>
      </c>
      <c r="V51" s="124">
        <v>16541229.629534833</v>
      </c>
      <c r="W51" s="148"/>
      <c r="Y51" s="167">
        <v>43770</v>
      </c>
      <c r="Z51" s="168">
        <v>70488.326348514645</v>
      </c>
      <c r="AA51" s="196">
        <v>3.3329774327225739E-2</v>
      </c>
      <c r="AB51" s="168">
        <v>-70488.326348514645</v>
      </c>
      <c r="AC51" s="168">
        <v>0</v>
      </c>
      <c r="AD51" s="175">
        <v>0</v>
      </c>
      <c r="AE51" s="170"/>
      <c r="AF51" s="168">
        <v>0</v>
      </c>
      <c r="AG51" s="168">
        <v>0</v>
      </c>
      <c r="AH51" s="168">
        <v>0</v>
      </c>
      <c r="AI51" s="148"/>
    </row>
    <row r="52" spans="1:35" hidden="1">
      <c r="A52" s="167">
        <v>43800</v>
      </c>
      <c r="B52" s="124">
        <v>1829832.7332839244</v>
      </c>
      <c r="C52" s="195">
        <v>3.3329774327225739E-2</v>
      </c>
      <c r="D52" s="124">
        <v>2687764.7155378461</v>
      </c>
      <c r="E52" s="156">
        <v>4517597.44882177</v>
      </c>
      <c r="F52" s="187">
        <v>53240639.389753826</v>
      </c>
      <c r="H52" s="124">
        <v>14152575.02765608</v>
      </c>
      <c r="I52" s="124">
        <v>3922356.3946640687</v>
      </c>
      <c r="J52" s="124">
        <v>18074931.42232015</v>
      </c>
      <c r="K52" s="148"/>
      <c r="M52" s="167">
        <v>43800</v>
      </c>
      <c r="N52" s="124">
        <v>1761579.9722557701</v>
      </c>
      <c r="O52" s="195">
        <v>3.3329774327225739E-2</v>
      </c>
      <c r="P52" s="197">
        <v>2756017.4765660004</v>
      </c>
      <c r="Q52" s="156">
        <v>4517597.44882177</v>
      </c>
      <c r="R52" s="187">
        <v>53240639.389753826</v>
      </c>
      <c r="T52" s="124">
        <v>14152575.02765608</v>
      </c>
      <c r="U52" s="124">
        <v>3922356.3946640687</v>
      </c>
      <c r="V52" s="124">
        <v>18074931.42232015</v>
      </c>
      <c r="W52" s="148"/>
      <c r="Y52" s="167">
        <v>43800</v>
      </c>
      <c r="Z52" s="168">
        <v>68252.761028154404</v>
      </c>
      <c r="AA52" s="196">
        <v>3.3329774327225739E-2</v>
      </c>
      <c r="AB52" s="168">
        <v>-68252.761028154404</v>
      </c>
      <c r="AC52" s="168">
        <v>0</v>
      </c>
      <c r="AD52" s="175">
        <v>0</v>
      </c>
      <c r="AE52" s="170"/>
      <c r="AF52" s="168">
        <v>0</v>
      </c>
      <c r="AG52" s="168">
        <v>0</v>
      </c>
      <c r="AH52" s="168">
        <v>0</v>
      </c>
      <c r="AI52" s="148"/>
    </row>
    <row r="53" spans="1:35" s="186" customFormat="1" ht="13.8" hidden="1" thickBot="1">
      <c r="A53" s="198" t="s">
        <v>1776</v>
      </c>
      <c r="B53" s="199">
        <v>-581034085.64204192</v>
      </c>
      <c r="C53" s="199"/>
      <c r="D53" s="200">
        <v>-111933117.73844977</v>
      </c>
      <c r="E53" s="201"/>
      <c r="F53" s="201"/>
      <c r="G53" s="201"/>
      <c r="H53" s="179">
        <v>-184206471.78468764</v>
      </c>
      <c r="I53" s="179">
        <v>-51052436.120724723</v>
      </c>
      <c r="J53" s="179">
        <v>-235258907.90541238</v>
      </c>
      <c r="K53" s="202">
        <v>-928226111.28590417</v>
      </c>
      <c r="M53" s="198" t="s">
        <v>1776</v>
      </c>
      <c r="N53" s="199">
        <v>-554287524.37610602</v>
      </c>
      <c r="O53" s="199"/>
      <c r="P53" s="200">
        <v>-102389725.86512604</v>
      </c>
      <c r="Q53" s="201"/>
      <c r="R53" s="201"/>
      <c r="S53" s="201"/>
      <c r="T53" s="179">
        <v>-174559775.38058066</v>
      </c>
      <c r="U53" s="179">
        <v>-48378874.50708963</v>
      </c>
      <c r="V53" s="179">
        <v>-222938649.88767028</v>
      </c>
      <c r="W53" s="183">
        <v>-879615900.12890232</v>
      </c>
      <c r="Y53" s="176" t="s">
        <v>1776</v>
      </c>
      <c r="Z53" s="199">
        <v>-26746561.26593627</v>
      </c>
      <c r="AA53" s="199"/>
      <c r="AB53" s="200">
        <v>-9543391.8733237348</v>
      </c>
      <c r="AC53" s="199"/>
      <c r="AD53" s="199"/>
      <c r="AE53" s="201"/>
      <c r="AF53" s="201"/>
      <c r="AG53" s="201"/>
      <c r="AH53" s="201"/>
      <c r="AI53" s="202">
        <v>-48610211.157002218</v>
      </c>
    </row>
    <row r="54" spans="1:35" hidden="1">
      <c r="A54" s="167">
        <v>43831</v>
      </c>
      <c r="B54" s="124">
        <v>1728807.1765084912</v>
      </c>
      <c r="C54" s="195">
        <v>3.3329774327225739E-2</v>
      </c>
      <c r="D54" s="124">
        <v>2691532.9688055697</v>
      </c>
      <c r="E54" s="156">
        <v>4420340.1453140611</v>
      </c>
      <c r="F54" s="156">
        <v>4420340.1453140611</v>
      </c>
      <c r="H54" s="124">
        <v>1175027.1272353833</v>
      </c>
      <c r="I54" s="124">
        <v>325656.2962859465</v>
      </c>
      <c r="J54" s="124">
        <v>1500683.4235213296</v>
      </c>
      <c r="K54" s="173"/>
      <c r="L54" s="151"/>
      <c r="M54" s="167">
        <v>43831</v>
      </c>
      <c r="N54" s="124">
        <v>1664322.6687480605</v>
      </c>
      <c r="O54" s="195">
        <v>3.3329774327225739E-2</v>
      </c>
      <c r="P54" s="124">
        <v>2756017.4765660004</v>
      </c>
      <c r="Q54" s="156">
        <v>4420340.1453140611</v>
      </c>
      <c r="R54" s="156">
        <v>4420340.1453140611</v>
      </c>
      <c r="T54" s="124">
        <v>1175027.1272353833</v>
      </c>
      <c r="U54" s="124">
        <v>325656.2962859465</v>
      </c>
      <c r="V54" s="124">
        <v>1500683.4235213296</v>
      </c>
      <c r="W54" s="173"/>
      <c r="X54" s="151"/>
      <c r="Y54" s="167">
        <v>43831</v>
      </c>
      <c r="Z54" s="168">
        <v>64484.507760430766</v>
      </c>
      <c r="AA54" s="196">
        <v>3.3329774327225739E-2</v>
      </c>
      <c r="AB54" s="168">
        <v>-64484.507760430766</v>
      </c>
      <c r="AC54" s="168">
        <v>0</v>
      </c>
      <c r="AD54" s="168">
        <v>0</v>
      </c>
      <c r="AE54" s="170"/>
      <c r="AF54" s="168"/>
      <c r="AG54" s="168"/>
      <c r="AH54" s="168"/>
      <c r="AI54" s="173"/>
    </row>
    <row r="55" spans="1:35" hidden="1">
      <c r="A55" s="167">
        <v>43862</v>
      </c>
      <c r="B55" s="124">
        <v>1728807.1765084912</v>
      </c>
      <c r="C55" s="195">
        <v>3.3329774327225739E-2</v>
      </c>
      <c r="D55" s="124">
        <v>2691532.9688055697</v>
      </c>
      <c r="E55" s="156">
        <v>4420340.1453140611</v>
      </c>
      <c r="F55" s="187">
        <v>8840680.2906281222</v>
      </c>
      <c r="H55" s="124">
        <v>2350054.2544707665</v>
      </c>
      <c r="I55" s="124">
        <v>651312.59257189301</v>
      </c>
      <c r="J55" s="124">
        <v>3001366.8470426593</v>
      </c>
      <c r="K55" s="171"/>
      <c r="M55" s="167">
        <v>43862</v>
      </c>
      <c r="N55" s="124">
        <v>1664322.6687480605</v>
      </c>
      <c r="O55" s="195">
        <v>3.3329774327225739E-2</v>
      </c>
      <c r="P55" s="124">
        <v>2756017.4765660004</v>
      </c>
      <c r="Q55" s="156">
        <v>4420340.1453140611</v>
      </c>
      <c r="R55" s="187">
        <v>8840680.2906281222</v>
      </c>
      <c r="T55" s="124">
        <v>2350054.2544707665</v>
      </c>
      <c r="U55" s="124">
        <v>651312.59257189301</v>
      </c>
      <c r="V55" s="124">
        <v>3001366.8470426593</v>
      </c>
      <c r="W55" s="171"/>
      <c r="Y55" s="167">
        <v>43862</v>
      </c>
      <c r="Z55" s="168">
        <v>64484.507760430766</v>
      </c>
      <c r="AA55" s="196">
        <v>3.3329774327225739E-2</v>
      </c>
      <c r="AB55" s="168">
        <v>-64484.507760430766</v>
      </c>
      <c r="AC55" s="168">
        <v>0</v>
      </c>
      <c r="AD55" s="175">
        <v>0</v>
      </c>
      <c r="AE55" s="170"/>
      <c r="AF55" s="168">
        <v>0</v>
      </c>
      <c r="AG55" s="168">
        <v>0</v>
      </c>
      <c r="AH55" s="168">
        <v>0</v>
      </c>
      <c r="AI55" s="171"/>
    </row>
    <row r="56" spans="1:35" hidden="1">
      <c r="A56" s="167">
        <v>43891</v>
      </c>
      <c r="B56" s="124">
        <v>1728807.1765084912</v>
      </c>
      <c r="C56" s="195">
        <v>3.3329774327225739E-2</v>
      </c>
      <c r="D56" s="124">
        <v>2691532.9688055697</v>
      </c>
      <c r="E56" s="156">
        <v>4420340.1453140611</v>
      </c>
      <c r="F56" s="187">
        <v>13261020.435942184</v>
      </c>
      <c r="H56" s="124">
        <v>3525081.3817061502</v>
      </c>
      <c r="I56" s="124">
        <v>976968.88885783963</v>
      </c>
      <c r="J56" s="124">
        <v>4502050.2705639899</v>
      </c>
      <c r="K56" s="148"/>
      <c r="M56" s="167">
        <v>43891</v>
      </c>
      <c r="N56" s="124">
        <v>1664322.6687480605</v>
      </c>
      <c r="O56" s="195">
        <v>3.3329774327225739E-2</v>
      </c>
      <c r="P56" s="124">
        <v>2756017.4765660004</v>
      </c>
      <c r="Q56" s="156">
        <v>4420340.1453140611</v>
      </c>
      <c r="R56" s="187">
        <v>13261020.435942184</v>
      </c>
      <c r="T56" s="124">
        <v>3525081.3817061502</v>
      </c>
      <c r="U56" s="124">
        <v>976968.88885783963</v>
      </c>
      <c r="V56" s="124">
        <v>4502050.2705639899</v>
      </c>
      <c r="W56" s="148"/>
      <c r="Y56" s="167">
        <v>43891</v>
      </c>
      <c r="Z56" s="168">
        <v>64484.507760430766</v>
      </c>
      <c r="AA56" s="196">
        <v>3.3329774327225739E-2</v>
      </c>
      <c r="AB56" s="168">
        <v>-64484.507760430766</v>
      </c>
      <c r="AC56" s="168">
        <v>0</v>
      </c>
      <c r="AD56" s="175">
        <v>0</v>
      </c>
      <c r="AE56" s="170"/>
      <c r="AF56" s="168">
        <v>0</v>
      </c>
      <c r="AG56" s="168">
        <v>0</v>
      </c>
      <c r="AH56" s="168">
        <v>0</v>
      </c>
      <c r="AI56" s="148"/>
    </row>
    <row r="57" spans="1:35" hidden="1">
      <c r="A57" s="167">
        <v>43922</v>
      </c>
      <c r="B57" s="124">
        <v>1728807.1765084912</v>
      </c>
      <c r="C57" s="195">
        <v>3.3329774327225739E-2</v>
      </c>
      <c r="D57" s="124">
        <v>2691532.9688055697</v>
      </c>
      <c r="E57" s="156">
        <v>4420340.1453140611</v>
      </c>
      <c r="F57" s="187">
        <v>17681360.581256244</v>
      </c>
      <c r="H57" s="124">
        <v>4700108.508941533</v>
      </c>
      <c r="I57" s="124">
        <v>1302625.185143786</v>
      </c>
      <c r="J57" s="124">
        <v>6002733.6940853186</v>
      </c>
      <c r="K57" s="148"/>
      <c r="M57" s="167">
        <v>43922</v>
      </c>
      <c r="N57" s="124">
        <v>1664322.6687480605</v>
      </c>
      <c r="O57" s="195">
        <v>3.3329774327225739E-2</v>
      </c>
      <c r="P57" s="124">
        <v>2756017.4765660004</v>
      </c>
      <c r="Q57" s="156">
        <v>4420340.1453140611</v>
      </c>
      <c r="R57" s="187">
        <v>17681360.581256244</v>
      </c>
      <c r="T57" s="124">
        <v>4700108.508941533</v>
      </c>
      <c r="U57" s="124">
        <v>1302625.185143786</v>
      </c>
      <c r="V57" s="124">
        <v>6002733.6940853186</v>
      </c>
      <c r="W57" s="148"/>
      <c r="Y57" s="167">
        <v>43922</v>
      </c>
      <c r="Z57" s="168">
        <v>64484.507760430766</v>
      </c>
      <c r="AA57" s="196">
        <v>3.3329774327225739E-2</v>
      </c>
      <c r="AB57" s="168">
        <v>-64484.507760430766</v>
      </c>
      <c r="AC57" s="168">
        <v>0</v>
      </c>
      <c r="AD57" s="175">
        <v>0</v>
      </c>
      <c r="AE57" s="170"/>
      <c r="AF57" s="168">
        <v>0</v>
      </c>
      <c r="AG57" s="168">
        <v>0</v>
      </c>
      <c r="AH57" s="168">
        <v>0</v>
      </c>
      <c r="AI57" s="148"/>
    </row>
    <row r="58" spans="1:35" hidden="1">
      <c r="A58" s="167">
        <v>43952</v>
      </c>
      <c r="B58" s="124">
        <v>1728807.1765084912</v>
      </c>
      <c r="C58" s="195">
        <v>3.3329774327225739E-2</v>
      </c>
      <c r="D58" s="124">
        <v>2691532.9688055697</v>
      </c>
      <c r="E58" s="156">
        <v>4420340.1453140611</v>
      </c>
      <c r="F58" s="187">
        <v>22101700.726570304</v>
      </c>
      <c r="H58" s="124">
        <v>5875135.6361769158</v>
      </c>
      <c r="I58" s="124">
        <v>1628281.4814297324</v>
      </c>
      <c r="J58" s="124">
        <v>7503417.1176066482</v>
      </c>
      <c r="K58" s="148"/>
      <c r="M58" s="167">
        <v>43952</v>
      </c>
      <c r="N58" s="124">
        <v>1664322.6687480605</v>
      </c>
      <c r="O58" s="195">
        <v>3.3329774327225739E-2</v>
      </c>
      <c r="P58" s="124">
        <v>2756017.4765660004</v>
      </c>
      <c r="Q58" s="156">
        <v>4420340.1453140611</v>
      </c>
      <c r="R58" s="187">
        <v>22101700.726570304</v>
      </c>
      <c r="T58" s="124">
        <v>5875135.6361769158</v>
      </c>
      <c r="U58" s="124">
        <v>1628281.4814297324</v>
      </c>
      <c r="V58" s="124">
        <v>7503417.1176066482</v>
      </c>
      <c r="W58" s="148"/>
      <c r="Y58" s="167">
        <v>43952</v>
      </c>
      <c r="Z58" s="168">
        <v>64484.507760430766</v>
      </c>
      <c r="AA58" s="196">
        <v>3.3329774327225739E-2</v>
      </c>
      <c r="AB58" s="168">
        <v>-64484.507760430766</v>
      </c>
      <c r="AC58" s="168">
        <v>0</v>
      </c>
      <c r="AD58" s="175">
        <v>0</v>
      </c>
      <c r="AE58" s="170"/>
      <c r="AF58" s="168">
        <v>0</v>
      </c>
      <c r="AG58" s="168">
        <v>0</v>
      </c>
      <c r="AH58" s="168">
        <v>0</v>
      </c>
      <c r="AI58" s="148"/>
    </row>
    <row r="59" spans="1:35" hidden="1">
      <c r="A59" s="167">
        <v>43983</v>
      </c>
      <c r="B59" s="124">
        <v>1728807.1765084912</v>
      </c>
      <c r="C59" s="195">
        <v>3.3329774327225739E-2</v>
      </c>
      <c r="D59" s="124">
        <v>2896417.1003650986</v>
      </c>
      <c r="E59" s="156">
        <v>4625224.2768735895</v>
      </c>
      <c r="F59" s="187">
        <v>26726925.003443893</v>
      </c>
      <c r="H59" s="124">
        <v>7104625.6338268565</v>
      </c>
      <c r="I59" s="124">
        <v>1969032.0476718424</v>
      </c>
      <c r="J59" s="124">
        <v>9073657.6814986989</v>
      </c>
      <c r="K59" s="148"/>
      <c r="M59" s="167">
        <v>43983</v>
      </c>
      <c r="N59" s="124">
        <v>1664322.6687480605</v>
      </c>
      <c r="O59" s="195">
        <v>3.3329774327225739E-2</v>
      </c>
      <c r="P59" s="124">
        <v>2756017.4765660004</v>
      </c>
      <c r="Q59" s="156">
        <v>4420340.1453140611</v>
      </c>
      <c r="R59" s="187">
        <v>26522040.871884365</v>
      </c>
      <c r="T59" s="124">
        <v>7050162.7634122986</v>
      </c>
      <c r="U59" s="124">
        <v>1953937.7777156788</v>
      </c>
      <c r="V59" s="124">
        <v>9004100.5411279779</v>
      </c>
      <c r="W59" s="148"/>
      <c r="Y59" s="167">
        <v>43983</v>
      </c>
      <c r="Z59" s="124">
        <v>64484.507760430766</v>
      </c>
      <c r="AA59" s="195">
        <v>3.3329774327225739E-2</v>
      </c>
      <c r="AB59" s="124">
        <v>140399.62379909822</v>
      </c>
      <c r="AC59" s="124">
        <v>204884.13155952899</v>
      </c>
      <c r="AD59" s="203">
        <v>204884.13155952899</v>
      </c>
      <c r="AF59" s="124">
        <v>54462.87041455834</v>
      </c>
      <c r="AG59" s="124">
        <v>15094.269956163813</v>
      </c>
      <c r="AH59" s="124">
        <v>69557.140370722147</v>
      </c>
      <c r="AI59" s="148"/>
    </row>
    <row r="60" spans="1:35" hidden="1">
      <c r="A60" s="167">
        <v>44013</v>
      </c>
      <c r="B60" s="124">
        <v>1728807.1765084912</v>
      </c>
      <c r="C60" s="195">
        <v>3.3329774327225739E-2</v>
      </c>
      <c r="D60" s="124">
        <v>2896417.1003650986</v>
      </c>
      <c r="E60" s="156">
        <v>4625224.2768735895</v>
      </c>
      <c r="F60" s="187">
        <v>31352149.280317482</v>
      </c>
      <c r="H60" s="124">
        <v>8334115.6314767972</v>
      </c>
      <c r="I60" s="124">
        <v>2309782.6139139524</v>
      </c>
      <c r="J60" s="124">
        <v>10643898.24539075</v>
      </c>
      <c r="K60" s="148"/>
      <c r="M60" s="167">
        <v>44013</v>
      </c>
      <c r="N60" s="124">
        <v>1664322.6687480605</v>
      </c>
      <c r="O60" s="195">
        <v>3.3329774327225739E-2</v>
      </c>
      <c r="P60" s="124">
        <v>2756017.4765660004</v>
      </c>
      <c r="Q60" s="156">
        <v>4420340.1453140611</v>
      </c>
      <c r="R60" s="187">
        <v>30942381.017198425</v>
      </c>
      <c r="T60" s="124">
        <v>8225189.8906476824</v>
      </c>
      <c r="U60" s="124">
        <v>2279594.0740016252</v>
      </c>
      <c r="V60" s="124">
        <v>10504783.964649308</v>
      </c>
      <c r="W60" s="148"/>
      <c r="Y60" s="167">
        <v>44013</v>
      </c>
      <c r="Z60" s="124">
        <v>64484.507760430766</v>
      </c>
      <c r="AA60" s="195">
        <v>3.3329774327225739E-2</v>
      </c>
      <c r="AB60" s="124">
        <v>140399.62379909822</v>
      </c>
      <c r="AC60" s="124">
        <v>204884.13155952899</v>
      </c>
      <c r="AD60" s="203">
        <v>409768.26311905799</v>
      </c>
      <c r="AF60" s="124">
        <v>108925.74082911668</v>
      </c>
      <c r="AG60" s="124">
        <v>30188.539912327626</v>
      </c>
      <c r="AH60" s="124">
        <v>139114.28074144429</v>
      </c>
      <c r="AI60" s="148"/>
    </row>
    <row r="61" spans="1:35" hidden="1">
      <c r="A61" s="167">
        <v>44044</v>
      </c>
      <c r="B61" s="124">
        <v>1728807.1765084912</v>
      </c>
      <c r="C61" s="195">
        <v>3.3329774327225739E-2</v>
      </c>
      <c r="D61" s="124">
        <v>2896417.1003650986</v>
      </c>
      <c r="E61" s="156">
        <v>4625224.2768735895</v>
      </c>
      <c r="F61" s="187">
        <v>35977373.557191074</v>
      </c>
      <c r="H61" s="124">
        <v>9563605.6291267406</v>
      </c>
      <c r="I61" s="124">
        <v>2650533.1801560633</v>
      </c>
      <c r="J61" s="124">
        <v>12214138.809282804</v>
      </c>
      <c r="K61" s="148"/>
      <c r="M61" s="167">
        <v>44044</v>
      </c>
      <c r="N61" s="124">
        <v>1664322.6687480605</v>
      </c>
      <c r="O61" s="195">
        <v>3.3329774327225739E-2</v>
      </c>
      <c r="P61" s="124">
        <v>2756017.4765660004</v>
      </c>
      <c r="Q61" s="156">
        <v>4420340.1453140611</v>
      </c>
      <c r="R61" s="187">
        <v>35362721.162512489</v>
      </c>
      <c r="T61" s="124">
        <v>9400217.0178830661</v>
      </c>
      <c r="U61" s="124">
        <v>2605250.370287572</v>
      </c>
      <c r="V61" s="124">
        <v>12005467.388170637</v>
      </c>
      <c r="W61" s="148"/>
      <c r="Y61" s="167">
        <v>44044</v>
      </c>
      <c r="Z61" s="124">
        <v>64484.507760430766</v>
      </c>
      <c r="AA61" s="195">
        <v>3.3329774327225739E-2</v>
      </c>
      <c r="AB61" s="124">
        <v>140399.62379909822</v>
      </c>
      <c r="AC61" s="124">
        <v>204884.13155952899</v>
      </c>
      <c r="AD61" s="203">
        <v>614652.39467858698</v>
      </c>
      <c r="AF61" s="124">
        <v>163388.611243675</v>
      </c>
      <c r="AG61" s="124">
        <v>45282.809868491437</v>
      </c>
      <c r="AH61" s="124">
        <v>208671.42111216643</v>
      </c>
      <c r="AI61" s="148"/>
    </row>
    <row r="62" spans="1:35" s="186" customFormat="1" hidden="1">
      <c r="A62" s="204" t="s">
        <v>1777</v>
      </c>
      <c r="B62" s="129">
        <v>412739.77645320445</v>
      </c>
      <c r="C62" s="205">
        <v>3.3329774327225739E-2</v>
      </c>
      <c r="D62" s="129">
        <v>-412739.77645320445</v>
      </c>
      <c r="E62" s="184">
        <v>0</v>
      </c>
      <c r="F62" s="190">
        <v>35977373.557191074</v>
      </c>
      <c r="H62" s="129">
        <v>9563605.6291267406</v>
      </c>
      <c r="I62" s="129">
        <v>2650533.1801560633</v>
      </c>
      <c r="J62" s="129">
        <v>12214138.809282804</v>
      </c>
      <c r="K62" s="191"/>
      <c r="M62" s="204" t="s">
        <v>1777</v>
      </c>
      <c r="N62" s="129">
        <v>0</v>
      </c>
      <c r="O62" s="205"/>
      <c r="P62" s="129">
        <v>0</v>
      </c>
      <c r="Q62" s="184">
        <v>0</v>
      </c>
      <c r="R62" s="187">
        <v>35362721.162512489</v>
      </c>
      <c r="T62" s="124">
        <v>9400217.0178830661</v>
      </c>
      <c r="U62" s="124">
        <v>2605250.370287572</v>
      </c>
      <c r="V62" s="124">
        <v>12005467.388170637</v>
      </c>
      <c r="W62" s="191"/>
      <c r="Y62" s="204" t="s">
        <v>1777</v>
      </c>
      <c r="Z62" s="192">
        <v>412739.77645320445</v>
      </c>
      <c r="AA62" s="206">
        <v>3.3329774327225739E-2</v>
      </c>
      <c r="AB62" s="192">
        <v>-412739.77645320445</v>
      </c>
      <c r="AC62" s="192">
        <v>0</v>
      </c>
      <c r="AD62" s="207">
        <v>614652.39467858698</v>
      </c>
      <c r="AE62" s="194"/>
      <c r="AF62" s="192">
        <v>163388.611243675</v>
      </c>
      <c r="AG62" s="192">
        <v>45282.809868491437</v>
      </c>
      <c r="AH62" s="192">
        <v>208671.42111216643</v>
      </c>
      <c r="AI62" s="191"/>
    </row>
    <row r="63" spans="1:35" s="186" customFormat="1" hidden="1">
      <c r="A63" s="204" t="s">
        <v>1778</v>
      </c>
      <c r="B63" s="129">
        <v>82859.039168283096</v>
      </c>
      <c r="C63" s="205">
        <v>1.0333297743272301</v>
      </c>
      <c r="D63" s="129">
        <v>-82859.039168283096</v>
      </c>
      <c r="E63" s="184">
        <v>0</v>
      </c>
      <c r="F63" s="190">
        <v>35977373.557191074</v>
      </c>
      <c r="H63" s="129">
        <v>9563605.6291267406</v>
      </c>
      <c r="I63" s="129">
        <v>2650533.1801560633</v>
      </c>
      <c r="J63" s="129">
        <v>12214138.809282804</v>
      </c>
      <c r="K63" s="191"/>
      <c r="M63" s="204" t="s">
        <v>1778</v>
      </c>
      <c r="N63" s="129"/>
      <c r="O63" s="205"/>
      <c r="P63" s="129"/>
      <c r="Q63" s="184">
        <v>0</v>
      </c>
      <c r="R63" s="187">
        <v>35362721.162512489</v>
      </c>
      <c r="T63" s="124">
        <v>9400217.0178830661</v>
      </c>
      <c r="U63" s="124">
        <v>2605250.370287572</v>
      </c>
      <c r="V63" s="124">
        <v>12005467.388170637</v>
      </c>
      <c r="W63" s="191"/>
      <c r="Y63" s="204" t="s">
        <v>1778</v>
      </c>
      <c r="Z63" s="192">
        <v>82859.039168283096</v>
      </c>
      <c r="AA63" s="206"/>
      <c r="AB63" s="192">
        <v>-82859.039168283096</v>
      </c>
      <c r="AC63" s="192">
        <v>0</v>
      </c>
      <c r="AD63" s="207">
        <v>614652.39467858698</v>
      </c>
      <c r="AE63" s="194"/>
      <c r="AF63" s="192">
        <v>163388.611243675</v>
      </c>
      <c r="AG63" s="192">
        <v>45282.809868491437</v>
      </c>
      <c r="AH63" s="192">
        <v>208671.42111216643</v>
      </c>
      <c r="AI63" s="191"/>
    </row>
    <row r="64" spans="1:35" s="186" customFormat="1" hidden="1">
      <c r="A64" s="204" t="s">
        <v>1779</v>
      </c>
      <c r="B64" s="129">
        <v>-351639.50677857525</v>
      </c>
      <c r="C64" s="205">
        <v>3.3329774327225697E-2</v>
      </c>
      <c r="D64" s="129">
        <v>1785047.0826982963</v>
      </c>
      <c r="E64" s="184">
        <v>1433407.575919721</v>
      </c>
      <c r="F64" s="190">
        <v>37410781.133110791</v>
      </c>
      <c r="H64" s="129">
        <v>9944638.0227256529</v>
      </c>
      <c r="I64" s="129">
        <v>2756135.5064243432</v>
      </c>
      <c r="J64" s="129">
        <v>12700773.529149996</v>
      </c>
      <c r="K64" s="191"/>
      <c r="M64" s="204" t="s">
        <v>1779</v>
      </c>
      <c r="N64" s="129">
        <v>-393911.46761029214</v>
      </c>
      <c r="O64" s="205">
        <v>3.3329774327225739E-2</v>
      </c>
      <c r="P64" s="129">
        <v>1692318.244666636</v>
      </c>
      <c r="Q64" s="184">
        <v>1298406.7770563439</v>
      </c>
      <c r="R64" s="190">
        <v>36661127.939568833</v>
      </c>
      <c r="T64" s="129">
        <v>9745363.1231765244</v>
      </c>
      <c r="U64" s="129">
        <v>2700906.8872497296</v>
      </c>
      <c r="V64" s="129">
        <v>12446270.010426253</v>
      </c>
      <c r="W64" s="191"/>
      <c r="Y64" s="204" t="s">
        <v>1779</v>
      </c>
      <c r="Z64" s="129">
        <v>42271.96083171689</v>
      </c>
      <c r="AA64" s="205">
        <v>3.3329774327225739E-2</v>
      </c>
      <c r="AB64" s="129">
        <v>92728.838031660183</v>
      </c>
      <c r="AC64" s="129">
        <v>135000.79886337707</v>
      </c>
      <c r="AD64" s="208">
        <v>749653.19354196405</v>
      </c>
      <c r="AF64" s="129">
        <v>199274.89954912965</v>
      </c>
      <c r="AG64" s="129">
        <v>55228.619174613916</v>
      </c>
      <c r="AH64" s="129">
        <v>254503.51872374356</v>
      </c>
      <c r="AI64" s="191"/>
    </row>
    <row r="65" spans="1:35" ht="12.75" hidden="1" customHeight="1">
      <c r="A65" s="167">
        <v>44075</v>
      </c>
      <c r="B65" s="124">
        <v>1728746.646639161</v>
      </c>
      <c r="C65" s="195">
        <v>3.3329774327225739E-2</v>
      </c>
      <c r="D65" s="124">
        <v>2980211.6581881521</v>
      </c>
      <c r="E65" s="156">
        <v>4708958.3048273129</v>
      </c>
      <c r="F65" s="187">
        <v>40686331.862018384</v>
      </c>
      <c r="H65" s="124">
        <v>10815354.039270708</v>
      </c>
      <c r="I65" s="124">
        <v>2997452.6185935447</v>
      </c>
      <c r="J65" s="124">
        <v>13812806.657864254</v>
      </c>
      <c r="K65" s="148"/>
      <c r="M65" s="167">
        <v>44075</v>
      </c>
      <c r="N65" s="124">
        <v>1650171.4852681579</v>
      </c>
      <c r="O65" s="195">
        <v>3.3329774327225739E-2</v>
      </c>
      <c r="P65" s="124">
        <v>2808902.4217118337</v>
      </c>
      <c r="Q65" s="156">
        <v>4459073.9069799911</v>
      </c>
      <c r="R65" s="187">
        <v>41120201.846548826</v>
      </c>
      <c r="T65" s="124">
        <v>10930686.566804117</v>
      </c>
      <c r="U65" s="124">
        <v>3029416.7859623404</v>
      </c>
      <c r="V65" s="124">
        <v>13960103.352766458</v>
      </c>
      <c r="W65" s="148"/>
      <c r="Y65" s="167">
        <v>44075</v>
      </c>
      <c r="Z65" s="124">
        <v>78575.161371003065</v>
      </c>
      <c r="AA65" s="195">
        <v>3.3329774327225739E-2</v>
      </c>
      <c r="AB65" s="124">
        <v>171309.2364763183</v>
      </c>
      <c r="AC65" s="124">
        <v>249884.39784732135</v>
      </c>
      <c r="AD65" s="203">
        <v>864536.79252590833</v>
      </c>
      <c r="AF65" s="124">
        <v>229813.57776005159</v>
      </c>
      <c r="AG65" s="124">
        <v>63692.349593362749</v>
      </c>
      <c r="AH65" s="124">
        <v>293505.92735341436</v>
      </c>
      <c r="AI65" s="148"/>
    </row>
    <row r="66" spans="1:35" hidden="1">
      <c r="A66" s="167">
        <v>44105</v>
      </c>
      <c r="B66" s="124">
        <v>1728746.646639161</v>
      </c>
      <c r="C66" s="195">
        <v>3.3329774327225739E-2</v>
      </c>
      <c r="D66" s="124">
        <v>2980211.6581881521</v>
      </c>
      <c r="E66" s="156">
        <v>4708958.3048273129</v>
      </c>
      <c r="F66" s="187">
        <v>45395290.166845694</v>
      </c>
      <c r="H66" s="124">
        <v>12067102.449414676</v>
      </c>
      <c r="I66" s="124">
        <v>3344372.0570310266</v>
      </c>
      <c r="J66" s="124">
        <v>15411474.506445702</v>
      </c>
      <c r="K66" s="148"/>
      <c r="M66" s="167">
        <v>44105</v>
      </c>
      <c r="N66" s="124">
        <v>1650171.4852681579</v>
      </c>
      <c r="O66" s="195">
        <v>3.3329774327225739E-2</v>
      </c>
      <c r="P66" s="124">
        <v>2808902.4217118337</v>
      </c>
      <c r="Q66" s="156">
        <v>4459073.9069799911</v>
      </c>
      <c r="R66" s="187">
        <v>45579275.753528818</v>
      </c>
      <c r="T66" s="124">
        <v>12116010.010431709</v>
      </c>
      <c r="U66" s="124">
        <v>3357926.6846749512</v>
      </c>
      <c r="V66" s="124">
        <v>15473936.695106659</v>
      </c>
      <c r="W66" s="148"/>
      <c r="Y66" s="167">
        <v>44105</v>
      </c>
      <c r="Z66" s="124">
        <v>78575.161371003065</v>
      </c>
      <c r="AA66" s="195">
        <v>3.3329774327225739E-2</v>
      </c>
      <c r="AB66" s="124">
        <v>171309.2364763183</v>
      </c>
      <c r="AC66" s="124">
        <v>249884.39784732135</v>
      </c>
      <c r="AD66" s="203">
        <v>1114421.1903732298</v>
      </c>
      <c r="AF66" s="124">
        <v>296238.54427642818</v>
      </c>
      <c r="AG66" s="124">
        <v>82101.889318234069</v>
      </c>
      <c r="AH66" s="124">
        <v>378340.43359466223</v>
      </c>
      <c r="AI66" s="148"/>
    </row>
    <row r="67" spans="1:35" s="214" customFormat="1" hidden="1">
      <c r="A67" s="209" t="s">
        <v>1780</v>
      </c>
      <c r="B67" s="210">
        <v>-7491300.722513631</v>
      </c>
      <c r="C67" s="211">
        <v>2.1299999999999999E-2</v>
      </c>
      <c r="D67" s="210">
        <v>3152.056387975812</v>
      </c>
      <c r="E67" s="212">
        <v>-7488148.6661256552</v>
      </c>
      <c r="F67" s="213">
        <v>37907141.500720039</v>
      </c>
      <c r="H67" s="210">
        <v>10076581.917912919</v>
      </c>
      <c r="I67" s="210">
        <v>2792703.479391336</v>
      </c>
      <c r="J67" s="210">
        <v>12869285.397304256</v>
      </c>
      <c r="K67" s="215"/>
      <c r="M67" s="209" t="s">
        <v>1780</v>
      </c>
      <c r="N67" s="210">
        <v>-7488148.6661256552</v>
      </c>
      <c r="O67" s="211">
        <v>2.1299999999999999E-2</v>
      </c>
      <c r="P67" s="210"/>
      <c r="Q67" s="212">
        <v>-7488148.6661256552</v>
      </c>
      <c r="R67" s="213">
        <v>38091127.087403163</v>
      </c>
      <c r="T67" s="210">
        <v>10125489.478929954</v>
      </c>
      <c r="U67" s="210">
        <v>2806258.1070352611</v>
      </c>
      <c r="V67" s="210">
        <v>12931747.585965214</v>
      </c>
      <c r="W67" s="215"/>
      <c r="Y67" s="209" t="s">
        <v>1780</v>
      </c>
      <c r="Z67" s="210">
        <v>-3152.056387975812</v>
      </c>
      <c r="AA67" s="211">
        <v>2.1299999999999999E-2</v>
      </c>
      <c r="AB67" s="210">
        <v>3152.056387975812</v>
      </c>
      <c r="AC67" s="216">
        <v>0</v>
      </c>
      <c r="AD67" s="217">
        <v>1114421.1903732298</v>
      </c>
      <c r="AF67" s="210"/>
      <c r="AG67" s="210"/>
      <c r="AH67" s="210"/>
      <c r="AI67" s="215"/>
    </row>
    <row r="68" spans="1:35" hidden="1">
      <c r="A68" s="167">
        <v>44136</v>
      </c>
      <c r="B68" s="124">
        <v>1728746.646639161</v>
      </c>
      <c r="C68" s="195">
        <v>3.3329774327225739E-2</v>
      </c>
      <c r="D68" s="124">
        <v>2980159.123915019</v>
      </c>
      <c r="E68" s="156">
        <v>4708905.7705541803</v>
      </c>
      <c r="F68" s="187">
        <v>42616047.271274216</v>
      </c>
      <c r="H68" s="124">
        <v>11328316.363250107</v>
      </c>
      <c r="I68" s="124">
        <v>3139619.0475119976</v>
      </c>
      <c r="J68" s="124">
        <v>14467935.410762105</v>
      </c>
      <c r="K68" s="148"/>
      <c r="M68" s="167">
        <v>44136</v>
      </c>
      <c r="N68" s="124">
        <v>1650171.4852681579</v>
      </c>
      <c r="O68" s="195">
        <v>3.3329774327225739E-2</v>
      </c>
      <c r="P68" s="124">
        <v>2808902.4217118337</v>
      </c>
      <c r="Q68" s="156">
        <v>4459073.9069799911</v>
      </c>
      <c r="R68" s="187">
        <v>42550200.994383156</v>
      </c>
      <c r="T68" s="124">
        <v>11310812.922557546</v>
      </c>
      <c r="U68" s="124">
        <v>3134768.0057478715</v>
      </c>
      <c r="V68" s="124">
        <v>14445580.928305417</v>
      </c>
      <c r="W68" s="148"/>
      <c r="Y68" s="167">
        <v>44136</v>
      </c>
      <c r="Z68" s="124">
        <v>78575.161371003065</v>
      </c>
      <c r="AA68" s="195">
        <v>3.3329774327225739E-2</v>
      </c>
      <c r="AB68" s="124">
        <v>171256.70220318536</v>
      </c>
      <c r="AC68" s="124">
        <v>249831.86357418844</v>
      </c>
      <c r="AD68" s="203">
        <v>1364253.0539474182</v>
      </c>
      <c r="AF68" s="124">
        <v>362649.54598602257</v>
      </c>
      <c r="AG68" s="124">
        <v>100507.55872628491</v>
      </c>
      <c r="AH68" s="124">
        <v>463157.10471230745</v>
      </c>
      <c r="AI68" s="148"/>
    </row>
    <row r="69" spans="1:35" hidden="1">
      <c r="A69" s="167">
        <v>44166</v>
      </c>
      <c r="B69" s="124">
        <v>2383174.6480145883</v>
      </c>
      <c r="C69" s="195">
        <v>3.4382191075005543E-2</v>
      </c>
      <c r="D69" s="124">
        <v>2967753.123915019</v>
      </c>
      <c r="E69" s="156">
        <v>5350927.7719296068</v>
      </c>
      <c r="F69" s="187">
        <v>47966975.043203823</v>
      </c>
      <c r="H69" s="124">
        <v>12750714.88490228</v>
      </c>
      <c r="I69" s="124">
        <v>3533833.8053395082</v>
      </c>
      <c r="J69" s="124">
        <v>16284548.690241788</v>
      </c>
      <c r="K69" s="148"/>
      <c r="M69" s="167">
        <v>44166</v>
      </c>
      <c r="N69" s="124">
        <v>2287232.1942110434</v>
      </c>
      <c r="O69" s="195">
        <v>3.4382191075005543E-2</v>
      </c>
      <c r="P69" s="124">
        <v>2808902.4217118337</v>
      </c>
      <c r="Q69" s="156">
        <v>5096134.6159228776</v>
      </c>
      <c r="R69" s="187">
        <v>47646335.610306032</v>
      </c>
      <c r="T69" s="124">
        <v>12665481.617929451</v>
      </c>
      <c r="U69" s="124">
        <v>3510211.5847121179</v>
      </c>
      <c r="V69" s="124">
        <v>16175693.202641569</v>
      </c>
      <c r="W69" s="148"/>
      <c r="Y69" s="167">
        <v>44166</v>
      </c>
      <c r="Z69" s="124">
        <v>95942.453803544864</v>
      </c>
      <c r="AA69" s="195">
        <v>3.4382191075005543E-2</v>
      </c>
      <c r="AB69" s="124">
        <v>158850.70220318536</v>
      </c>
      <c r="AC69" s="124">
        <v>254793.15600673022</v>
      </c>
      <c r="AD69" s="203">
        <v>1619046.2099541484</v>
      </c>
      <c r="AF69" s="124">
        <v>430379.37226629257</v>
      </c>
      <c r="AG69" s="124">
        <v>119278.73758954948</v>
      </c>
      <c r="AH69" s="124">
        <v>549658.10985584208</v>
      </c>
      <c r="AI69" s="148"/>
    </row>
    <row r="70" spans="1:35" s="186" customFormat="1" ht="13.8" hidden="1" thickBot="1">
      <c r="A70" s="198" t="s">
        <v>1781</v>
      </c>
      <c r="B70" s="199">
        <v>-566981555.05571246</v>
      </c>
      <c r="C70" s="199"/>
      <c r="D70" s="200">
        <v>-76585265.7056555</v>
      </c>
      <c r="E70" s="201"/>
      <c r="F70" s="201"/>
      <c r="G70" s="201"/>
      <c r="H70" s="179">
        <v>-171074724.5061864</v>
      </c>
      <c r="I70" s="179">
        <v>-47412999.989116915</v>
      </c>
      <c r="J70" s="179">
        <v>-218487724.4953033</v>
      </c>
      <c r="K70" s="202">
        <v>-862054545.25667119</v>
      </c>
      <c r="M70" s="198" t="s">
        <v>1781</v>
      </c>
      <c r="N70" s="199">
        <v>-541617256.5098424</v>
      </c>
      <c r="O70" s="199"/>
      <c r="P70" s="200">
        <v>-67413658.121084064</v>
      </c>
      <c r="Q70" s="201"/>
      <c r="R70" s="201"/>
      <c r="S70" s="201"/>
      <c r="T70" s="179">
        <v>-161894293.76265132</v>
      </c>
      <c r="U70" s="179">
        <v>-44868662.922377542</v>
      </c>
      <c r="V70" s="179">
        <v>-206762956.68502885</v>
      </c>
      <c r="W70" s="183">
        <v>-815793871.3159554</v>
      </c>
      <c r="Y70" s="176" t="s">
        <v>1781</v>
      </c>
      <c r="Z70" s="199">
        <v>-25364298.545871034</v>
      </c>
      <c r="AA70" s="199"/>
      <c r="AB70" s="200">
        <v>-9171607.5845714379</v>
      </c>
      <c r="AC70" s="199"/>
      <c r="AD70" s="199"/>
      <c r="AE70" s="201"/>
      <c r="AF70" s="201"/>
      <c r="AG70" s="201"/>
      <c r="AH70" s="201"/>
      <c r="AI70" s="202">
        <v>-46260673.940717258</v>
      </c>
    </row>
    <row r="71" spans="1:35" hidden="1">
      <c r="A71" s="167">
        <v>44197</v>
      </c>
      <c r="B71" s="124">
        <v>1783333.3325773573</v>
      </c>
      <c r="C71" s="195">
        <v>3.4382191075005543E-2</v>
      </c>
      <c r="D71" s="124">
        <v>2980211.6581881521</v>
      </c>
      <c r="E71" s="156">
        <v>4763544.9907655092</v>
      </c>
      <c r="F71" s="156">
        <v>4763544.9907655092</v>
      </c>
      <c r="H71" s="124">
        <v>1266258.7950136163</v>
      </c>
      <c r="I71" s="124">
        <v>350940.96107709192</v>
      </c>
      <c r="J71" s="124">
        <v>1617199.7560907083</v>
      </c>
      <c r="K71" s="173"/>
      <c r="L71" s="151"/>
      <c r="M71" s="167">
        <v>44197</v>
      </c>
      <c r="N71" s="124">
        <v>1702277.0918274641</v>
      </c>
      <c r="O71" s="195">
        <v>3.4382191075005543E-2</v>
      </c>
      <c r="P71" s="124">
        <v>2808902.4217118337</v>
      </c>
      <c r="Q71" s="156">
        <v>4511179.5135392975</v>
      </c>
      <c r="R71" s="156">
        <v>4511179.5135392975</v>
      </c>
      <c r="T71" s="124">
        <v>1199174.3010674079</v>
      </c>
      <c r="U71" s="124">
        <v>332348.63471255958</v>
      </c>
      <c r="V71" s="124">
        <v>1531522.9357799676</v>
      </c>
      <c r="W71" s="173"/>
      <c r="X71" s="151"/>
      <c r="Y71" s="167">
        <v>44197</v>
      </c>
      <c r="Z71" s="218">
        <v>81056.240749893288</v>
      </c>
      <c r="AA71" s="195">
        <v>3.4382191075005543E-2</v>
      </c>
      <c r="AB71" s="218">
        <v>171309.2364763183</v>
      </c>
      <c r="AC71" s="218">
        <v>252365.47722621157</v>
      </c>
      <c r="AD71" s="218">
        <v>252365.47722621157</v>
      </c>
      <c r="AF71" s="218"/>
      <c r="AG71" s="218"/>
      <c r="AH71" s="218"/>
      <c r="AI71" s="219"/>
    </row>
    <row r="72" spans="1:35" hidden="1">
      <c r="A72" s="167">
        <v>44228</v>
      </c>
      <c r="B72" s="124">
        <v>1783333.3325773573</v>
      </c>
      <c r="C72" s="195">
        <v>3.4382191075005543E-2</v>
      </c>
      <c r="D72" s="124">
        <v>2980211.6581881521</v>
      </c>
      <c r="E72" s="156">
        <v>4763544.9907655092</v>
      </c>
      <c r="F72" s="187">
        <v>9527089.9815310184</v>
      </c>
      <c r="H72" s="124">
        <v>2532517.5900272327</v>
      </c>
      <c r="I72" s="124">
        <v>701881.92215418385</v>
      </c>
      <c r="J72" s="124">
        <v>3234399.5121814166</v>
      </c>
      <c r="K72" s="171"/>
      <c r="M72" s="167">
        <v>44228</v>
      </c>
      <c r="N72" s="124">
        <v>1702277.0918274641</v>
      </c>
      <c r="O72" s="195">
        <v>3.4382191075005543E-2</v>
      </c>
      <c r="P72" s="124">
        <v>2808902.4217118337</v>
      </c>
      <c r="Q72" s="156">
        <v>4511179.5135392975</v>
      </c>
      <c r="R72" s="187">
        <v>9022359.027078595</v>
      </c>
      <c r="T72" s="124">
        <v>2398348.6021348159</v>
      </c>
      <c r="U72" s="124">
        <v>664697.26942511916</v>
      </c>
      <c r="V72" s="124">
        <v>3063045.8715599352</v>
      </c>
      <c r="W72" s="171"/>
      <c r="Y72" s="167">
        <v>44228</v>
      </c>
      <c r="Z72" s="218">
        <v>81056.240749893288</v>
      </c>
      <c r="AA72" s="195">
        <v>3.4382191075005543E-2</v>
      </c>
      <c r="AB72" s="218">
        <v>171309.2364763183</v>
      </c>
      <c r="AC72" s="218">
        <v>252365.47722621157</v>
      </c>
      <c r="AD72" s="220">
        <v>504730.95445242315</v>
      </c>
      <c r="AF72" s="218">
        <v>134168.98789241628</v>
      </c>
      <c r="AG72" s="218">
        <v>37184.652729064728</v>
      </c>
      <c r="AH72" s="218">
        <v>171353.640621481</v>
      </c>
      <c r="AI72" s="171"/>
    </row>
    <row r="73" spans="1:35" hidden="1">
      <c r="A73" s="167">
        <v>44256</v>
      </c>
      <c r="B73" s="124">
        <v>1783333.3325773573</v>
      </c>
      <c r="C73" s="195">
        <v>3.4382191075005543E-2</v>
      </c>
      <c r="D73" s="124">
        <v>2980211.6581881521</v>
      </c>
      <c r="E73" s="156">
        <v>4763544.9907655092</v>
      </c>
      <c r="F73" s="187">
        <v>14290634.972296529</v>
      </c>
      <c r="H73" s="124">
        <v>3798776.385040849</v>
      </c>
      <c r="I73" s="124">
        <v>1052822.8832312759</v>
      </c>
      <c r="J73" s="124">
        <v>4851599.2682721252</v>
      </c>
      <c r="K73" s="148"/>
      <c r="M73" s="167">
        <v>44256</v>
      </c>
      <c r="N73" s="124">
        <v>1702277.0918274641</v>
      </c>
      <c r="O73" s="195">
        <v>3.4382191075005543E-2</v>
      </c>
      <c r="P73" s="124">
        <v>2808902.4217118337</v>
      </c>
      <c r="Q73" s="156">
        <v>4511179.5135392975</v>
      </c>
      <c r="R73" s="187">
        <v>13533538.540617893</v>
      </c>
      <c r="T73" s="124">
        <v>3597522.9032022241</v>
      </c>
      <c r="U73" s="124">
        <v>997045.90413767868</v>
      </c>
      <c r="V73" s="124">
        <v>4594568.807339903</v>
      </c>
      <c r="W73" s="148"/>
      <c r="Y73" s="167">
        <v>44256</v>
      </c>
      <c r="Z73" s="218">
        <v>81056.240749893288</v>
      </c>
      <c r="AA73" s="195">
        <v>3.4382191075005543E-2</v>
      </c>
      <c r="AB73" s="218">
        <v>171309.2364763183</v>
      </c>
      <c r="AC73" s="218">
        <v>252365.47722621157</v>
      </c>
      <c r="AD73" s="220">
        <v>757096.43167863472</v>
      </c>
      <c r="AF73" s="218">
        <v>201253.4818386244</v>
      </c>
      <c r="AG73" s="218">
        <v>55776.979093597089</v>
      </c>
      <c r="AH73" s="218">
        <v>257030.4609322215</v>
      </c>
      <c r="AI73" s="148"/>
    </row>
    <row r="74" spans="1:35" hidden="1">
      <c r="A74" s="167">
        <v>44287</v>
      </c>
      <c r="B74" s="124">
        <v>1783333.3325773573</v>
      </c>
      <c r="C74" s="195">
        <v>3.4382191075005543E-2</v>
      </c>
      <c r="D74" s="124">
        <v>2980211.6581881521</v>
      </c>
      <c r="E74" s="156">
        <v>4763544.9907655092</v>
      </c>
      <c r="F74" s="187">
        <v>19054179.963062037</v>
      </c>
      <c r="H74" s="124">
        <v>5065035.1800544653</v>
      </c>
      <c r="I74" s="124">
        <v>1403763.8443083677</v>
      </c>
      <c r="J74" s="124">
        <v>6468799.0243628332</v>
      </c>
      <c r="K74" s="148"/>
      <c r="M74" s="167">
        <v>44287</v>
      </c>
      <c r="N74" s="124">
        <v>1702277.0918274641</v>
      </c>
      <c r="O74" s="195">
        <v>3.4382191075005543E-2</v>
      </c>
      <c r="P74" s="124">
        <v>2808902.4217118337</v>
      </c>
      <c r="Q74" s="156">
        <v>4511179.5135392975</v>
      </c>
      <c r="R74" s="187">
        <v>18044718.05415719</v>
      </c>
      <c r="T74" s="124">
        <v>4796697.2042696318</v>
      </c>
      <c r="U74" s="124">
        <v>1329394.5388502383</v>
      </c>
      <c r="V74" s="124">
        <v>6126091.7431198703</v>
      </c>
      <c r="W74" s="148"/>
      <c r="Y74" s="167">
        <v>44287</v>
      </c>
      <c r="Z74" s="218">
        <v>81056.240749893288</v>
      </c>
      <c r="AA74" s="195">
        <v>3.4382191075005543E-2</v>
      </c>
      <c r="AB74" s="218">
        <v>171309.2364763183</v>
      </c>
      <c r="AC74" s="218">
        <v>252365.47722621157</v>
      </c>
      <c r="AD74" s="220">
        <v>1009461.9089048463</v>
      </c>
      <c r="AF74" s="218">
        <v>268337.97578483255</v>
      </c>
      <c r="AG74" s="218">
        <v>74369.305458129456</v>
      </c>
      <c r="AH74" s="218">
        <v>342707.281242962</v>
      </c>
      <c r="AI74" s="148"/>
    </row>
    <row r="75" spans="1:35" hidden="1">
      <c r="A75" s="167">
        <v>44317</v>
      </c>
      <c r="B75" s="124">
        <v>1783333.3325773573</v>
      </c>
      <c r="C75" s="195">
        <v>3.4382191075005543E-2</v>
      </c>
      <c r="D75" s="124">
        <v>2980211.6581881521</v>
      </c>
      <c r="E75" s="156">
        <v>4763544.9907655092</v>
      </c>
      <c r="F75" s="187">
        <v>23817724.953827545</v>
      </c>
      <c r="H75" s="124">
        <v>6331293.9750680812</v>
      </c>
      <c r="I75" s="124">
        <v>1754704.8053854597</v>
      </c>
      <c r="J75" s="124">
        <v>8085998.7804535404</v>
      </c>
      <c r="K75" s="148"/>
      <c r="M75" s="167">
        <v>44317</v>
      </c>
      <c r="N75" s="124">
        <v>1702277.0918274641</v>
      </c>
      <c r="O75" s="195">
        <v>3.4382191075005543E-2</v>
      </c>
      <c r="P75" s="124">
        <v>2808902.4217118337</v>
      </c>
      <c r="Q75" s="156">
        <v>4511179.5135392975</v>
      </c>
      <c r="R75" s="187">
        <v>22555897.567696489</v>
      </c>
      <c r="T75" s="124">
        <v>5995871.5053370409</v>
      </c>
      <c r="U75" s="124">
        <v>1661743.1735627982</v>
      </c>
      <c r="V75" s="124">
        <v>7657614.6788998395</v>
      </c>
      <c r="W75" s="148"/>
      <c r="Y75" s="167">
        <v>44317</v>
      </c>
      <c r="Z75" s="218">
        <v>81056.240749893288</v>
      </c>
      <c r="AA75" s="195">
        <v>3.4382191075005543E-2</v>
      </c>
      <c r="AB75" s="218">
        <v>171309.2364763183</v>
      </c>
      <c r="AC75" s="218">
        <v>252365.47722621157</v>
      </c>
      <c r="AD75" s="220">
        <v>1261827.386131058</v>
      </c>
      <c r="AF75" s="218">
        <v>335422.46973104071</v>
      </c>
      <c r="AG75" s="218">
        <v>92961.631822661831</v>
      </c>
      <c r="AH75" s="218">
        <v>428384.10155370255</v>
      </c>
      <c r="AI75" s="148"/>
    </row>
    <row r="76" spans="1:35" hidden="1">
      <c r="A76" s="167">
        <v>44348</v>
      </c>
      <c r="B76" s="124">
        <v>1783333.3325773573</v>
      </c>
      <c r="C76" s="195">
        <v>3.4382191075005543E-2</v>
      </c>
      <c r="D76" s="124">
        <v>2980211.6581881521</v>
      </c>
      <c r="E76" s="156">
        <v>4763544.9907655092</v>
      </c>
      <c r="F76" s="187">
        <v>28581269.944593053</v>
      </c>
      <c r="H76" s="124">
        <v>7597552.7700816961</v>
      </c>
      <c r="I76" s="124">
        <v>2105645.7664625514</v>
      </c>
      <c r="J76" s="124">
        <v>9703198.5365442485</v>
      </c>
      <c r="K76" s="148"/>
      <c r="M76" s="167">
        <v>44348</v>
      </c>
      <c r="N76" s="124">
        <v>1702277.0918274641</v>
      </c>
      <c r="O76" s="195">
        <v>3.4382191075005543E-2</v>
      </c>
      <c r="P76" s="124">
        <v>2808902.4217118337</v>
      </c>
      <c r="Q76" s="156">
        <v>4511179.5135392975</v>
      </c>
      <c r="R76" s="187">
        <v>27067077.081235789</v>
      </c>
      <c r="T76" s="124">
        <v>7195045.806404449</v>
      </c>
      <c r="U76" s="124">
        <v>1994091.8082753578</v>
      </c>
      <c r="V76" s="124">
        <v>9189137.6146798059</v>
      </c>
      <c r="W76" s="148"/>
      <c r="Y76" s="167">
        <v>44348</v>
      </c>
      <c r="Z76" s="218">
        <v>81056.240749893288</v>
      </c>
      <c r="AA76" s="195">
        <v>3.4382191075005543E-2</v>
      </c>
      <c r="AB76" s="218">
        <v>171309.2364763183</v>
      </c>
      <c r="AC76" s="218">
        <v>252365.47722621157</v>
      </c>
      <c r="AD76" s="220">
        <v>1514192.8633572697</v>
      </c>
      <c r="AF76" s="218">
        <v>402506.96367724886</v>
      </c>
      <c r="AG76" s="218">
        <v>111553.95818719419</v>
      </c>
      <c r="AH76" s="218">
        <v>514060.92186444305</v>
      </c>
      <c r="AI76" s="148"/>
    </row>
    <row r="77" spans="1:35" hidden="1">
      <c r="A77" s="167">
        <v>44378</v>
      </c>
      <c r="B77" s="124">
        <v>1783333.3325773573</v>
      </c>
      <c r="C77" s="195">
        <v>3.4382191075005543E-2</v>
      </c>
      <c r="D77" s="124">
        <v>2980211.6581881521</v>
      </c>
      <c r="E77" s="156">
        <v>4763544.9907655092</v>
      </c>
      <c r="F77" s="187">
        <v>33344814.935358562</v>
      </c>
      <c r="H77" s="124">
        <v>8863811.5650953129</v>
      </c>
      <c r="I77" s="124">
        <v>2456586.7275396436</v>
      </c>
      <c r="J77" s="124">
        <v>11320398.292634957</v>
      </c>
      <c r="K77" s="148"/>
      <c r="M77" s="167">
        <v>44378</v>
      </c>
      <c r="N77" s="124">
        <v>1702277.0918274641</v>
      </c>
      <c r="O77" s="195">
        <v>3.4382191075005543E-2</v>
      </c>
      <c r="P77" s="124">
        <v>2808902.4217118337</v>
      </c>
      <c r="Q77" s="156">
        <v>4511179.5135392975</v>
      </c>
      <c r="R77" s="187">
        <v>31578256.594775088</v>
      </c>
      <c r="T77" s="124">
        <v>8394220.1074718572</v>
      </c>
      <c r="U77" s="124">
        <v>2326440.4429879175</v>
      </c>
      <c r="V77" s="124">
        <v>10720660.550459774</v>
      </c>
      <c r="W77" s="148"/>
      <c r="Y77" s="167">
        <v>44378</v>
      </c>
      <c r="Z77" s="218">
        <v>81056.240749893288</v>
      </c>
      <c r="AA77" s="195">
        <v>3.4382191075005543E-2</v>
      </c>
      <c r="AB77" s="218">
        <v>171309.2364763183</v>
      </c>
      <c r="AC77" s="218">
        <v>252365.47722621157</v>
      </c>
      <c r="AD77" s="220">
        <v>1766558.3405834814</v>
      </c>
      <c r="AF77" s="218">
        <v>469591.45762345707</v>
      </c>
      <c r="AG77" s="218">
        <v>130146.28455172658</v>
      </c>
      <c r="AH77" s="218">
        <v>599737.74217518361</v>
      </c>
      <c r="AI77" s="148"/>
    </row>
    <row r="78" spans="1:35" hidden="1">
      <c r="A78" s="167">
        <v>44409</v>
      </c>
      <c r="B78" s="124">
        <v>1783333.3325773573</v>
      </c>
      <c r="C78" s="195">
        <v>3.4382191075005543E-2</v>
      </c>
      <c r="D78" s="124">
        <v>2980211.6581881521</v>
      </c>
      <c r="E78" s="156">
        <v>4763544.9907655092</v>
      </c>
      <c r="F78" s="187">
        <v>38108359.926124074</v>
      </c>
      <c r="H78" s="124">
        <v>10130070.360108931</v>
      </c>
      <c r="I78" s="124">
        <v>2807527.6886167354</v>
      </c>
      <c r="J78" s="124">
        <v>12937598.048725666</v>
      </c>
      <c r="K78" s="148"/>
      <c r="M78" s="167">
        <v>44409</v>
      </c>
      <c r="N78" s="124">
        <v>1702277.0918274641</v>
      </c>
      <c r="O78" s="195">
        <v>3.4382191075005543E-2</v>
      </c>
      <c r="P78" s="124">
        <v>2808902.4217118337</v>
      </c>
      <c r="Q78" s="156">
        <v>4511179.5135392975</v>
      </c>
      <c r="R78" s="187">
        <v>36089436.108314388</v>
      </c>
      <c r="T78" s="124">
        <v>9593394.4085392654</v>
      </c>
      <c r="U78" s="124">
        <v>2658789.0777004771</v>
      </c>
      <c r="V78" s="124">
        <v>12252183.486239742</v>
      </c>
      <c r="W78" s="148"/>
      <c r="Y78" s="167">
        <v>44409</v>
      </c>
      <c r="Z78" s="218">
        <v>81056.240749893288</v>
      </c>
      <c r="AA78" s="195">
        <v>3.4382191075005543E-2</v>
      </c>
      <c r="AB78" s="218">
        <v>171309.2364763183</v>
      </c>
      <c r="AC78" s="218">
        <v>252365.47722621157</v>
      </c>
      <c r="AD78" s="220">
        <v>2018923.817809693</v>
      </c>
      <c r="AF78" s="218">
        <v>536675.95156966522</v>
      </c>
      <c r="AG78" s="218">
        <v>148738.61091625894</v>
      </c>
      <c r="AH78" s="218">
        <v>685414.56248592422</v>
      </c>
      <c r="AI78" s="148"/>
    </row>
    <row r="79" spans="1:35" ht="12.75" hidden="1" customHeight="1">
      <c r="A79" s="167">
        <v>44440</v>
      </c>
      <c r="B79" s="124">
        <v>1783333.3325773573</v>
      </c>
      <c r="C79" s="195">
        <v>3.4382191075005543E-2</v>
      </c>
      <c r="D79" s="124">
        <v>2980211.6581881521</v>
      </c>
      <c r="E79" s="156">
        <v>4763544.9907655092</v>
      </c>
      <c r="F79" s="187">
        <v>42871904.916889586</v>
      </c>
      <c r="H79" s="124">
        <v>11396329.155122546</v>
      </c>
      <c r="I79" s="124">
        <v>3158468.6496938276</v>
      </c>
      <c r="J79" s="124">
        <v>14554797.804816375</v>
      </c>
      <c r="K79" s="148"/>
      <c r="M79" s="167">
        <v>44440</v>
      </c>
      <c r="N79" s="124">
        <v>1702277.0918274641</v>
      </c>
      <c r="O79" s="195">
        <v>3.4382191075005543E-2</v>
      </c>
      <c r="P79" s="124">
        <v>2808902.4217118337</v>
      </c>
      <c r="Q79" s="156">
        <v>4511179.5135392975</v>
      </c>
      <c r="R79" s="187">
        <v>40600615.621853687</v>
      </c>
      <c r="T79" s="124">
        <v>10792568.709606675</v>
      </c>
      <c r="U79" s="124">
        <v>2991137.7124130372</v>
      </c>
      <c r="V79" s="124">
        <v>13783706.422019713</v>
      </c>
      <c r="W79" s="148"/>
      <c r="Y79" s="167">
        <v>44440</v>
      </c>
      <c r="Z79" s="218">
        <v>81056.240749893288</v>
      </c>
      <c r="AA79" s="195">
        <v>3.4382191075005543E-2</v>
      </c>
      <c r="AB79" s="218">
        <v>171309.2364763183</v>
      </c>
      <c r="AC79" s="218">
        <v>252365.47722621157</v>
      </c>
      <c r="AD79" s="220">
        <v>2271289.2950359047</v>
      </c>
      <c r="AF79" s="218">
        <v>603760.44551587338</v>
      </c>
      <c r="AG79" s="218">
        <v>167330.93728079132</v>
      </c>
      <c r="AH79" s="218">
        <v>771091.38279666472</v>
      </c>
      <c r="AI79" s="148"/>
    </row>
    <row r="80" spans="1:35" hidden="1">
      <c r="A80" s="167">
        <v>44470</v>
      </c>
      <c r="B80" s="124">
        <v>1783333.3325773573</v>
      </c>
      <c r="C80" s="195">
        <v>3.4382191075005543E-2</v>
      </c>
      <c r="D80" s="124">
        <v>2980211.6581881521</v>
      </c>
      <c r="E80" s="156">
        <v>4763544.9907655092</v>
      </c>
      <c r="F80" s="187">
        <v>47635449.907655098</v>
      </c>
      <c r="H80" s="124">
        <v>12662587.950136164</v>
      </c>
      <c r="I80" s="124">
        <v>3509409.6107709198</v>
      </c>
      <c r="J80" s="124">
        <v>16171997.560907084</v>
      </c>
      <c r="K80" s="148"/>
      <c r="M80" s="167">
        <v>44470</v>
      </c>
      <c r="N80" s="124">
        <v>1702277.0918274641</v>
      </c>
      <c r="O80" s="195">
        <v>3.4382191075005543E-2</v>
      </c>
      <c r="P80" s="124">
        <v>2808902.4217118337</v>
      </c>
      <c r="Q80" s="156">
        <v>4511179.5135392975</v>
      </c>
      <c r="R80" s="187">
        <v>45111795.135392986</v>
      </c>
      <c r="T80" s="124">
        <v>11991743.010674084</v>
      </c>
      <c r="U80" s="124">
        <v>3323486.3471255968</v>
      </c>
      <c r="V80" s="124">
        <v>15315229.357799681</v>
      </c>
      <c r="W80" s="148"/>
      <c r="Y80" s="167">
        <v>44470</v>
      </c>
      <c r="Z80" s="218">
        <v>81056.240749893288</v>
      </c>
      <c r="AA80" s="195">
        <v>3.4382191075005543E-2</v>
      </c>
      <c r="AB80" s="218">
        <v>171309.2364763183</v>
      </c>
      <c r="AC80" s="218">
        <v>252365.47722621157</v>
      </c>
      <c r="AD80" s="220">
        <v>2523654.7722621164</v>
      </c>
      <c r="AF80" s="218">
        <v>670844.93946208153</v>
      </c>
      <c r="AG80" s="218">
        <v>185923.26364532369</v>
      </c>
      <c r="AH80" s="218">
        <v>856768.20310740522</v>
      </c>
      <c r="AI80" s="148"/>
    </row>
    <row r="81" spans="1:35" s="186" customFormat="1" hidden="1">
      <c r="A81" s="209" t="s">
        <v>1782</v>
      </c>
      <c r="B81" s="210">
        <v>3296552.0435137618</v>
      </c>
      <c r="C81" s="221">
        <v>3.9699999999999999E-2</v>
      </c>
      <c r="D81" s="216">
        <v>0</v>
      </c>
      <c r="E81" s="212">
        <v>3296552.0435137618</v>
      </c>
      <c r="F81" s="213">
        <v>50932001.951168858</v>
      </c>
      <c r="G81" s="214"/>
      <c r="H81" s="210">
        <v>13538886.594614504</v>
      </c>
      <c r="I81" s="210">
        <v>3752273.9365270738</v>
      </c>
      <c r="J81" s="210">
        <v>17291160.531141579</v>
      </c>
      <c r="K81" s="215"/>
      <c r="L81" s="214"/>
      <c r="M81" s="209" t="s">
        <v>1782</v>
      </c>
      <c r="N81" s="210">
        <v>3255273.1184330396</v>
      </c>
      <c r="O81" s="221">
        <v>3.9699999999999999E-2</v>
      </c>
      <c r="P81" s="210"/>
      <c r="Q81" s="222">
        <v>3255273.1184330396</v>
      </c>
      <c r="R81" s="223">
        <v>48367068.253826022</v>
      </c>
      <c r="S81" s="224"/>
      <c r="T81" s="216">
        <v>12857068.776333498</v>
      </c>
      <c r="U81" s="216">
        <v>3563309.5626018769</v>
      </c>
      <c r="V81" s="216">
        <v>16420378.338935375</v>
      </c>
      <c r="W81" s="215"/>
      <c r="X81" s="214"/>
      <c r="Y81" s="209" t="s">
        <v>1782</v>
      </c>
      <c r="Z81" s="210">
        <v>41278.925080722081</v>
      </c>
      <c r="AA81" s="221">
        <v>3.9699999999999999E-2</v>
      </c>
      <c r="AB81" s="216"/>
      <c r="AC81" s="216">
        <v>41278.925080722081</v>
      </c>
      <c r="AD81" s="217">
        <v>2564933.6973428386</v>
      </c>
      <c r="AE81" s="224"/>
      <c r="AF81" s="216">
        <v>681817.81828100758</v>
      </c>
      <c r="AG81" s="216">
        <v>188964.3739251974</v>
      </c>
      <c r="AH81" s="216">
        <v>870782.19220620499</v>
      </c>
      <c r="AI81" s="215"/>
    </row>
    <row r="82" spans="1:35" s="186" customFormat="1" hidden="1">
      <c r="A82" s="209" t="s">
        <v>1783</v>
      </c>
      <c r="B82" s="192">
        <v>29484.946486230067</v>
      </c>
      <c r="C82" s="196">
        <v>3.9699999999999999E-2</v>
      </c>
      <c r="D82" s="168">
        <v>-29484.946486230067</v>
      </c>
      <c r="E82" s="225">
        <v>0</v>
      </c>
      <c r="F82" s="226">
        <v>50932001.951168858</v>
      </c>
      <c r="G82" s="194"/>
      <c r="H82" s="192">
        <v>13538886.594614504</v>
      </c>
      <c r="I82" s="192">
        <v>3752273.9365270738</v>
      </c>
      <c r="J82" s="192">
        <v>17291160.531141579</v>
      </c>
      <c r="K82" s="191"/>
      <c r="M82" s="209" t="s">
        <v>1783</v>
      </c>
      <c r="N82" s="192">
        <v>0</v>
      </c>
      <c r="O82" s="196">
        <v>3.9699999999999999E-2</v>
      </c>
      <c r="P82" s="192"/>
      <c r="Q82" s="227">
        <v>0</v>
      </c>
      <c r="R82" s="228">
        <v>48367068.253826022</v>
      </c>
      <c r="S82" s="170"/>
      <c r="T82" s="168">
        <v>12857068.776333498</v>
      </c>
      <c r="U82" s="168">
        <v>3563309.5626018769</v>
      </c>
      <c r="V82" s="168">
        <v>16420378.338935375</v>
      </c>
      <c r="W82" s="191"/>
      <c r="Y82" s="229" t="s">
        <v>1783</v>
      </c>
      <c r="Z82" s="192">
        <v>29484.946486230067</v>
      </c>
      <c r="AA82" s="196">
        <v>3.9699999999999999E-2</v>
      </c>
      <c r="AB82" s="168">
        <v>-29484.946486230067</v>
      </c>
      <c r="AC82" s="168">
        <v>0</v>
      </c>
      <c r="AD82" s="175">
        <v>2564933.6973428386</v>
      </c>
      <c r="AE82" s="170"/>
      <c r="AF82" s="168">
        <v>681817.81828100758</v>
      </c>
      <c r="AG82" s="168">
        <v>188964.3739251974</v>
      </c>
      <c r="AH82" s="168">
        <v>870782.19220620499</v>
      </c>
      <c r="AI82" s="191"/>
    </row>
    <row r="83" spans="1:35" hidden="1">
      <c r="A83" s="167">
        <v>44501</v>
      </c>
      <c r="B83" s="124">
        <v>1783333.3325773573</v>
      </c>
      <c r="C83" s="195">
        <v>3.4382191075005543E-2</v>
      </c>
      <c r="D83" s="124">
        <v>2980211.6581881521</v>
      </c>
      <c r="E83" s="156">
        <v>4763544.9907655092</v>
      </c>
      <c r="F83" s="187">
        <v>55695546.94193437</v>
      </c>
      <c r="H83" s="124">
        <v>14805145.389628122</v>
      </c>
      <c r="I83" s="124">
        <v>4103214.8976041661</v>
      </c>
      <c r="J83" s="124">
        <v>18908360.287232287</v>
      </c>
      <c r="K83" s="148"/>
      <c r="M83" s="167">
        <v>44501</v>
      </c>
      <c r="N83" s="124">
        <v>1702277.0918274641</v>
      </c>
      <c r="O83" s="195">
        <v>3.4382191075005543E-2</v>
      </c>
      <c r="P83" s="124">
        <v>2808902.4217118337</v>
      </c>
      <c r="Q83" s="156">
        <v>4511179.5135392975</v>
      </c>
      <c r="R83" s="187">
        <v>52878247.767365322</v>
      </c>
      <c r="T83" s="124">
        <v>14056243.077400906</v>
      </c>
      <c r="U83" s="124">
        <v>3895658.1973144361</v>
      </c>
      <c r="V83" s="124">
        <v>17951901.274715342</v>
      </c>
      <c r="W83" s="148"/>
      <c r="Y83" s="167">
        <v>44501</v>
      </c>
      <c r="Z83" s="218">
        <v>81056.240749893288</v>
      </c>
      <c r="AA83" s="195">
        <v>3.4382191075005543E-2</v>
      </c>
      <c r="AB83" s="218">
        <v>171309.2364763183</v>
      </c>
      <c r="AC83" s="218">
        <v>252365.47722621157</v>
      </c>
      <c r="AD83" s="220">
        <v>2817299.1745690503</v>
      </c>
      <c r="AF83" s="218">
        <v>748902.31222721585</v>
      </c>
      <c r="AG83" s="218">
        <v>207556.70028972978</v>
      </c>
      <c r="AH83" s="218">
        <v>956459.0125169456</v>
      </c>
      <c r="AI83" s="148"/>
    </row>
    <row r="84" spans="1:35" hidden="1">
      <c r="A84" s="167">
        <v>44531</v>
      </c>
      <c r="B84" s="124">
        <v>-5109596.9883509278</v>
      </c>
      <c r="C84" s="195">
        <v>3.4382191075005543E-2</v>
      </c>
      <c r="D84" s="124">
        <v>2980211.6581881521</v>
      </c>
      <c r="E84" s="156">
        <v>-2129385.3301627757</v>
      </c>
      <c r="F84" s="187">
        <v>53566161.611771591</v>
      </c>
      <c r="H84" s="124">
        <v>14239106.251230421</v>
      </c>
      <c r="I84" s="124">
        <v>3946338.341232921</v>
      </c>
      <c r="J84" s="124">
        <v>18185444.592463341</v>
      </c>
      <c r="K84" s="148"/>
      <c r="M84" s="167">
        <v>44531</v>
      </c>
      <c r="N84" s="124">
        <v>-4830176.6801761016</v>
      </c>
      <c r="O84" s="195">
        <v>2.3307702865997985E-2</v>
      </c>
      <c r="P84" s="124">
        <v>2808902.4217118337</v>
      </c>
      <c r="Q84" s="156">
        <v>-2021274.2584642679</v>
      </c>
      <c r="R84" s="187">
        <v>50856973.508901052</v>
      </c>
      <c r="T84" s="124">
        <v>13518942.325150913</v>
      </c>
      <c r="U84" s="124">
        <v>3746746.4242040827</v>
      </c>
      <c r="V84" s="124">
        <v>17265688.749354996</v>
      </c>
      <c r="W84" s="148"/>
      <c r="Y84" s="167">
        <v>44531</v>
      </c>
      <c r="Z84" s="218">
        <v>-279420.30817482597</v>
      </c>
      <c r="AA84" s="195">
        <v>2.3307702865997985E-2</v>
      </c>
      <c r="AB84" s="218">
        <v>171309.2364763183</v>
      </c>
      <c r="AC84" s="218">
        <v>-108111.07169850767</v>
      </c>
      <c r="AD84" s="220">
        <v>2709188.1028705426</v>
      </c>
      <c r="AF84" s="218">
        <v>720163.92607951129</v>
      </c>
      <c r="AG84" s="218">
        <v>199591.91702883912</v>
      </c>
      <c r="AH84" s="218">
        <v>919755.84310835041</v>
      </c>
      <c r="AI84" s="148"/>
    </row>
    <row r="85" spans="1:35" s="186" customFormat="1" ht="13.8" thickBot="1">
      <c r="A85" s="198" t="s">
        <v>1784</v>
      </c>
      <c r="B85" s="199">
        <v>-549148448.39571261</v>
      </c>
      <c r="C85" s="199"/>
      <c r="D85" s="200">
        <v>-40852210.753883936</v>
      </c>
      <c r="E85" s="201"/>
      <c r="F85" s="201"/>
      <c r="G85" s="201"/>
      <c r="H85" s="179">
        <v>-156835618.25495604</v>
      </c>
      <c r="I85" s="179">
        <v>-43466661.647884011</v>
      </c>
      <c r="J85" s="179">
        <v>-200302279.90284005</v>
      </c>
      <c r="K85" s="202">
        <v>-790302939.05243659</v>
      </c>
      <c r="M85" s="198" t="s">
        <v>1784</v>
      </c>
      <c r="N85" s="199">
        <v>-524467112.06148332</v>
      </c>
      <c r="O85" s="199"/>
      <c r="P85" s="200">
        <v>-33706829.060542077</v>
      </c>
      <c r="Q85" s="201"/>
      <c r="R85" s="201"/>
      <c r="S85" s="201"/>
      <c r="T85" s="179">
        <v>-148375351.43750039</v>
      </c>
      <c r="U85" s="179">
        <v>-41121916.498173453</v>
      </c>
      <c r="V85" s="179">
        <v>-189497267.93567383</v>
      </c>
      <c r="W85" s="183">
        <v>-747671209.0576992</v>
      </c>
      <c r="Y85" s="198" t="s">
        <v>1784</v>
      </c>
      <c r="Z85" s="199">
        <v>-24681336.334230099</v>
      </c>
      <c r="AA85" s="199"/>
      <c r="AB85" s="200">
        <v>-7145381.6933418484</v>
      </c>
      <c r="AC85" s="199"/>
      <c r="AD85" s="199"/>
      <c r="AE85" s="201"/>
      <c r="AF85" s="201"/>
      <c r="AG85" s="201"/>
      <c r="AH85" s="201"/>
      <c r="AI85" s="202">
        <v>-42631729.994738393</v>
      </c>
    </row>
    <row r="86" spans="1:35">
      <c r="A86" s="167">
        <v>44562</v>
      </c>
      <c r="B86" s="124">
        <v>1914082.0125219286</v>
      </c>
      <c r="C86" s="195">
        <v>3.6902990756443668E-2</v>
      </c>
      <c r="D86" s="124">
        <v>2983180.0236759274</v>
      </c>
      <c r="E86" s="156">
        <v>4897262.0361978561</v>
      </c>
      <c r="F86" s="156">
        <v>4897262.0361978561</v>
      </c>
      <c r="H86" s="124">
        <v>1301803.8324070249</v>
      </c>
      <c r="I86" s="124">
        <v>360792.19341086608</v>
      </c>
      <c r="J86" s="124">
        <v>1662596.0258178911</v>
      </c>
      <c r="K86" s="173"/>
      <c r="L86" s="151"/>
      <c r="M86" s="167">
        <v>44562</v>
      </c>
      <c r="N86" s="124">
        <v>1827082.9700054126</v>
      </c>
      <c r="O86" s="195">
        <v>3.6902990756443668E-2</v>
      </c>
      <c r="P86" s="124">
        <v>2808902.4217118337</v>
      </c>
      <c r="Q86" s="156">
        <v>4635985.3917172458</v>
      </c>
      <c r="R86" s="156">
        <v>4635985.3917172458</v>
      </c>
      <c r="T86" s="124">
        <v>1232350.5471653435</v>
      </c>
      <c r="U86" s="124">
        <v>341543.36152226711</v>
      </c>
      <c r="V86" s="124">
        <v>1573893.9086876106</v>
      </c>
      <c r="W86" s="173"/>
      <c r="X86" s="151"/>
      <c r="Y86" s="167">
        <v>44562</v>
      </c>
      <c r="Z86" s="218">
        <v>86999.042516515998</v>
      </c>
      <c r="AA86" s="195">
        <v>3.6902990756443668E-2</v>
      </c>
      <c r="AB86" s="218">
        <v>174277.60196409395</v>
      </c>
      <c r="AC86" s="218">
        <v>261276.64448060995</v>
      </c>
      <c r="AD86" s="218">
        <v>261276.64448060995</v>
      </c>
      <c r="AF86" s="218"/>
      <c r="AG86" s="218"/>
      <c r="AH86" s="218"/>
      <c r="AI86" s="219"/>
    </row>
    <row r="87" spans="1:35">
      <c r="A87" s="167">
        <v>44593</v>
      </c>
      <c r="B87" s="124">
        <v>1914082.0125219286</v>
      </c>
      <c r="C87" s="195">
        <v>3.6902990756443668E-2</v>
      </c>
      <c r="D87" s="124">
        <v>2983180.0236759274</v>
      </c>
      <c r="E87" s="156">
        <v>4897262.0361978561</v>
      </c>
      <c r="F87" s="187">
        <v>9794524.0723957121</v>
      </c>
      <c r="H87" s="124">
        <v>2603607.6648140498</v>
      </c>
      <c r="I87" s="124">
        <v>721584.38682173216</v>
      </c>
      <c r="J87" s="124">
        <v>3325192.0516357822</v>
      </c>
      <c r="K87" s="171"/>
      <c r="M87" s="167">
        <v>44593</v>
      </c>
      <c r="N87" s="124">
        <v>1827082.9700054126</v>
      </c>
      <c r="O87" s="195">
        <v>3.6902990756443668E-2</v>
      </c>
      <c r="P87" s="124">
        <v>2808902.4217118337</v>
      </c>
      <c r="Q87" s="156">
        <v>4635985.3917172458</v>
      </c>
      <c r="R87" s="187">
        <v>9271970.7834344916</v>
      </c>
      <c r="T87" s="124">
        <v>2464701.0943306871</v>
      </c>
      <c r="U87" s="124">
        <v>683086.72304453421</v>
      </c>
      <c r="V87" s="124">
        <v>3147787.8173752213</v>
      </c>
      <c r="W87" s="171"/>
      <c r="Y87" s="167">
        <v>44593</v>
      </c>
      <c r="Z87" s="218">
        <v>86999.042516515998</v>
      </c>
      <c r="AA87" s="195">
        <v>3.6902990756443668E-2</v>
      </c>
      <c r="AB87" s="218">
        <v>174277.60196409395</v>
      </c>
      <c r="AC87" s="218">
        <v>261276.64448060995</v>
      </c>
      <c r="AD87" s="220">
        <v>522553.28896121989</v>
      </c>
      <c r="AF87" s="218">
        <v>138906.57048336221</v>
      </c>
      <c r="AG87" s="218">
        <v>38497.6637771979</v>
      </c>
      <c r="AH87" s="218">
        <v>177404.23426056013</v>
      </c>
      <c r="AI87" s="171"/>
    </row>
    <row r="88" spans="1:35">
      <c r="A88" s="167">
        <v>44621</v>
      </c>
      <c r="B88" s="124">
        <v>1914082.0125219286</v>
      </c>
      <c r="C88" s="195">
        <v>3.6902990756443668E-2</v>
      </c>
      <c r="D88" s="124">
        <v>2983180.0236759274</v>
      </c>
      <c r="E88" s="156">
        <v>4897262.0361978561</v>
      </c>
      <c r="F88" s="187">
        <v>14691786.108593568</v>
      </c>
      <c r="H88" s="124">
        <v>3905411.4972210745</v>
      </c>
      <c r="I88" s="124">
        <v>1082376.5802325984</v>
      </c>
      <c r="J88" s="124">
        <v>4987788.0774536729</v>
      </c>
      <c r="K88" s="148"/>
      <c r="M88" s="167">
        <v>44621</v>
      </c>
      <c r="N88" s="124">
        <v>1827082.9700054126</v>
      </c>
      <c r="O88" s="195">
        <v>3.6902990756443668E-2</v>
      </c>
      <c r="P88" s="124">
        <v>2808902.4217118337</v>
      </c>
      <c r="Q88" s="156">
        <v>4635985.3917172458</v>
      </c>
      <c r="R88" s="187">
        <v>13907956.175151737</v>
      </c>
      <c r="T88" s="124">
        <v>3697051.6414960311</v>
      </c>
      <c r="U88" s="124">
        <v>1024630.0845668013</v>
      </c>
      <c r="V88" s="124">
        <v>4721681.7260628324</v>
      </c>
      <c r="W88" s="148"/>
      <c r="Y88" s="167">
        <v>44621</v>
      </c>
      <c r="Z88" s="218">
        <v>86999.042516515998</v>
      </c>
      <c r="AA88" s="195">
        <v>3.6902990756443668E-2</v>
      </c>
      <c r="AB88" s="218">
        <v>174277.60196409395</v>
      </c>
      <c r="AC88" s="218">
        <v>261276.64448060995</v>
      </c>
      <c r="AD88" s="220">
        <v>783829.93344182987</v>
      </c>
      <c r="AF88" s="218">
        <v>208359.85572504337</v>
      </c>
      <c r="AG88" s="218">
        <v>57746.495665796858</v>
      </c>
      <c r="AH88" s="218">
        <v>266106.35139084025</v>
      </c>
      <c r="AI88" s="148"/>
    </row>
    <row r="89" spans="1:35">
      <c r="A89" s="167">
        <v>44652</v>
      </c>
      <c r="B89" s="124">
        <v>1914082.0125219286</v>
      </c>
      <c r="C89" s="195">
        <v>3.6902990756443668E-2</v>
      </c>
      <c r="D89" s="124">
        <v>2983180.0236759274</v>
      </c>
      <c r="E89" s="156">
        <v>4897262.0361978561</v>
      </c>
      <c r="F89" s="187">
        <v>19589048.144791424</v>
      </c>
      <c r="H89" s="124">
        <v>5207215.3296280997</v>
      </c>
      <c r="I89" s="124">
        <v>1443168.7736434643</v>
      </c>
      <c r="J89" s="124">
        <v>6650384.1032715645</v>
      </c>
      <c r="K89" s="148"/>
      <c r="M89" s="167">
        <v>44652</v>
      </c>
      <c r="N89" s="124">
        <v>1827082.9700054126</v>
      </c>
      <c r="O89" s="195">
        <v>3.6902990756443668E-2</v>
      </c>
      <c r="P89" s="124">
        <v>2808902.4217118337</v>
      </c>
      <c r="Q89" s="156">
        <v>4635985.3917172458</v>
      </c>
      <c r="R89" s="187">
        <v>18543941.566868983</v>
      </c>
      <c r="T89" s="124">
        <v>4929402.1886613742</v>
      </c>
      <c r="U89" s="124">
        <v>1366173.4460890684</v>
      </c>
      <c r="V89" s="124">
        <v>6295575.6347504426</v>
      </c>
      <c r="W89" s="148"/>
      <c r="Y89" s="167">
        <v>44652</v>
      </c>
      <c r="Z89" s="218">
        <v>86999.042516515998</v>
      </c>
      <c r="AA89" s="195">
        <v>3.6902990756443668E-2</v>
      </c>
      <c r="AB89" s="218">
        <v>174277.60196409395</v>
      </c>
      <c r="AC89" s="218">
        <v>261276.64448060995</v>
      </c>
      <c r="AD89" s="220">
        <v>1045106.5779224398</v>
      </c>
      <c r="AF89" s="218">
        <v>277813.14096672443</v>
      </c>
      <c r="AG89" s="218">
        <v>76995.327554395801</v>
      </c>
      <c r="AH89" s="218">
        <v>354808.46852112026</v>
      </c>
      <c r="AI89" s="148"/>
    </row>
    <row r="90" spans="1:35">
      <c r="A90" s="167">
        <v>44682</v>
      </c>
      <c r="B90" s="124">
        <v>1914082.0125219286</v>
      </c>
      <c r="C90" s="195">
        <v>3.6902990756443668E-2</v>
      </c>
      <c r="D90" s="124">
        <v>2983180.0236759274</v>
      </c>
      <c r="E90" s="156">
        <v>4897262.0361978561</v>
      </c>
      <c r="F90" s="187">
        <v>24486310.18098928</v>
      </c>
      <c r="H90" s="124">
        <v>6509019.1620351244</v>
      </c>
      <c r="I90" s="124">
        <v>1803960.9670543303</v>
      </c>
      <c r="J90" s="124">
        <v>8312980.1290894542</v>
      </c>
      <c r="K90" s="148"/>
      <c r="M90" s="167">
        <v>44682</v>
      </c>
      <c r="N90" s="124">
        <v>1827082.9700054126</v>
      </c>
      <c r="O90" s="195">
        <v>3.6902990756443668E-2</v>
      </c>
      <c r="P90" s="124">
        <v>2808902.4217118337</v>
      </c>
      <c r="Q90" s="156">
        <v>4635985.3917172458</v>
      </c>
      <c r="R90" s="187">
        <v>23179926.958586231</v>
      </c>
      <c r="T90" s="124">
        <v>6161752.7358267186</v>
      </c>
      <c r="U90" s="124">
        <v>1707716.8076113358</v>
      </c>
      <c r="V90" s="124">
        <v>7869469.5434380546</v>
      </c>
      <c r="W90" s="148"/>
      <c r="Y90" s="167">
        <v>44682</v>
      </c>
      <c r="Z90" s="218">
        <v>86999.042516515998</v>
      </c>
      <c r="AA90" s="195">
        <v>3.6902990756443668E-2</v>
      </c>
      <c r="AB90" s="218">
        <v>174277.60196409395</v>
      </c>
      <c r="AC90" s="218">
        <v>261276.64448060995</v>
      </c>
      <c r="AD90" s="220">
        <v>1306383.2224030497</v>
      </c>
      <c r="AF90" s="218">
        <v>347266.42620840558</v>
      </c>
      <c r="AG90" s="218">
        <v>96244.159442994744</v>
      </c>
      <c r="AH90" s="218">
        <v>443510.58565140032</v>
      </c>
      <c r="AI90" s="148"/>
    </row>
    <row r="91" spans="1:35">
      <c r="A91" s="167">
        <v>44713</v>
      </c>
      <c r="B91" s="124">
        <v>1914082.0125219286</v>
      </c>
      <c r="C91" s="195">
        <v>3.6902990756443668E-2</v>
      </c>
      <c r="D91" s="124">
        <v>2983180.0236759274</v>
      </c>
      <c r="E91" s="156">
        <v>4897262.0361978561</v>
      </c>
      <c r="F91" s="187">
        <v>29383572.217187136</v>
      </c>
      <c r="H91" s="124">
        <v>7810822.9944421491</v>
      </c>
      <c r="I91" s="124">
        <v>2164753.1604651967</v>
      </c>
      <c r="J91" s="124">
        <v>9975576.1549073458</v>
      </c>
      <c r="K91" s="148"/>
      <c r="M91" s="167">
        <v>44713</v>
      </c>
      <c r="N91" s="124">
        <v>1827082.9700054126</v>
      </c>
      <c r="O91" s="195">
        <v>3.6902990756443668E-2</v>
      </c>
      <c r="P91" s="124">
        <v>2808902.4217118337</v>
      </c>
      <c r="Q91" s="156">
        <v>4635985.3917172458</v>
      </c>
      <c r="R91" s="187">
        <v>27815912.350303479</v>
      </c>
      <c r="T91" s="124">
        <v>7394103.2829920622</v>
      </c>
      <c r="U91" s="124">
        <v>2049260.1691336026</v>
      </c>
      <c r="V91" s="124">
        <v>9443363.4521256648</v>
      </c>
      <c r="W91" s="148"/>
      <c r="Y91" s="167">
        <v>44713</v>
      </c>
      <c r="Z91" s="218">
        <v>86999.042516515998</v>
      </c>
      <c r="AA91" s="195">
        <v>3.6902990756443668E-2</v>
      </c>
      <c r="AB91" s="218">
        <v>174277.60196409395</v>
      </c>
      <c r="AC91" s="218">
        <v>261276.64448060995</v>
      </c>
      <c r="AD91" s="220">
        <v>1567659.8668836597</v>
      </c>
      <c r="AF91" s="218">
        <v>416719.71145008673</v>
      </c>
      <c r="AG91" s="218">
        <v>115492.99133159372</v>
      </c>
      <c r="AH91" s="218">
        <v>532212.70278168051</v>
      </c>
      <c r="AI91" s="148"/>
    </row>
    <row r="92" spans="1:35">
      <c r="A92" s="167">
        <v>44743</v>
      </c>
      <c r="B92" s="124">
        <v>1914082.0125219286</v>
      </c>
      <c r="C92" s="195">
        <v>3.6902990756443668E-2</v>
      </c>
      <c r="D92" s="124">
        <v>2983180.0236759274</v>
      </c>
      <c r="E92" s="156">
        <v>4897262.0361978561</v>
      </c>
      <c r="F92" s="187">
        <v>34280834.253384992</v>
      </c>
      <c r="H92" s="124">
        <v>9112626.8268491738</v>
      </c>
      <c r="I92" s="124">
        <v>2525545.3538760622</v>
      </c>
      <c r="J92" s="124">
        <v>11638172.180725235</v>
      </c>
      <c r="K92" s="148"/>
      <c r="M92" s="167">
        <v>44743</v>
      </c>
      <c r="N92" s="124">
        <v>1827082.9700054126</v>
      </c>
      <c r="O92" s="195">
        <v>3.6902990756443668E-2</v>
      </c>
      <c r="P92" s="124">
        <v>2808902.4217118337</v>
      </c>
      <c r="Q92" s="156">
        <v>4635985.3917172458</v>
      </c>
      <c r="R92" s="187">
        <v>32451897.742020726</v>
      </c>
      <c r="T92" s="124">
        <v>8626453.8301574066</v>
      </c>
      <c r="U92" s="124">
        <v>2390803.5306558702</v>
      </c>
      <c r="V92" s="124">
        <v>11017257.360813277</v>
      </c>
      <c r="W92" s="148"/>
      <c r="Y92" s="167">
        <v>44743</v>
      </c>
      <c r="Z92" s="218">
        <v>86999.042516515998</v>
      </c>
      <c r="AA92" s="195">
        <v>3.6902990756443668E-2</v>
      </c>
      <c r="AB92" s="218">
        <v>174277.60196409395</v>
      </c>
      <c r="AC92" s="218">
        <v>261276.64448060995</v>
      </c>
      <c r="AD92" s="220">
        <v>1828936.5113642698</v>
      </c>
      <c r="AF92" s="218">
        <v>486172.99669176782</v>
      </c>
      <c r="AG92" s="218">
        <v>134741.82322019266</v>
      </c>
      <c r="AH92" s="218">
        <v>620914.81991196051</v>
      </c>
      <c r="AI92" s="148"/>
    </row>
    <row r="93" spans="1:35">
      <c r="A93" s="167">
        <v>44774</v>
      </c>
      <c r="B93" s="124">
        <v>1914082.0125219286</v>
      </c>
      <c r="C93" s="195">
        <v>3.6902990756443668E-2</v>
      </c>
      <c r="D93" s="124">
        <v>2983180.0236759274</v>
      </c>
      <c r="E93" s="156">
        <v>4897262.0361978561</v>
      </c>
      <c r="F93" s="187">
        <v>39178096.289582849</v>
      </c>
      <c r="H93" s="124">
        <v>10414430.659256199</v>
      </c>
      <c r="I93" s="124">
        <v>2886337.5472869286</v>
      </c>
      <c r="J93" s="124">
        <v>13300768.206543129</v>
      </c>
      <c r="K93" s="148"/>
      <c r="M93" s="167">
        <v>44774</v>
      </c>
      <c r="N93" s="124">
        <v>1827082.9700054126</v>
      </c>
      <c r="O93" s="195">
        <v>3.6902990756443668E-2</v>
      </c>
      <c r="P93" s="124">
        <v>2808902.4217118337</v>
      </c>
      <c r="Q93" s="156">
        <v>4635985.3917172458</v>
      </c>
      <c r="R93" s="187">
        <v>37087883.133737974</v>
      </c>
      <c r="T93" s="124">
        <v>9858804.377322752</v>
      </c>
      <c r="U93" s="124">
        <v>2732346.8921781373</v>
      </c>
      <c r="V93" s="124">
        <v>12591151.269500889</v>
      </c>
      <c r="W93" s="148"/>
      <c r="Y93" s="167">
        <v>44774</v>
      </c>
      <c r="Z93" s="218">
        <v>86999.042516515998</v>
      </c>
      <c r="AA93" s="195">
        <v>3.6902990756443668E-2</v>
      </c>
      <c r="AB93" s="218">
        <v>174277.60196409395</v>
      </c>
      <c r="AC93" s="218">
        <v>261276.64448060995</v>
      </c>
      <c r="AD93" s="220">
        <v>2090213.1558448798</v>
      </c>
      <c r="AF93" s="218">
        <v>555626.28193344898</v>
      </c>
      <c r="AG93" s="218">
        <v>153990.65510879163</v>
      </c>
      <c r="AH93" s="218">
        <v>709616.93704224064</v>
      </c>
      <c r="AI93" s="148"/>
    </row>
    <row r="94" spans="1:35" ht="12.75" customHeight="1">
      <c r="A94" s="167">
        <v>44805</v>
      </c>
      <c r="B94" s="124">
        <v>1914082.0125219286</v>
      </c>
      <c r="C94" s="195">
        <v>3.6902990756443668E-2</v>
      </c>
      <c r="D94" s="124">
        <v>2983180.0236759274</v>
      </c>
      <c r="E94" s="156">
        <v>4897262.0361978561</v>
      </c>
      <c r="F94" s="187">
        <v>44075358.325780705</v>
      </c>
      <c r="H94" s="124">
        <v>11716234.491663225</v>
      </c>
      <c r="I94" s="124">
        <v>3247129.7406977946</v>
      </c>
      <c r="J94" s="124">
        <v>14963364.232361019</v>
      </c>
      <c r="K94" s="148"/>
      <c r="M94" s="167">
        <v>44805</v>
      </c>
      <c r="N94" s="124">
        <v>1827082.9700054126</v>
      </c>
      <c r="O94" s="195">
        <v>3.6902990756443668E-2</v>
      </c>
      <c r="P94" s="124">
        <v>2808902.4217118337</v>
      </c>
      <c r="Q94" s="156">
        <v>4635985.3917172458</v>
      </c>
      <c r="R94" s="187">
        <v>41723868.525455222</v>
      </c>
      <c r="T94" s="124">
        <v>11091154.924488096</v>
      </c>
      <c r="U94" s="124">
        <v>3073890.2537004044</v>
      </c>
      <c r="V94" s="124">
        <v>14165045.178188499</v>
      </c>
      <c r="W94" s="148"/>
      <c r="Y94" s="167">
        <v>44805</v>
      </c>
      <c r="Z94" s="218">
        <v>86999.042516515998</v>
      </c>
      <c r="AA94" s="195">
        <v>3.6902990756443668E-2</v>
      </c>
      <c r="AB94" s="218">
        <v>174277.60196409395</v>
      </c>
      <c r="AC94" s="218">
        <v>261276.64448060995</v>
      </c>
      <c r="AD94" s="220">
        <v>2351489.8003254896</v>
      </c>
      <c r="AF94" s="218">
        <v>625079.56717513013</v>
      </c>
      <c r="AG94" s="218">
        <v>173239.48699739054</v>
      </c>
      <c r="AH94" s="218">
        <v>798319.05417252064</v>
      </c>
      <c r="AI94" s="148"/>
    </row>
    <row r="95" spans="1:35">
      <c r="A95" s="167">
        <v>44835</v>
      </c>
      <c r="B95" s="124">
        <v>1914082.0125219286</v>
      </c>
      <c r="C95" s="195">
        <v>3.6902990756443668E-2</v>
      </c>
      <c r="D95" s="124">
        <v>2983180.0236759274</v>
      </c>
      <c r="E95" s="156">
        <v>4897262.0361978561</v>
      </c>
      <c r="F95" s="187">
        <v>48972620.361978561</v>
      </c>
      <c r="H95" s="124">
        <v>13018038.324070249</v>
      </c>
      <c r="I95" s="124">
        <v>3607921.9341086606</v>
      </c>
      <c r="J95" s="124">
        <v>16625960.258178908</v>
      </c>
      <c r="K95" s="148"/>
      <c r="M95" s="167">
        <v>44835</v>
      </c>
      <c r="N95" s="124">
        <v>1827082.9700054126</v>
      </c>
      <c r="O95" s="195">
        <v>3.6902990756443668E-2</v>
      </c>
      <c r="P95" s="124">
        <v>2808902.4217118337</v>
      </c>
      <c r="Q95" s="156">
        <v>4635985.3917172458</v>
      </c>
      <c r="R95" s="187">
        <v>46359853.917172469</v>
      </c>
      <c r="T95" s="124">
        <v>12323505.471653439</v>
      </c>
      <c r="U95" s="124">
        <v>3415433.615222672</v>
      </c>
      <c r="V95" s="124">
        <v>15738939.086876111</v>
      </c>
      <c r="W95" s="148"/>
      <c r="Y95" s="167">
        <v>44835</v>
      </c>
      <c r="Z95" s="218">
        <v>86999.042516515998</v>
      </c>
      <c r="AA95" s="195">
        <v>3.6902990756443668E-2</v>
      </c>
      <c r="AB95" s="218">
        <v>174277.60196409395</v>
      </c>
      <c r="AC95" s="218">
        <v>261276.64448060995</v>
      </c>
      <c r="AD95" s="220">
        <v>2612766.4448060994</v>
      </c>
      <c r="AF95" s="218">
        <v>694532.85241681116</v>
      </c>
      <c r="AG95" s="218">
        <v>192488.31888598949</v>
      </c>
      <c r="AH95" s="218">
        <v>887021.17130280065</v>
      </c>
      <c r="AI95" s="148"/>
    </row>
    <row r="96" spans="1:35" s="186" customFormat="1" hidden="1">
      <c r="A96" s="209"/>
      <c r="B96" s="210"/>
      <c r="C96" s="195">
        <v>3.6902990756443668E-2</v>
      </c>
      <c r="D96" s="216"/>
      <c r="E96" s="212"/>
      <c r="F96" s="187">
        <v>48972620.361978561</v>
      </c>
      <c r="G96" s="214"/>
      <c r="H96" s="210"/>
      <c r="I96" s="210"/>
      <c r="J96" s="210"/>
      <c r="K96" s="215"/>
      <c r="L96" s="214"/>
      <c r="M96" s="209"/>
      <c r="N96" s="210"/>
      <c r="O96" s="195">
        <v>3.6902990756443668E-2</v>
      </c>
      <c r="P96" s="210"/>
      <c r="Q96" s="222"/>
      <c r="R96" s="187">
        <v>46359853.917172469</v>
      </c>
      <c r="S96" s="224"/>
      <c r="T96" s="216"/>
      <c r="U96" s="216"/>
      <c r="V96" s="216"/>
      <c r="W96" s="215"/>
      <c r="X96" s="214"/>
      <c r="Y96" s="209"/>
      <c r="Z96" s="210"/>
      <c r="AA96" s="195">
        <v>3.6902990756443668E-2</v>
      </c>
      <c r="AB96" s="218"/>
      <c r="AC96" s="216"/>
      <c r="AD96" s="220">
        <v>2612766.4448060994</v>
      </c>
      <c r="AE96" s="224"/>
      <c r="AF96" s="216"/>
      <c r="AG96" s="216"/>
      <c r="AH96" s="216"/>
      <c r="AI96" s="215"/>
    </row>
    <row r="97" spans="1:35">
      <c r="A97" s="167">
        <v>44866</v>
      </c>
      <c r="B97" s="124">
        <v>1914082.0125219286</v>
      </c>
      <c r="C97" s="195">
        <v>3.6902990756443668E-2</v>
      </c>
      <c r="D97" s="124">
        <v>2983180.0236759274</v>
      </c>
      <c r="E97" s="156">
        <v>4897262.0361978561</v>
      </c>
      <c r="F97" s="187">
        <v>53869882.398176417</v>
      </c>
      <c r="H97" s="124">
        <v>14319842.156477273</v>
      </c>
      <c r="I97" s="124">
        <v>3968714.1275195265</v>
      </c>
      <c r="J97" s="124">
        <v>18288556.283996798</v>
      </c>
      <c r="K97" s="148"/>
      <c r="M97" s="167">
        <v>44866</v>
      </c>
      <c r="N97" s="124">
        <v>1827082.9700054126</v>
      </c>
      <c r="O97" s="195">
        <v>3.6902990756443668E-2</v>
      </c>
      <c r="P97" s="124">
        <v>2808902.4217118337</v>
      </c>
      <c r="Q97" s="156">
        <v>4635985.3917172458</v>
      </c>
      <c r="R97" s="187">
        <v>50995839.308889717</v>
      </c>
      <c r="T97" s="124">
        <v>13555856.018818783</v>
      </c>
      <c r="U97" s="124">
        <v>3756976.9767449386</v>
      </c>
      <c r="V97" s="124">
        <v>17312832.995563723</v>
      </c>
      <c r="W97" s="148"/>
      <c r="Y97" s="167">
        <v>44866</v>
      </c>
      <c r="Z97" s="218">
        <v>86999.042516515998</v>
      </c>
      <c r="AA97" s="195">
        <v>3.6902990756443668E-2</v>
      </c>
      <c r="AB97" s="218">
        <v>174277.60196409395</v>
      </c>
      <c r="AC97" s="218">
        <v>261276.64448060995</v>
      </c>
      <c r="AD97" s="220">
        <v>2874043.0892867092</v>
      </c>
      <c r="AF97" s="218">
        <v>763986.1376584922</v>
      </c>
      <c r="AG97" s="218">
        <v>211737.15077458843</v>
      </c>
      <c r="AH97" s="218">
        <v>975723.28843308066</v>
      </c>
      <c r="AI97" s="148"/>
    </row>
    <row r="98" spans="1:35">
      <c r="A98" s="167">
        <v>44896</v>
      </c>
      <c r="B98" s="124">
        <v>1914082.0125219286</v>
      </c>
      <c r="C98" s="195">
        <v>3.6902990756443668E-2</v>
      </c>
      <c r="D98" s="124">
        <v>2983180.0236759274</v>
      </c>
      <c r="E98" s="156">
        <v>4897262.0361978561</v>
      </c>
      <c r="F98" s="187">
        <v>58767144.434374273</v>
      </c>
      <c r="H98" s="124">
        <v>15621645.988884298</v>
      </c>
      <c r="I98" s="124">
        <v>4329506.3209303934</v>
      </c>
      <c r="J98" s="124">
        <v>19951152.309814692</v>
      </c>
      <c r="K98" s="148"/>
      <c r="M98" s="167">
        <v>44896</v>
      </c>
      <c r="N98" s="124">
        <v>1827082.9700054126</v>
      </c>
      <c r="O98" s="195">
        <v>3.6902990756443668E-2</v>
      </c>
      <c r="P98" s="124">
        <v>2808902.4217118337</v>
      </c>
      <c r="Q98" s="156">
        <v>4635985.3917172458</v>
      </c>
      <c r="R98" s="187">
        <v>55631824.700606965</v>
      </c>
      <c r="T98" s="124">
        <v>14788206.565984128</v>
      </c>
      <c r="U98" s="124">
        <v>4098520.3382672062</v>
      </c>
      <c r="V98" s="124">
        <v>18886726.904251333</v>
      </c>
      <c r="W98" s="148"/>
      <c r="Y98" s="167">
        <v>44896</v>
      </c>
      <c r="Z98" s="218">
        <v>86999.042516515998</v>
      </c>
      <c r="AA98" s="195">
        <v>3.6902990756443668E-2</v>
      </c>
      <c r="AB98" s="218">
        <v>174277.60196409395</v>
      </c>
      <c r="AC98" s="218">
        <v>261276.64448060995</v>
      </c>
      <c r="AD98" s="220">
        <v>3135319.733767319</v>
      </c>
      <c r="AF98" s="218">
        <v>833439.42290017335</v>
      </c>
      <c r="AG98" s="218">
        <v>230985.98266318737</v>
      </c>
      <c r="AH98" s="218">
        <v>1064425.4055633608</v>
      </c>
      <c r="AI98" s="148"/>
    </row>
    <row r="99" spans="1:35" s="186" customFormat="1" ht="13.8" thickBot="1">
      <c r="A99" s="198" t="s">
        <v>1785</v>
      </c>
      <c r="B99" s="199">
        <v>-526179464.24544919</v>
      </c>
      <c r="C99" s="199"/>
      <c r="D99" s="200">
        <v>-5054050.4697728157</v>
      </c>
      <c r="E99" s="201"/>
      <c r="F99" s="201"/>
      <c r="G99" s="201"/>
      <c r="H99" s="179">
        <v>-141213972.26607165</v>
      </c>
      <c r="I99" s="179">
        <v>-39137155.326953597</v>
      </c>
      <c r="J99" s="179">
        <v>-180351127.59302524</v>
      </c>
      <c r="K99" s="202">
        <v>-711584642.30824721</v>
      </c>
      <c r="M99" s="198" t="s">
        <v>1785</v>
      </c>
      <c r="N99" s="199">
        <v>-502542116.42141861</v>
      </c>
      <c r="O99" s="199"/>
      <c r="P99" s="200">
        <v>-7.9162418842315674E-8</v>
      </c>
      <c r="Q99" s="201"/>
      <c r="R99" s="201"/>
      <c r="S99" s="201"/>
      <c r="T99" s="179">
        <v>-133587144.87151635</v>
      </c>
      <c r="U99" s="179">
        <v>-37023396.159906268</v>
      </c>
      <c r="V99" s="179">
        <v>-170610541.03142262</v>
      </c>
      <c r="W99" s="183">
        <v>-673152657.45284128</v>
      </c>
      <c r="Y99" s="198" t="s">
        <v>1785</v>
      </c>
      <c r="Z99" s="199">
        <v>-23637347.824031923</v>
      </c>
      <c r="AA99" s="199"/>
      <c r="AB99" s="200">
        <v>-5054050.4697727235</v>
      </c>
      <c r="AC99" s="199"/>
      <c r="AD99" s="199"/>
      <c r="AE99" s="201"/>
      <c r="AF99" s="201"/>
      <c r="AG99" s="201"/>
      <c r="AH99" s="201"/>
      <c r="AI99" s="202">
        <v>-38431984.855407737</v>
      </c>
    </row>
    <row r="100" spans="1:35" ht="14.4" hidden="1">
      <c r="A100" s="123" t="s">
        <v>1786</v>
      </c>
      <c r="B100" s="124">
        <v>-82731.03916828311</v>
      </c>
      <c r="D100" s="124">
        <v>515809</v>
      </c>
      <c r="M100" s="230" t="s">
        <v>1786</v>
      </c>
      <c r="N100" s="124">
        <v>-125003</v>
      </c>
      <c r="P100" s="124">
        <v>423080</v>
      </c>
      <c r="Y100" s="230" t="s">
        <v>1786</v>
      </c>
      <c r="Z100" s="218">
        <v>42271.96083171689</v>
      </c>
      <c r="AA100" s="218" t="s">
        <v>1787</v>
      </c>
      <c r="AB100" s="124">
        <v>92729</v>
      </c>
      <c r="AC100" s="124" t="s">
        <v>1787</v>
      </c>
    </row>
    <row r="101" spans="1:35" ht="14.4" hidden="1">
      <c r="B101" s="124">
        <v>82859.039168283096</v>
      </c>
      <c r="D101" s="124">
        <v>-82859</v>
      </c>
      <c r="M101" s="230"/>
      <c r="Y101" s="230"/>
      <c r="Z101" s="218">
        <v>82859.039168283096</v>
      </c>
      <c r="AA101" s="218" t="s">
        <v>1788</v>
      </c>
      <c r="AB101" s="124">
        <v>-82859</v>
      </c>
      <c r="AC101" s="124" t="s">
        <v>1788</v>
      </c>
    </row>
    <row r="102" spans="1:35" ht="14.4">
      <c r="M102" s="230"/>
      <c r="Y102" s="230"/>
      <c r="Z102" s="218"/>
      <c r="AA102" s="218"/>
      <c r="AB102" s="124"/>
    </row>
    <row r="103" spans="1:35" s="186" customFormat="1">
      <c r="B103" s="231" t="s">
        <v>1789</v>
      </c>
      <c r="C103" s="231"/>
      <c r="D103" s="232" t="s">
        <v>1790</v>
      </c>
      <c r="F103" s="232" t="s">
        <v>1791</v>
      </c>
      <c r="T103" s="233"/>
      <c r="U103" s="233"/>
      <c r="Z103" s="233"/>
    </row>
    <row r="104" spans="1:35" s="186" customFormat="1">
      <c r="A104" s="186" t="s">
        <v>1792</v>
      </c>
      <c r="B104" s="234">
        <v>22968984.150263134</v>
      </c>
      <c r="C104" s="234"/>
      <c r="D104" s="234">
        <v>35798160.28411112</v>
      </c>
      <c r="F104" s="233">
        <v>58767144.434374258</v>
      </c>
      <c r="I104" s="233"/>
      <c r="M104" s="186" t="s">
        <v>1793</v>
      </c>
      <c r="N104" s="233">
        <v>21924995.640064944</v>
      </c>
      <c r="O104" s="233"/>
      <c r="P104" s="233">
        <v>33706829.060541995</v>
      </c>
      <c r="T104" s="129"/>
      <c r="U104" s="129"/>
      <c r="Y104" s="186" t="s">
        <v>1794</v>
      </c>
      <c r="Z104" s="233">
        <v>1043988.5101981922</v>
      </c>
      <c r="AB104" s="233">
        <v>2091331.2235691275</v>
      </c>
    </row>
    <row r="105" spans="1:35" s="186" customFormat="1">
      <c r="A105" s="235"/>
      <c r="B105" s="236"/>
      <c r="C105" s="235"/>
      <c r="D105" s="236"/>
      <c r="F105" s="132"/>
      <c r="M105" s="235"/>
      <c r="N105" s="132"/>
      <c r="O105" s="235"/>
      <c r="P105" s="132"/>
      <c r="T105" s="233"/>
      <c r="U105" s="233"/>
      <c r="Y105" s="235"/>
      <c r="Z105" s="132"/>
      <c r="AA105" s="235"/>
      <c r="AB105" s="132"/>
      <c r="AF105" s="189"/>
    </row>
    <row r="106" spans="1:35" s="186" customFormat="1">
      <c r="A106" s="235"/>
      <c r="B106" s="236"/>
      <c r="C106" s="235"/>
      <c r="D106" s="236"/>
      <c r="F106" s="132"/>
      <c r="M106" s="235"/>
      <c r="N106" s="132"/>
      <c r="O106" s="235"/>
      <c r="P106" s="132"/>
      <c r="Q106" s="123"/>
      <c r="R106" s="123"/>
      <c r="S106" s="123"/>
      <c r="T106" s="123"/>
      <c r="U106" s="123"/>
      <c r="V106" s="123"/>
      <c r="W106" s="123"/>
      <c r="X106" s="123"/>
      <c r="Y106" s="235"/>
      <c r="Z106" s="132"/>
      <c r="AA106" s="235"/>
      <c r="AB106" s="132"/>
      <c r="AC106" s="123"/>
      <c r="AD106" s="123"/>
      <c r="AE106" s="123"/>
    </row>
    <row r="107" spans="1:35" s="186" customFormat="1">
      <c r="M107" s="186" t="s">
        <v>1795</v>
      </c>
      <c r="N107" s="124"/>
      <c r="O107" s="124"/>
      <c r="P107" s="124"/>
      <c r="Q107" s="123"/>
      <c r="R107" s="123"/>
      <c r="S107" s="123"/>
      <c r="T107" s="123"/>
      <c r="U107" s="123"/>
      <c r="V107" s="123"/>
      <c r="W107" s="123"/>
      <c r="X107" s="123"/>
      <c r="Y107" s="186" t="s">
        <v>1795</v>
      </c>
      <c r="Z107" s="123"/>
      <c r="AA107" s="123"/>
      <c r="AB107" s="123"/>
      <c r="AC107" s="123"/>
      <c r="AD107" s="123"/>
      <c r="AE107" s="123"/>
    </row>
    <row r="108" spans="1:35" s="186" customFormat="1">
      <c r="A108" s="123" t="s">
        <v>1796</v>
      </c>
      <c r="B108" s="124">
        <v>7797855.5125365909</v>
      </c>
      <c r="C108" s="124"/>
      <c r="D108" s="124">
        <v>12153296.797278099</v>
      </c>
      <c r="F108" s="233">
        <v>19951152.309814692</v>
      </c>
      <c r="I108" s="233"/>
      <c r="M108" s="123" t="s">
        <v>1797</v>
      </c>
      <c r="N108" s="124">
        <v>5828163.3979919469</v>
      </c>
      <c r="O108" s="124"/>
      <c r="P108" s="124">
        <v>8960043.1679921746</v>
      </c>
      <c r="Q108" s="123"/>
      <c r="R108" s="123"/>
      <c r="S108" s="123"/>
      <c r="T108" s="123"/>
      <c r="U108" s="123"/>
      <c r="V108" s="123"/>
      <c r="W108" s="123"/>
      <c r="X108" s="123"/>
      <c r="Y108" s="123" t="s">
        <v>1797</v>
      </c>
      <c r="Z108" s="124">
        <v>277515.93309065868</v>
      </c>
      <c r="AA108" s="123"/>
      <c r="AB108" s="124">
        <v>555923.48980951484</v>
      </c>
      <c r="AC108" s="123"/>
      <c r="AD108" s="123"/>
      <c r="AE108" s="123"/>
    </row>
    <row r="109" spans="1:35">
      <c r="A109" s="237" t="s">
        <v>1798</v>
      </c>
      <c r="B109" s="236"/>
      <c r="C109" s="236"/>
      <c r="D109" s="236"/>
      <c r="E109" s="238" t="s">
        <v>1797</v>
      </c>
      <c r="F109" s="239">
        <v>15621645.988884296</v>
      </c>
      <c r="M109" s="123" t="s">
        <v>1799</v>
      </c>
      <c r="N109" s="240">
        <v>1615263.2244371737</v>
      </c>
      <c r="P109" s="240">
        <v>2483257.1138300309</v>
      </c>
      <c r="Y109" s="123" t="s">
        <v>1799</v>
      </c>
      <c r="Z109" s="240">
        <v>76912.95701681143</v>
      </c>
      <c r="AB109" s="240">
        <v>154073.02564637599</v>
      </c>
    </row>
    <row r="110" spans="1:35">
      <c r="A110" s="186"/>
      <c r="B110" s="241"/>
      <c r="C110" s="241"/>
      <c r="D110" s="241"/>
      <c r="E110" s="238" t="s">
        <v>1799</v>
      </c>
      <c r="F110" s="239">
        <v>4329506.3209303916</v>
      </c>
      <c r="M110" s="123" t="s">
        <v>1800</v>
      </c>
      <c r="N110" s="124">
        <v>7443426.6224291204</v>
      </c>
      <c r="P110" s="124">
        <v>11443300.281822205</v>
      </c>
      <c r="Y110" s="123" t="s">
        <v>1800</v>
      </c>
      <c r="Z110" s="124">
        <v>354428.8901074701</v>
      </c>
      <c r="AB110" s="124">
        <v>709996.5154558908</v>
      </c>
    </row>
    <row r="111" spans="1:35">
      <c r="B111" s="218"/>
      <c r="C111" s="218"/>
      <c r="D111" s="218"/>
    </row>
    <row r="112" spans="1:35">
      <c r="B112" s="218"/>
      <c r="C112" s="218"/>
      <c r="D112" s="218"/>
    </row>
    <row r="113" spans="1:28">
      <c r="A113" s="186" t="s">
        <v>1801</v>
      </c>
      <c r="B113" s="218"/>
      <c r="C113" s="218"/>
      <c r="D113" s="218"/>
    </row>
    <row r="114" spans="1:28">
      <c r="A114" s="123" t="s">
        <v>1802</v>
      </c>
      <c r="B114" s="124">
        <v>-590000659.14959657</v>
      </c>
      <c r="D114" s="218"/>
    </row>
    <row r="115" spans="1:28">
      <c r="A115" s="123" t="s">
        <v>1803</v>
      </c>
      <c r="B115" s="124">
        <v>-200302279.90284008</v>
      </c>
      <c r="D115" s="218"/>
    </row>
    <row r="116" spans="1:28">
      <c r="A116" s="123" t="s">
        <v>1804</v>
      </c>
      <c r="B116" s="124">
        <v>58767144.434374258</v>
      </c>
    </row>
    <row r="117" spans="1:28">
      <c r="A117" s="123" t="s">
        <v>1805</v>
      </c>
      <c r="B117" s="240">
        <v>19951152.309814688</v>
      </c>
    </row>
    <row r="118" spans="1:28">
      <c r="A118" s="123" t="s">
        <v>1806</v>
      </c>
      <c r="B118" s="124">
        <v>-711584642.30824769</v>
      </c>
    </row>
    <row r="119" spans="1:28">
      <c r="A119" s="123" t="s">
        <v>1807</v>
      </c>
      <c r="B119" s="240">
        <v>-711584639.15999997</v>
      </c>
      <c r="C119" s="242" t="s">
        <v>1808</v>
      </c>
    </row>
    <row r="120" spans="1:28">
      <c r="A120" s="243" t="s">
        <v>1809</v>
      </c>
      <c r="B120" s="244">
        <v>-3.1482477188110352</v>
      </c>
      <c r="C120" s="245"/>
      <c r="F120" s="132"/>
    </row>
    <row r="121" spans="1:28">
      <c r="F121" s="132"/>
    </row>
    <row r="123" spans="1:28">
      <c r="AA123" s="246"/>
      <c r="AB123" s="132"/>
    </row>
    <row r="124" spans="1:28" hidden="1">
      <c r="M124" s="123" t="s">
        <v>1810</v>
      </c>
      <c r="N124" s="124">
        <v>-23682598.229021996</v>
      </c>
      <c r="Y124" s="123" t="s">
        <v>1810</v>
      </c>
      <c r="Z124" s="124">
        <v>-1043438.760978</v>
      </c>
      <c r="AA124" s="246"/>
    </row>
    <row r="125" spans="1:28" hidden="1">
      <c r="F125" s="132"/>
      <c r="H125" s="132"/>
      <c r="Z125" s="132"/>
      <c r="AA125" s="246"/>
    </row>
    <row r="126" spans="1:28" hidden="1">
      <c r="Z126" s="132"/>
      <c r="AA126" s="246"/>
    </row>
    <row r="127" spans="1:28" hidden="1">
      <c r="M127" s="123" t="s">
        <v>1811</v>
      </c>
      <c r="Y127" s="123" t="s">
        <v>1811</v>
      </c>
      <c r="Z127" s="132">
        <v>-434766.15040750004</v>
      </c>
      <c r="AA127" s="246"/>
    </row>
    <row r="128" spans="1:28" hidden="1">
      <c r="M128" s="123" t="s">
        <v>1812</v>
      </c>
      <c r="N128" s="124">
        <v>-23682598.229021996</v>
      </c>
      <c r="Y128" s="123" t="s">
        <v>1812</v>
      </c>
      <c r="Z128" s="132">
        <v>-608672.61057050002</v>
      </c>
      <c r="AA128" s="246"/>
    </row>
    <row r="129" spans="6:28" hidden="1">
      <c r="F129" s="132"/>
      <c r="H129" s="132"/>
      <c r="AA129" s="246"/>
    </row>
    <row r="130" spans="6:28" hidden="1">
      <c r="M130" s="123" t="s">
        <v>1813</v>
      </c>
      <c r="Y130" s="123" t="s">
        <v>1813</v>
      </c>
      <c r="Z130" s="132">
        <v>-405281.57797043695</v>
      </c>
      <c r="AA130" s="246"/>
    </row>
    <row r="131" spans="6:28" hidden="1">
      <c r="M131" s="123" t="s">
        <v>1814</v>
      </c>
      <c r="N131" s="124">
        <v>-20427325</v>
      </c>
      <c r="Y131" s="123" t="s">
        <v>1814</v>
      </c>
      <c r="Z131" s="132">
        <v>-567393.42202956323</v>
      </c>
      <c r="AA131" s="246"/>
    </row>
    <row r="132" spans="6:28" hidden="1">
      <c r="AA132" s="246"/>
    </row>
    <row r="133" spans="6:28" hidden="1">
      <c r="AA133" s="246"/>
    </row>
    <row r="134" spans="6:28" hidden="1">
      <c r="M134" s="123" t="s">
        <v>1815</v>
      </c>
      <c r="Y134" s="123" t="s">
        <v>1815</v>
      </c>
      <c r="Z134" s="132">
        <v>-29484.572437063092</v>
      </c>
      <c r="AA134" s="246"/>
    </row>
    <row r="135" spans="6:28" hidden="1">
      <c r="M135" s="123" t="s">
        <v>1816</v>
      </c>
      <c r="N135" s="247">
        <v>-3255273.2290219963</v>
      </c>
      <c r="Y135" s="123" t="s">
        <v>1816</v>
      </c>
      <c r="Z135" s="247">
        <v>-41279.188540936797</v>
      </c>
      <c r="AA135" s="246"/>
    </row>
    <row r="136" spans="6:28" hidden="1">
      <c r="N136" s="132">
        <v>-3255273.2290219963</v>
      </c>
      <c r="Z136" s="132">
        <v>-70763.760977999889</v>
      </c>
      <c r="AA136" s="246"/>
    </row>
    <row r="137" spans="6:28" hidden="1">
      <c r="AA137" s="246"/>
    </row>
    <row r="138" spans="6:28" hidden="1">
      <c r="AA138" s="246"/>
    </row>
    <row r="139" spans="6:28" hidden="1">
      <c r="N139" s="132"/>
      <c r="Z139" s="132"/>
      <c r="AA139" s="246"/>
    </row>
    <row r="140" spans="6:28" hidden="1">
      <c r="N140" s="132"/>
      <c r="Y140" s="123" t="s">
        <v>1817</v>
      </c>
      <c r="AA140" s="246"/>
      <c r="AB140" s="151"/>
    </row>
    <row r="141" spans="6:28" hidden="1">
      <c r="Y141" s="123">
        <v>2018</v>
      </c>
      <c r="Z141" s="124">
        <v>180814</v>
      </c>
      <c r="AA141" s="246"/>
      <c r="AB141" s="132"/>
    </row>
    <row r="142" spans="6:28" hidden="1">
      <c r="Y142" s="123">
        <v>2019</v>
      </c>
      <c r="Z142" s="124">
        <v>161472</v>
      </c>
      <c r="AA142" s="246"/>
      <c r="AB142" s="132"/>
    </row>
    <row r="143" spans="6:28" hidden="1">
      <c r="Y143" s="123">
        <v>2020</v>
      </c>
      <c r="Z143" s="240">
        <v>112725</v>
      </c>
      <c r="AA143" s="246"/>
      <c r="AB143" s="247"/>
    </row>
    <row r="144" spans="6:28" hidden="1">
      <c r="Z144" s="124">
        <v>455011</v>
      </c>
      <c r="AA144" s="246"/>
      <c r="AB144" s="124"/>
    </row>
    <row r="145" spans="5:28" hidden="1">
      <c r="AA145" s="246"/>
      <c r="AB145" s="132"/>
    </row>
    <row r="146" spans="5:28" hidden="1">
      <c r="AA146" s="246"/>
      <c r="AB146" s="132"/>
    </row>
    <row r="147" spans="5:28" hidden="1">
      <c r="AA147" s="246"/>
      <c r="AB147" s="132"/>
    </row>
    <row r="148" spans="5:28" hidden="1">
      <c r="AA148" s="246"/>
      <c r="AB148" s="124"/>
    </row>
    <row r="149" spans="5:28" hidden="1">
      <c r="E149" s="235" t="s">
        <v>1818</v>
      </c>
      <c r="F149" s="233"/>
    </row>
    <row r="150" spans="5:28" hidden="1">
      <c r="E150" s="238" t="s">
        <v>1797</v>
      </c>
      <c r="F150" s="239">
        <v>0</v>
      </c>
      <c r="M150" s="123" t="s">
        <v>1797</v>
      </c>
      <c r="N150" s="124">
        <v>0</v>
      </c>
      <c r="P150" s="124">
        <v>0</v>
      </c>
      <c r="Y150" s="123" t="s">
        <v>1797</v>
      </c>
      <c r="Z150" s="124">
        <v>0</v>
      </c>
      <c r="AA150" s="124"/>
      <c r="AB150" s="124">
        <v>0</v>
      </c>
    </row>
    <row r="151" spans="5:28" hidden="1">
      <c r="E151" s="238" t="s">
        <v>1799</v>
      </c>
      <c r="F151" s="239">
        <v>0</v>
      </c>
      <c r="M151" s="123" t="s">
        <v>1799</v>
      </c>
      <c r="N151" s="240">
        <v>0</v>
      </c>
      <c r="P151" s="240">
        <v>0</v>
      </c>
      <c r="Y151" s="123" t="s">
        <v>1799</v>
      </c>
      <c r="Z151" s="240">
        <v>0</v>
      </c>
      <c r="AA151" s="124"/>
      <c r="AB151" s="240">
        <v>0</v>
      </c>
    </row>
    <row r="152" spans="5:28" hidden="1">
      <c r="E152" s="235" t="s">
        <v>1819</v>
      </c>
      <c r="F152" s="239"/>
      <c r="M152" s="235" t="s">
        <v>1820</v>
      </c>
      <c r="N152" s="124">
        <v>0</v>
      </c>
      <c r="O152" s="235" t="s">
        <v>1820</v>
      </c>
      <c r="P152" s="124">
        <v>0</v>
      </c>
      <c r="Y152" s="235" t="s">
        <v>1820</v>
      </c>
      <c r="Z152" s="124">
        <v>0</v>
      </c>
      <c r="AA152" s="235" t="s">
        <v>1820</v>
      </c>
      <c r="AB152" s="124">
        <v>0</v>
      </c>
    </row>
    <row r="153" spans="5:28" hidden="1">
      <c r="E153" s="238" t="s">
        <v>1797</v>
      </c>
      <c r="F153" s="239">
        <v>0</v>
      </c>
      <c r="Z153" s="124"/>
      <c r="AA153" s="124"/>
      <c r="AB153" s="124"/>
    </row>
    <row r="154" spans="5:28" hidden="1">
      <c r="E154" s="238" t="s">
        <v>1799</v>
      </c>
      <c r="F154" s="239">
        <v>0</v>
      </c>
      <c r="M154" s="123" t="s">
        <v>1797</v>
      </c>
      <c r="N154" s="124">
        <v>0</v>
      </c>
      <c r="P154" s="124">
        <v>0</v>
      </c>
      <c r="Y154" s="123" t="s">
        <v>1797</v>
      </c>
      <c r="Z154" s="124">
        <v>0</v>
      </c>
      <c r="AA154" s="124"/>
      <c r="AB154" s="124">
        <v>0</v>
      </c>
    </row>
    <row r="155" spans="5:28" hidden="1">
      <c r="M155" s="123" t="s">
        <v>1799</v>
      </c>
      <c r="N155" s="240">
        <v>0</v>
      </c>
      <c r="P155" s="240">
        <v>0</v>
      </c>
      <c r="Y155" s="123" t="s">
        <v>1799</v>
      </c>
      <c r="Z155" s="240">
        <v>0</v>
      </c>
      <c r="AA155" s="124"/>
      <c r="AB155" s="240">
        <v>0</v>
      </c>
    </row>
    <row r="156" spans="5:28" hidden="1">
      <c r="M156" s="235" t="s">
        <v>1821</v>
      </c>
      <c r="N156" s="124">
        <v>0</v>
      </c>
      <c r="O156" s="235" t="s">
        <v>1821</v>
      </c>
      <c r="P156" s="124">
        <v>0</v>
      </c>
      <c r="Y156" s="235" t="s">
        <v>1821</v>
      </c>
      <c r="Z156" s="124">
        <v>0</v>
      </c>
      <c r="AA156" s="235" t="s">
        <v>1821</v>
      </c>
      <c r="AB156" s="124">
        <v>0</v>
      </c>
    </row>
    <row r="157" spans="5:28" hidden="1"/>
    <row r="158" spans="5:28" hidden="1"/>
    <row r="159" spans="5:28" hidden="1"/>
    <row r="160" spans="5:28" hidden="1"/>
  </sheetData>
  <mergeCells count="5">
    <mergeCell ref="K10:K11"/>
    <mergeCell ref="K12:K13"/>
    <mergeCell ref="K14:K15"/>
    <mergeCell ref="R17:T17"/>
    <mergeCell ref="AD17:AF17"/>
  </mergeCells>
  <hyperlinks>
    <hyperlink ref="Y100" r:id="rId1" xr:uid="{EB06C82F-C0DC-4D39-A57D-A69B1ADADEA8}"/>
    <hyperlink ref="M100" r:id="rId2" xr:uid="{38980FF1-7EAD-467F-A360-E2314B22FD36}"/>
  </hyperlinks>
  <pageMargins left="0.7" right="0.7" top="0.75" bottom="0.75" header="0.3" footer="0.3"/>
  <pageSetup orientation="portrait" r:id="rId3"/>
  <headerFooter>
    <oddHeader xml:space="preserve">&amp;RDEF’s Response to OPC POD 1 (1-26)
Q7
Page &amp;P of &amp;N
</oddHeader>
    <oddFooter>&amp;R20240025-OPCPOD1-00004255</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E556-A004-4955-929D-76D6687BAB96}">
  <dimension ref="A1:AI166"/>
  <sheetViews>
    <sheetView tabSelected="1" workbookViewId="0">
      <selection activeCell="S27" sqref="S27"/>
    </sheetView>
  </sheetViews>
  <sheetFormatPr defaultColWidth="10.109375" defaultRowHeight="13.2"/>
  <cols>
    <col min="1" max="1" width="43.33203125" style="308" customWidth="1"/>
    <col min="2" max="2" width="18.109375" style="309" bestFit="1" customWidth="1"/>
    <col min="3" max="3" width="9.33203125" style="309" customWidth="1"/>
    <col min="4" max="4" width="17.109375" style="309" customWidth="1"/>
    <col min="5" max="5" width="13.77734375" style="308" bestFit="1" customWidth="1"/>
    <col min="6" max="6" width="15.33203125" style="308" bestFit="1" customWidth="1"/>
    <col min="7" max="7" width="2.6640625" style="308" customWidth="1"/>
    <col min="8" max="8" width="17" style="308" customWidth="1"/>
    <col min="9" max="9" width="14.77734375" style="308" customWidth="1"/>
    <col min="10" max="10" width="19.6640625" style="308" bestFit="1" customWidth="1"/>
    <col min="11" max="11" width="16.44140625" style="308" customWidth="1"/>
    <col min="12" max="12" width="2.6640625" style="308" customWidth="1"/>
    <col min="13" max="13" width="37.109375" style="308" customWidth="1"/>
    <col min="14" max="14" width="18.109375" style="309" customWidth="1"/>
    <col min="15" max="15" width="12.33203125" style="309" bestFit="1" customWidth="1"/>
    <col min="16" max="16" width="20" style="309" customWidth="1"/>
    <col min="17" max="17" width="13.77734375" style="308" bestFit="1" customWidth="1"/>
    <col min="18" max="18" width="17.109375" style="308" bestFit="1" customWidth="1"/>
    <col min="19" max="19" width="2.6640625" style="308" customWidth="1"/>
    <col min="20" max="20" width="17" style="308" customWidth="1"/>
    <col min="21" max="23" width="14.77734375" style="308" customWidth="1"/>
    <col min="24" max="24" width="2.6640625" style="308" customWidth="1"/>
    <col min="25" max="25" width="38" style="308" bestFit="1" customWidth="1"/>
    <col min="26" max="26" width="14.77734375" style="308" bestFit="1" customWidth="1"/>
    <col min="27" max="27" width="12.77734375" style="308" bestFit="1" customWidth="1"/>
    <col min="28" max="28" width="15.6640625" style="308" bestFit="1" customWidth="1"/>
    <col min="29" max="29" width="14.77734375" style="309" bestFit="1" customWidth="1"/>
    <col min="30" max="30" width="12.6640625" style="309" bestFit="1" customWidth="1"/>
    <col min="31" max="31" width="2.6640625" style="308" customWidth="1"/>
    <col min="32" max="32" width="13.6640625" style="308" bestFit="1" customWidth="1"/>
    <col min="33" max="33" width="16" style="308" bestFit="1" customWidth="1"/>
    <col min="34" max="35" width="14.109375" style="308" bestFit="1" customWidth="1"/>
    <col min="36" max="16384" width="10.109375" style="308"/>
  </cols>
  <sheetData>
    <row r="1" spans="1:35">
      <c r="A1" s="302" t="s">
        <v>1720</v>
      </c>
      <c r="B1" s="303"/>
      <c r="C1" s="304"/>
      <c r="D1" s="305" t="s">
        <v>1721</v>
      </c>
      <c r="E1" s="306">
        <v>0.21</v>
      </c>
      <c r="F1" s="307"/>
      <c r="N1" s="308"/>
      <c r="O1" s="308"/>
      <c r="P1" s="308"/>
    </row>
    <row r="2" spans="1:35" ht="15" customHeight="1">
      <c r="A2" s="302" t="s">
        <v>1722</v>
      </c>
      <c r="B2" s="310"/>
      <c r="C2" s="311"/>
      <c r="D2" s="312" t="s">
        <v>1723</v>
      </c>
      <c r="E2" s="313">
        <v>5.5E-2</v>
      </c>
      <c r="F2" s="311"/>
      <c r="N2" s="308"/>
      <c r="O2" s="308"/>
      <c r="P2" s="308"/>
    </row>
    <row r="3" spans="1:35" ht="15" customHeight="1">
      <c r="A3" s="302"/>
      <c r="B3" s="314"/>
      <c r="C3" s="315"/>
      <c r="D3" s="312" t="s">
        <v>1724</v>
      </c>
      <c r="E3" s="313">
        <f>E1+(-E2*0.21)</f>
        <v>0.19844999999999999</v>
      </c>
      <c r="F3" s="311"/>
      <c r="N3" s="308"/>
      <c r="O3" s="308"/>
      <c r="P3" s="308"/>
      <c r="Z3" s="316"/>
      <c r="AC3" s="317">
        <f>B24+D24</f>
        <v>-798949267.99171984</v>
      </c>
    </row>
    <row r="4" spans="1:35" ht="15" customHeight="1">
      <c r="A4" s="302"/>
      <c r="B4" s="314"/>
      <c r="C4" s="315"/>
      <c r="D4" s="312" t="s">
        <v>1726</v>
      </c>
      <c r="E4" s="313">
        <f>E2+E3</f>
        <v>0.25345000000000001</v>
      </c>
      <c r="F4" s="311"/>
      <c r="N4" s="316">
        <f>N24/B24</f>
        <v>0.95454790236396991</v>
      </c>
      <c r="O4" s="308"/>
      <c r="P4" s="308"/>
      <c r="AC4" s="317">
        <f>Z24+AB24</f>
        <v>-36289953.139260001</v>
      </c>
    </row>
    <row r="5" spans="1:35" ht="15" customHeight="1">
      <c r="A5" s="302"/>
      <c r="B5" s="314"/>
      <c r="C5" s="315"/>
      <c r="D5" s="312" t="s">
        <v>1727</v>
      </c>
      <c r="E5" s="313">
        <f>1/(1-E4)</f>
        <v>1.3394950103810863</v>
      </c>
      <c r="F5" s="311"/>
      <c r="N5" s="308"/>
      <c r="O5" s="308"/>
      <c r="P5" s="308"/>
      <c r="AB5" s="318">
        <f>Z24/B24</f>
        <v>4.5452097636030274E-2</v>
      </c>
      <c r="AC5" s="318">
        <f>AC4/AC3</f>
        <v>4.542209949134856E-2</v>
      </c>
    </row>
    <row r="6" spans="1:35" ht="15" customHeight="1" thickBot="1">
      <c r="A6" s="302"/>
      <c r="B6" s="314"/>
      <c r="C6" s="315"/>
      <c r="D6" s="319" t="s">
        <v>1727</v>
      </c>
      <c r="E6" s="320">
        <f>1-E4</f>
        <v>0.74655000000000005</v>
      </c>
      <c r="F6" s="311"/>
      <c r="N6" s="308"/>
      <c r="O6" s="308"/>
      <c r="P6" s="308"/>
    </row>
    <row r="7" spans="1:35" ht="15" customHeight="1">
      <c r="A7" s="321" t="s">
        <v>1728</v>
      </c>
      <c r="B7" s="322"/>
      <c r="C7" s="323"/>
      <c r="F7" s="324"/>
      <c r="G7" s="324"/>
      <c r="H7" s="324"/>
      <c r="I7" s="324"/>
      <c r="J7" s="324"/>
      <c r="K7" s="325"/>
      <c r="M7" s="321" t="s">
        <v>1729</v>
      </c>
      <c r="N7" s="322"/>
      <c r="O7" s="323"/>
      <c r="P7" s="326"/>
      <c r="Q7" s="324"/>
      <c r="R7" s="324"/>
      <c r="S7" s="324"/>
      <c r="T7" s="324"/>
      <c r="U7" s="324"/>
      <c r="V7" s="324"/>
      <c r="W7" s="325"/>
      <c r="Y7" s="321" t="s">
        <v>1730</v>
      </c>
      <c r="Z7" s="324"/>
      <c r="AA7" s="324"/>
      <c r="AB7" s="324"/>
      <c r="AC7" s="326"/>
      <c r="AD7" s="326"/>
      <c r="AE7" s="324"/>
      <c r="AF7" s="324"/>
      <c r="AG7" s="324"/>
      <c r="AH7" s="324"/>
      <c r="AI7" s="325"/>
    </row>
    <row r="8" spans="1:35" s="329" customFormat="1" ht="26.4">
      <c r="A8" s="327" t="s">
        <v>1731</v>
      </c>
      <c r="B8" s="328" t="s">
        <v>35</v>
      </c>
      <c r="C8" s="328"/>
      <c r="D8" s="328" t="s">
        <v>36</v>
      </c>
      <c r="H8" s="308"/>
      <c r="I8" s="308"/>
      <c r="J8" s="308"/>
      <c r="K8" s="330"/>
      <c r="M8" s="327" t="s">
        <v>1731</v>
      </c>
      <c r="N8" s="328" t="s">
        <v>35</v>
      </c>
      <c r="O8" s="328"/>
      <c r="P8" s="328" t="s">
        <v>36</v>
      </c>
      <c r="T8" s="308"/>
      <c r="U8" s="308"/>
      <c r="V8" s="308"/>
      <c r="W8" s="330"/>
      <c r="Y8" s="327" t="s">
        <v>1731</v>
      </c>
      <c r="Z8" s="328" t="s">
        <v>1732</v>
      </c>
      <c r="AA8" s="328"/>
      <c r="AB8" s="328" t="s">
        <v>1733</v>
      </c>
      <c r="AC8" s="331"/>
      <c r="AD8" s="331"/>
      <c r="AI8" s="330"/>
    </row>
    <row r="9" spans="1:35">
      <c r="A9" s="332" t="s">
        <v>1734</v>
      </c>
      <c r="B9" s="314">
        <f>N9+Z9</f>
        <v>-703265565.95790005</v>
      </c>
      <c r="C9" s="314"/>
      <c r="D9" s="314">
        <f>P9+AB9</f>
        <v>-135933862.27959999</v>
      </c>
      <c r="K9" s="333"/>
      <c r="M9" s="332" t="s">
        <v>1734</v>
      </c>
      <c r="N9" s="314">
        <v>-677977023</v>
      </c>
      <c r="O9" s="314"/>
      <c r="P9" s="314">
        <v>-131045852</v>
      </c>
      <c r="W9" s="333"/>
      <c r="Y9" s="332" t="s">
        <v>1734</v>
      </c>
      <c r="Z9" s="314">
        <f>N9*3.73%</f>
        <v>-25288542.957899999</v>
      </c>
      <c r="AA9" s="314"/>
      <c r="AB9" s="314">
        <f>P9*3.73%</f>
        <v>-4888010.2796</v>
      </c>
      <c r="AI9" s="333"/>
    </row>
    <row r="10" spans="1:35">
      <c r="A10" s="332" t="s">
        <v>1735</v>
      </c>
      <c r="B10" s="334">
        <f>N10+Z10</f>
        <v>-25288542.957899999</v>
      </c>
      <c r="C10" s="334"/>
      <c r="D10" s="334">
        <f>P10+AB10</f>
        <v>-4888010.2796</v>
      </c>
      <c r="H10" s="308" t="s">
        <v>1736</v>
      </c>
      <c r="I10" s="335" t="s">
        <v>1737</v>
      </c>
      <c r="J10" s="317">
        <f>B21+B23+D21+D22+D23</f>
        <v>-4744231.9317198694</v>
      </c>
      <c r="K10" s="462" t="s">
        <v>1738</v>
      </c>
      <c r="M10" s="332" t="s">
        <v>1735</v>
      </c>
      <c r="N10" s="334">
        <f>N9*3.73%</f>
        <v>-25288542.957899999</v>
      </c>
      <c r="O10" s="334"/>
      <c r="P10" s="334">
        <f>P9*3.73%</f>
        <v>-4888010.2796</v>
      </c>
      <c r="W10" s="333"/>
      <c r="Y10" s="332" t="s">
        <v>1735</v>
      </c>
      <c r="Z10" s="334"/>
      <c r="AA10" s="334"/>
      <c r="AB10" s="334"/>
      <c r="AF10" s="309"/>
      <c r="AG10" s="336"/>
      <c r="AI10" s="333"/>
    </row>
    <row r="11" spans="1:35">
      <c r="A11" s="332" t="s">
        <v>1739</v>
      </c>
      <c r="B11" s="314">
        <f>B9-B10</f>
        <v>-677977023</v>
      </c>
      <c r="C11" s="314"/>
      <c r="D11" s="314">
        <f>D9-D10</f>
        <v>-131045852</v>
      </c>
      <c r="H11" s="308" t="s">
        <v>1740</v>
      </c>
      <c r="I11" s="337" t="s">
        <v>1741</v>
      </c>
      <c r="J11" s="317">
        <f>-J10</f>
        <v>4744231.9317198694</v>
      </c>
      <c r="K11" s="462"/>
      <c r="M11" s="332" t="s">
        <v>1739</v>
      </c>
      <c r="N11" s="314">
        <f>N9-N10</f>
        <v>-652688480.04209995</v>
      </c>
      <c r="O11" s="314"/>
      <c r="P11" s="314">
        <f>P9-P10</f>
        <v>-126157841.72040001</v>
      </c>
      <c r="U11" s="309"/>
      <c r="W11" s="333"/>
      <c r="Y11" s="332" t="s">
        <v>1739</v>
      </c>
      <c r="Z11" s="314">
        <f>Z9-Z10</f>
        <v>-25288542.957899999</v>
      </c>
      <c r="AA11" s="314"/>
      <c r="AB11" s="314">
        <f>AB9-AB10</f>
        <v>-4888010.2796</v>
      </c>
      <c r="AF11" s="317"/>
      <c r="AG11" s="317"/>
      <c r="AI11" s="333"/>
    </row>
    <row r="12" spans="1:35">
      <c r="A12" s="332" t="s">
        <v>1742</v>
      </c>
      <c r="B12" s="334">
        <f>N12+Z12</f>
        <v>117494272</v>
      </c>
      <c r="C12" s="334"/>
      <c r="D12" s="334">
        <f>P12+AB12</f>
        <v>-117494272</v>
      </c>
      <c r="H12" s="308" t="s">
        <v>1743</v>
      </c>
      <c r="I12" s="309" t="str">
        <f>I10</f>
        <v>0254036</v>
      </c>
      <c r="J12" s="317">
        <f>-J13</f>
        <v>1433407.575919721</v>
      </c>
      <c r="K12" s="463" t="s">
        <v>1744</v>
      </c>
      <c r="M12" s="332" t="s">
        <v>1742</v>
      </c>
      <c r="N12" s="334">
        <f>57270048+60224224-((57270048+60224224)*3.73%)</f>
        <v>113111735.65440001</v>
      </c>
      <c r="O12" s="334"/>
      <c r="P12" s="334">
        <f>-N12</f>
        <v>-113111735.65440001</v>
      </c>
      <c r="U12" s="309"/>
      <c r="W12" s="333"/>
      <c r="Y12" s="332" t="s">
        <v>1742</v>
      </c>
      <c r="Z12" s="334">
        <f>((57270048+60224224)*3.73%)</f>
        <v>4382536.3455999997</v>
      </c>
      <c r="AA12" s="334"/>
      <c r="AB12" s="334">
        <f>-Z12</f>
        <v>-4382536.3455999997</v>
      </c>
      <c r="AF12" s="336"/>
      <c r="AG12" s="336"/>
      <c r="AI12" s="333"/>
    </row>
    <row r="13" spans="1:35">
      <c r="A13" s="332" t="s">
        <v>1745</v>
      </c>
      <c r="B13" s="314">
        <f>SUM(B11:B12)</f>
        <v>-560482751</v>
      </c>
      <c r="C13" s="314"/>
      <c r="D13" s="314">
        <f>SUM(D11:D12)</f>
        <v>-248540124</v>
      </c>
      <c r="H13" s="308" t="s">
        <v>1746</v>
      </c>
      <c r="I13" s="337" t="s">
        <v>1747</v>
      </c>
      <c r="J13" s="317">
        <f>-(B64+D64)</f>
        <v>-1433407.575919721</v>
      </c>
      <c r="K13" s="463"/>
      <c r="M13" s="332" t="s">
        <v>1745</v>
      </c>
      <c r="N13" s="314">
        <f>SUM(N11:N12)</f>
        <v>-539576744.38769996</v>
      </c>
      <c r="O13" s="314"/>
      <c r="P13" s="314">
        <f>SUM(P11:P12)</f>
        <v>-239269577.37480003</v>
      </c>
      <c r="U13" s="309"/>
      <c r="W13" s="333"/>
      <c r="Y13" s="332" t="s">
        <v>1745</v>
      </c>
      <c r="Z13" s="314">
        <f>SUM(Z11:Z12)</f>
        <v>-20906006.612300001</v>
      </c>
      <c r="AA13" s="314"/>
      <c r="AB13" s="314">
        <f>SUM(AB11:AB12)</f>
        <v>-9270546.6251999997</v>
      </c>
      <c r="AF13" s="317"/>
      <c r="AI13" s="333"/>
    </row>
    <row r="14" spans="1:35">
      <c r="A14" s="338" t="s">
        <v>1748</v>
      </c>
      <c r="B14" s="314">
        <f>N14+Z14</f>
        <v>-25261413</v>
      </c>
      <c r="C14" s="314"/>
      <c r="D14" s="314">
        <f>P14+AB14</f>
        <v>25261413</v>
      </c>
      <c r="H14" s="308" t="s">
        <v>1743</v>
      </c>
      <c r="I14" s="309" t="str">
        <f>I12</f>
        <v>0254036</v>
      </c>
      <c r="J14" s="317">
        <f>B65+D65</f>
        <v>4708958.3048273129</v>
      </c>
      <c r="K14" s="463" t="s">
        <v>1749</v>
      </c>
      <c r="M14" s="338" t="s">
        <v>1748</v>
      </c>
      <c r="N14" s="314">
        <f>-25261413-((-25261413)*3.73%)</f>
        <v>-24319162.2951</v>
      </c>
      <c r="O14" s="314"/>
      <c r="P14" s="314">
        <f>-N14</f>
        <v>24319162.2951</v>
      </c>
      <c r="W14" s="333"/>
      <c r="Y14" s="338" t="s">
        <v>1748</v>
      </c>
      <c r="Z14" s="314">
        <f>-((25261413)*3.73%)</f>
        <v>-942250.70490000001</v>
      </c>
      <c r="AA14" s="314"/>
      <c r="AB14" s="314">
        <f>-Z14</f>
        <v>942250.70490000001</v>
      </c>
      <c r="AI14" s="333"/>
    </row>
    <row r="15" spans="1:35">
      <c r="A15" s="338" t="s">
        <v>1750</v>
      </c>
      <c r="B15" s="334">
        <f>N15+Z15</f>
        <v>16670618.74</v>
      </c>
      <c r="C15" s="334"/>
      <c r="D15" s="334">
        <f>P15+AB15</f>
        <v>1316507.2</v>
      </c>
      <c r="H15" s="308" t="s">
        <v>1746</v>
      </c>
      <c r="I15" s="337" t="s">
        <v>1747</v>
      </c>
      <c r="J15" s="317">
        <f>-J14</f>
        <v>-4708958.3048273129</v>
      </c>
      <c r="K15" s="463"/>
      <c r="M15" s="338" t="s">
        <v>1750</v>
      </c>
      <c r="N15" s="334">
        <f>16670618.74-(16670618*3.73%)</f>
        <v>16048804.6886</v>
      </c>
      <c r="O15" s="334"/>
      <c r="P15" s="334">
        <f>1316507.2-(1316507.2*3.73%)</f>
        <v>1267401.48144</v>
      </c>
      <c r="T15" s="339"/>
      <c r="U15" s="309"/>
      <c r="W15" s="333"/>
      <c r="Y15" s="338" t="s">
        <v>1750</v>
      </c>
      <c r="Z15" s="334">
        <f>(16670618*3.73%)</f>
        <v>621814.0514</v>
      </c>
      <c r="AA15" s="334"/>
      <c r="AB15" s="334">
        <f>(1316507.2*3.73%)</f>
        <v>49105.718560000001</v>
      </c>
      <c r="AI15" s="333"/>
    </row>
    <row r="16" spans="1:35">
      <c r="A16" s="332" t="s">
        <v>1751</v>
      </c>
      <c r="B16" s="314">
        <f>SUM(B13:B15)</f>
        <v>-569073545.25999999</v>
      </c>
      <c r="C16" s="314"/>
      <c r="D16" s="314">
        <f>SUM(D13:D15)</f>
        <v>-221962203.80000001</v>
      </c>
      <c r="I16" s="309"/>
      <c r="K16" s="333"/>
      <c r="M16" s="332" t="s">
        <v>1751</v>
      </c>
      <c r="N16" s="314">
        <f>SUM(N13:N15)</f>
        <v>-547847101.99419999</v>
      </c>
      <c r="O16" s="314"/>
      <c r="P16" s="314">
        <f>SUM(P13:P15)</f>
        <v>-213683013.59826002</v>
      </c>
      <c r="U16" s="309"/>
      <c r="V16" s="309"/>
      <c r="W16" s="333"/>
      <c r="Y16" s="332" t="s">
        <v>1751</v>
      </c>
      <c r="Z16" s="314">
        <f>SUM(Z13:Z15)</f>
        <v>-21226443.265800003</v>
      </c>
      <c r="AA16" s="314"/>
      <c r="AB16" s="314">
        <f>SUM(AB13:AB15)</f>
        <v>-8279190.2017399995</v>
      </c>
      <c r="AI16" s="333"/>
    </row>
    <row r="17" spans="1:35">
      <c r="A17" s="338" t="s">
        <v>1752</v>
      </c>
      <c r="B17" s="314">
        <f>N17+Z17</f>
        <v>-50056852</v>
      </c>
      <c r="C17" s="314"/>
      <c r="D17" s="314">
        <f>P17+AB17</f>
        <v>50194209</v>
      </c>
      <c r="H17" s="317"/>
      <c r="K17" s="333"/>
      <c r="M17" s="338" t="s">
        <v>1752</v>
      </c>
      <c r="N17" s="334">
        <f>-50056852-((-50056852)*3.73%)</f>
        <v>-48189731.420400001</v>
      </c>
      <c r="O17" s="334"/>
      <c r="P17" s="334">
        <f>50194209-((50194209)*3.73%)</f>
        <v>48321965.004299998</v>
      </c>
      <c r="R17" s="464" t="s">
        <v>1753</v>
      </c>
      <c r="S17" s="464"/>
      <c r="T17" s="464"/>
      <c r="V17" s="309"/>
      <c r="W17" s="333"/>
      <c r="Y17" s="338" t="s">
        <v>1752</v>
      </c>
      <c r="Z17" s="334">
        <f>-(50056852)*3.73%</f>
        <v>-1867120.5796000001</v>
      </c>
      <c r="AA17" s="334"/>
      <c r="AB17" s="334">
        <f>((50194209)*3.73%)</f>
        <v>1872243.9957000001</v>
      </c>
      <c r="AD17" s="464" t="s">
        <v>1753</v>
      </c>
      <c r="AE17" s="464"/>
      <c r="AF17" s="464"/>
      <c r="AI17" s="333"/>
    </row>
    <row r="18" spans="1:35" ht="13.8" thickBot="1">
      <c r="A18" s="332" t="s">
        <v>1754</v>
      </c>
      <c r="B18" s="340">
        <f>SUM(B16:B17)</f>
        <v>-619130397.25999999</v>
      </c>
      <c r="C18" s="340"/>
      <c r="D18" s="340">
        <f>SUM(D16:D17)</f>
        <v>-171767994.80000001</v>
      </c>
      <c r="F18" s="341"/>
      <c r="H18" s="342"/>
      <c r="I18" s="309"/>
      <c r="K18" s="333"/>
      <c r="M18" s="332" t="s">
        <v>1754</v>
      </c>
      <c r="N18" s="314">
        <f>SUM(N16:N17)</f>
        <v>-596036833.41460001</v>
      </c>
      <c r="O18" s="314"/>
      <c r="P18" s="314">
        <f>SUM(P16:P17)</f>
        <v>-165361048.59396002</v>
      </c>
      <c r="Q18" s="341"/>
      <c r="R18" s="341"/>
      <c r="T18" s="339"/>
      <c r="U18" s="309"/>
      <c r="V18" s="309"/>
      <c r="W18" s="333"/>
      <c r="Y18" s="332" t="s">
        <v>1754</v>
      </c>
      <c r="Z18" s="314">
        <f>SUM(Z16:Z17)</f>
        <v>-23093563.845400002</v>
      </c>
      <c r="AA18" s="314"/>
      <c r="AB18" s="314">
        <f>SUM(AB16:AB17)</f>
        <v>-6406946.2060399996</v>
      </c>
      <c r="AI18" s="333"/>
    </row>
    <row r="19" spans="1:35" ht="13.8" thickTop="1">
      <c r="A19" s="332" t="s">
        <v>1755</v>
      </c>
      <c r="B19" s="314">
        <v>-3306644</v>
      </c>
      <c r="D19" s="314">
        <v>0</v>
      </c>
      <c r="E19" s="309"/>
      <c r="F19" s="309"/>
      <c r="H19" s="342"/>
      <c r="I19" s="309"/>
      <c r="K19" s="333"/>
      <c r="M19" s="332" t="s">
        <v>1755</v>
      </c>
      <c r="N19" s="314">
        <f>-3306644-(-3306644*3.73%)</f>
        <v>-3183306.1787999999</v>
      </c>
      <c r="P19" s="314">
        <f>D19*95.486%</f>
        <v>0</v>
      </c>
      <c r="Q19" s="309"/>
      <c r="R19" s="309"/>
      <c r="T19" s="311"/>
      <c r="U19" s="309"/>
      <c r="V19" s="317"/>
      <c r="W19" s="333"/>
      <c r="Y19" s="332" t="s">
        <v>1755</v>
      </c>
      <c r="Z19" s="314">
        <f>(-3306644*3.73%)</f>
        <v>-123337.82120000001</v>
      </c>
      <c r="AA19" s="309"/>
      <c r="AB19" s="314">
        <f>D19*4.514%</f>
        <v>0</v>
      </c>
      <c r="AI19" s="333"/>
    </row>
    <row r="20" spans="1:35" ht="13.8" thickBot="1">
      <c r="A20" s="332" t="s">
        <v>1756</v>
      </c>
      <c r="B20" s="340">
        <f>SUM(B18:B19)</f>
        <v>-622437041.25999999</v>
      </c>
      <c r="C20" s="340"/>
      <c r="D20" s="340">
        <f>SUM(D18:D19)</f>
        <v>-171767994.80000001</v>
      </c>
      <c r="E20" s="341"/>
      <c r="F20" s="317"/>
      <c r="H20" s="342"/>
      <c r="I20" s="309"/>
      <c r="K20" s="333"/>
      <c r="M20" s="332" t="s">
        <v>1756</v>
      </c>
      <c r="N20" s="340">
        <f>SUM(N18:N19)</f>
        <v>-599220139.5934</v>
      </c>
      <c r="O20" s="340"/>
      <c r="P20" s="340">
        <f>SUM(P18:P19)</f>
        <v>-165361048.59396002</v>
      </c>
      <c r="R20" s="309">
        <f>SUM(N27:N38,N40:N52,N54:N61)</f>
        <v>53152226.523628101</v>
      </c>
      <c r="T20" s="311">
        <f>SUM(P27:P38,P40:P52,P54:P61)</f>
        <v>88192559.250112042</v>
      </c>
      <c r="U20" s="309"/>
      <c r="V20" s="317"/>
      <c r="W20" s="333"/>
      <c r="Y20" s="332" t="s">
        <v>1756</v>
      </c>
      <c r="Z20" s="340">
        <f>SUM(Z18:Z19)</f>
        <v>-23216901.6666</v>
      </c>
      <c r="AA20" s="340"/>
      <c r="AB20" s="340">
        <f>SUM(AB18:AB19)</f>
        <v>-6406946.2060399996</v>
      </c>
      <c r="AD20" s="309">
        <f>SUM(Z27:Z38,Z40:Z52,Z54:Z58)</f>
        <v>1865939.9033058845</v>
      </c>
      <c r="AF20" s="317">
        <f>-AD20</f>
        <v>-1865939.9033058845</v>
      </c>
      <c r="AG20" s="317">
        <f>AB20+AF20</f>
        <v>-8272886.1093458841</v>
      </c>
      <c r="AH20" s="336">
        <f>AG20/5/12*3</f>
        <v>-413644.30546729418</v>
      </c>
      <c r="AI20" s="333"/>
    </row>
    <row r="21" spans="1:35" ht="13.8" thickTop="1">
      <c r="A21" s="332" t="s">
        <v>1757</v>
      </c>
      <c r="B21" s="314">
        <v>-3302394.9475399256</v>
      </c>
      <c r="C21" s="314"/>
      <c r="D21" s="314">
        <v>-914535.2138299942</v>
      </c>
      <c r="E21" s="317"/>
      <c r="F21" s="317"/>
      <c r="K21" s="333"/>
      <c r="M21" s="332" t="s">
        <v>1757</v>
      </c>
      <c r="N21" s="314">
        <v>1921873.3349000216</v>
      </c>
      <c r="O21" s="314"/>
      <c r="P21" s="314">
        <v>527301.7703499496</v>
      </c>
      <c r="R21" s="343">
        <f>R24-R20</f>
        <v>-393911.46761029214</v>
      </c>
      <c r="T21" s="311">
        <f>P21/5/12*32</f>
        <v>281227.61085330643</v>
      </c>
      <c r="W21" s="333"/>
      <c r="Y21" s="332" t="s">
        <v>1757</v>
      </c>
      <c r="Z21" s="314">
        <v>-5224268.282440003</v>
      </c>
      <c r="AA21" s="314"/>
      <c r="AB21" s="314">
        <v>-1441836.9841800006</v>
      </c>
      <c r="AD21" s="309">
        <f>AD24-AD20</f>
        <v>484691.07844102103</v>
      </c>
      <c r="AF21" s="317">
        <f>-AD21</f>
        <v>-484691.07844102103</v>
      </c>
      <c r="AG21" s="317">
        <f>AB21+AF21</f>
        <v>-1926528.0626210216</v>
      </c>
      <c r="AH21" s="336">
        <f>AG21/5/12*3</f>
        <v>-96326.403131051076</v>
      </c>
      <c r="AI21" s="333"/>
    </row>
    <row r="22" spans="1:35">
      <c r="A22" s="332" t="s">
        <v>1758</v>
      </c>
      <c r="B22" s="314">
        <v>0</v>
      </c>
      <c r="C22" s="314"/>
      <c r="D22" s="314">
        <f>P22+AB22</f>
        <v>-527301.7703499496</v>
      </c>
      <c r="E22" s="317"/>
      <c r="F22" s="317"/>
      <c r="K22" s="333"/>
      <c r="M22" s="332" t="s">
        <v>1758</v>
      </c>
      <c r="N22" s="314">
        <v>0</v>
      </c>
      <c r="O22" s="314"/>
      <c r="P22" s="314">
        <f>-P21</f>
        <v>-527301.7703499496</v>
      </c>
      <c r="R22" s="343"/>
      <c r="T22" s="311"/>
      <c r="V22" s="336"/>
      <c r="W22" s="333"/>
      <c r="Y22" s="332" t="s">
        <v>1758</v>
      </c>
      <c r="Z22" s="314">
        <v>0</v>
      </c>
      <c r="AA22" s="314"/>
      <c r="AB22" s="314">
        <v>0</v>
      </c>
      <c r="AF22" s="317"/>
      <c r="AG22" s="317"/>
      <c r="AH22" s="336"/>
      <c r="AI22" s="333"/>
    </row>
    <row r="23" spans="1:35">
      <c r="A23" s="332" t="s">
        <v>1759</v>
      </c>
      <c r="B23" s="314">
        <v>3324188.0273500681</v>
      </c>
      <c r="C23" s="314"/>
      <c r="D23" s="314">
        <f>-B23</f>
        <v>-3324188.0273500681</v>
      </c>
      <c r="E23" s="317"/>
      <c r="F23" s="317"/>
      <c r="K23" s="333"/>
      <c r="M23" s="332" t="s">
        <v>1759</v>
      </c>
      <c r="N23" s="314">
        <v>3173096.7087500095</v>
      </c>
      <c r="O23" s="314"/>
      <c r="P23" s="314">
        <f>-N23</f>
        <v>-3173096.7087500095</v>
      </c>
      <c r="R23" s="343"/>
      <c r="T23" s="311"/>
      <c r="W23" s="333"/>
      <c r="Y23" s="332" t="s">
        <v>1759</v>
      </c>
      <c r="Z23" s="314">
        <v>151091.31859999895</v>
      </c>
      <c r="AA23" s="314"/>
      <c r="AB23" s="314">
        <f>-Z23</f>
        <v>-151091.31859999895</v>
      </c>
      <c r="AF23" s="317"/>
      <c r="AG23" s="317"/>
      <c r="AH23" s="336"/>
      <c r="AI23" s="333"/>
    </row>
    <row r="24" spans="1:35" ht="13.8" thickBot="1">
      <c r="A24" s="332" t="s">
        <v>1760</v>
      </c>
      <c r="B24" s="340">
        <f>SUM(B20:B23)</f>
        <v>-622415248.18018985</v>
      </c>
      <c r="C24" s="340"/>
      <c r="D24" s="340">
        <f>SUM(D20:D23)</f>
        <v>-176534019.81153002</v>
      </c>
      <c r="F24" s="317">
        <f>B24+D24</f>
        <v>-798949267.99171984</v>
      </c>
      <c r="H24" s="317">
        <v>-794205036.05999994</v>
      </c>
      <c r="I24" s="317">
        <f>F24-H24</f>
        <v>-4744231.9317198992</v>
      </c>
      <c r="K24" s="333"/>
      <c r="M24" s="332" t="s">
        <v>1760</v>
      </c>
      <c r="N24" s="340">
        <f>SUM(N20:N23)</f>
        <v>-594125169.54974997</v>
      </c>
      <c r="O24" s="340"/>
      <c r="P24" s="340">
        <f>SUM(P20:P23)</f>
        <v>-168534145.30271003</v>
      </c>
      <c r="R24" s="343">
        <f>-N24*3.33%/12*32</f>
        <v>52758315.056017809</v>
      </c>
      <c r="T24" s="311">
        <f>P24/5/12*32</f>
        <v>-89884877.494778678</v>
      </c>
      <c r="U24" s="309"/>
      <c r="W24" s="333"/>
      <c r="Y24" s="332" t="s">
        <v>1760</v>
      </c>
      <c r="Z24" s="344">
        <f>SUM(Z20:Z23)</f>
        <v>-28290078.630440004</v>
      </c>
      <c r="AA24" s="344"/>
      <c r="AB24" s="344">
        <f>SUM(AB20:AB23)</f>
        <v>-7999874.5088199992</v>
      </c>
      <c r="AD24" s="309">
        <f>-Z24*AA69/12*29</f>
        <v>2350630.9817469055</v>
      </c>
      <c r="AF24" s="317">
        <f>-AD24</f>
        <v>-2350630.9817469055</v>
      </c>
      <c r="AG24" s="317">
        <f>AB24+AF24</f>
        <v>-10350505.490566906</v>
      </c>
      <c r="AH24" s="336">
        <f>AG24/5/12*3</f>
        <v>-517525.27452834533</v>
      </c>
      <c r="AI24" s="333"/>
    </row>
    <row r="25" spans="1:35" ht="13.8" thickTop="1">
      <c r="A25" s="332"/>
      <c r="B25" s="314"/>
      <c r="C25" s="314"/>
      <c r="D25" s="314"/>
      <c r="K25" s="333"/>
      <c r="M25" s="345"/>
      <c r="N25" s="318">
        <f>N24/B24</f>
        <v>0.95454790236396991</v>
      </c>
      <c r="U25" s="317"/>
      <c r="W25" s="333"/>
      <c r="Y25" s="346"/>
      <c r="AI25" s="333"/>
    </row>
    <row r="26" spans="1:35" ht="52.8">
      <c r="A26" s="347"/>
      <c r="B26" s="348" t="s">
        <v>1761</v>
      </c>
      <c r="C26" s="349" t="s">
        <v>1762</v>
      </c>
      <c r="D26" s="348" t="s">
        <v>1763</v>
      </c>
      <c r="E26" s="348" t="s">
        <v>1764</v>
      </c>
      <c r="F26" s="348" t="s">
        <v>1765</v>
      </c>
      <c r="H26" s="348" t="s">
        <v>1766</v>
      </c>
      <c r="I26" s="348" t="s">
        <v>1767</v>
      </c>
      <c r="J26" s="348" t="s">
        <v>1768</v>
      </c>
      <c r="K26" s="350" t="s">
        <v>1769</v>
      </c>
      <c r="M26" s="347"/>
      <c r="N26" s="348" t="s">
        <v>1770</v>
      </c>
      <c r="O26" s="349" t="s">
        <v>1762</v>
      </c>
      <c r="P26" s="348" t="s">
        <v>1771</v>
      </c>
      <c r="Q26" s="348" t="s">
        <v>1764</v>
      </c>
      <c r="R26" s="348" t="s">
        <v>1765</v>
      </c>
      <c r="T26" s="348" t="s">
        <v>1766</v>
      </c>
      <c r="U26" s="348" t="s">
        <v>1767</v>
      </c>
      <c r="V26" s="348" t="s">
        <v>1768</v>
      </c>
      <c r="W26" s="350" t="s">
        <v>1769</v>
      </c>
      <c r="Y26" s="347"/>
      <c r="Z26" s="348" t="s">
        <v>1772</v>
      </c>
      <c r="AA26" s="349" t="s">
        <v>1762</v>
      </c>
      <c r="AB26" s="348" t="s">
        <v>1773</v>
      </c>
      <c r="AC26" s="351" t="s">
        <v>1764</v>
      </c>
      <c r="AD26" s="351" t="s">
        <v>1765</v>
      </c>
      <c r="AF26" s="348" t="s">
        <v>1766</v>
      </c>
      <c r="AG26" s="348" t="s">
        <v>1767</v>
      </c>
      <c r="AH26" s="348" t="s">
        <v>1768</v>
      </c>
      <c r="AI26" s="350" t="s">
        <v>1769</v>
      </c>
    </row>
    <row r="27" spans="1:35">
      <c r="A27" s="352">
        <v>43101</v>
      </c>
      <c r="B27" s="309">
        <f>N27+Z27</f>
        <v>2824783.3565975651</v>
      </c>
      <c r="C27" s="318">
        <v>4.82E-2</v>
      </c>
      <c r="D27" s="309">
        <f>P27+AB27</f>
        <v>2082521.8857857683</v>
      </c>
      <c r="E27" s="317">
        <f t="shared" ref="E27:E38" si="0">B27+D27</f>
        <v>4907305.2423833329</v>
      </c>
      <c r="F27" s="341">
        <f>E27</f>
        <v>4907305.2423833329</v>
      </c>
      <c r="H27" s="309">
        <f>(F27/$E$6)*$E$3</f>
        <v>1304473.5454436706</v>
      </c>
      <c r="I27" s="309">
        <f>(F27/$E$6)*$E$2</f>
        <v>361532.0987624182</v>
      </c>
      <c r="J27" s="309">
        <f t="shared" ref="J27:J38" si="1">H27+I27</f>
        <v>1666005.6442060887</v>
      </c>
      <c r="K27" s="333"/>
      <c r="M27" s="352">
        <v>43101</v>
      </c>
      <c r="N27" s="309">
        <f>-$N$9*O27/12</f>
        <v>2723207.7090500002</v>
      </c>
      <c r="O27" s="318">
        <v>4.82E-2</v>
      </c>
      <c r="P27" s="309">
        <f>-(($P$9/5/12))</f>
        <v>2184097.5333333332</v>
      </c>
      <c r="Q27" s="317">
        <f t="shared" ref="Q27:Q38" si="2">N27+P27</f>
        <v>4907305.2423833329</v>
      </c>
      <c r="R27" s="341">
        <f>Q27</f>
        <v>4907305.2423833329</v>
      </c>
      <c r="T27" s="309">
        <f t="shared" ref="T27:T38" si="3">(R27/$E$6)*$E$3</f>
        <v>1304473.5454436706</v>
      </c>
      <c r="U27" s="309">
        <f t="shared" ref="U27:U38" si="4">(R27/$E$6)*$E$2</f>
        <v>361532.0987624182</v>
      </c>
      <c r="V27" s="309">
        <f t="shared" ref="V27:V38" si="5">T27+U27</f>
        <v>1666005.6442060887</v>
      </c>
      <c r="W27" s="333"/>
      <c r="Y27" s="352">
        <v>43101</v>
      </c>
      <c r="Z27" s="353">
        <f>-$Z$9*AA27/12</f>
        <v>101575.64754756499</v>
      </c>
      <c r="AA27" s="354">
        <v>4.82E-2</v>
      </c>
      <c r="AB27" s="353">
        <f>-Z27</f>
        <v>-101575.64754756499</v>
      </c>
      <c r="AC27" s="353">
        <f t="shared" ref="AC27:AC38" si="6">Z27+AB27</f>
        <v>0</v>
      </c>
      <c r="AD27" s="353">
        <f>AC27</f>
        <v>0</v>
      </c>
      <c r="AE27" s="355"/>
      <c r="AF27" s="353">
        <f t="shared" ref="AF27:AF38" si="7">(AD27/$E$6)*$E$3</f>
        <v>0</v>
      </c>
      <c r="AG27" s="353">
        <f t="shared" ref="AG27:AG38" si="8">(AD27/$E$6)*$E$2</f>
        <v>0</v>
      </c>
      <c r="AH27" s="353">
        <f t="shared" ref="AH27:AH38" si="9">AF27+AG27</f>
        <v>0</v>
      </c>
      <c r="AI27" s="333"/>
    </row>
    <row r="28" spans="1:35">
      <c r="A28" s="352">
        <v>43132</v>
      </c>
      <c r="B28" s="309">
        <f t="shared" ref="B28:B38" si="10">N28+Z28</f>
        <v>2824783.3565975651</v>
      </c>
      <c r="C28" s="318">
        <v>4.82E-2</v>
      </c>
      <c r="D28" s="309">
        <f t="shared" ref="D28:D52" si="11">P28+AB28</f>
        <v>2082521.8857857683</v>
      </c>
      <c r="E28" s="317">
        <f t="shared" si="0"/>
        <v>4907305.2423833329</v>
      </c>
      <c r="F28" s="341">
        <f>F27+E28</f>
        <v>9814610.4847666658</v>
      </c>
      <c r="H28" s="309">
        <f t="shared" ref="H28:H38" si="12">(F28/$E$6)*$E$3</f>
        <v>2608947.0908873412</v>
      </c>
      <c r="I28" s="309">
        <f t="shared" ref="I28:I38" si="13">(F28/$E$6)*$E$2</f>
        <v>723064.1975248364</v>
      </c>
      <c r="J28" s="309">
        <f t="shared" si="1"/>
        <v>3332011.2884121775</v>
      </c>
      <c r="K28" s="356"/>
      <c r="M28" s="352">
        <v>43132</v>
      </c>
      <c r="N28" s="309">
        <f>-$N$9*O28/12</f>
        <v>2723207.7090500002</v>
      </c>
      <c r="O28" s="318">
        <v>4.82E-2</v>
      </c>
      <c r="P28" s="309">
        <f>-(($P$9/5/12))</f>
        <v>2184097.5333333332</v>
      </c>
      <c r="Q28" s="317">
        <f t="shared" si="2"/>
        <v>4907305.2423833329</v>
      </c>
      <c r="R28" s="341">
        <f>R27+Q28</f>
        <v>9814610.4847666658</v>
      </c>
      <c r="T28" s="309">
        <f t="shared" si="3"/>
        <v>2608947.0908873412</v>
      </c>
      <c r="U28" s="309">
        <f t="shared" si="4"/>
        <v>723064.1975248364</v>
      </c>
      <c r="V28" s="309">
        <f t="shared" si="5"/>
        <v>3332011.2884121775</v>
      </c>
      <c r="W28" s="356"/>
      <c r="Y28" s="352">
        <v>43132</v>
      </c>
      <c r="Z28" s="353">
        <f>-$Z$9*AA28/12</f>
        <v>101575.64754756499</v>
      </c>
      <c r="AA28" s="354">
        <v>4.82E-2</v>
      </c>
      <c r="AB28" s="353">
        <f t="shared" ref="AB28:AB38" si="14">-Z28</f>
        <v>-101575.64754756499</v>
      </c>
      <c r="AC28" s="353">
        <f t="shared" si="6"/>
        <v>0</v>
      </c>
      <c r="AD28" s="353">
        <f>AD27+AC28</f>
        <v>0</v>
      </c>
      <c r="AE28" s="355"/>
      <c r="AF28" s="353">
        <f t="shared" si="7"/>
        <v>0</v>
      </c>
      <c r="AG28" s="353">
        <f t="shared" si="8"/>
        <v>0</v>
      </c>
      <c r="AH28" s="353">
        <f t="shared" si="9"/>
        <v>0</v>
      </c>
      <c r="AI28" s="356"/>
    </row>
    <row r="29" spans="1:35">
      <c r="A29" s="352">
        <v>43160</v>
      </c>
      <c r="B29" s="309">
        <f t="shared" si="10"/>
        <v>2520056.4139548694</v>
      </c>
      <c r="C29" s="318">
        <v>4.82E-2</v>
      </c>
      <c r="D29" s="309">
        <f t="shared" si="11"/>
        <v>1838121.3718057689</v>
      </c>
      <c r="E29" s="317">
        <f t="shared" si="0"/>
        <v>4358177.7857606383</v>
      </c>
      <c r="F29" s="341">
        <f t="shared" ref="F29:F38" si="15">F28+E29</f>
        <v>14172788.270527303</v>
      </c>
      <c r="H29" s="309">
        <f t="shared" si="12"/>
        <v>3767450.0465958654</v>
      </c>
      <c r="I29" s="309">
        <f t="shared" si="13"/>
        <v>1044140.85443574</v>
      </c>
      <c r="J29" s="309">
        <f t="shared" si="1"/>
        <v>4811590.9010316059</v>
      </c>
      <c r="K29" s="357"/>
      <c r="M29" s="352">
        <v>43160</v>
      </c>
      <c r="N29" s="309">
        <f>-$N$11*O29/12*3-(SUM(N27:N28))</f>
        <v>2418480.7664073044</v>
      </c>
      <c r="O29" s="318">
        <v>4.82E-2</v>
      </c>
      <c r="P29" s="309">
        <f>-($P$11/5/12*3)-SUM(P27:P28)</f>
        <v>1939697.0193533339</v>
      </c>
      <c r="Q29" s="317">
        <f t="shared" si="2"/>
        <v>4358177.7857606383</v>
      </c>
      <c r="R29" s="341">
        <f t="shared" ref="R29:R38" si="16">R28+Q29</f>
        <v>14172788.270527303</v>
      </c>
      <c r="T29" s="309">
        <f t="shared" si="3"/>
        <v>3767450.0465958654</v>
      </c>
      <c r="U29" s="309">
        <f t="shared" si="4"/>
        <v>1044140.85443574</v>
      </c>
      <c r="V29" s="309">
        <f t="shared" si="5"/>
        <v>4811590.9010316059</v>
      </c>
      <c r="W29" s="357"/>
      <c r="Y29" s="352">
        <v>43160</v>
      </c>
      <c r="Z29" s="353">
        <f>-$Z$11*AA29/12</f>
        <v>101575.64754756499</v>
      </c>
      <c r="AA29" s="354">
        <v>4.82E-2</v>
      </c>
      <c r="AB29" s="353">
        <f t="shared" si="14"/>
        <v>-101575.64754756499</v>
      </c>
      <c r="AC29" s="353">
        <f t="shared" si="6"/>
        <v>0</v>
      </c>
      <c r="AD29" s="353">
        <f t="shared" ref="AD29:AD38" si="17">AD28+AC29</f>
        <v>0</v>
      </c>
      <c r="AE29" s="355"/>
      <c r="AF29" s="353">
        <f t="shared" si="7"/>
        <v>0</v>
      </c>
      <c r="AG29" s="353">
        <f t="shared" si="8"/>
        <v>0</v>
      </c>
      <c r="AH29" s="353">
        <f t="shared" si="9"/>
        <v>0</v>
      </c>
      <c r="AI29" s="357"/>
    </row>
    <row r="30" spans="1:35">
      <c r="A30" s="352">
        <v>43191</v>
      </c>
      <c r="B30" s="309">
        <f t="shared" si="10"/>
        <v>2723207.7090499997</v>
      </c>
      <c r="C30" s="318">
        <v>4.82E-2</v>
      </c>
      <c r="D30" s="309">
        <f t="shared" si="11"/>
        <v>2185125.0477924352</v>
      </c>
      <c r="E30" s="317">
        <f t="shared" si="0"/>
        <v>4908332.7568424344</v>
      </c>
      <c r="F30" s="341">
        <f t="shared" si="15"/>
        <v>19081121.027369738</v>
      </c>
      <c r="H30" s="309">
        <f t="shared" si="12"/>
        <v>5072196.7287944863</v>
      </c>
      <c r="I30" s="309">
        <f t="shared" si="13"/>
        <v>1405748.6524751664</v>
      </c>
      <c r="J30" s="309">
        <f t="shared" si="1"/>
        <v>6477945.3812696524</v>
      </c>
      <c r="K30" s="356"/>
      <c r="M30" s="352">
        <v>43191</v>
      </c>
      <c r="N30" s="309">
        <f>-$N$11*O30/12</f>
        <v>2621632.0615024348</v>
      </c>
      <c r="O30" s="318">
        <v>4.82E-2</v>
      </c>
      <c r="P30" s="309">
        <f>-(($P$11/5/12))+184070</f>
        <v>2286700.6953400001</v>
      </c>
      <c r="Q30" s="317">
        <f t="shared" si="2"/>
        <v>4908332.7568424344</v>
      </c>
      <c r="R30" s="341">
        <f t="shared" si="16"/>
        <v>19081121.027369738</v>
      </c>
      <c r="T30" s="309">
        <f t="shared" si="3"/>
        <v>5072196.7287944863</v>
      </c>
      <c r="U30" s="309">
        <f t="shared" si="4"/>
        <v>1405748.6524751664</v>
      </c>
      <c r="V30" s="309">
        <f t="shared" si="5"/>
        <v>6477945.3812696524</v>
      </c>
      <c r="W30" s="356"/>
      <c r="Y30" s="352">
        <v>43191</v>
      </c>
      <c r="Z30" s="353">
        <f>-$Z$11*AA30/12</f>
        <v>101575.64754756499</v>
      </c>
      <c r="AA30" s="354">
        <v>4.82E-2</v>
      </c>
      <c r="AB30" s="353">
        <f t="shared" si="14"/>
        <v>-101575.64754756499</v>
      </c>
      <c r="AC30" s="353">
        <f t="shared" si="6"/>
        <v>0</v>
      </c>
      <c r="AD30" s="353">
        <f t="shared" si="17"/>
        <v>0</v>
      </c>
      <c r="AE30" s="355"/>
      <c r="AF30" s="353">
        <f t="shared" si="7"/>
        <v>0</v>
      </c>
      <c r="AG30" s="353">
        <f t="shared" si="8"/>
        <v>0</v>
      </c>
      <c r="AH30" s="353">
        <f t="shared" si="9"/>
        <v>0</v>
      </c>
      <c r="AI30" s="356"/>
    </row>
    <row r="31" spans="1:35">
      <c r="A31" s="352">
        <v>43221</v>
      </c>
      <c r="B31" s="309">
        <f t="shared" si="10"/>
        <v>363531.07971666777</v>
      </c>
      <c r="C31" s="318">
        <v>4.82E-2</v>
      </c>
      <c r="D31" s="309">
        <f t="shared" si="11"/>
        <v>1361413.2333165703</v>
      </c>
      <c r="E31" s="317">
        <f t="shared" si="0"/>
        <v>1724944.3130332381</v>
      </c>
      <c r="F31" s="341">
        <f t="shared" si="15"/>
        <v>20806065.340402976</v>
      </c>
      <c r="H31" s="309">
        <f t="shared" si="12"/>
        <v>5530726.2297273725</v>
      </c>
      <c r="I31" s="309">
        <f t="shared" si="13"/>
        <v>1532829.1390022952</v>
      </c>
      <c r="J31" s="309">
        <f t="shared" si="1"/>
        <v>7063555.3687296677</v>
      </c>
      <c r="K31" s="358"/>
      <c r="M31" s="352">
        <v>43221</v>
      </c>
      <c r="N31" s="309">
        <f>-($N$13)*O31/12*5-(SUM(N27:N30))</f>
        <v>349971.37044323608</v>
      </c>
      <c r="O31" s="318">
        <v>4.82E-2</v>
      </c>
      <c r="P31" s="309">
        <f>-($P$13/10/12*5)-(SUM(P27:P30))</f>
        <v>1374972.942590002</v>
      </c>
      <c r="Q31" s="317">
        <f t="shared" si="2"/>
        <v>1724944.3130332381</v>
      </c>
      <c r="R31" s="341">
        <f t="shared" si="16"/>
        <v>20806065.340402976</v>
      </c>
      <c r="T31" s="309">
        <f t="shared" si="3"/>
        <v>5530726.2297273725</v>
      </c>
      <c r="U31" s="309">
        <f t="shared" si="4"/>
        <v>1532829.1390022952</v>
      </c>
      <c r="V31" s="309">
        <f t="shared" si="5"/>
        <v>7063555.3687296677</v>
      </c>
      <c r="W31" s="358"/>
      <c r="Y31" s="352">
        <v>43221</v>
      </c>
      <c r="Z31" s="353">
        <f>-($Z$13)*AA31/12*5-(SUM(Z27:Z30))</f>
        <v>13559.709273431683</v>
      </c>
      <c r="AA31" s="354">
        <v>4.82E-2</v>
      </c>
      <c r="AB31" s="353">
        <f t="shared" si="14"/>
        <v>-13559.709273431683</v>
      </c>
      <c r="AC31" s="353">
        <f t="shared" si="6"/>
        <v>0</v>
      </c>
      <c r="AD31" s="353">
        <f t="shared" si="17"/>
        <v>0</v>
      </c>
      <c r="AE31" s="355"/>
      <c r="AF31" s="353">
        <f t="shared" si="7"/>
        <v>0</v>
      </c>
      <c r="AG31" s="353">
        <f t="shared" si="8"/>
        <v>0</v>
      </c>
      <c r="AH31" s="353">
        <f t="shared" si="9"/>
        <v>0</v>
      </c>
      <c r="AI31" s="358"/>
    </row>
    <row r="32" spans="1:35">
      <c r="A32" s="352">
        <v>43252</v>
      </c>
      <c r="B32" s="309">
        <f t="shared" si="10"/>
        <v>2251272.3831833331</v>
      </c>
      <c r="C32" s="318">
        <v>4.82E-2</v>
      </c>
      <c r="D32" s="309">
        <f t="shared" si="11"/>
        <v>1909940.6848972619</v>
      </c>
      <c r="E32" s="317">
        <f t="shared" si="0"/>
        <v>4161213.0680805948</v>
      </c>
      <c r="F32" s="341">
        <f t="shared" si="15"/>
        <v>24967278.408483572</v>
      </c>
      <c r="H32" s="309">
        <f t="shared" si="12"/>
        <v>6636871.4756728476</v>
      </c>
      <c r="I32" s="309">
        <f t="shared" si="13"/>
        <v>1839394.9668027547</v>
      </c>
      <c r="J32" s="309">
        <f t="shared" si="1"/>
        <v>8476266.442475602</v>
      </c>
      <c r="K32" s="358"/>
      <c r="M32" s="352">
        <v>43252</v>
      </c>
      <c r="N32" s="309">
        <f>-($N$13)*O32/12</f>
        <v>2167299.9232905949</v>
      </c>
      <c r="O32" s="318">
        <v>4.82E-2</v>
      </c>
      <c r="P32" s="309">
        <f>-(($P$13/10/12))</f>
        <v>1993913.1447900003</v>
      </c>
      <c r="Q32" s="317">
        <f t="shared" si="2"/>
        <v>4161213.0680805952</v>
      </c>
      <c r="R32" s="341">
        <f t="shared" si="16"/>
        <v>24967278.408483572</v>
      </c>
      <c r="T32" s="309">
        <f t="shared" si="3"/>
        <v>6636871.4756728476</v>
      </c>
      <c r="U32" s="309">
        <f t="shared" si="4"/>
        <v>1839394.9668027547</v>
      </c>
      <c r="V32" s="309">
        <f t="shared" si="5"/>
        <v>8476266.442475602</v>
      </c>
      <c r="W32" s="358"/>
      <c r="Y32" s="352">
        <v>43252</v>
      </c>
      <c r="Z32" s="353">
        <f>-($Z$13)*AA32/12</f>
        <v>83972.459892738334</v>
      </c>
      <c r="AA32" s="354">
        <v>4.82E-2</v>
      </c>
      <c r="AB32" s="353">
        <f t="shared" si="14"/>
        <v>-83972.459892738334</v>
      </c>
      <c r="AC32" s="353">
        <f t="shared" si="6"/>
        <v>0</v>
      </c>
      <c r="AD32" s="353">
        <f t="shared" si="17"/>
        <v>0</v>
      </c>
      <c r="AE32" s="355"/>
      <c r="AF32" s="353">
        <f t="shared" si="7"/>
        <v>0</v>
      </c>
      <c r="AG32" s="353">
        <f t="shared" si="8"/>
        <v>0</v>
      </c>
      <c r="AH32" s="353">
        <f t="shared" si="9"/>
        <v>0</v>
      </c>
      <c r="AI32" s="358"/>
    </row>
    <row r="33" spans="1:35">
      <c r="A33" s="352">
        <v>43282</v>
      </c>
      <c r="B33" s="309">
        <f t="shared" si="10"/>
        <v>2251272.3831833331</v>
      </c>
      <c r="C33" s="318">
        <v>4.82E-2</v>
      </c>
      <c r="D33" s="309">
        <f t="shared" si="11"/>
        <v>1909940.6848972619</v>
      </c>
      <c r="E33" s="317">
        <f t="shared" si="0"/>
        <v>4161213.0680805948</v>
      </c>
      <c r="F33" s="341">
        <f t="shared" si="15"/>
        <v>29128491.476564169</v>
      </c>
      <c r="H33" s="309">
        <f t="shared" si="12"/>
        <v>7743016.7216183227</v>
      </c>
      <c r="I33" s="309">
        <f t="shared" si="13"/>
        <v>2145960.7946032141</v>
      </c>
      <c r="J33" s="309">
        <f t="shared" si="1"/>
        <v>9888977.5162215363</v>
      </c>
      <c r="K33" s="358"/>
      <c r="M33" s="352">
        <v>43282</v>
      </c>
      <c r="N33" s="309">
        <f>-($N$13)*O33/12</f>
        <v>2167299.9232905949</v>
      </c>
      <c r="O33" s="318">
        <v>4.82E-2</v>
      </c>
      <c r="P33" s="309">
        <f>-(($P$13/10/12))</f>
        <v>1993913.1447900003</v>
      </c>
      <c r="Q33" s="317">
        <f t="shared" si="2"/>
        <v>4161213.0680805952</v>
      </c>
      <c r="R33" s="341">
        <f t="shared" si="16"/>
        <v>29128491.476564169</v>
      </c>
      <c r="T33" s="309">
        <f t="shared" si="3"/>
        <v>7743016.7216183227</v>
      </c>
      <c r="U33" s="309">
        <f t="shared" si="4"/>
        <v>2145960.7946032141</v>
      </c>
      <c r="V33" s="309">
        <f t="shared" si="5"/>
        <v>9888977.5162215363</v>
      </c>
      <c r="W33" s="358"/>
      <c r="Y33" s="352">
        <v>43282</v>
      </c>
      <c r="Z33" s="353">
        <f>-($Z$13)*AA33/12</f>
        <v>83972.459892738334</v>
      </c>
      <c r="AA33" s="354">
        <v>4.82E-2</v>
      </c>
      <c r="AB33" s="353">
        <f t="shared" si="14"/>
        <v>-83972.459892738334</v>
      </c>
      <c r="AC33" s="353">
        <f t="shared" si="6"/>
        <v>0</v>
      </c>
      <c r="AD33" s="353">
        <f t="shared" si="17"/>
        <v>0</v>
      </c>
      <c r="AE33" s="355"/>
      <c r="AF33" s="353">
        <f t="shared" si="7"/>
        <v>0</v>
      </c>
      <c r="AG33" s="353">
        <f t="shared" si="8"/>
        <v>0</v>
      </c>
      <c r="AH33" s="353">
        <f t="shared" si="9"/>
        <v>0</v>
      </c>
      <c r="AI33" s="358"/>
    </row>
    <row r="34" spans="1:35">
      <c r="A34" s="352">
        <v>43313</v>
      </c>
      <c r="B34" s="309">
        <f t="shared" si="10"/>
        <v>2251272.3831833331</v>
      </c>
      <c r="C34" s="318">
        <v>4.82E-2</v>
      </c>
      <c r="D34" s="309">
        <f t="shared" si="11"/>
        <v>1909940.6848972619</v>
      </c>
      <c r="E34" s="317">
        <f t="shared" si="0"/>
        <v>4161213.0680805948</v>
      </c>
      <c r="F34" s="341">
        <f t="shared" si="15"/>
        <v>33289704.544644766</v>
      </c>
      <c r="H34" s="309">
        <f t="shared" si="12"/>
        <v>8849161.9675637968</v>
      </c>
      <c r="I34" s="309">
        <f t="shared" si="13"/>
        <v>2452526.6224036729</v>
      </c>
      <c r="J34" s="309">
        <f t="shared" si="1"/>
        <v>11301688.589967471</v>
      </c>
      <c r="K34" s="358"/>
      <c r="M34" s="352">
        <v>43313</v>
      </c>
      <c r="N34" s="309">
        <f>-($N$13)*O34/12</f>
        <v>2167299.9232905949</v>
      </c>
      <c r="O34" s="318">
        <v>4.82E-2</v>
      </c>
      <c r="P34" s="309">
        <f>-(($P$13/10/12))</f>
        <v>1993913.1447900003</v>
      </c>
      <c r="Q34" s="317">
        <f t="shared" si="2"/>
        <v>4161213.0680805952</v>
      </c>
      <c r="R34" s="341">
        <f t="shared" si="16"/>
        <v>33289704.544644766</v>
      </c>
      <c r="T34" s="309">
        <f t="shared" si="3"/>
        <v>8849161.9675637968</v>
      </c>
      <c r="U34" s="309">
        <f t="shared" si="4"/>
        <v>2452526.6224036729</v>
      </c>
      <c r="V34" s="309">
        <f t="shared" si="5"/>
        <v>11301688.589967471</v>
      </c>
      <c r="W34" s="358"/>
      <c r="Y34" s="352">
        <v>43313</v>
      </c>
      <c r="Z34" s="353">
        <f>-($Z$13)*AA34/12</f>
        <v>83972.459892738334</v>
      </c>
      <c r="AA34" s="354">
        <v>4.82E-2</v>
      </c>
      <c r="AB34" s="353">
        <f t="shared" si="14"/>
        <v>-83972.459892738334</v>
      </c>
      <c r="AC34" s="353">
        <f t="shared" si="6"/>
        <v>0</v>
      </c>
      <c r="AD34" s="353">
        <f t="shared" si="17"/>
        <v>0</v>
      </c>
      <c r="AE34" s="355"/>
      <c r="AF34" s="353">
        <f t="shared" si="7"/>
        <v>0</v>
      </c>
      <c r="AG34" s="353">
        <f t="shared" si="8"/>
        <v>0</v>
      </c>
      <c r="AH34" s="353">
        <f t="shared" si="9"/>
        <v>0</v>
      </c>
      <c r="AI34" s="358"/>
    </row>
    <row r="35" spans="1:35">
      <c r="A35" s="352">
        <v>43344</v>
      </c>
      <c r="B35" s="309">
        <f t="shared" si="10"/>
        <v>2561829.5956823304</v>
      </c>
      <c r="C35" s="318">
        <v>4.82E-2</v>
      </c>
      <c r="D35" s="309">
        <f t="shared" si="11"/>
        <v>-20635.383367266739</v>
      </c>
      <c r="E35" s="317">
        <f t="shared" si="0"/>
        <v>2541194.2123150639</v>
      </c>
      <c r="F35" s="341">
        <f t="shared" si="15"/>
        <v>35830898.756959826</v>
      </c>
      <c r="H35" s="309">
        <f t="shared" si="12"/>
        <v>9524669.2898247633</v>
      </c>
      <c r="I35" s="309">
        <f t="shared" si="13"/>
        <v>2639742.0556329652</v>
      </c>
      <c r="J35" s="309">
        <f t="shared" si="1"/>
        <v>12164411.345457729</v>
      </c>
      <c r="K35" s="358"/>
      <c r="L35" s="317"/>
      <c r="M35" s="352">
        <v>43344</v>
      </c>
      <c r="N35" s="309">
        <f>-($N$16)*O35/12*9-(SUM(N27:N34))</f>
        <v>2466273.3507655673</v>
      </c>
      <c r="O35" s="318">
        <v>4.82E-2</v>
      </c>
      <c r="P35" s="309">
        <f>-($P$16/10/12*9)-(SUM(P27:P34))</f>
        <v>74920.861549496651</v>
      </c>
      <c r="Q35" s="317">
        <f t="shared" si="2"/>
        <v>2541194.2123150639</v>
      </c>
      <c r="R35" s="341">
        <f t="shared" si="16"/>
        <v>35830898.756959826</v>
      </c>
      <c r="T35" s="309">
        <f t="shared" si="3"/>
        <v>9524669.2898247633</v>
      </c>
      <c r="U35" s="309">
        <f t="shared" si="4"/>
        <v>2639742.0556329652</v>
      </c>
      <c r="V35" s="309">
        <f t="shared" si="5"/>
        <v>12164411.345457729</v>
      </c>
      <c r="W35" s="358"/>
      <c r="X35" s="317"/>
      <c r="Y35" s="352">
        <v>43344</v>
      </c>
      <c r="Z35" s="353">
        <f>-($Z$16)*AA35/12*9-(SUM(Z27:Z34))</f>
        <v>95556.244916763389</v>
      </c>
      <c r="AA35" s="354">
        <v>4.82E-2</v>
      </c>
      <c r="AB35" s="353">
        <f t="shared" si="14"/>
        <v>-95556.244916763389</v>
      </c>
      <c r="AC35" s="353">
        <f t="shared" si="6"/>
        <v>0</v>
      </c>
      <c r="AD35" s="353">
        <f t="shared" si="17"/>
        <v>0</v>
      </c>
      <c r="AE35" s="355"/>
      <c r="AF35" s="353">
        <f t="shared" si="7"/>
        <v>0</v>
      </c>
      <c r="AG35" s="353">
        <f t="shared" si="8"/>
        <v>0</v>
      </c>
      <c r="AH35" s="353">
        <f t="shared" si="9"/>
        <v>0</v>
      </c>
      <c r="AI35" s="358"/>
    </row>
    <row r="36" spans="1:35">
      <c r="A36" s="352">
        <v>43374</v>
      </c>
      <c r="B36" s="309">
        <f t="shared" si="10"/>
        <v>2285778.7401276664</v>
      </c>
      <c r="C36" s="318">
        <v>4.82E-2</v>
      </c>
      <c r="D36" s="309">
        <f t="shared" si="11"/>
        <v>1695432.2328678702</v>
      </c>
      <c r="E36" s="317">
        <f t="shared" si="0"/>
        <v>3981210.9729955364</v>
      </c>
      <c r="F36" s="341">
        <f t="shared" si="15"/>
        <v>39812109.72995536</v>
      </c>
      <c r="H36" s="309">
        <f t="shared" si="12"/>
        <v>10582965.87758307</v>
      </c>
      <c r="I36" s="309">
        <f t="shared" si="13"/>
        <v>2933046.7284810725</v>
      </c>
      <c r="J36" s="309">
        <f t="shared" si="1"/>
        <v>13516012.606064143</v>
      </c>
      <c r="K36" s="358"/>
      <c r="L36" s="336"/>
      <c r="M36" s="352">
        <v>43374</v>
      </c>
      <c r="N36" s="309">
        <f>-($N$16)*O36/12</f>
        <v>2200519.1930100364</v>
      </c>
      <c r="O36" s="318">
        <v>4.82E-2</v>
      </c>
      <c r="P36" s="309">
        <f>-(($P$16/10/12))</f>
        <v>1780691.7799855003</v>
      </c>
      <c r="Q36" s="317">
        <f t="shared" si="2"/>
        <v>3981210.9729955364</v>
      </c>
      <c r="R36" s="341">
        <f t="shared" si="16"/>
        <v>39812109.72995536</v>
      </c>
      <c r="T36" s="309">
        <f t="shared" si="3"/>
        <v>10582965.87758307</v>
      </c>
      <c r="U36" s="309">
        <f t="shared" si="4"/>
        <v>2933046.7284810725</v>
      </c>
      <c r="V36" s="309">
        <f t="shared" si="5"/>
        <v>13516012.606064143</v>
      </c>
      <c r="W36" s="358"/>
      <c r="X36" s="336"/>
      <c r="Y36" s="352">
        <v>43374</v>
      </c>
      <c r="Z36" s="353">
        <f>-($Z$16)*AA36/12</f>
        <v>85259.547117630005</v>
      </c>
      <c r="AA36" s="354">
        <v>4.82E-2</v>
      </c>
      <c r="AB36" s="353">
        <f t="shared" si="14"/>
        <v>-85259.547117630005</v>
      </c>
      <c r="AC36" s="353">
        <f t="shared" si="6"/>
        <v>0</v>
      </c>
      <c r="AD36" s="353">
        <f t="shared" si="17"/>
        <v>0</v>
      </c>
      <c r="AE36" s="355"/>
      <c r="AF36" s="353">
        <f t="shared" si="7"/>
        <v>0</v>
      </c>
      <c r="AG36" s="353">
        <f t="shared" si="8"/>
        <v>0</v>
      </c>
      <c r="AH36" s="353">
        <f t="shared" si="9"/>
        <v>0</v>
      </c>
      <c r="AI36" s="358"/>
    </row>
    <row r="37" spans="1:35">
      <c r="A37" s="352">
        <v>43405</v>
      </c>
      <c r="B37" s="309">
        <f t="shared" si="10"/>
        <v>2285778.7401276664</v>
      </c>
      <c r="C37" s="318">
        <v>4.82E-2</v>
      </c>
      <c r="D37" s="309">
        <f t="shared" si="11"/>
        <v>1695432.2328678702</v>
      </c>
      <c r="E37" s="317">
        <f t="shared" si="0"/>
        <v>3981210.9729955364</v>
      </c>
      <c r="F37" s="341">
        <f t="shared" si="15"/>
        <v>43793320.702950895</v>
      </c>
      <c r="H37" s="309">
        <f t="shared" si="12"/>
        <v>11641262.465341376</v>
      </c>
      <c r="I37" s="309">
        <f t="shared" si="13"/>
        <v>3226351.4013291798</v>
      </c>
      <c r="J37" s="309">
        <f t="shared" si="1"/>
        <v>14867613.866670556</v>
      </c>
      <c r="K37" s="358"/>
      <c r="L37" s="317"/>
      <c r="M37" s="352">
        <v>43405</v>
      </c>
      <c r="N37" s="309">
        <f>-($N$16)*O37/12</f>
        <v>2200519.1930100364</v>
      </c>
      <c r="O37" s="318">
        <v>4.82E-2</v>
      </c>
      <c r="P37" s="309">
        <f>-(($P$16/10/12))</f>
        <v>1780691.7799855003</v>
      </c>
      <c r="Q37" s="317">
        <f t="shared" si="2"/>
        <v>3981210.9729955364</v>
      </c>
      <c r="R37" s="341">
        <f t="shared" si="16"/>
        <v>43793320.702950895</v>
      </c>
      <c r="T37" s="309">
        <f t="shared" si="3"/>
        <v>11641262.465341376</v>
      </c>
      <c r="U37" s="309">
        <f t="shared" si="4"/>
        <v>3226351.4013291798</v>
      </c>
      <c r="V37" s="309">
        <f t="shared" si="5"/>
        <v>14867613.866670556</v>
      </c>
      <c r="W37" s="358"/>
      <c r="X37" s="317"/>
      <c r="Y37" s="352">
        <v>43405</v>
      </c>
      <c r="Z37" s="353">
        <f>-($Z$16)*AA37/12</f>
        <v>85259.547117630005</v>
      </c>
      <c r="AA37" s="354">
        <v>4.82E-2</v>
      </c>
      <c r="AB37" s="353">
        <f t="shared" si="14"/>
        <v>-85259.547117630005</v>
      </c>
      <c r="AC37" s="353">
        <f t="shared" si="6"/>
        <v>0</v>
      </c>
      <c r="AD37" s="353">
        <f t="shared" si="17"/>
        <v>0</v>
      </c>
      <c r="AE37" s="355"/>
      <c r="AF37" s="353">
        <f t="shared" si="7"/>
        <v>0</v>
      </c>
      <c r="AG37" s="353">
        <f t="shared" si="8"/>
        <v>0</v>
      </c>
      <c r="AH37" s="353">
        <f t="shared" si="9"/>
        <v>0</v>
      </c>
      <c r="AI37" s="358"/>
    </row>
    <row r="38" spans="1:35">
      <c r="A38" s="352">
        <v>43435</v>
      </c>
      <c r="B38" s="309">
        <f t="shared" si="10"/>
        <v>-4712263.0318243261</v>
      </c>
      <c r="C38" s="318">
        <v>3.3000000000000002E-2</v>
      </c>
      <c r="D38" s="309">
        <f t="shared" si="11"/>
        <v>13660367.550347237</v>
      </c>
      <c r="E38" s="359">
        <f t="shared" si="0"/>
        <v>8948104.5185229108</v>
      </c>
      <c r="F38" s="341">
        <f t="shared" si="15"/>
        <v>52741425.221473806</v>
      </c>
      <c r="H38" s="309">
        <f t="shared" si="12"/>
        <v>14019872.527227212</v>
      </c>
      <c r="I38" s="309">
        <f t="shared" si="13"/>
        <v>3885578.1758503234</v>
      </c>
      <c r="J38" s="309">
        <f t="shared" si="1"/>
        <v>17905450.703077536</v>
      </c>
      <c r="K38" s="358"/>
      <c r="L38" s="341"/>
      <c r="M38" s="352">
        <v>43435</v>
      </c>
      <c r="N38" s="309">
        <f>-($N$18)*O38/12*12-(SUM(N27:N37))</f>
        <v>-4536495.6204285957</v>
      </c>
      <c r="O38" s="318">
        <v>3.3000000000000002E-2</v>
      </c>
      <c r="P38" s="309">
        <f>-($P$18/5/12*12)-(SUM(P27:P37))</f>
        <v>13484600.138951506</v>
      </c>
      <c r="Q38" s="359">
        <f t="shared" si="2"/>
        <v>8948104.5185229108</v>
      </c>
      <c r="R38" s="341">
        <f t="shared" si="16"/>
        <v>52741425.221473806</v>
      </c>
      <c r="T38" s="309">
        <f t="shared" si="3"/>
        <v>14019872.527227212</v>
      </c>
      <c r="U38" s="309">
        <f t="shared" si="4"/>
        <v>3885578.1758503234</v>
      </c>
      <c r="V38" s="309">
        <f t="shared" si="5"/>
        <v>17905450.703077536</v>
      </c>
      <c r="W38" s="358"/>
      <c r="X38" s="341"/>
      <c r="Y38" s="352">
        <v>43435</v>
      </c>
      <c r="Z38" s="353">
        <f>-($Z$18)*AA38/12*12-(SUM(Z27:Z37))</f>
        <v>-175767.41139572999</v>
      </c>
      <c r="AA38" s="354">
        <v>3.3000000000000002E-2</v>
      </c>
      <c r="AB38" s="353">
        <f t="shared" si="14"/>
        <v>175767.41139572999</v>
      </c>
      <c r="AC38" s="360">
        <f t="shared" si="6"/>
        <v>0</v>
      </c>
      <c r="AD38" s="360">
        <f t="shared" si="17"/>
        <v>0</v>
      </c>
      <c r="AE38" s="355"/>
      <c r="AF38" s="353">
        <f t="shared" si="7"/>
        <v>0</v>
      </c>
      <c r="AG38" s="353">
        <f t="shared" si="8"/>
        <v>0</v>
      </c>
      <c r="AH38" s="353">
        <f t="shared" si="9"/>
        <v>0</v>
      </c>
      <c r="AI38" s="358"/>
    </row>
    <row r="39" spans="1:35" s="371" customFormat="1" ht="13.8" thickBot="1">
      <c r="A39" s="361" t="s">
        <v>1774</v>
      </c>
      <c r="B39" s="362">
        <f>SUM(B24:B38)</f>
        <v>-601983945.07060969</v>
      </c>
      <c r="C39" s="363"/>
      <c r="D39" s="364">
        <f>SUM(D24:D38)</f>
        <v>-144223897.69963622</v>
      </c>
      <c r="E39" s="365"/>
      <c r="F39" s="366"/>
      <c r="G39" s="367"/>
      <c r="H39" s="364">
        <f>((B39+D39)/$E$6)*$E$3</f>
        <v>-198359046.81234381</v>
      </c>
      <c r="I39" s="364">
        <f>((B39+D39)/$E$6)*$E$2</f>
        <v>-54974792.515388817</v>
      </c>
      <c r="J39" s="364">
        <f>H39+I39</f>
        <v>-253333839.32773262</v>
      </c>
      <c r="K39" s="368">
        <f>(B39+D39)*$E$5</f>
        <v>-999541682.09797859</v>
      </c>
      <c r="L39" s="369"/>
      <c r="M39" s="361" t="s">
        <v>1774</v>
      </c>
      <c r="N39" s="362">
        <f>SUM(N24:N38)</f>
        <v>-574455953.09252</v>
      </c>
      <c r="O39" s="363"/>
      <c r="P39" s="364">
        <f>SUM(P24:P38)</f>
        <v>-135461935.58391806</v>
      </c>
      <c r="Q39" s="365"/>
      <c r="R39" s="366"/>
      <c r="S39" s="367"/>
      <c r="T39" s="364">
        <f>((N39+P39)/$E$6)*$E$3</f>
        <v>-188712350.15449616</v>
      </c>
      <c r="U39" s="364">
        <f>((N39+P39)/$E$6)*$E$2</f>
        <v>-52301230.831430033</v>
      </c>
      <c r="V39" s="364">
        <f>T39+U39</f>
        <v>-241013580.98592621</v>
      </c>
      <c r="W39" s="368">
        <f>(N39+P39)*$E$5</f>
        <v>-950931469.66236436</v>
      </c>
      <c r="X39" s="369"/>
      <c r="Y39" s="361" t="s">
        <v>1774</v>
      </c>
      <c r="Z39" s="362">
        <f>SUM(Z24:Z38)</f>
        <v>-27527991.023541804</v>
      </c>
      <c r="AA39" s="363"/>
      <c r="AB39" s="364">
        <f>SUM(AB24:AB38)</f>
        <v>-8761962.1157182008</v>
      </c>
      <c r="AC39" s="370"/>
      <c r="AD39" s="370"/>
      <c r="AE39" s="367"/>
      <c r="AF39" s="370"/>
      <c r="AG39" s="370"/>
      <c r="AH39" s="370"/>
      <c r="AI39" s="368">
        <f>(Z39+AB39)*E5</f>
        <v>-48610211.157002218</v>
      </c>
    </row>
    <row r="40" spans="1:35">
      <c r="A40" s="352">
        <v>43466</v>
      </c>
      <c r="B40" s="309">
        <f t="shared" ref="B40:B52" si="18">N40+Z40</f>
        <v>1702608.5924650002</v>
      </c>
      <c r="C40" s="318">
        <v>3.3000000000000002E-2</v>
      </c>
      <c r="D40" s="309">
        <f t="shared" si="11"/>
        <v>2692510.1759911506</v>
      </c>
      <c r="E40" s="341">
        <f t="shared" ref="E40:E49" si="19">B40+D40</f>
        <v>4395118.7684561508</v>
      </c>
      <c r="F40" s="341">
        <f>E40</f>
        <v>4395118.7684561508</v>
      </c>
      <c r="H40" s="309"/>
      <c r="I40" s="309"/>
      <c r="J40" s="309"/>
      <c r="K40" s="358"/>
      <c r="L40" s="336"/>
      <c r="M40" s="352">
        <v>43466</v>
      </c>
      <c r="N40" s="309">
        <f t="shared" ref="N40:N49" si="20">-($N$18)*O40/12</f>
        <v>1639101.2918901502</v>
      </c>
      <c r="O40" s="318">
        <v>3.3000000000000002E-2</v>
      </c>
      <c r="P40" s="309">
        <f t="shared" ref="P40:P49" si="21">-(($P$18/5/12))</f>
        <v>2756017.4765660004</v>
      </c>
      <c r="Q40" s="341">
        <f t="shared" ref="Q40:Q49" si="22">N40+P40</f>
        <v>4395118.7684561508</v>
      </c>
      <c r="R40" s="341">
        <f>Q40</f>
        <v>4395118.7684561508</v>
      </c>
      <c r="T40" s="309"/>
      <c r="U40" s="309"/>
      <c r="V40" s="309"/>
      <c r="W40" s="358"/>
      <c r="X40" s="336"/>
      <c r="Y40" s="352">
        <v>43466</v>
      </c>
      <c r="Z40" s="353">
        <f t="shared" ref="Z40:Z49" si="23">-($Z$18)*AA40/12</f>
        <v>63507.300574850007</v>
      </c>
      <c r="AA40" s="354">
        <v>3.3000000000000002E-2</v>
      </c>
      <c r="AB40" s="353">
        <f>-Z40</f>
        <v>-63507.300574850007</v>
      </c>
      <c r="AC40" s="353">
        <f t="shared" ref="AC40:AC52" si="24">Z40+AB40</f>
        <v>0</v>
      </c>
      <c r="AD40" s="353">
        <f>AC40</f>
        <v>0</v>
      </c>
      <c r="AE40" s="355"/>
      <c r="AF40" s="353"/>
      <c r="AG40" s="353"/>
      <c r="AH40" s="353"/>
      <c r="AI40" s="358"/>
    </row>
    <row r="41" spans="1:35">
      <c r="A41" s="352">
        <v>43497</v>
      </c>
      <c r="B41" s="309">
        <f t="shared" si="18"/>
        <v>1702608.5924650002</v>
      </c>
      <c r="C41" s="318">
        <v>3.3000000000000002E-2</v>
      </c>
      <c r="D41" s="309">
        <f t="shared" si="11"/>
        <v>2692510.1759911506</v>
      </c>
      <c r="E41" s="341">
        <f t="shared" si="19"/>
        <v>4395118.7684561508</v>
      </c>
      <c r="F41" s="372">
        <f t="shared" ref="F41:F49" si="25">F40+E41</f>
        <v>8790237.5369123016</v>
      </c>
      <c r="H41" s="309">
        <f t="shared" ref="H41:H52" si="26">(F41/$E$6)*$E$3</f>
        <v>2336645.4212045353</v>
      </c>
      <c r="I41" s="309">
        <f t="shared" ref="I41:I52" si="27">(F41/$E$6)*$E$2</f>
        <v>647596.36264172068</v>
      </c>
      <c r="J41" s="309">
        <f t="shared" ref="J41:J52" si="28">H41+I41</f>
        <v>2984241.7838462559</v>
      </c>
      <c r="K41" s="356"/>
      <c r="M41" s="352">
        <v>43497</v>
      </c>
      <c r="N41" s="309">
        <f t="shared" si="20"/>
        <v>1639101.2918901502</v>
      </c>
      <c r="O41" s="318">
        <v>3.3000000000000002E-2</v>
      </c>
      <c r="P41" s="309">
        <f t="shared" si="21"/>
        <v>2756017.4765660004</v>
      </c>
      <c r="Q41" s="341">
        <f t="shared" si="22"/>
        <v>4395118.7684561508</v>
      </c>
      <c r="R41" s="372">
        <f t="shared" ref="R41:R49" si="29">R40+Q41</f>
        <v>8790237.5369123016</v>
      </c>
      <c r="T41" s="309">
        <f t="shared" ref="T41:T52" si="30">(R41/$E$6)*$E$3</f>
        <v>2336645.4212045353</v>
      </c>
      <c r="U41" s="309">
        <f t="shared" ref="U41:U52" si="31">(R41/$E$6)*$E$2</f>
        <v>647596.36264172068</v>
      </c>
      <c r="V41" s="309">
        <f t="shared" ref="V41:V52" si="32">T41+U41</f>
        <v>2984241.7838462559</v>
      </c>
      <c r="W41" s="356"/>
      <c r="Y41" s="352">
        <v>43497</v>
      </c>
      <c r="Z41" s="353">
        <f t="shared" si="23"/>
        <v>63507.300574850007</v>
      </c>
      <c r="AA41" s="354">
        <v>3.3000000000000002E-2</v>
      </c>
      <c r="AB41" s="353">
        <f t="shared" ref="AB41:AB52" si="33">-Z41</f>
        <v>-63507.300574850007</v>
      </c>
      <c r="AC41" s="353">
        <f t="shared" si="24"/>
        <v>0</v>
      </c>
      <c r="AD41" s="360">
        <f>AD40+AC41</f>
        <v>0</v>
      </c>
      <c r="AE41" s="355"/>
      <c r="AF41" s="353">
        <f t="shared" ref="AF41:AF52" si="34">(AD41/$E$6)*$E$3</f>
        <v>0</v>
      </c>
      <c r="AG41" s="353">
        <f t="shared" ref="AG41:AG52" si="35">(AD41/$E$6)*$E$2</f>
        <v>0</v>
      </c>
      <c r="AH41" s="353">
        <f t="shared" ref="AH41:AH52" si="36">AF41+AG41</f>
        <v>0</v>
      </c>
      <c r="AI41" s="356"/>
    </row>
    <row r="42" spans="1:35">
      <c r="A42" s="352">
        <v>43525</v>
      </c>
      <c r="B42" s="309">
        <f t="shared" si="18"/>
        <v>1702608.5924650002</v>
      </c>
      <c r="C42" s="318">
        <v>3.3000000000000002E-2</v>
      </c>
      <c r="D42" s="309">
        <f t="shared" si="11"/>
        <v>2692510.1759911506</v>
      </c>
      <c r="E42" s="341">
        <f t="shared" si="19"/>
        <v>4395118.7684561508</v>
      </c>
      <c r="F42" s="372">
        <f t="shared" si="25"/>
        <v>13185356.305368453</v>
      </c>
      <c r="H42" s="309">
        <f t="shared" si="26"/>
        <v>3504968.1318068039</v>
      </c>
      <c r="I42" s="309">
        <f t="shared" si="27"/>
        <v>971394.54396258108</v>
      </c>
      <c r="J42" s="309">
        <f t="shared" si="28"/>
        <v>4476362.675769385</v>
      </c>
      <c r="K42" s="333"/>
      <c r="M42" s="352">
        <v>43525</v>
      </c>
      <c r="N42" s="309">
        <f t="shared" si="20"/>
        <v>1639101.2918901502</v>
      </c>
      <c r="O42" s="318">
        <v>3.3000000000000002E-2</v>
      </c>
      <c r="P42" s="309">
        <f t="shared" si="21"/>
        <v>2756017.4765660004</v>
      </c>
      <c r="Q42" s="341">
        <f t="shared" si="22"/>
        <v>4395118.7684561508</v>
      </c>
      <c r="R42" s="372">
        <f t="shared" si="29"/>
        <v>13185356.305368453</v>
      </c>
      <c r="T42" s="309">
        <f t="shared" si="30"/>
        <v>3504968.1318068039</v>
      </c>
      <c r="U42" s="309">
        <f t="shared" si="31"/>
        <v>971394.54396258108</v>
      </c>
      <c r="V42" s="309">
        <f t="shared" si="32"/>
        <v>4476362.675769385</v>
      </c>
      <c r="W42" s="333"/>
      <c r="Y42" s="352">
        <v>43525</v>
      </c>
      <c r="Z42" s="353">
        <f t="shared" si="23"/>
        <v>63507.300574850007</v>
      </c>
      <c r="AA42" s="354">
        <v>3.3000000000000002E-2</v>
      </c>
      <c r="AB42" s="353">
        <f t="shared" si="33"/>
        <v>-63507.300574850007</v>
      </c>
      <c r="AC42" s="353">
        <f t="shared" si="24"/>
        <v>0</v>
      </c>
      <c r="AD42" s="360">
        <f>AD41+AC42</f>
        <v>0</v>
      </c>
      <c r="AE42" s="355"/>
      <c r="AF42" s="353">
        <f t="shared" si="34"/>
        <v>0</v>
      </c>
      <c r="AG42" s="353">
        <f t="shared" si="35"/>
        <v>0</v>
      </c>
      <c r="AH42" s="353">
        <f t="shared" si="36"/>
        <v>0</v>
      </c>
      <c r="AI42" s="333"/>
    </row>
    <row r="43" spans="1:35">
      <c r="A43" s="352">
        <v>43556</v>
      </c>
      <c r="B43" s="309">
        <f t="shared" si="18"/>
        <v>1702608.5924650002</v>
      </c>
      <c r="C43" s="318">
        <v>3.3000000000000002E-2</v>
      </c>
      <c r="D43" s="309">
        <f t="shared" si="11"/>
        <v>2692510.1759911506</v>
      </c>
      <c r="E43" s="341">
        <f t="shared" si="19"/>
        <v>4395118.7684561508</v>
      </c>
      <c r="F43" s="372">
        <f t="shared" si="25"/>
        <v>17580475.073824603</v>
      </c>
      <c r="H43" s="309">
        <f t="shared" si="26"/>
        <v>4673290.8424090706</v>
      </c>
      <c r="I43" s="309">
        <f t="shared" si="27"/>
        <v>1295192.7252834414</v>
      </c>
      <c r="J43" s="309">
        <f t="shared" si="28"/>
        <v>5968483.5676925117</v>
      </c>
      <c r="K43" s="333"/>
      <c r="M43" s="352">
        <v>43556</v>
      </c>
      <c r="N43" s="309">
        <f t="shared" si="20"/>
        <v>1639101.2918901502</v>
      </c>
      <c r="O43" s="318">
        <v>3.3000000000000002E-2</v>
      </c>
      <c r="P43" s="309">
        <f t="shared" si="21"/>
        <v>2756017.4765660004</v>
      </c>
      <c r="Q43" s="341">
        <f t="shared" si="22"/>
        <v>4395118.7684561508</v>
      </c>
      <c r="R43" s="372">
        <f t="shared" si="29"/>
        <v>17580475.073824603</v>
      </c>
      <c r="T43" s="309">
        <f t="shared" si="30"/>
        <v>4673290.8424090706</v>
      </c>
      <c r="U43" s="309">
        <f t="shared" si="31"/>
        <v>1295192.7252834414</v>
      </c>
      <c r="V43" s="309">
        <f t="shared" si="32"/>
        <v>5968483.5676925117</v>
      </c>
      <c r="W43" s="333"/>
      <c r="Y43" s="352">
        <v>43556</v>
      </c>
      <c r="Z43" s="353">
        <f t="shared" si="23"/>
        <v>63507.300574850007</v>
      </c>
      <c r="AA43" s="354">
        <v>3.3000000000000002E-2</v>
      </c>
      <c r="AB43" s="353">
        <f t="shared" si="33"/>
        <v>-63507.300574850007</v>
      </c>
      <c r="AC43" s="353">
        <f t="shared" si="24"/>
        <v>0</v>
      </c>
      <c r="AD43" s="360">
        <f>AD42+AC43</f>
        <v>0</v>
      </c>
      <c r="AE43" s="355"/>
      <c r="AF43" s="353">
        <f t="shared" si="34"/>
        <v>0</v>
      </c>
      <c r="AG43" s="353">
        <f t="shared" si="35"/>
        <v>0</v>
      </c>
      <c r="AH43" s="353">
        <f t="shared" si="36"/>
        <v>0</v>
      </c>
      <c r="AI43" s="333"/>
    </row>
    <row r="44" spans="1:35">
      <c r="A44" s="352">
        <v>43586</v>
      </c>
      <c r="B44" s="309">
        <f t="shared" si="18"/>
        <v>1702608.5924650002</v>
      </c>
      <c r="C44" s="318">
        <v>3.3000000000000002E-2</v>
      </c>
      <c r="D44" s="309">
        <f t="shared" si="11"/>
        <v>2692510.1759911506</v>
      </c>
      <c r="E44" s="341">
        <f t="shared" si="19"/>
        <v>4395118.7684561508</v>
      </c>
      <c r="F44" s="372">
        <f t="shared" si="25"/>
        <v>21975593.842280753</v>
      </c>
      <c r="H44" s="309">
        <f t="shared" si="26"/>
        <v>5841613.5530113392</v>
      </c>
      <c r="I44" s="309">
        <f t="shared" si="27"/>
        <v>1618990.9066043017</v>
      </c>
      <c r="J44" s="309">
        <f t="shared" si="28"/>
        <v>7460604.4596156403</v>
      </c>
      <c r="K44" s="333"/>
      <c r="M44" s="352">
        <v>43586</v>
      </c>
      <c r="N44" s="309">
        <f t="shared" si="20"/>
        <v>1639101.2918901502</v>
      </c>
      <c r="O44" s="318">
        <v>3.3000000000000002E-2</v>
      </c>
      <c r="P44" s="309">
        <f t="shared" si="21"/>
        <v>2756017.4765660004</v>
      </c>
      <c r="Q44" s="341">
        <f t="shared" si="22"/>
        <v>4395118.7684561508</v>
      </c>
      <c r="R44" s="372">
        <f t="shared" si="29"/>
        <v>21975593.842280753</v>
      </c>
      <c r="T44" s="309">
        <f t="shared" si="30"/>
        <v>5841613.5530113392</v>
      </c>
      <c r="U44" s="309">
        <f t="shared" si="31"/>
        <v>1618990.9066043017</v>
      </c>
      <c r="V44" s="309">
        <f t="shared" si="32"/>
        <v>7460604.4596156403</v>
      </c>
      <c r="W44" s="333"/>
      <c r="Y44" s="352">
        <v>43586</v>
      </c>
      <c r="Z44" s="353">
        <f t="shared" si="23"/>
        <v>63507.300574850007</v>
      </c>
      <c r="AA44" s="354">
        <v>3.3000000000000002E-2</v>
      </c>
      <c r="AB44" s="353">
        <f t="shared" si="33"/>
        <v>-63507.300574850007</v>
      </c>
      <c r="AC44" s="353">
        <f t="shared" si="24"/>
        <v>0</v>
      </c>
      <c r="AD44" s="360">
        <f t="shared" ref="AD44:AD52" si="37">AD43+AC44</f>
        <v>0</v>
      </c>
      <c r="AE44" s="355"/>
      <c r="AF44" s="353">
        <f t="shared" si="34"/>
        <v>0</v>
      </c>
      <c r="AG44" s="353">
        <f t="shared" si="35"/>
        <v>0</v>
      </c>
      <c r="AH44" s="353">
        <f t="shared" si="36"/>
        <v>0</v>
      </c>
      <c r="AI44" s="333"/>
    </row>
    <row r="45" spans="1:35">
      <c r="A45" s="352">
        <v>43617</v>
      </c>
      <c r="B45" s="309">
        <f t="shared" si="18"/>
        <v>1702608.5924650002</v>
      </c>
      <c r="C45" s="318">
        <v>3.3000000000000002E-2</v>
      </c>
      <c r="D45" s="309">
        <f t="shared" si="11"/>
        <v>2692510.1759911506</v>
      </c>
      <c r="E45" s="341">
        <f t="shared" si="19"/>
        <v>4395118.7684561508</v>
      </c>
      <c r="F45" s="372">
        <f t="shared" si="25"/>
        <v>26370712.610736903</v>
      </c>
      <c r="H45" s="309">
        <f t="shared" si="26"/>
        <v>7009936.2636136059</v>
      </c>
      <c r="I45" s="309">
        <f t="shared" si="27"/>
        <v>1942789.0879251617</v>
      </c>
      <c r="J45" s="309">
        <f t="shared" si="28"/>
        <v>8952725.351538768</v>
      </c>
      <c r="K45" s="333"/>
      <c r="M45" s="352">
        <v>43617</v>
      </c>
      <c r="N45" s="309">
        <f t="shared" si="20"/>
        <v>1639101.2918901502</v>
      </c>
      <c r="O45" s="318">
        <v>3.3000000000000002E-2</v>
      </c>
      <c r="P45" s="309">
        <f t="shared" si="21"/>
        <v>2756017.4765660004</v>
      </c>
      <c r="Q45" s="341">
        <f t="shared" si="22"/>
        <v>4395118.7684561508</v>
      </c>
      <c r="R45" s="372">
        <f t="shared" si="29"/>
        <v>26370712.610736903</v>
      </c>
      <c r="T45" s="309">
        <f t="shared" si="30"/>
        <v>7009936.2636136059</v>
      </c>
      <c r="U45" s="309">
        <f t="shared" si="31"/>
        <v>1942789.0879251617</v>
      </c>
      <c r="V45" s="309">
        <f t="shared" si="32"/>
        <v>8952725.351538768</v>
      </c>
      <c r="W45" s="333"/>
      <c r="Y45" s="352">
        <v>43617</v>
      </c>
      <c r="Z45" s="353">
        <f t="shared" si="23"/>
        <v>63507.300574850007</v>
      </c>
      <c r="AA45" s="354">
        <v>3.3000000000000002E-2</v>
      </c>
      <c r="AB45" s="353">
        <f t="shared" si="33"/>
        <v>-63507.300574850007</v>
      </c>
      <c r="AC45" s="353">
        <f t="shared" si="24"/>
        <v>0</v>
      </c>
      <c r="AD45" s="360">
        <f t="shared" si="37"/>
        <v>0</v>
      </c>
      <c r="AE45" s="355"/>
      <c r="AF45" s="353">
        <f t="shared" si="34"/>
        <v>0</v>
      </c>
      <c r="AG45" s="353">
        <f t="shared" si="35"/>
        <v>0</v>
      </c>
      <c r="AH45" s="353">
        <f t="shared" si="36"/>
        <v>0</v>
      </c>
      <c r="AI45" s="333"/>
    </row>
    <row r="46" spans="1:35">
      <c r="A46" s="352">
        <v>43647</v>
      </c>
      <c r="B46" s="309">
        <f t="shared" si="18"/>
        <v>1702608.5924650002</v>
      </c>
      <c r="C46" s="318">
        <v>3.3000000000000002E-2</v>
      </c>
      <c r="D46" s="309">
        <f t="shared" si="11"/>
        <v>2692510.1759911506</v>
      </c>
      <c r="E46" s="341">
        <f t="shared" si="19"/>
        <v>4395118.7684561508</v>
      </c>
      <c r="F46" s="372">
        <f t="shared" si="25"/>
        <v>30765831.379193053</v>
      </c>
      <c r="H46" s="309">
        <f t="shared" si="26"/>
        <v>8178258.9742158735</v>
      </c>
      <c r="I46" s="309">
        <f t="shared" si="27"/>
        <v>2266587.2692460218</v>
      </c>
      <c r="J46" s="309">
        <f t="shared" si="28"/>
        <v>10444846.243461896</v>
      </c>
      <c r="K46" s="333"/>
      <c r="M46" s="352">
        <v>43647</v>
      </c>
      <c r="N46" s="309">
        <f t="shared" si="20"/>
        <v>1639101.2918901502</v>
      </c>
      <c r="O46" s="318">
        <v>3.3000000000000002E-2</v>
      </c>
      <c r="P46" s="309">
        <f t="shared" si="21"/>
        <v>2756017.4765660004</v>
      </c>
      <c r="Q46" s="341">
        <f t="shared" si="22"/>
        <v>4395118.7684561508</v>
      </c>
      <c r="R46" s="372">
        <f t="shared" si="29"/>
        <v>30765831.379193053</v>
      </c>
      <c r="T46" s="309">
        <f t="shared" si="30"/>
        <v>8178258.9742158735</v>
      </c>
      <c r="U46" s="309">
        <f t="shared" si="31"/>
        <v>2266587.2692460218</v>
      </c>
      <c r="V46" s="309">
        <f t="shared" si="32"/>
        <v>10444846.243461896</v>
      </c>
      <c r="W46" s="333"/>
      <c r="Y46" s="352">
        <v>43647</v>
      </c>
      <c r="Z46" s="353">
        <f t="shared" si="23"/>
        <v>63507.300574850007</v>
      </c>
      <c r="AA46" s="354">
        <v>3.3000000000000002E-2</v>
      </c>
      <c r="AB46" s="353">
        <f t="shared" si="33"/>
        <v>-63507.300574850007</v>
      </c>
      <c r="AC46" s="353">
        <f t="shared" si="24"/>
        <v>0</v>
      </c>
      <c r="AD46" s="360">
        <f t="shared" si="37"/>
        <v>0</v>
      </c>
      <c r="AE46" s="355"/>
      <c r="AF46" s="353">
        <f t="shared" si="34"/>
        <v>0</v>
      </c>
      <c r="AG46" s="353">
        <f t="shared" si="35"/>
        <v>0</v>
      </c>
      <c r="AH46" s="353">
        <f t="shared" si="36"/>
        <v>0</v>
      </c>
      <c r="AI46" s="333"/>
    </row>
    <row r="47" spans="1:35">
      <c r="A47" s="352">
        <v>43678</v>
      </c>
      <c r="B47" s="309">
        <f t="shared" si="18"/>
        <v>1702608.5924650002</v>
      </c>
      <c r="C47" s="318">
        <v>3.3000000000000002E-2</v>
      </c>
      <c r="D47" s="309">
        <f t="shared" si="11"/>
        <v>2692510.1759911506</v>
      </c>
      <c r="E47" s="341">
        <f t="shared" si="19"/>
        <v>4395118.7684561508</v>
      </c>
      <c r="F47" s="372">
        <f t="shared" si="25"/>
        <v>35160950.147649206</v>
      </c>
      <c r="H47" s="309">
        <f t="shared" si="26"/>
        <v>9346581.6848181412</v>
      </c>
      <c r="I47" s="309">
        <f t="shared" si="27"/>
        <v>2590385.4505668827</v>
      </c>
      <c r="J47" s="309">
        <f t="shared" si="28"/>
        <v>11936967.135385023</v>
      </c>
      <c r="K47" s="333"/>
      <c r="M47" s="352">
        <v>43678</v>
      </c>
      <c r="N47" s="309">
        <f t="shared" si="20"/>
        <v>1639101.2918901502</v>
      </c>
      <c r="O47" s="318">
        <v>3.3000000000000002E-2</v>
      </c>
      <c r="P47" s="309">
        <f t="shared" si="21"/>
        <v>2756017.4765660004</v>
      </c>
      <c r="Q47" s="341">
        <f t="shared" si="22"/>
        <v>4395118.7684561508</v>
      </c>
      <c r="R47" s="372">
        <f t="shared" si="29"/>
        <v>35160950.147649206</v>
      </c>
      <c r="T47" s="309">
        <f t="shared" si="30"/>
        <v>9346581.6848181412</v>
      </c>
      <c r="U47" s="309">
        <f t="shared" si="31"/>
        <v>2590385.4505668827</v>
      </c>
      <c r="V47" s="309">
        <f t="shared" si="32"/>
        <v>11936967.135385023</v>
      </c>
      <c r="W47" s="333"/>
      <c r="Y47" s="352">
        <v>43678</v>
      </c>
      <c r="Z47" s="353">
        <f t="shared" si="23"/>
        <v>63507.300574850007</v>
      </c>
      <c r="AA47" s="354">
        <v>3.3000000000000002E-2</v>
      </c>
      <c r="AB47" s="353">
        <f t="shared" si="33"/>
        <v>-63507.300574850007</v>
      </c>
      <c r="AC47" s="353">
        <f t="shared" si="24"/>
        <v>0</v>
      </c>
      <c r="AD47" s="360">
        <f t="shared" si="37"/>
        <v>0</v>
      </c>
      <c r="AE47" s="355"/>
      <c r="AF47" s="353">
        <f t="shared" si="34"/>
        <v>0</v>
      </c>
      <c r="AG47" s="353">
        <f t="shared" si="35"/>
        <v>0</v>
      </c>
      <c r="AH47" s="353">
        <f t="shared" si="36"/>
        <v>0</v>
      </c>
      <c r="AI47" s="333"/>
    </row>
    <row r="48" spans="1:35">
      <c r="A48" s="352">
        <v>43709</v>
      </c>
      <c r="B48" s="309">
        <f t="shared" si="18"/>
        <v>1702608.5924650002</v>
      </c>
      <c r="C48" s="318">
        <v>3.3000000000000002E-2</v>
      </c>
      <c r="D48" s="309">
        <f t="shared" si="11"/>
        <v>2692510.1759911506</v>
      </c>
      <c r="E48" s="341">
        <f t="shared" si="19"/>
        <v>4395118.7684561508</v>
      </c>
      <c r="F48" s="372">
        <f t="shared" si="25"/>
        <v>39556068.91610536</v>
      </c>
      <c r="H48" s="309">
        <f t="shared" si="26"/>
        <v>10514904.39542041</v>
      </c>
      <c r="I48" s="309">
        <f t="shared" si="27"/>
        <v>2914183.6318877432</v>
      </c>
      <c r="J48" s="309">
        <f t="shared" si="28"/>
        <v>13429088.027308153</v>
      </c>
      <c r="K48" s="333"/>
      <c r="M48" s="352">
        <v>43709</v>
      </c>
      <c r="N48" s="309">
        <f t="shared" si="20"/>
        <v>1639101.2918901502</v>
      </c>
      <c r="O48" s="318">
        <v>3.3000000000000002E-2</v>
      </c>
      <c r="P48" s="309">
        <f t="shared" si="21"/>
        <v>2756017.4765660004</v>
      </c>
      <c r="Q48" s="341">
        <f t="shared" si="22"/>
        <v>4395118.7684561508</v>
      </c>
      <c r="R48" s="372">
        <f t="shared" si="29"/>
        <v>39556068.91610536</v>
      </c>
      <c r="T48" s="309">
        <f t="shared" si="30"/>
        <v>10514904.39542041</v>
      </c>
      <c r="U48" s="309">
        <f t="shared" si="31"/>
        <v>2914183.6318877432</v>
      </c>
      <c r="V48" s="309">
        <f t="shared" si="32"/>
        <v>13429088.027308153</v>
      </c>
      <c r="W48" s="333"/>
      <c r="Y48" s="352">
        <v>43709</v>
      </c>
      <c r="Z48" s="353">
        <f t="shared" si="23"/>
        <v>63507.300574850007</v>
      </c>
      <c r="AA48" s="354">
        <v>3.3000000000000002E-2</v>
      </c>
      <c r="AB48" s="353">
        <f t="shared" si="33"/>
        <v>-63507.300574850007</v>
      </c>
      <c r="AC48" s="353">
        <f t="shared" si="24"/>
        <v>0</v>
      </c>
      <c r="AD48" s="360">
        <f t="shared" si="37"/>
        <v>0</v>
      </c>
      <c r="AE48" s="355"/>
      <c r="AF48" s="353">
        <f t="shared" si="34"/>
        <v>0</v>
      </c>
      <c r="AG48" s="353">
        <f t="shared" si="35"/>
        <v>0</v>
      </c>
      <c r="AH48" s="353">
        <f t="shared" si="36"/>
        <v>0</v>
      </c>
      <c r="AI48" s="333"/>
    </row>
    <row r="49" spans="1:35">
      <c r="A49" s="352">
        <v>43739</v>
      </c>
      <c r="B49" s="309">
        <f t="shared" si="18"/>
        <v>1702608.5924650002</v>
      </c>
      <c r="C49" s="318">
        <v>3.3000000000000002E-2</v>
      </c>
      <c r="D49" s="309">
        <f t="shared" si="11"/>
        <v>2692510.1759911506</v>
      </c>
      <c r="E49" s="341">
        <f t="shared" si="19"/>
        <v>4395118.7684561508</v>
      </c>
      <c r="F49" s="372">
        <f t="shared" si="25"/>
        <v>43951187.684561513</v>
      </c>
      <c r="H49" s="309">
        <f t="shared" si="26"/>
        <v>11683227.106022678</v>
      </c>
      <c r="I49" s="309">
        <f t="shared" si="27"/>
        <v>3237981.8132086038</v>
      </c>
      <c r="J49" s="309">
        <f t="shared" si="28"/>
        <v>14921208.919231283</v>
      </c>
      <c r="K49" s="333"/>
      <c r="M49" s="352">
        <v>43739</v>
      </c>
      <c r="N49" s="309">
        <f t="shared" si="20"/>
        <v>1639101.2918901502</v>
      </c>
      <c r="O49" s="318">
        <v>3.3000000000000002E-2</v>
      </c>
      <c r="P49" s="309">
        <f t="shared" si="21"/>
        <v>2756017.4765660004</v>
      </c>
      <c r="Q49" s="341">
        <f t="shared" si="22"/>
        <v>4395118.7684561508</v>
      </c>
      <c r="R49" s="372">
        <f t="shared" si="29"/>
        <v>43951187.684561513</v>
      </c>
      <c r="T49" s="309">
        <f t="shared" si="30"/>
        <v>11683227.106022678</v>
      </c>
      <c r="U49" s="309">
        <f t="shared" si="31"/>
        <v>3237981.8132086038</v>
      </c>
      <c r="V49" s="309">
        <f>T49+U49</f>
        <v>14921208.919231283</v>
      </c>
      <c r="W49" s="333"/>
      <c r="Y49" s="352">
        <v>43739</v>
      </c>
      <c r="Z49" s="353">
        <f t="shared" si="23"/>
        <v>63507.300574850007</v>
      </c>
      <c r="AA49" s="354">
        <v>3.3000000000000002E-2</v>
      </c>
      <c r="AB49" s="353">
        <f t="shared" si="33"/>
        <v>-63507.300574850007</v>
      </c>
      <c r="AC49" s="353">
        <f t="shared" si="24"/>
        <v>0</v>
      </c>
      <c r="AD49" s="360">
        <f t="shared" si="37"/>
        <v>0</v>
      </c>
      <c r="AE49" s="355"/>
      <c r="AF49" s="353">
        <f t="shared" si="34"/>
        <v>0</v>
      </c>
      <c r="AG49" s="353">
        <f t="shared" si="35"/>
        <v>0</v>
      </c>
      <c r="AH49" s="353">
        <f t="shared" si="36"/>
        <v>0</v>
      </c>
      <c r="AI49" s="333"/>
    </row>
    <row r="50" spans="1:35" s="371" customFormat="1">
      <c r="A50" s="373" t="s">
        <v>1775</v>
      </c>
      <c r="B50" s="314">
        <f t="shared" si="18"/>
        <v>204173.31046545063</v>
      </c>
      <c r="C50" s="374">
        <v>3.3300000000000003E-2</v>
      </c>
      <c r="D50" s="314">
        <f t="shared" si="11"/>
        <v>-7615.664480361389</v>
      </c>
      <c r="E50" s="369">
        <f>B50+D50</f>
        <v>196557.64598508924</v>
      </c>
      <c r="F50" s="375">
        <f>E50+F49</f>
        <v>44147745.330546603</v>
      </c>
      <c r="H50" s="314">
        <f t="shared" si="26"/>
        <v>11735476.606854159</v>
      </c>
      <c r="I50" s="314">
        <f t="shared" si="27"/>
        <v>3252462.652441314</v>
      </c>
      <c r="J50" s="314">
        <f t="shared" si="28"/>
        <v>14987939.259295473</v>
      </c>
      <c r="K50" s="376"/>
      <c r="M50" s="373" t="s">
        <v>1775</v>
      </c>
      <c r="N50" s="314">
        <v>196557.64598508924</v>
      </c>
      <c r="O50" s="374">
        <v>3.3300000000000003E-2</v>
      </c>
      <c r="P50" s="314"/>
      <c r="Q50" s="369">
        <f>N50+P50</f>
        <v>196557.64598508924</v>
      </c>
      <c r="R50" s="375">
        <f>Q50+R49</f>
        <v>44147745.330546603</v>
      </c>
      <c r="T50" s="314">
        <f>(R50/$E$6)*$E$3</f>
        <v>11735476.606854159</v>
      </c>
      <c r="U50" s="314">
        <f t="shared" si="31"/>
        <v>3252462.652441314</v>
      </c>
      <c r="V50" s="314">
        <f>T50+U50</f>
        <v>14987939.259295473</v>
      </c>
      <c r="W50" s="376"/>
      <c r="Y50" s="373" t="s">
        <v>1775</v>
      </c>
      <c r="Z50" s="377">
        <v>7615.664480361389</v>
      </c>
      <c r="AA50" s="378">
        <v>3.3300000000000003E-2</v>
      </c>
      <c r="AB50" s="377">
        <f t="shared" si="33"/>
        <v>-7615.664480361389</v>
      </c>
      <c r="AC50" s="377">
        <f t="shared" si="24"/>
        <v>0</v>
      </c>
      <c r="AD50" s="360">
        <f t="shared" si="37"/>
        <v>0</v>
      </c>
      <c r="AE50" s="379"/>
      <c r="AF50" s="377">
        <f t="shared" si="34"/>
        <v>0</v>
      </c>
      <c r="AG50" s="377">
        <f t="shared" si="35"/>
        <v>0</v>
      </c>
      <c r="AH50" s="377">
        <f t="shared" si="36"/>
        <v>0</v>
      </c>
      <c r="AI50" s="376"/>
    </row>
    <row r="51" spans="1:35">
      <c r="A51" s="352">
        <v>43770</v>
      </c>
      <c r="B51" s="309">
        <f t="shared" si="18"/>
        <v>1889767.46016797</v>
      </c>
      <c r="C51" s="380">
        <v>3.3329774327225739E-2</v>
      </c>
      <c r="D51" s="309">
        <f t="shared" si="11"/>
        <v>2685529.1502174856</v>
      </c>
      <c r="E51" s="341">
        <f>B51+D51</f>
        <v>4575296.6103854552</v>
      </c>
      <c r="F51" s="372">
        <f>F50+E51</f>
        <v>48723041.940932058</v>
      </c>
      <c r="H51" s="309">
        <f t="shared" si="26"/>
        <v>12951694.693159154</v>
      </c>
      <c r="I51" s="309">
        <f t="shared" si="27"/>
        <v>3589534.936375679</v>
      </c>
      <c r="J51" s="309">
        <f t="shared" si="28"/>
        <v>16541229.629534833</v>
      </c>
      <c r="K51" s="333"/>
      <c r="M51" s="352">
        <v>43770</v>
      </c>
      <c r="N51" s="309">
        <f>-($N$18)*O51/12*11-SUM(N40:N49)</f>
        <v>1819279.1338194553</v>
      </c>
      <c r="O51" s="380">
        <v>3.3329774327225739E-2</v>
      </c>
      <c r="P51" s="309">
        <f>-(($P$18/5/12))</f>
        <v>2756017.4765660004</v>
      </c>
      <c r="Q51" s="341">
        <f>N51+P51</f>
        <v>4575296.6103854552</v>
      </c>
      <c r="R51" s="372">
        <f>R50+Q51</f>
        <v>48723041.940932058</v>
      </c>
      <c r="T51" s="309">
        <f t="shared" si="30"/>
        <v>12951694.693159154</v>
      </c>
      <c r="U51" s="309">
        <f t="shared" si="31"/>
        <v>3589534.936375679</v>
      </c>
      <c r="V51" s="309">
        <f>T51+U51</f>
        <v>16541229.629534833</v>
      </c>
      <c r="W51" s="333"/>
      <c r="Y51" s="352">
        <v>43770</v>
      </c>
      <c r="Z51" s="353">
        <f>-($Z$18)*AA51/12*11-(SUM(Z40:Z49))</f>
        <v>70488.326348514645</v>
      </c>
      <c r="AA51" s="381">
        <v>3.3329774327225739E-2</v>
      </c>
      <c r="AB51" s="353">
        <f t="shared" si="33"/>
        <v>-70488.326348514645</v>
      </c>
      <c r="AC51" s="353">
        <f t="shared" si="24"/>
        <v>0</v>
      </c>
      <c r="AD51" s="360">
        <f t="shared" si="37"/>
        <v>0</v>
      </c>
      <c r="AE51" s="355"/>
      <c r="AF51" s="353">
        <f t="shared" si="34"/>
        <v>0</v>
      </c>
      <c r="AG51" s="353">
        <f t="shared" si="35"/>
        <v>0</v>
      </c>
      <c r="AH51" s="353">
        <f t="shared" si="36"/>
        <v>0</v>
      </c>
      <c r="AI51" s="333"/>
    </row>
    <row r="52" spans="1:35">
      <c r="A52" s="352">
        <v>43800</v>
      </c>
      <c r="B52" s="309">
        <f t="shared" si="18"/>
        <v>1829832.7332839244</v>
      </c>
      <c r="C52" s="380">
        <v>3.3329774327225739E-2</v>
      </c>
      <c r="D52" s="309">
        <f t="shared" si="11"/>
        <v>2687764.7155378461</v>
      </c>
      <c r="E52" s="341">
        <f>B52+D52</f>
        <v>4517597.44882177</v>
      </c>
      <c r="F52" s="372">
        <f>F51+E52</f>
        <v>53240639.389753826</v>
      </c>
      <c r="H52" s="309">
        <f t="shared" si="26"/>
        <v>14152575.02765608</v>
      </c>
      <c r="I52" s="309">
        <f t="shared" si="27"/>
        <v>3922356.3946640687</v>
      </c>
      <c r="J52" s="309">
        <f t="shared" si="28"/>
        <v>18074931.42232015</v>
      </c>
      <c r="K52" s="333"/>
      <c r="M52" s="352">
        <v>43800</v>
      </c>
      <c r="N52" s="309">
        <f>-($N$20)*O52/12*12-SUM(N40:N49)-N51</f>
        <v>1761579.9722557701</v>
      </c>
      <c r="O52" s="380">
        <v>3.3329774327225739E-2</v>
      </c>
      <c r="P52" s="382">
        <f>P51</f>
        <v>2756017.4765660004</v>
      </c>
      <c r="Q52" s="341">
        <f>N52+P52</f>
        <v>4517597.44882177</v>
      </c>
      <c r="R52" s="372">
        <f>R51+Q52</f>
        <v>53240639.389753826</v>
      </c>
      <c r="T52" s="309">
        <f t="shared" si="30"/>
        <v>14152575.02765608</v>
      </c>
      <c r="U52" s="309">
        <f t="shared" si="31"/>
        <v>3922356.3946640687</v>
      </c>
      <c r="V52" s="309">
        <f t="shared" si="32"/>
        <v>18074931.42232015</v>
      </c>
      <c r="W52" s="333"/>
      <c r="Y52" s="352">
        <v>43800</v>
      </c>
      <c r="Z52" s="353">
        <f>-($Z$20)*AA52/12*12-SUM(Z40:Z49)-Z51</f>
        <v>68252.761028154404</v>
      </c>
      <c r="AA52" s="381">
        <v>3.3329774327225739E-2</v>
      </c>
      <c r="AB52" s="353">
        <f t="shared" si="33"/>
        <v>-68252.761028154404</v>
      </c>
      <c r="AC52" s="353">
        <f t="shared" si="24"/>
        <v>0</v>
      </c>
      <c r="AD52" s="360">
        <f t="shared" si="37"/>
        <v>0</v>
      </c>
      <c r="AE52" s="355"/>
      <c r="AF52" s="353">
        <f t="shared" si="34"/>
        <v>0</v>
      </c>
      <c r="AG52" s="353">
        <f t="shared" si="35"/>
        <v>0</v>
      </c>
      <c r="AH52" s="353">
        <f t="shared" si="36"/>
        <v>0</v>
      </c>
      <c r="AI52" s="333"/>
    </row>
    <row r="53" spans="1:35" s="371" customFormat="1" ht="13.8" thickBot="1">
      <c r="A53" s="383" t="s">
        <v>1776</v>
      </c>
      <c r="B53" s="384">
        <f>SUM(B39:B52)</f>
        <v>-581034085.64204192</v>
      </c>
      <c r="C53" s="384"/>
      <c r="D53" s="385">
        <f>SUM(D39:D52)</f>
        <v>-111933117.73844977</v>
      </c>
      <c r="E53" s="386"/>
      <c r="F53" s="386"/>
      <c r="G53" s="386"/>
      <c r="H53" s="364">
        <f>((B53+D53)/$E$6)*$E$3</f>
        <v>-184206471.78468764</v>
      </c>
      <c r="I53" s="364">
        <f>((B53+D53)/$E$6)*$E$2</f>
        <v>-51052436.120724723</v>
      </c>
      <c r="J53" s="364">
        <f>H53+I53</f>
        <v>-235258907.90541238</v>
      </c>
      <c r="K53" s="387">
        <f>(B53+D53)*E5</f>
        <v>-928226111.28590417</v>
      </c>
      <c r="M53" s="383" t="s">
        <v>1776</v>
      </c>
      <c r="N53" s="384">
        <f>SUM(N39:N52)</f>
        <v>-554287523.42155814</v>
      </c>
      <c r="O53" s="384"/>
      <c r="P53" s="385">
        <f>SUM(P39:P52)</f>
        <v>-102389725.86512604</v>
      </c>
      <c r="Q53" s="386"/>
      <c r="R53" s="386"/>
      <c r="S53" s="386"/>
      <c r="T53" s="364">
        <f>((N53+P53)/$E$6)*$E$3</f>
        <v>-174559775.12684008</v>
      </c>
      <c r="U53" s="364">
        <f>((N53+P53)/$E$6)*$E$2</f>
        <v>-48378874.436765961</v>
      </c>
      <c r="V53" s="364">
        <f>T53+U53</f>
        <v>-222938649.56360605</v>
      </c>
      <c r="W53" s="368">
        <f>(N53+P53)*$E$5</f>
        <v>-879615898.85029018</v>
      </c>
      <c r="Y53" s="361" t="s">
        <v>1776</v>
      </c>
      <c r="Z53" s="384">
        <f>SUM(Z39:Z52)</f>
        <v>-26746561.26593627</v>
      </c>
      <c r="AA53" s="384"/>
      <c r="AB53" s="385">
        <f>SUM(AB39:AB52)</f>
        <v>-9543391.8733237348</v>
      </c>
      <c r="AC53" s="384"/>
      <c r="AD53" s="384"/>
      <c r="AE53" s="386"/>
      <c r="AF53" s="386"/>
      <c r="AG53" s="386"/>
      <c r="AH53" s="386"/>
      <c r="AI53" s="387">
        <f>(Z53+AB53)*E5</f>
        <v>-48610211.157002218</v>
      </c>
    </row>
    <row r="54" spans="1:35">
      <c r="A54" s="352">
        <v>43831</v>
      </c>
      <c r="B54" s="309">
        <f t="shared" ref="B54:B69" si="38">N54+Z54</f>
        <v>1728807.1765084912</v>
      </c>
      <c r="C54" s="380">
        <v>3.3329774327225739E-2</v>
      </c>
      <c r="D54" s="309">
        <f>P54+AB54</f>
        <v>2691532.9688055697</v>
      </c>
      <c r="E54" s="341">
        <f t="shared" ref="E54:E67" si="39">B54+D54</f>
        <v>4420340.1453140611</v>
      </c>
      <c r="F54" s="341">
        <f>E54</f>
        <v>4420340.1453140611</v>
      </c>
      <c r="H54" s="309">
        <f>(F54/$E$6)*$E$3</f>
        <v>1175027.1272353833</v>
      </c>
      <c r="I54" s="309">
        <f t="shared" ref="I54:I69" si="40">(F54/$E$6)*$E$2</f>
        <v>325656.2962859465</v>
      </c>
      <c r="J54" s="309">
        <f t="shared" ref="J54:J69" si="41">H54+I54</f>
        <v>1500683.4235213296</v>
      </c>
      <c r="K54" s="358"/>
      <c r="L54" s="336"/>
      <c r="M54" s="352">
        <v>43831</v>
      </c>
      <c r="N54" s="309">
        <f>-($N$20)*O54/12</f>
        <v>1664322.6687480605</v>
      </c>
      <c r="O54" s="380">
        <v>3.3329774327225739E-2</v>
      </c>
      <c r="P54" s="309">
        <f>-(($P$20/5/12))</f>
        <v>2756017.4765660004</v>
      </c>
      <c r="Q54" s="341">
        <f t="shared" ref="Q54:Q67" si="42">N54+P54</f>
        <v>4420340.1453140611</v>
      </c>
      <c r="R54" s="341">
        <f>Q54</f>
        <v>4420340.1453140611</v>
      </c>
      <c r="T54" s="309">
        <f>(R54/$E$6)*$E$3</f>
        <v>1175027.1272353833</v>
      </c>
      <c r="U54" s="309">
        <f t="shared" ref="U54:U69" si="43">(R54/$E$6)*$E$2</f>
        <v>325656.2962859465</v>
      </c>
      <c r="V54" s="309">
        <f t="shared" ref="V54:V69" si="44">T54+U54</f>
        <v>1500683.4235213296</v>
      </c>
      <c r="W54" s="358"/>
      <c r="X54" s="336"/>
      <c r="Y54" s="352">
        <v>43831</v>
      </c>
      <c r="Z54" s="353">
        <f>-($Z$20)*AA54/12</f>
        <v>64484.507760430766</v>
      </c>
      <c r="AA54" s="381">
        <v>3.3329774327225739E-2</v>
      </c>
      <c r="AB54" s="353">
        <f>-Z54</f>
        <v>-64484.507760430766</v>
      </c>
      <c r="AC54" s="353">
        <f t="shared" ref="AC54:AC69" si="45">Z54+AB54</f>
        <v>0</v>
      </c>
      <c r="AD54" s="353">
        <f>AC54</f>
        <v>0</v>
      </c>
      <c r="AE54" s="355"/>
      <c r="AF54" s="353"/>
      <c r="AG54" s="353"/>
      <c r="AH54" s="353"/>
      <c r="AI54" s="358"/>
    </row>
    <row r="55" spans="1:35">
      <c r="A55" s="352">
        <v>43862</v>
      </c>
      <c r="B55" s="309">
        <f t="shared" si="38"/>
        <v>1728807.1765084912</v>
      </c>
      <c r="C55" s="380">
        <v>3.3329774327225739E-2</v>
      </c>
      <c r="D55" s="309">
        <f t="shared" ref="D55:D115" si="46">P55+AB55</f>
        <v>2691532.9688055697</v>
      </c>
      <c r="E55" s="341">
        <f t="shared" si="39"/>
        <v>4420340.1453140611</v>
      </c>
      <c r="F55" s="372">
        <f>F54+E55</f>
        <v>8840680.2906281222</v>
      </c>
      <c r="H55" s="309">
        <f>(F55/$E$6)*$E$3</f>
        <v>2350054.2544707665</v>
      </c>
      <c r="I55" s="309">
        <f t="shared" si="40"/>
        <v>651312.59257189301</v>
      </c>
      <c r="J55" s="309">
        <f t="shared" si="41"/>
        <v>3001366.8470426593</v>
      </c>
      <c r="K55" s="356"/>
      <c r="M55" s="352">
        <v>43862</v>
      </c>
      <c r="N55" s="309">
        <f t="shared" ref="N55:N61" si="47">-($N$20)*O55/12</f>
        <v>1664322.6687480605</v>
      </c>
      <c r="O55" s="380">
        <v>3.3329774327225739E-2</v>
      </c>
      <c r="P55" s="309">
        <f t="shared" ref="P55:P61" si="48">-(($P$20/5/12))</f>
        <v>2756017.4765660004</v>
      </c>
      <c r="Q55" s="341">
        <f t="shared" si="42"/>
        <v>4420340.1453140611</v>
      </c>
      <c r="R55" s="372">
        <f t="shared" ref="R55:R60" si="49">R54+Q55</f>
        <v>8840680.2906281222</v>
      </c>
      <c r="T55" s="309">
        <f t="shared" ref="T55:T69" si="50">(R55/$E$6)*$E$3</f>
        <v>2350054.2544707665</v>
      </c>
      <c r="U55" s="309">
        <f t="shared" si="43"/>
        <v>651312.59257189301</v>
      </c>
      <c r="V55" s="309">
        <f t="shared" si="44"/>
        <v>3001366.8470426593</v>
      </c>
      <c r="W55" s="356"/>
      <c r="Y55" s="352">
        <v>43862</v>
      </c>
      <c r="Z55" s="353">
        <f t="shared" ref="Z55:Z61" si="51">-($Z$20)*AA55/12</f>
        <v>64484.507760430766</v>
      </c>
      <c r="AA55" s="381">
        <v>3.3329774327225739E-2</v>
      </c>
      <c r="AB55" s="353">
        <f>-Z55</f>
        <v>-64484.507760430766</v>
      </c>
      <c r="AC55" s="353">
        <f t="shared" si="45"/>
        <v>0</v>
      </c>
      <c r="AD55" s="360">
        <f>AD54+AC55</f>
        <v>0</v>
      </c>
      <c r="AE55" s="355"/>
      <c r="AF55" s="353">
        <f t="shared" ref="AF55:AF69" si="52">(AD55/$E$6)*$E$3</f>
        <v>0</v>
      </c>
      <c r="AG55" s="353">
        <f t="shared" ref="AG55:AG69" si="53">(AD55/$E$6)*$E$2</f>
        <v>0</v>
      </c>
      <c r="AH55" s="353">
        <f t="shared" ref="AH55:AH69" si="54">AF55+AG55</f>
        <v>0</v>
      </c>
      <c r="AI55" s="356"/>
    </row>
    <row r="56" spans="1:35">
      <c r="A56" s="352">
        <v>43891</v>
      </c>
      <c r="B56" s="309">
        <f t="shared" si="38"/>
        <v>1728807.1765084912</v>
      </c>
      <c r="C56" s="380">
        <v>3.3329774327225739E-2</v>
      </c>
      <c r="D56" s="309">
        <f t="shared" si="46"/>
        <v>2691532.9688055697</v>
      </c>
      <c r="E56" s="341">
        <f t="shared" si="39"/>
        <v>4420340.1453140611</v>
      </c>
      <c r="F56" s="372">
        <f>F55+E56</f>
        <v>13261020.435942184</v>
      </c>
      <c r="H56" s="309">
        <f t="shared" ref="H56:H69" si="55">(F56/$E$6)*$E$3</f>
        <v>3525081.3817061502</v>
      </c>
      <c r="I56" s="309">
        <f t="shared" si="40"/>
        <v>976968.88885783963</v>
      </c>
      <c r="J56" s="309">
        <f t="shared" si="41"/>
        <v>4502050.2705639899</v>
      </c>
      <c r="K56" s="333"/>
      <c r="M56" s="352">
        <v>43891</v>
      </c>
      <c r="N56" s="309">
        <f t="shared" si="47"/>
        <v>1664322.6687480605</v>
      </c>
      <c r="O56" s="380">
        <v>3.3329774327225739E-2</v>
      </c>
      <c r="P56" s="309">
        <f t="shared" si="48"/>
        <v>2756017.4765660004</v>
      </c>
      <c r="Q56" s="341">
        <f t="shared" si="42"/>
        <v>4420340.1453140611</v>
      </c>
      <c r="R56" s="372">
        <f t="shared" si="49"/>
        <v>13261020.435942184</v>
      </c>
      <c r="T56" s="309">
        <f t="shared" si="50"/>
        <v>3525081.3817061502</v>
      </c>
      <c r="U56" s="309">
        <f t="shared" si="43"/>
        <v>976968.88885783963</v>
      </c>
      <c r="V56" s="309">
        <f t="shared" si="44"/>
        <v>4502050.2705639899</v>
      </c>
      <c r="W56" s="333"/>
      <c r="Y56" s="352">
        <v>43891</v>
      </c>
      <c r="Z56" s="353">
        <f t="shared" si="51"/>
        <v>64484.507760430766</v>
      </c>
      <c r="AA56" s="381">
        <v>3.3329774327225739E-2</v>
      </c>
      <c r="AB56" s="353">
        <f>-Z56</f>
        <v>-64484.507760430766</v>
      </c>
      <c r="AC56" s="353">
        <f t="shared" si="45"/>
        <v>0</v>
      </c>
      <c r="AD56" s="360">
        <f>AD55+AC56</f>
        <v>0</v>
      </c>
      <c r="AE56" s="355"/>
      <c r="AF56" s="353">
        <f t="shared" si="52"/>
        <v>0</v>
      </c>
      <c r="AG56" s="353">
        <f t="shared" si="53"/>
        <v>0</v>
      </c>
      <c r="AH56" s="353">
        <f t="shared" si="54"/>
        <v>0</v>
      </c>
      <c r="AI56" s="333"/>
    </row>
    <row r="57" spans="1:35">
      <c r="A57" s="352">
        <v>43922</v>
      </c>
      <c r="B57" s="309">
        <f t="shared" si="38"/>
        <v>1728807.1765084912</v>
      </c>
      <c r="C57" s="380">
        <v>3.3329774327225739E-2</v>
      </c>
      <c r="D57" s="309">
        <f t="shared" si="46"/>
        <v>2691532.9688055697</v>
      </c>
      <c r="E57" s="341">
        <f t="shared" si="39"/>
        <v>4420340.1453140611</v>
      </c>
      <c r="F57" s="372">
        <f>F56+E57</f>
        <v>17681360.581256244</v>
      </c>
      <c r="H57" s="309">
        <f t="shared" si="55"/>
        <v>4700108.508941533</v>
      </c>
      <c r="I57" s="309">
        <f t="shared" si="40"/>
        <v>1302625.185143786</v>
      </c>
      <c r="J57" s="309">
        <f t="shared" si="41"/>
        <v>6002733.6940853186</v>
      </c>
      <c r="K57" s="333"/>
      <c r="M57" s="352">
        <v>43922</v>
      </c>
      <c r="N57" s="309">
        <f t="shared" si="47"/>
        <v>1664322.6687480605</v>
      </c>
      <c r="O57" s="380">
        <v>3.3329774327225739E-2</v>
      </c>
      <c r="P57" s="309">
        <f t="shared" si="48"/>
        <v>2756017.4765660004</v>
      </c>
      <c r="Q57" s="341">
        <f t="shared" si="42"/>
        <v>4420340.1453140611</v>
      </c>
      <c r="R57" s="372">
        <f t="shared" si="49"/>
        <v>17681360.581256244</v>
      </c>
      <c r="T57" s="309">
        <f t="shared" si="50"/>
        <v>4700108.508941533</v>
      </c>
      <c r="U57" s="309">
        <f t="shared" si="43"/>
        <v>1302625.185143786</v>
      </c>
      <c r="V57" s="309">
        <f t="shared" si="44"/>
        <v>6002733.6940853186</v>
      </c>
      <c r="W57" s="333"/>
      <c r="Y57" s="352">
        <v>43922</v>
      </c>
      <c r="Z57" s="353">
        <f t="shared" si="51"/>
        <v>64484.507760430766</v>
      </c>
      <c r="AA57" s="381">
        <v>3.3329774327225739E-2</v>
      </c>
      <c r="AB57" s="353">
        <f>-Z57</f>
        <v>-64484.507760430766</v>
      </c>
      <c r="AC57" s="353">
        <f t="shared" si="45"/>
        <v>0</v>
      </c>
      <c r="AD57" s="360">
        <f>AD56+AC57</f>
        <v>0</v>
      </c>
      <c r="AE57" s="355"/>
      <c r="AF57" s="353">
        <f t="shared" si="52"/>
        <v>0</v>
      </c>
      <c r="AG57" s="353">
        <f t="shared" si="53"/>
        <v>0</v>
      </c>
      <c r="AH57" s="353">
        <f t="shared" si="54"/>
        <v>0</v>
      </c>
      <c r="AI57" s="333"/>
    </row>
    <row r="58" spans="1:35">
      <c r="A58" s="352">
        <v>43952</v>
      </c>
      <c r="B58" s="309">
        <f t="shared" si="38"/>
        <v>1728807.1765084912</v>
      </c>
      <c r="C58" s="380">
        <v>3.3329774327225739E-2</v>
      </c>
      <c r="D58" s="309">
        <f t="shared" si="46"/>
        <v>2691532.9688055697</v>
      </c>
      <c r="E58" s="341">
        <f t="shared" si="39"/>
        <v>4420340.1453140611</v>
      </c>
      <c r="F58" s="372">
        <f t="shared" ref="F58:F61" si="56">F57+E58</f>
        <v>22101700.726570304</v>
      </c>
      <c r="H58" s="309">
        <f t="shared" si="55"/>
        <v>5875135.6361769158</v>
      </c>
      <c r="I58" s="309">
        <f t="shared" si="40"/>
        <v>1628281.4814297324</v>
      </c>
      <c r="J58" s="309">
        <f t="shared" si="41"/>
        <v>7503417.1176066482</v>
      </c>
      <c r="K58" s="333"/>
      <c r="M58" s="352">
        <v>43952</v>
      </c>
      <c r="N58" s="309">
        <f t="shared" si="47"/>
        <v>1664322.6687480605</v>
      </c>
      <c r="O58" s="380">
        <v>3.3329774327225739E-2</v>
      </c>
      <c r="P58" s="309">
        <f t="shared" si="48"/>
        <v>2756017.4765660004</v>
      </c>
      <c r="Q58" s="341">
        <f t="shared" si="42"/>
        <v>4420340.1453140611</v>
      </c>
      <c r="R58" s="372">
        <f t="shared" si="49"/>
        <v>22101700.726570304</v>
      </c>
      <c r="T58" s="309">
        <f t="shared" si="50"/>
        <v>5875135.6361769158</v>
      </c>
      <c r="U58" s="309">
        <f t="shared" si="43"/>
        <v>1628281.4814297324</v>
      </c>
      <c r="V58" s="309">
        <f t="shared" si="44"/>
        <v>7503417.1176066482</v>
      </c>
      <c r="W58" s="333"/>
      <c r="Y58" s="352">
        <v>43952</v>
      </c>
      <c r="Z58" s="353">
        <f t="shared" si="51"/>
        <v>64484.507760430766</v>
      </c>
      <c r="AA58" s="381">
        <v>3.3329774327225739E-2</v>
      </c>
      <c r="AB58" s="353">
        <f>-Z58</f>
        <v>-64484.507760430766</v>
      </c>
      <c r="AC58" s="353">
        <f t="shared" si="45"/>
        <v>0</v>
      </c>
      <c r="AD58" s="360">
        <f t="shared" ref="AD58:AD66" si="57">AD57+AC58</f>
        <v>0</v>
      </c>
      <c r="AE58" s="355"/>
      <c r="AF58" s="353">
        <f t="shared" si="52"/>
        <v>0</v>
      </c>
      <c r="AG58" s="353">
        <f t="shared" si="53"/>
        <v>0</v>
      </c>
      <c r="AH58" s="353">
        <f t="shared" si="54"/>
        <v>0</v>
      </c>
      <c r="AI58" s="333"/>
    </row>
    <row r="59" spans="1:35">
      <c r="A59" s="352">
        <v>43983</v>
      </c>
      <c r="B59" s="309">
        <f t="shared" si="38"/>
        <v>1728807.1765084912</v>
      </c>
      <c r="C59" s="380">
        <v>3.3329774327225739E-2</v>
      </c>
      <c r="D59" s="309">
        <f t="shared" si="46"/>
        <v>2896417.1003650986</v>
      </c>
      <c r="E59" s="341">
        <f t="shared" si="39"/>
        <v>4625224.2768735895</v>
      </c>
      <c r="F59" s="372">
        <f t="shared" si="56"/>
        <v>26726925.003443893</v>
      </c>
      <c r="H59" s="309">
        <f t="shared" si="55"/>
        <v>7104625.6338268565</v>
      </c>
      <c r="I59" s="309">
        <f t="shared" si="40"/>
        <v>1969032.0476718424</v>
      </c>
      <c r="J59" s="309">
        <f t="shared" si="41"/>
        <v>9073657.6814986989</v>
      </c>
      <c r="K59" s="333"/>
      <c r="M59" s="352">
        <v>43983</v>
      </c>
      <c r="N59" s="309">
        <f t="shared" si="47"/>
        <v>1664322.6687480605</v>
      </c>
      <c r="O59" s="380">
        <v>3.3329774327225739E-2</v>
      </c>
      <c r="P59" s="309">
        <f t="shared" si="48"/>
        <v>2756017.4765660004</v>
      </c>
      <c r="Q59" s="341">
        <f t="shared" si="42"/>
        <v>4420340.1453140611</v>
      </c>
      <c r="R59" s="372">
        <f t="shared" si="49"/>
        <v>26522040.871884365</v>
      </c>
      <c r="T59" s="309">
        <f t="shared" si="50"/>
        <v>7050162.7634122986</v>
      </c>
      <c r="U59" s="309">
        <f t="shared" si="43"/>
        <v>1953937.7777156788</v>
      </c>
      <c r="V59" s="309">
        <f t="shared" si="44"/>
        <v>9004100.5411279779</v>
      </c>
      <c r="W59" s="333"/>
      <c r="Y59" s="352">
        <v>43983</v>
      </c>
      <c r="Z59" s="309">
        <f t="shared" si="51"/>
        <v>64484.507760430766</v>
      </c>
      <c r="AA59" s="380">
        <v>3.3329774327225739E-2</v>
      </c>
      <c r="AB59" s="309">
        <f>-((SUM($AB$53:$AB$58)-($AB$21))/5)/12</f>
        <v>140399.62379909822</v>
      </c>
      <c r="AC59" s="309">
        <f t="shared" si="45"/>
        <v>204884.13155952899</v>
      </c>
      <c r="AD59" s="388">
        <f t="shared" si="57"/>
        <v>204884.13155952899</v>
      </c>
      <c r="AF59" s="309">
        <f t="shared" si="52"/>
        <v>54462.87041455834</v>
      </c>
      <c r="AG59" s="309">
        <f t="shared" si="53"/>
        <v>15094.269956163813</v>
      </c>
      <c r="AH59" s="309">
        <f t="shared" si="54"/>
        <v>69557.140370722147</v>
      </c>
      <c r="AI59" s="333"/>
    </row>
    <row r="60" spans="1:35">
      <c r="A60" s="352">
        <v>44013</v>
      </c>
      <c r="B60" s="309">
        <f t="shared" si="38"/>
        <v>1728807.1765084912</v>
      </c>
      <c r="C60" s="380">
        <v>3.3329774327225739E-2</v>
      </c>
      <c r="D60" s="309">
        <f t="shared" si="46"/>
        <v>2896417.1003650986</v>
      </c>
      <c r="E60" s="341">
        <f t="shared" si="39"/>
        <v>4625224.2768735895</v>
      </c>
      <c r="F60" s="372">
        <f t="shared" si="56"/>
        <v>31352149.280317482</v>
      </c>
      <c r="H60" s="309">
        <f t="shared" si="55"/>
        <v>8334115.6314767972</v>
      </c>
      <c r="I60" s="309">
        <f t="shared" si="40"/>
        <v>2309782.6139139524</v>
      </c>
      <c r="J60" s="309">
        <f t="shared" si="41"/>
        <v>10643898.24539075</v>
      </c>
      <c r="K60" s="333"/>
      <c r="M60" s="352">
        <v>44013</v>
      </c>
      <c r="N60" s="309">
        <f t="shared" si="47"/>
        <v>1664322.6687480605</v>
      </c>
      <c r="O60" s="380">
        <v>3.3329774327225739E-2</v>
      </c>
      <c r="P60" s="309">
        <f t="shared" si="48"/>
        <v>2756017.4765660004</v>
      </c>
      <c r="Q60" s="341">
        <f t="shared" si="42"/>
        <v>4420340.1453140611</v>
      </c>
      <c r="R60" s="372">
        <f t="shared" si="49"/>
        <v>30942381.017198425</v>
      </c>
      <c r="T60" s="309">
        <f t="shared" si="50"/>
        <v>8225189.8906476824</v>
      </c>
      <c r="U60" s="309">
        <f t="shared" si="43"/>
        <v>2279594.0740016252</v>
      </c>
      <c r="V60" s="309">
        <f t="shared" si="44"/>
        <v>10504783.964649308</v>
      </c>
      <c r="W60" s="333"/>
      <c r="Y60" s="352">
        <v>44013</v>
      </c>
      <c r="Z60" s="309">
        <f t="shared" si="51"/>
        <v>64484.507760430766</v>
      </c>
      <c r="AA60" s="380">
        <v>3.3329774327225739E-2</v>
      </c>
      <c r="AB60" s="309">
        <f>-((SUM($AB$53:$AB$58)-($AB$21))/5)/12</f>
        <v>140399.62379909822</v>
      </c>
      <c r="AC60" s="309">
        <f t="shared" si="45"/>
        <v>204884.13155952899</v>
      </c>
      <c r="AD60" s="388">
        <f t="shared" si="57"/>
        <v>409768.26311905799</v>
      </c>
      <c r="AF60" s="309">
        <f t="shared" si="52"/>
        <v>108925.74082911668</v>
      </c>
      <c r="AG60" s="309">
        <f t="shared" si="53"/>
        <v>30188.539912327626</v>
      </c>
      <c r="AH60" s="309">
        <f t="shared" si="54"/>
        <v>139114.28074144429</v>
      </c>
      <c r="AI60" s="333"/>
    </row>
    <row r="61" spans="1:35">
      <c r="A61" s="352">
        <v>44044</v>
      </c>
      <c r="B61" s="309">
        <f t="shared" si="38"/>
        <v>1728807.1765084912</v>
      </c>
      <c r="C61" s="380">
        <v>3.3329774327225739E-2</v>
      </c>
      <c r="D61" s="309">
        <f t="shared" si="46"/>
        <v>2896417.1003650986</v>
      </c>
      <c r="E61" s="341">
        <f t="shared" si="39"/>
        <v>4625224.2768735895</v>
      </c>
      <c r="F61" s="372">
        <f t="shared" si="56"/>
        <v>35977373.557191074</v>
      </c>
      <c r="H61" s="309">
        <f t="shared" si="55"/>
        <v>9563605.6291267406</v>
      </c>
      <c r="I61" s="309">
        <f t="shared" si="40"/>
        <v>2650533.1801560633</v>
      </c>
      <c r="J61" s="309">
        <f t="shared" si="41"/>
        <v>12214138.809282804</v>
      </c>
      <c r="K61" s="333"/>
      <c r="M61" s="352">
        <v>44044</v>
      </c>
      <c r="N61" s="309">
        <f t="shared" si="47"/>
        <v>1664322.6687480605</v>
      </c>
      <c r="O61" s="380">
        <v>3.3329774327225739E-2</v>
      </c>
      <c r="P61" s="309">
        <f t="shared" si="48"/>
        <v>2756017.4765660004</v>
      </c>
      <c r="Q61" s="341">
        <f t="shared" si="42"/>
        <v>4420340.1453140611</v>
      </c>
      <c r="R61" s="372">
        <f>R60+Q61</f>
        <v>35362721.162512489</v>
      </c>
      <c r="T61" s="309">
        <f t="shared" si="50"/>
        <v>9400217.0178830661</v>
      </c>
      <c r="U61" s="309">
        <f t="shared" si="43"/>
        <v>2605250.370287572</v>
      </c>
      <c r="V61" s="309">
        <f t="shared" si="44"/>
        <v>12005467.388170637</v>
      </c>
      <c r="W61" s="333"/>
      <c r="Y61" s="352">
        <v>44044</v>
      </c>
      <c r="Z61" s="309">
        <f t="shared" si="51"/>
        <v>64484.507760430766</v>
      </c>
      <c r="AA61" s="380">
        <v>3.3329774327225739E-2</v>
      </c>
      <c r="AB61" s="309">
        <f>-((SUM($AB$53:$AB$58)-($AB$21))/5)/12</f>
        <v>140399.62379909822</v>
      </c>
      <c r="AC61" s="309">
        <f t="shared" si="45"/>
        <v>204884.13155952899</v>
      </c>
      <c r="AD61" s="388">
        <f t="shared" si="57"/>
        <v>614652.39467858698</v>
      </c>
      <c r="AF61" s="309">
        <f t="shared" si="52"/>
        <v>163388.611243675</v>
      </c>
      <c r="AG61" s="309">
        <f t="shared" si="53"/>
        <v>45282.809868491437</v>
      </c>
      <c r="AH61" s="309">
        <f t="shared" si="54"/>
        <v>208671.42111216643</v>
      </c>
      <c r="AI61" s="333"/>
    </row>
    <row r="62" spans="1:35" s="371" customFormat="1">
      <c r="A62" s="389" t="s">
        <v>1777</v>
      </c>
      <c r="B62" s="314">
        <f>N62+Z62</f>
        <v>412739.77645320445</v>
      </c>
      <c r="C62" s="390">
        <v>3.3329774327225739E-2</v>
      </c>
      <c r="D62" s="314">
        <f t="shared" si="46"/>
        <v>-412739.77645320445</v>
      </c>
      <c r="E62" s="369">
        <f t="shared" si="39"/>
        <v>0</v>
      </c>
      <c r="F62" s="375">
        <f>F61+E62</f>
        <v>35977373.557191074</v>
      </c>
      <c r="H62" s="314">
        <f t="shared" si="55"/>
        <v>9563605.6291267406</v>
      </c>
      <c r="I62" s="314">
        <f t="shared" si="40"/>
        <v>2650533.1801560633</v>
      </c>
      <c r="J62" s="314">
        <f t="shared" si="41"/>
        <v>12214138.809282804</v>
      </c>
      <c r="K62" s="376"/>
      <c r="M62" s="389" t="s">
        <v>1777</v>
      </c>
      <c r="N62" s="314">
        <v>0</v>
      </c>
      <c r="O62" s="390"/>
      <c r="P62" s="314">
        <v>0</v>
      </c>
      <c r="Q62" s="369">
        <f>N62+P62</f>
        <v>0</v>
      </c>
      <c r="R62" s="372">
        <f t="shared" ref="R62:R63" si="58">R61+Q62</f>
        <v>35362721.162512489</v>
      </c>
      <c r="T62" s="309">
        <f t="shared" si="50"/>
        <v>9400217.0178830661</v>
      </c>
      <c r="U62" s="309">
        <f t="shared" si="43"/>
        <v>2605250.370287572</v>
      </c>
      <c r="V62" s="309">
        <f t="shared" si="44"/>
        <v>12005467.388170637</v>
      </c>
      <c r="W62" s="376"/>
      <c r="Y62" s="389" t="s">
        <v>1777</v>
      </c>
      <c r="Z62" s="377">
        <f>+(-SUM(Z27:Z38,Z40:Z52,Z54:Z58))-((Z24*AA68)/12*29)</f>
        <v>412739.77645320445</v>
      </c>
      <c r="AA62" s="391">
        <v>3.3329774327225739E-2</v>
      </c>
      <c r="AB62" s="377">
        <f>-Z62</f>
        <v>-412739.77645320445</v>
      </c>
      <c r="AC62" s="377">
        <f t="shared" si="45"/>
        <v>0</v>
      </c>
      <c r="AD62" s="392">
        <f t="shared" si="57"/>
        <v>614652.39467858698</v>
      </c>
      <c r="AE62" s="379"/>
      <c r="AF62" s="377">
        <f t="shared" si="52"/>
        <v>163388.611243675</v>
      </c>
      <c r="AG62" s="377">
        <f t="shared" si="53"/>
        <v>45282.809868491437</v>
      </c>
      <c r="AH62" s="377">
        <f t="shared" si="54"/>
        <v>208671.42111216643</v>
      </c>
      <c r="AI62" s="376"/>
    </row>
    <row r="63" spans="1:35" s="371" customFormat="1">
      <c r="A63" s="389" t="s">
        <v>1778</v>
      </c>
      <c r="B63" s="314">
        <f>N63+Z63</f>
        <v>82859.039168283096</v>
      </c>
      <c r="C63" s="390">
        <v>1.0333297743272301</v>
      </c>
      <c r="D63" s="314">
        <f t="shared" si="46"/>
        <v>-82859.039168283096</v>
      </c>
      <c r="E63" s="369">
        <f t="shared" si="39"/>
        <v>0</v>
      </c>
      <c r="F63" s="375">
        <f>F62+E63</f>
        <v>35977373.557191074</v>
      </c>
      <c r="H63" s="314">
        <f t="shared" si="55"/>
        <v>9563605.6291267406</v>
      </c>
      <c r="I63" s="314">
        <f t="shared" si="40"/>
        <v>2650533.1801560633</v>
      </c>
      <c r="J63" s="314">
        <f t="shared" si="41"/>
        <v>12214138.809282804</v>
      </c>
      <c r="K63" s="376"/>
      <c r="M63" s="389" t="s">
        <v>1778</v>
      </c>
      <c r="N63" s="314"/>
      <c r="O63" s="390"/>
      <c r="P63" s="314"/>
      <c r="Q63" s="369">
        <f>N63+P63</f>
        <v>0</v>
      </c>
      <c r="R63" s="372">
        <f t="shared" si="58"/>
        <v>35362721.162512489</v>
      </c>
      <c r="T63" s="309">
        <f t="shared" si="50"/>
        <v>9400217.0178830661</v>
      </c>
      <c r="U63" s="309">
        <f t="shared" si="43"/>
        <v>2605250.370287572</v>
      </c>
      <c r="V63" s="309">
        <f t="shared" si="44"/>
        <v>12005467.388170637</v>
      </c>
      <c r="W63" s="376"/>
      <c r="Y63" s="389" t="s">
        <v>1778</v>
      </c>
      <c r="Z63" s="377">
        <f>70453.0391682831+12406</f>
        <v>82859.039168283096</v>
      </c>
      <c r="AA63" s="391"/>
      <c r="AB63" s="377">
        <f>-Z63</f>
        <v>-82859.039168283096</v>
      </c>
      <c r="AC63" s="377">
        <f t="shared" si="45"/>
        <v>0</v>
      </c>
      <c r="AD63" s="392">
        <f>AD62+AC63</f>
        <v>614652.39467858698</v>
      </c>
      <c r="AE63" s="379"/>
      <c r="AF63" s="377">
        <f>(AD63/$E$6)*$E$3</f>
        <v>163388.611243675</v>
      </c>
      <c r="AG63" s="377">
        <f t="shared" si="53"/>
        <v>45282.809868491437</v>
      </c>
      <c r="AH63" s="377">
        <f t="shared" si="54"/>
        <v>208671.42111216643</v>
      </c>
      <c r="AI63" s="376"/>
    </row>
    <row r="64" spans="1:35" s="371" customFormat="1">
      <c r="A64" s="389" t="s">
        <v>1779</v>
      </c>
      <c r="B64" s="314">
        <f t="shared" si="38"/>
        <v>-351639.50677857525</v>
      </c>
      <c r="C64" s="390">
        <v>3.3329774327225697E-2</v>
      </c>
      <c r="D64" s="314">
        <f t="shared" si="46"/>
        <v>1785047.0826982963</v>
      </c>
      <c r="E64" s="369">
        <f t="shared" si="39"/>
        <v>1433407.575919721</v>
      </c>
      <c r="F64" s="375">
        <f>F62+E64</f>
        <v>37410781.133110791</v>
      </c>
      <c r="H64" s="314">
        <f>(F64/$E$6)*$E$3</f>
        <v>9944638.0227256529</v>
      </c>
      <c r="I64" s="314">
        <f t="shared" si="40"/>
        <v>2756135.5064243432</v>
      </c>
      <c r="J64" s="314">
        <f t="shared" si="41"/>
        <v>12700773.529149996</v>
      </c>
      <c r="K64" s="376"/>
      <c r="M64" s="389" t="s">
        <v>1779</v>
      </c>
      <c r="N64" s="314">
        <f>+(-SUM(N27:N38,N40:N52,N54:N61))-((N24*3.33%)/12*32)</f>
        <v>-393911.46761029214</v>
      </c>
      <c r="O64" s="390">
        <v>3.3329774327225739E-2</v>
      </c>
      <c r="P64" s="314">
        <f>-(SUM(P27:P38,P40:P52,P54:P61))-(P24/5/12*32)</f>
        <v>1692318.244666636</v>
      </c>
      <c r="Q64" s="369">
        <f t="shared" si="42"/>
        <v>1298406.7770563439</v>
      </c>
      <c r="R64" s="375">
        <f>R61+Q64</f>
        <v>36661127.939568833</v>
      </c>
      <c r="T64" s="314">
        <f>(R64/$E$6)*$E$3</f>
        <v>9745363.1231765244</v>
      </c>
      <c r="U64" s="314">
        <f>(R64/$E$6)*$E$2</f>
        <v>2700906.8872497296</v>
      </c>
      <c r="V64" s="314">
        <f>T64+U64</f>
        <v>12446270.010426253</v>
      </c>
      <c r="W64" s="376"/>
      <c r="Y64" s="389" t="s">
        <v>1779</v>
      </c>
      <c r="Z64" s="314">
        <f>(-Z24*AA64/12*3)-(SUM(Z59:Z61))</f>
        <v>42271.96083171689</v>
      </c>
      <c r="AA64" s="390">
        <v>3.3329774327225739E-2</v>
      </c>
      <c r="AB64" s="314">
        <f>(-SUM(AB53:AB58,AB62)/5/12*3)-(SUM(AB59:AB61))</f>
        <v>92728.838031660183</v>
      </c>
      <c r="AC64" s="314">
        <f t="shared" si="45"/>
        <v>135000.79886337707</v>
      </c>
      <c r="AD64" s="393">
        <f>AD63+AC64</f>
        <v>749653.19354196405</v>
      </c>
      <c r="AF64" s="314">
        <f>(AD64/$E$6)*$E$3</f>
        <v>199274.89954912965</v>
      </c>
      <c r="AG64" s="314">
        <f t="shared" si="53"/>
        <v>55228.619174613916</v>
      </c>
      <c r="AH64" s="314">
        <f t="shared" si="54"/>
        <v>254503.51872374356</v>
      </c>
      <c r="AI64" s="376"/>
    </row>
    <row r="65" spans="1:35" ht="12.75" customHeight="1">
      <c r="A65" s="352">
        <v>44075</v>
      </c>
      <c r="B65" s="309">
        <f t="shared" si="38"/>
        <v>1728746.646639161</v>
      </c>
      <c r="C65" s="380">
        <v>3.3329774327225739E-2</v>
      </c>
      <c r="D65" s="309">
        <f t="shared" si="46"/>
        <v>2980211.6581881521</v>
      </c>
      <c r="E65" s="341">
        <f t="shared" si="39"/>
        <v>4708958.3048273129</v>
      </c>
      <c r="F65" s="372">
        <f>F61+E65</f>
        <v>40686331.862018384</v>
      </c>
      <c r="H65" s="309">
        <f>(F65/$E$6)*$E$3</f>
        <v>10815354.039270708</v>
      </c>
      <c r="I65" s="309">
        <f t="shared" si="40"/>
        <v>2997452.6185935447</v>
      </c>
      <c r="J65" s="309">
        <f t="shared" si="41"/>
        <v>13812806.657864254</v>
      </c>
      <c r="K65" s="333"/>
      <c r="M65" s="352">
        <v>44075</v>
      </c>
      <c r="N65" s="309">
        <f>-($N$24)*O65/12</f>
        <v>1650171.4852681579</v>
      </c>
      <c r="O65" s="380">
        <v>3.3329774327225739E-2</v>
      </c>
      <c r="P65" s="309">
        <f>-(($P$24/5/12))</f>
        <v>2808902.4217118337</v>
      </c>
      <c r="Q65" s="341">
        <f t="shared" si="42"/>
        <v>4459073.9069799911</v>
      </c>
      <c r="R65" s="372">
        <f>R64+Q65</f>
        <v>41120201.846548826</v>
      </c>
      <c r="T65" s="309">
        <f>(R65/$E$6)*$E$3</f>
        <v>10930686.566804117</v>
      </c>
      <c r="U65" s="309">
        <f>(R65/$E$6)*$E$2</f>
        <v>3029416.7859623404</v>
      </c>
      <c r="V65" s="309">
        <f>T65+U65</f>
        <v>13960103.352766458</v>
      </c>
      <c r="W65" s="333"/>
      <c r="Y65" s="352">
        <v>44075</v>
      </c>
      <c r="Z65" s="309">
        <f>-($Z$24)*AA65/12</f>
        <v>78575.161371003065</v>
      </c>
      <c r="AA65" s="380">
        <v>3.3329774327225739E-2</v>
      </c>
      <c r="AB65" s="309">
        <f>-(SUM($AB$53:$AB$58,AB62)/5)/12</f>
        <v>171309.2364763183</v>
      </c>
      <c r="AC65" s="309">
        <f t="shared" si="45"/>
        <v>249884.39784732135</v>
      </c>
      <c r="AD65" s="388">
        <f>AD61+AC65</f>
        <v>864536.79252590833</v>
      </c>
      <c r="AF65" s="309">
        <f t="shared" si="52"/>
        <v>229813.57776005159</v>
      </c>
      <c r="AG65" s="309">
        <f t="shared" si="53"/>
        <v>63692.349593362749</v>
      </c>
      <c r="AH65" s="309">
        <f t="shared" si="54"/>
        <v>293505.92735341436</v>
      </c>
      <c r="AI65" s="333"/>
    </row>
    <row r="66" spans="1:35">
      <c r="A66" s="352">
        <v>44105</v>
      </c>
      <c r="B66" s="309">
        <f t="shared" si="38"/>
        <v>1728746.646639161</v>
      </c>
      <c r="C66" s="380">
        <v>3.3329774327225739E-2</v>
      </c>
      <c r="D66" s="309">
        <f t="shared" si="46"/>
        <v>2980211.6581881521</v>
      </c>
      <c r="E66" s="341">
        <f t="shared" si="39"/>
        <v>4708958.3048273129</v>
      </c>
      <c r="F66" s="372">
        <f>F65+E66</f>
        <v>45395290.166845694</v>
      </c>
      <c r="H66" s="309">
        <f t="shared" si="55"/>
        <v>12067102.449414676</v>
      </c>
      <c r="I66" s="309">
        <f t="shared" si="40"/>
        <v>3344372.0570310266</v>
      </c>
      <c r="J66" s="309">
        <f t="shared" si="41"/>
        <v>15411474.506445702</v>
      </c>
      <c r="K66" s="333"/>
      <c r="M66" s="352">
        <v>44105</v>
      </c>
      <c r="N66" s="309">
        <f>-($N$24)*O66/12</f>
        <v>1650171.4852681579</v>
      </c>
      <c r="O66" s="380">
        <v>3.3329774327225739E-2</v>
      </c>
      <c r="P66" s="309">
        <f>-(($P$24/5/12))</f>
        <v>2808902.4217118337</v>
      </c>
      <c r="Q66" s="341">
        <f t="shared" si="42"/>
        <v>4459073.9069799911</v>
      </c>
      <c r="R66" s="372">
        <f>R65+Q66</f>
        <v>45579275.753528818</v>
      </c>
      <c r="T66" s="309">
        <f>(R66/$E$6)*$E$3</f>
        <v>12116010.010431709</v>
      </c>
      <c r="U66" s="309">
        <f t="shared" si="43"/>
        <v>3357926.6846749512</v>
      </c>
      <c r="V66" s="309">
        <f t="shared" si="44"/>
        <v>15473936.695106659</v>
      </c>
      <c r="W66" s="333"/>
      <c r="Y66" s="352">
        <v>44105</v>
      </c>
      <c r="Z66" s="309">
        <f>-($Z$24)*AA66/12</f>
        <v>78575.161371003065</v>
      </c>
      <c r="AA66" s="380">
        <v>3.3329774327225739E-2</v>
      </c>
      <c r="AB66" s="309">
        <f>-(SUM($AB$53:$AB$58,AB62)/5)/12</f>
        <v>171309.2364763183</v>
      </c>
      <c r="AC66" s="309">
        <f t="shared" si="45"/>
        <v>249884.39784732135</v>
      </c>
      <c r="AD66" s="388">
        <f t="shared" si="57"/>
        <v>1114421.1903732298</v>
      </c>
      <c r="AF66" s="309">
        <f t="shared" si="52"/>
        <v>296238.54427642818</v>
      </c>
      <c r="AG66" s="309">
        <f t="shared" si="53"/>
        <v>82101.889318234069</v>
      </c>
      <c r="AH66" s="309">
        <f t="shared" si="54"/>
        <v>378340.43359466223</v>
      </c>
      <c r="AI66" s="333"/>
    </row>
    <row r="67" spans="1:35" s="399" customFormat="1">
      <c r="A67" s="394" t="s">
        <v>1780</v>
      </c>
      <c r="B67" s="395">
        <f t="shared" si="38"/>
        <v>-7491300.722513631</v>
      </c>
      <c r="C67" s="396">
        <v>2.1299999999999999E-2</v>
      </c>
      <c r="D67" s="395">
        <f t="shared" si="46"/>
        <v>3152.056387975812</v>
      </c>
      <c r="E67" s="397">
        <f t="shared" si="39"/>
        <v>-7488148.6661256552</v>
      </c>
      <c r="F67" s="398">
        <f>E67+F66</f>
        <v>37907141.500720039</v>
      </c>
      <c r="H67" s="395">
        <f t="shared" si="55"/>
        <v>10076581.917912919</v>
      </c>
      <c r="I67" s="395">
        <f t="shared" si="40"/>
        <v>2792703.479391336</v>
      </c>
      <c r="J67" s="395">
        <f t="shared" si="41"/>
        <v>12869285.397304256</v>
      </c>
      <c r="K67" s="400"/>
      <c r="M67" s="394" t="s">
        <v>1780</v>
      </c>
      <c r="N67" s="395">
        <v>-7488148.6661256552</v>
      </c>
      <c r="O67" s="396">
        <v>2.1299999999999999E-2</v>
      </c>
      <c r="P67" s="395"/>
      <c r="Q67" s="397">
        <f t="shared" si="42"/>
        <v>-7488148.6661256552</v>
      </c>
      <c r="R67" s="398">
        <f>Q67+R66</f>
        <v>38091127.087403163</v>
      </c>
      <c r="T67" s="395">
        <f t="shared" si="50"/>
        <v>10125489.478929954</v>
      </c>
      <c r="U67" s="395">
        <f t="shared" si="43"/>
        <v>2806258.1070352611</v>
      </c>
      <c r="V67" s="395">
        <f t="shared" si="44"/>
        <v>12931747.585965214</v>
      </c>
      <c r="W67" s="400"/>
      <c r="Y67" s="394" t="s">
        <v>1780</v>
      </c>
      <c r="Z67" s="395">
        <v>-3152.056387975812</v>
      </c>
      <c r="AA67" s="396">
        <v>2.1299999999999999E-2</v>
      </c>
      <c r="AB67" s="395">
        <v>3152.056387975812</v>
      </c>
      <c r="AC67" s="401">
        <f t="shared" si="45"/>
        <v>0</v>
      </c>
      <c r="AD67" s="402">
        <f>AD66+AC67</f>
        <v>1114421.1903732298</v>
      </c>
      <c r="AF67" s="395"/>
      <c r="AG67" s="395"/>
      <c r="AH67" s="395"/>
      <c r="AI67" s="400"/>
    </row>
    <row r="68" spans="1:35">
      <c r="A68" s="352">
        <v>44136</v>
      </c>
      <c r="B68" s="309">
        <f t="shared" si="38"/>
        <v>1728746.646639161</v>
      </c>
      <c r="C68" s="380">
        <v>3.3329774327225739E-2</v>
      </c>
      <c r="D68" s="309">
        <f t="shared" si="46"/>
        <v>2980159.123915019</v>
      </c>
      <c r="E68" s="341">
        <f>B68+D68</f>
        <v>4708905.7705541803</v>
      </c>
      <c r="F68" s="372">
        <f>F67+E68</f>
        <v>42616047.271274216</v>
      </c>
      <c r="H68" s="309">
        <f>(F68/$E$6)*$E$3</f>
        <v>11328316.363250107</v>
      </c>
      <c r="I68" s="309">
        <f t="shared" si="40"/>
        <v>3139619.0475119976</v>
      </c>
      <c r="J68" s="309">
        <f t="shared" si="41"/>
        <v>14467935.410762105</v>
      </c>
      <c r="K68" s="333"/>
      <c r="M68" s="352">
        <v>44136</v>
      </c>
      <c r="N68" s="309">
        <f>-($N$24)*O68/12</f>
        <v>1650171.4852681579</v>
      </c>
      <c r="O68" s="380">
        <v>3.3329774327225739E-2</v>
      </c>
      <c r="P68" s="309">
        <f>-(($P$24/5/12))</f>
        <v>2808902.4217118337</v>
      </c>
      <c r="Q68" s="341">
        <f>N68+P68</f>
        <v>4459073.9069799911</v>
      </c>
      <c r="R68" s="372">
        <f>R67+Q68</f>
        <v>42550200.994383156</v>
      </c>
      <c r="T68" s="309">
        <f t="shared" si="50"/>
        <v>11310812.922557546</v>
      </c>
      <c r="U68" s="309">
        <f t="shared" si="43"/>
        <v>3134768.0057478715</v>
      </c>
      <c r="V68" s="309">
        <f>T68+U68</f>
        <v>14445580.928305417</v>
      </c>
      <c r="W68" s="333"/>
      <c r="Y68" s="352">
        <v>44136</v>
      </c>
      <c r="Z68" s="309">
        <f>-($Z$24)*AA68/12</f>
        <v>78575.161371003065</v>
      </c>
      <c r="AA68" s="380">
        <v>3.3329774327225739E-2</v>
      </c>
      <c r="AB68" s="309">
        <f>-(SUM($AB$53:$AB$58,AB62,AB67)/5)/12</f>
        <v>171256.70220318536</v>
      </c>
      <c r="AC68" s="309">
        <f t="shared" si="45"/>
        <v>249831.86357418844</v>
      </c>
      <c r="AD68" s="388">
        <f>AD67+AC68</f>
        <v>1364253.0539474182</v>
      </c>
      <c r="AF68" s="309">
        <f t="shared" si="52"/>
        <v>362649.54598602257</v>
      </c>
      <c r="AG68" s="309">
        <f t="shared" si="53"/>
        <v>100507.55872628491</v>
      </c>
      <c r="AH68" s="309">
        <f t="shared" si="54"/>
        <v>463157.10471230745</v>
      </c>
      <c r="AI68" s="333"/>
    </row>
    <row r="69" spans="1:35">
      <c r="A69" s="352">
        <v>44166</v>
      </c>
      <c r="B69" s="309">
        <f t="shared" si="38"/>
        <v>2383174.6480145883</v>
      </c>
      <c r="C69" s="380">
        <v>3.4382191075005543E-2</v>
      </c>
      <c r="D69" s="309">
        <f t="shared" si="46"/>
        <v>2967753.123915019</v>
      </c>
      <c r="E69" s="341">
        <f>B69+D69</f>
        <v>5350927.7719296068</v>
      </c>
      <c r="F69" s="372">
        <f>F68+E69</f>
        <v>47966975.043203823</v>
      </c>
      <c r="H69" s="309">
        <f t="shared" si="55"/>
        <v>12750714.88490228</v>
      </c>
      <c r="I69" s="309">
        <f t="shared" si="40"/>
        <v>3533833.8053395082</v>
      </c>
      <c r="J69" s="309">
        <f t="shared" si="41"/>
        <v>16284548.690241788</v>
      </c>
      <c r="K69" s="333"/>
      <c r="M69" s="352">
        <v>44166</v>
      </c>
      <c r="N69" s="309">
        <f>20427325-(SUM(N54:N61,N65:N66,N68)-125003)</f>
        <v>2287232.1942110434</v>
      </c>
      <c r="O69" s="380">
        <v>3.4382191075005543E-2</v>
      </c>
      <c r="P69" s="309">
        <f>-(($P$24/5/12))</f>
        <v>2808902.4217118337</v>
      </c>
      <c r="Q69" s="341">
        <f>N69+P69</f>
        <v>5096134.6159228776</v>
      </c>
      <c r="R69" s="372">
        <f>R68+Q69</f>
        <v>47646335.610306032</v>
      </c>
      <c r="T69" s="309">
        <f t="shared" si="50"/>
        <v>12665481.617929451</v>
      </c>
      <c r="U69" s="309">
        <f t="shared" si="43"/>
        <v>3510211.5847121179</v>
      </c>
      <c r="V69" s="309">
        <f t="shared" si="44"/>
        <v>16175693.202641569</v>
      </c>
      <c r="W69" s="333"/>
      <c r="Y69" s="352">
        <v>44166</v>
      </c>
      <c r="Z69" s="309">
        <f>972675-(SUM(Z54:Z61,Z63:Z66,Z68))</f>
        <v>95942.453803544864</v>
      </c>
      <c r="AA69" s="380">
        <v>3.4382191075005543E-2</v>
      </c>
      <c r="AB69" s="309">
        <f>-(SUM($AB$53:$AB$58,AB62,AB67)/5)/12+-12406</f>
        <v>158850.70220318536</v>
      </c>
      <c r="AC69" s="309">
        <f t="shared" si="45"/>
        <v>254793.15600673022</v>
      </c>
      <c r="AD69" s="388">
        <f>AD68+AC69</f>
        <v>1619046.2099541484</v>
      </c>
      <c r="AF69" s="309">
        <f t="shared" si="52"/>
        <v>430379.37226629257</v>
      </c>
      <c r="AG69" s="309">
        <f t="shared" si="53"/>
        <v>119278.73758954948</v>
      </c>
      <c r="AH69" s="309">
        <f t="shared" si="54"/>
        <v>549658.10985584208</v>
      </c>
      <c r="AI69" s="333"/>
    </row>
    <row r="70" spans="1:35" s="371" customFormat="1" ht="13.8" thickBot="1">
      <c r="A70" s="383" t="s">
        <v>1781</v>
      </c>
      <c r="B70" s="384">
        <f>SUM(B53:B69)</f>
        <v>-566981555.05571246</v>
      </c>
      <c r="C70" s="384"/>
      <c r="D70" s="385">
        <f>SUM(D53:D69)</f>
        <v>-76585265.7056555</v>
      </c>
      <c r="E70" s="386"/>
      <c r="F70" s="386"/>
      <c r="G70" s="386"/>
      <c r="H70" s="364">
        <f>((B70+D70)/$E$6)*$E$3</f>
        <v>-171074724.5061864</v>
      </c>
      <c r="I70" s="364">
        <f>((B70+D70)/$E$6)*$E$2</f>
        <v>-47412999.989116915</v>
      </c>
      <c r="J70" s="364">
        <f>H70+I70</f>
        <v>-218487724.4953033</v>
      </c>
      <c r="K70" s="387">
        <f>(B70+D70)*$E$5</f>
        <v>-862054545.25667119</v>
      </c>
      <c r="M70" s="383" t="s">
        <v>1781</v>
      </c>
      <c r="N70" s="384">
        <f>SUM(N53:N69)</f>
        <v>-541617255.55529451</v>
      </c>
      <c r="O70" s="384"/>
      <c r="P70" s="385">
        <f>SUM(P53:P69)</f>
        <v>-67413658.121084064</v>
      </c>
      <c r="Q70" s="386"/>
      <c r="R70" s="386"/>
      <c r="S70" s="386"/>
      <c r="T70" s="364">
        <f>((N70+P70)/$E$6)*$E$3</f>
        <v>-161894293.50891078</v>
      </c>
      <c r="U70" s="364">
        <f>((N70+P70)/$E$6)*$E$2</f>
        <v>-44868662.852053881</v>
      </c>
      <c r="V70" s="364">
        <f>T70+U70</f>
        <v>-206762956.36096466</v>
      </c>
      <c r="W70" s="368">
        <f>(N70+P70)*$E$5</f>
        <v>-815793870.03734326</v>
      </c>
      <c r="Y70" s="361" t="s">
        <v>1781</v>
      </c>
      <c r="Z70" s="384">
        <f>SUM(Z53:Z69)</f>
        <v>-25364298.545871034</v>
      </c>
      <c r="AA70" s="384"/>
      <c r="AB70" s="385">
        <f>SUM(AB53:AB69)</f>
        <v>-9171607.5845714379</v>
      </c>
      <c r="AC70" s="384"/>
      <c r="AD70" s="384"/>
      <c r="AE70" s="386"/>
      <c r="AF70" s="386"/>
      <c r="AG70" s="386"/>
      <c r="AH70" s="386"/>
      <c r="AI70" s="387">
        <f>(Z70+AB70)*$E$5</f>
        <v>-46260673.940717258</v>
      </c>
    </row>
    <row r="71" spans="1:35">
      <c r="A71" s="352">
        <v>44197</v>
      </c>
      <c r="B71" s="309">
        <f t="shared" ref="B71:B84" si="59">N71+Z71</f>
        <v>1783333.3325773573</v>
      </c>
      <c r="C71" s="380">
        <f>$C$69</f>
        <v>3.4382191075005543E-2</v>
      </c>
      <c r="D71" s="309">
        <f>P71+AB71</f>
        <v>2980211.6581881521</v>
      </c>
      <c r="E71" s="341">
        <f t="shared" ref="E71:E82" si="60">B71+D71</f>
        <v>4763544.9907655092</v>
      </c>
      <c r="F71" s="341">
        <f>E71</f>
        <v>4763544.9907655092</v>
      </c>
      <c r="H71" s="309">
        <f t="shared" ref="H71:H84" si="61">(F71/$E$6)*$E$3</f>
        <v>1266258.7950136163</v>
      </c>
      <c r="I71" s="309">
        <f t="shared" ref="I71:I84" si="62">(F71/$E$6)*$E$2</f>
        <v>350940.96107709192</v>
      </c>
      <c r="J71" s="309">
        <f t="shared" ref="J71:J84" si="63">H71+I71</f>
        <v>1617199.7560907083</v>
      </c>
      <c r="K71" s="358"/>
      <c r="L71" s="336"/>
      <c r="M71" s="352">
        <v>44197</v>
      </c>
      <c r="N71" s="309">
        <f>-($N$24)*O71/12</f>
        <v>1702277.0918274641</v>
      </c>
      <c r="O71" s="380">
        <f t="shared" ref="O71:O80" si="64">$O$69</f>
        <v>3.4382191075005543E-2</v>
      </c>
      <c r="P71" s="309">
        <f t="shared" ref="P71:P78" si="65">-(($P$24/5/12))</f>
        <v>2808902.4217118337</v>
      </c>
      <c r="Q71" s="341">
        <f t="shared" ref="Q71:Q84" si="66">N71+P71</f>
        <v>4511179.5135392975</v>
      </c>
      <c r="R71" s="341">
        <f>Q71</f>
        <v>4511179.5135392975</v>
      </c>
      <c r="T71" s="309">
        <f>(R71/$E$6)*$E$3</f>
        <v>1199174.3010674079</v>
      </c>
      <c r="U71" s="309">
        <f t="shared" ref="U71:U84" si="67">(R71/$E$6)*$E$2</f>
        <v>332348.63471255958</v>
      </c>
      <c r="V71" s="309">
        <f t="shared" ref="V71:V84" si="68">T71+U71</f>
        <v>1531522.9357799676</v>
      </c>
      <c r="W71" s="358"/>
      <c r="X71" s="336"/>
      <c r="Y71" s="352">
        <v>44197</v>
      </c>
      <c r="Z71" s="403">
        <f>-($Z$24)*AA71/12</f>
        <v>81056.240749893288</v>
      </c>
      <c r="AA71" s="380">
        <f>$AA$69</f>
        <v>3.4382191075005543E-2</v>
      </c>
      <c r="AB71" s="403">
        <f>-(SUM($AB$53:$AB$58,$AB$62,))/5/12</f>
        <v>171309.2364763183</v>
      </c>
      <c r="AC71" s="403">
        <f t="shared" ref="AC71:AC84" si="69">Z71+AB71</f>
        <v>252365.47722621157</v>
      </c>
      <c r="AD71" s="403">
        <f>AC71</f>
        <v>252365.47722621157</v>
      </c>
      <c r="AF71" s="403"/>
      <c r="AG71" s="403"/>
      <c r="AH71" s="403"/>
      <c r="AI71" s="404"/>
    </row>
    <row r="72" spans="1:35">
      <c r="A72" s="352">
        <v>44228</v>
      </c>
      <c r="B72" s="309">
        <f t="shared" si="59"/>
        <v>1783333.3325773573</v>
      </c>
      <c r="C72" s="380">
        <f>$C$69</f>
        <v>3.4382191075005543E-2</v>
      </c>
      <c r="D72" s="309">
        <f t="shared" ref="D72:D84" si="70">P72+AB72</f>
        <v>2980211.6581881521</v>
      </c>
      <c r="E72" s="341">
        <f t="shared" si="60"/>
        <v>4763544.9907655092</v>
      </c>
      <c r="F72" s="372">
        <f>F71+E72</f>
        <v>9527089.9815310184</v>
      </c>
      <c r="H72" s="309">
        <f t="shared" si="61"/>
        <v>2532517.5900272327</v>
      </c>
      <c r="I72" s="309">
        <f t="shared" si="62"/>
        <v>701881.92215418385</v>
      </c>
      <c r="J72" s="309">
        <f t="shared" si="63"/>
        <v>3234399.5121814166</v>
      </c>
      <c r="K72" s="356"/>
      <c r="M72" s="352">
        <v>44228</v>
      </c>
      <c r="N72" s="309">
        <f t="shared" ref="N72:N79" si="71">-($N$24)*O72/12</f>
        <v>1702277.0918274641</v>
      </c>
      <c r="O72" s="380">
        <f t="shared" si="64"/>
        <v>3.4382191075005543E-2</v>
      </c>
      <c r="P72" s="309">
        <f t="shared" si="65"/>
        <v>2808902.4217118337</v>
      </c>
      <c r="Q72" s="341">
        <f t="shared" si="66"/>
        <v>4511179.5135392975</v>
      </c>
      <c r="R72" s="372">
        <f t="shared" ref="R72:R80" si="72">R71+Q72</f>
        <v>9022359.027078595</v>
      </c>
      <c r="T72" s="309">
        <f t="shared" ref="T72:T84" si="73">(R72/$E$6)*$E$3</f>
        <v>2398348.6021348159</v>
      </c>
      <c r="U72" s="309">
        <f t="shared" si="67"/>
        <v>664697.26942511916</v>
      </c>
      <c r="V72" s="309">
        <f t="shared" si="68"/>
        <v>3063045.8715599352</v>
      </c>
      <c r="W72" s="356"/>
      <c r="Y72" s="352">
        <v>44228</v>
      </c>
      <c r="Z72" s="403">
        <f t="shared" ref="Z72:Z79" si="74">-($Z$24)*AA72/12</f>
        <v>81056.240749893288</v>
      </c>
      <c r="AA72" s="380">
        <f>$AA$69</f>
        <v>3.4382191075005543E-2</v>
      </c>
      <c r="AB72" s="403">
        <f>-(SUM($AB$53:$AB$58,$AB$62,))/5/12</f>
        <v>171309.2364763183</v>
      </c>
      <c r="AC72" s="403">
        <f t="shared" si="69"/>
        <v>252365.47722621157</v>
      </c>
      <c r="AD72" s="405">
        <f>AD71+AC72</f>
        <v>504730.95445242315</v>
      </c>
      <c r="AF72" s="403">
        <f t="shared" ref="AF72:AF84" si="75">(AD72/$E$6)*$E$3</f>
        <v>134168.98789241628</v>
      </c>
      <c r="AG72" s="403">
        <f t="shared" ref="AG72:AG84" si="76">(AD72/$E$6)*$E$2</f>
        <v>37184.652729064728</v>
      </c>
      <c r="AH72" s="403">
        <f t="shared" ref="AH72:AH84" si="77">AF72+AG72</f>
        <v>171353.640621481</v>
      </c>
      <c r="AI72" s="356"/>
    </row>
    <row r="73" spans="1:35">
      <c r="A73" s="352">
        <v>44256</v>
      </c>
      <c r="B73" s="309">
        <f t="shared" si="59"/>
        <v>1783333.3325773573</v>
      </c>
      <c r="C73" s="380">
        <f t="shared" ref="C73:C83" si="78">$C$69</f>
        <v>3.4382191075005543E-2</v>
      </c>
      <c r="D73" s="309">
        <f t="shared" si="70"/>
        <v>2980211.6581881521</v>
      </c>
      <c r="E73" s="341">
        <f t="shared" si="60"/>
        <v>4763544.9907655092</v>
      </c>
      <c r="F73" s="372">
        <f>F72+E73</f>
        <v>14290634.972296529</v>
      </c>
      <c r="H73" s="309">
        <f t="shared" si="61"/>
        <v>3798776.385040849</v>
      </c>
      <c r="I73" s="309">
        <f t="shared" si="62"/>
        <v>1052822.8832312759</v>
      </c>
      <c r="J73" s="309">
        <f t="shared" si="63"/>
        <v>4851599.2682721252</v>
      </c>
      <c r="K73" s="333"/>
      <c r="M73" s="352">
        <v>44256</v>
      </c>
      <c r="N73" s="309">
        <f t="shared" si="71"/>
        <v>1702277.0918274641</v>
      </c>
      <c r="O73" s="380">
        <f t="shared" si="64"/>
        <v>3.4382191075005543E-2</v>
      </c>
      <c r="P73" s="309">
        <f t="shared" si="65"/>
        <v>2808902.4217118337</v>
      </c>
      <c r="Q73" s="341">
        <f t="shared" si="66"/>
        <v>4511179.5135392975</v>
      </c>
      <c r="R73" s="372">
        <f t="shared" si="72"/>
        <v>13533538.540617893</v>
      </c>
      <c r="T73" s="309">
        <f t="shared" si="73"/>
        <v>3597522.9032022241</v>
      </c>
      <c r="U73" s="309">
        <f t="shared" si="67"/>
        <v>997045.90413767868</v>
      </c>
      <c r="V73" s="309">
        <f t="shared" si="68"/>
        <v>4594568.807339903</v>
      </c>
      <c r="W73" s="333"/>
      <c r="Y73" s="352">
        <v>44256</v>
      </c>
      <c r="Z73" s="403">
        <f t="shared" si="74"/>
        <v>81056.240749893288</v>
      </c>
      <c r="AA73" s="380">
        <f t="shared" ref="AA73:AA83" si="79">$AA$69</f>
        <v>3.4382191075005543E-2</v>
      </c>
      <c r="AB73" s="403">
        <f t="shared" ref="AB73:AB84" si="80">-(SUM($AB$53:$AB$58,$AB$62,))/5/12</f>
        <v>171309.2364763183</v>
      </c>
      <c r="AC73" s="403">
        <f t="shared" si="69"/>
        <v>252365.47722621157</v>
      </c>
      <c r="AD73" s="405">
        <f>AD72+AC73</f>
        <v>757096.43167863472</v>
      </c>
      <c r="AF73" s="403">
        <f t="shared" si="75"/>
        <v>201253.4818386244</v>
      </c>
      <c r="AG73" s="403">
        <f t="shared" si="76"/>
        <v>55776.979093597089</v>
      </c>
      <c r="AH73" s="403">
        <f t="shared" si="77"/>
        <v>257030.4609322215</v>
      </c>
      <c r="AI73" s="333"/>
    </row>
    <row r="74" spans="1:35">
      <c r="A74" s="352">
        <v>44287</v>
      </c>
      <c r="B74" s="309">
        <f t="shared" si="59"/>
        <v>1783333.3325773573</v>
      </c>
      <c r="C74" s="380">
        <f t="shared" si="78"/>
        <v>3.4382191075005543E-2</v>
      </c>
      <c r="D74" s="309">
        <f t="shared" si="70"/>
        <v>2980211.6581881521</v>
      </c>
      <c r="E74" s="341">
        <f t="shared" si="60"/>
        <v>4763544.9907655092</v>
      </c>
      <c r="F74" s="372">
        <f>F73+E74</f>
        <v>19054179.963062037</v>
      </c>
      <c r="H74" s="309">
        <f t="shared" si="61"/>
        <v>5065035.1800544653</v>
      </c>
      <c r="I74" s="309">
        <f t="shared" si="62"/>
        <v>1403763.8443083677</v>
      </c>
      <c r="J74" s="309">
        <f t="shared" si="63"/>
        <v>6468799.0243628332</v>
      </c>
      <c r="K74" s="333"/>
      <c r="M74" s="352">
        <v>44287</v>
      </c>
      <c r="N74" s="309">
        <f t="shared" si="71"/>
        <v>1702277.0918274641</v>
      </c>
      <c r="O74" s="380">
        <f t="shared" si="64"/>
        <v>3.4382191075005543E-2</v>
      </c>
      <c r="P74" s="309">
        <f t="shared" si="65"/>
        <v>2808902.4217118337</v>
      </c>
      <c r="Q74" s="341">
        <f t="shared" si="66"/>
        <v>4511179.5135392975</v>
      </c>
      <c r="R74" s="372">
        <f t="shared" si="72"/>
        <v>18044718.05415719</v>
      </c>
      <c r="T74" s="309">
        <f t="shared" si="73"/>
        <v>4796697.2042696318</v>
      </c>
      <c r="U74" s="309">
        <f t="shared" si="67"/>
        <v>1329394.5388502383</v>
      </c>
      <c r="V74" s="309">
        <f t="shared" si="68"/>
        <v>6126091.7431198703</v>
      </c>
      <c r="W74" s="333"/>
      <c r="Y74" s="352">
        <v>44287</v>
      </c>
      <c r="Z74" s="403">
        <f t="shared" si="74"/>
        <v>81056.240749893288</v>
      </c>
      <c r="AA74" s="380">
        <f t="shared" si="79"/>
        <v>3.4382191075005543E-2</v>
      </c>
      <c r="AB74" s="403">
        <f t="shared" si="80"/>
        <v>171309.2364763183</v>
      </c>
      <c r="AC74" s="403">
        <f t="shared" si="69"/>
        <v>252365.47722621157</v>
      </c>
      <c r="AD74" s="405">
        <f>AD73+AC74</f>
        <v>1009461.9089048463</v>
      </c>
      <c r="AF74" s="403">
        <f t="shared" si="75"/>
        <v>268337.97578483255</v>
      </c>
      <c r="AG74" s="403">
        <f t="shared" si="76"/>
        <v>74369.305458129456</v>
      </c>
      <c r="AH74" s="403">
        <f t="shared" si="77"/>
        <v>342707.281242962</v>
      </c>
      <c r="AI74" s="333"/>
    </row>
    <row r="75" spans="1:35">
      <c r="A75" s="352">
        <v>44317</v>
      </c>
      <c r="B75" s="309">
        <f t="shared" si="59"/>
        <v>1783333.3325773573</v>
      </c>
      <c r="C75" s="380">
        <f t="shared" si="78"/>
        <v>3.4382191075005543E-2</v>
      </c>
      <c r="D75" s="309">
        <f t="shared" si="70"/>
        <v>2980211.6581881521</v>
      </c>
      <c r="E75" s="341">
        <f t="shared" si="60"/>
        <v>4763544.9907655092</v>
      </c>
      <c r="F75" s="372">
        <f t="shared" ref="F75:F78" si="81">F74+E75</f>
        <v>23817724.953827545</v>
      </c>
      <c r="H75" s="309">
        <f t="shared" si="61"/>
        <v>6331293.9750680812</v>
      </c>
      <c r="I75" s="309">
        <f t="shared" si="62"/>
        <v>1754704.8053854597</v>
      </c>
      <c r="J75" s="309">
        <f t="shared" si="63"/>
        <v>8085998.7804535404</v>
      </c>
      <c r="K75" s="333"/>
      <c r="M75" s="352">
        <v>44317</v>
      </c>
      <c r="N75" s="309">
        <f t="shared" si="71"/>
        <v>1702277.0918274641</v>
      </c>
      <c r="O75" s="380">
        <f t="shared" si="64"/>
        <v>3.4382191075005543E-2</v>
      </c>
      <c r="P75" s="309">
        <f t="shared" si="65"/>
        <v>2808902.4217118337</v>
      </c>
      <c r="Q75" s="341">
        <f t="shared" si="66"/>
        <v>4511179.5135392975</v>
      </c>
      <c r="R75" s="372">
        <f t="shared" si="72"/>
        <v>22555897.567696489</v>
      </c>
      <c r="T75" s="309">
        <f t="shared" si="73"/>
        <v>5995871.5053370409</v>
      </c>
      <c r="U75" s="309">
        <f t="shared" si="67"/>
        <v>1661743.1735627982</v>
      </c>
      <c r="V75" s="309">
        <f t="shared" si="68"/>
        <v>7657614.6788998395</v>
      </c>
      <c r="W75" s="333"/>
      <c r="Y75" s="352">
        <v>44317</v>
      </c>
      <c r="Z75" s="403">
        <f t="shared" si="74"/>
        <v>81056.240749893288</v>
      </c>
      <c r="AA75" s="380">
        <f t="shared" si="79"/>
        <v>3.4382191075005543E-2</v>
      </c>
      <c r="AB75" s="403">
        <f t="shared" si="80"/>
        <v>171309.2364763183</v>
      </c>
      <c r="AC75" s="403">
        <f t="shared" si="69"/>
        <v>252365.47722621157</v>
      </c>
      <c r="AD75" s="405">
        <f t="shared" ref="AD75:AD80" si="82">AD74+AC75</f>
        <v>1261827.386131058</v>
      </c>
      <c r="AF75" s="403">
        <f t="shared" si="75"/>
        <v>335422.46973104071</v>
      </c>
      <c r="AG75" s="403">
        <f t="shared" si="76"/>
        <v>92961.631822661831</v>
      </c>
      <c r="AH75" s="403">
        <f t="shared" si="77"/>
        <v>428384.10155370255</v>
      </c>
      <c r="AI75" s="333"/>
    </row>
    <row r="76" spans="1:35">
      <c r="A76" s="352">
        <v>44348</v>
      </c>
      <c r="B76" s="309">
        <f t="shared" si="59"/>
        <v>1783333.3325773573</v>
      </c>
      <c r="C76" s="380">
        <f t="shared" si="78"/>
        <v>3.4382191075005543E-2</v>
      </c>
      <c r="D76" s="309">
        <f t="shared" si="70"/>
        <v>2980211.6581881521</v>
      </c>
      <c r="E76" s="341">
        <f t="shared" si="60"/>
        <v>4763544.9907655092</v>
      </c>
      <c r="F76" s="372">
        <f t="shared" si="81"/>
        <v>28581269.944593053</v>
      </c>
      <c r="H76" s="309">
        <f t="shared" si="61"/>
        <v>7597552.7700816961</v>
      </c>
      <c r="I76" s="309">
        <f t="shared" si="62"/>
        <v>2105645.7664625514</v>
      </c>
      <c r="J76" s="309">
        <f t="shared" si="63"/>
        <v>9703198.5365442485</v>
      </c>
      <c r="K76" s="333"/>
      <c r="M76" s="352">
        <v>44348</v>
      </c>
      <c r="N76" s="309">
        <f t="shared" si="71"/>
        <v>1702277.0918274641</v>
      </c>
      <c r="O76" s="380">
        <f t="shared" si="64"/>
        <v>3.4382191075005543E-2</v>
      </c>
      <c r="P76" s="309">
        <f t="shared" si="65"/>
        <v>2808902.4217118337</v>
      </c>
      <c r="Q76" s="341">
        <f t="shared" si="66"/>
        <v>4511179.5135392975</v>
      </c>
      <c r="R76" s="372">
        <f t="shared" si="72"/>
        <v>27067077.081235789</v>
      </c>
      <c r="T76" s="309">
        <f t="shared" si="73"/>
        <v>7195045.806404449</v>
      </c>
      <c r="U76" s="309">
        <f t="shared" si="67"/>
        <v>1994091.8082753578</v>
      </c>
      <c r="V76" s="309">
        <f t="shared" si="68"/>
        <v>9189137.6146798059</v>
      </c>
      <c r="W76" s="333"/>
      <c r="Y76" s="352">
        <v>44348</v>
      </c>
      <c r="Z76" s="403">
        <f t="shared" si="74"/>
        <v>81056.240749893288</v>
      </c>
      <c r="AA76" s="380">
        <f t="shared" si="79"/>
        <v>3.4382191075005543E-2</v>
      </c>
      <c r="AB76" s="403">
        <f t="shared" si="80"/>
        <v>171309.2364763183</v>
      </c>
      <c r="AC76" s="403">
        <f t="shared" si="69"/>
        <v>252365.47722621157</v>
      </c>
      <c r="AD76" s="405">
        <f t="shared" si="82"/>
        <v>1514192.8633572697</v>
      </c>
      <c r="AF76" s="403">
        <f t="shared" si="75"/>
        <v>402506.96367724886</v>
      </c>
      <c r="AG76" s="403">
        <f t="shared" si="76"/>
        <v>111553.95818719419</v>
      </c>
      <c r="AH76" s="403">
        <f t="shared" si="77"/>
        <v>514060.92186444305</v>
      </c>
      <c r="AI76" s="333"/>
    </row>
    <row r="77" spans="1:35">
      <c r="A77" s="352">
        <v>44378</v>
      </c>
      <c r="B77" s="309">
        <f t="shared" si="59"/>
        <v>1783333.3325773573</v>
      </c>
      <c r="C77" s="380">
        <f t="shared" si="78"/>
        <v>3.4382191075005543E-2</v>
      </c>
      <c r="D77" s="309">
        <f t="shared" si="70"/>
        <v>2980211.6581881521</v>
      </c>
      <c r="E77" s="341">
        <f t="shared" si="60"/>
        <v>4763544.9907655092</v>
      </c>
      <c r="F77" s="372">
        <f t="shared" si="81"/>
        <v>33344814.935358562</v>
      </c>
      <c r="H77" s="309">
        <f t="shared" si="61"/>
        <v>8863811.5650953129</v>
      </c>
      <c r="I77" s="309">
        <f t="shared" si="62"/>
        <v>2456586.7275396436</v>
      </c>
      <c r="J77" s="309">
        <f t="shared" si="63"/>
        <v>11320398.292634957</v>
      </c>
      <c r="K77" s="333"/>
      <c r="M77" s="352">
        <v>44378</v>
      </c>
      <c r="N77" s="309">
        <f t="shared" si="71"/>
        <v>1702277.0918274641</v>
      </c>
      <c r="O77" s="380">
        <f t="shared" si="64"/>
        <v>3.4382191075005543E-2</v>
      </c>
      <c r="P77" s="309">
        <f t="shared" si="65"/>
        <v>2808902.4217118337</v>
      </c>
      <c r="Q77" s="341">
        <f t="shared" si="66"/>
        <v>4511179.5135392975</v>
      </c>
      <c r="R77" s="372">
        <f t="shared" si="72"/>
        <v>31578256.594775088</v>
      </c>
      <c r="T77" s="309">
        <f t="shared" si="73"/>
        <v>8394220.1074718572</v>
      </c>
      <c r="U77" s="309">
        <f t="shared" si="67"/>
        <v>2326440.4429879175</v>
      </c>
      <c r="V77" s="309">
        <f t="shared" si="68"/>
        <v>10720660.550459774</v>
      </c>
      <c r="W77" s="333"/>
      <c r="Y77" s="352">
        <v>44378</v>
      </c>
      <c r="Z77" s="403">
        <f t="shared" si="74"/>
        <v>81056.240749893288</v>
      </c>
      <c r="AA77" s="380">
        <f t="shared" si="79"/>
        <v>3.4382191075005543E-2</v>
      </c>
      <c r="AB77" s="403">
        <f t="shared" si="80"/>
        <v>171309.2364763183</v>
      </c>
      <c r="AC77" s="403">
        <f t="shared" si="69"/>
        <v>252365.47722621157</v>
      </c>
      <c r="AD77" s="405">
        <f t="shared" si="82"/>
        <v>1766558.3405834814</v>
      </c>
      <c r="AF77" s="403">
        <f t="shared" si="75"/>
        <v>469591.45762345707</v>
      </c>
      <c r="AG77" s="403">
        <f t="shared" si="76"/>
        <v>130146.28455172658</v>
      </c>
      <c r="AH77" s="403">
        <f t="shared" si="77"/>
        <v>599737.74217518361</v>
      </c>
      <c r="AI77" s="333"/>
    </row>
    <row r="78" spans="1:35">
      <c r="A78" s="352">
        <v>44409</v>
      </c>
      <c r="B78" s="309">
        <f t="shared" si="59"/>
        <v>1783333.3325773573</v>
      </c>
      <c r="C78" s="380">
        <f t="shared" si="78"/>
        <v>3.4382191075005543E-2</v>
      </c>
      <c r="D78" s="309">
        <f t="shared" si="70"/>
        <v>2980211.6581881521</v>
      </c>
      <c r="E78" s="341">
        <f t="shared" si="60"/>
        <v>4763544.9907655092</v>
      </c>
      <c r="F78" s="372">
        <f t="shared" si="81"/>
        <v>38108359.926124074</v>
      </c>
      <c r="H78" s="309">
        <f t="shared" si="61"/>
        <v>10130070.360108931</v>
      </c>
      <c r="I78" s="309">
        <f t="shared" si="62"/>
        <v>2807527.6886167354</v>
      </c>
      <c r="J78" s="309">
        <f t="shared" si="63"/>
        <v>12937598.048725666</v>
      </c>
      <c r="K78" s="333"/>
      <c r="M78" s="352">
        <v>44409</v>
      </c>
      <c r="N78" s="309">
        <f t="shared" si="71"/>
        <v>1702277.0918274641</v>
      </c>
      <c r="O78" s="380">
        <f t="shared" si="64"/>
        <v>3.4382191075005543E-2</v>
      </c>
      <c r="P78" s="309">
        <f t="shared" si="65"/>
        <v>2808902.4217118337</v>
      </c>
      <c r="Q78" s="341">
        <f t="shared" si="66"/>
        <v>4511179.5135392975</v>
      </c>
      <c r="R78" s="372">
        <f t="shared" si="72"/>
        <v>36089436.108314388</v>
      </c>
      <c r="T78" s="309">
        <f t="shared" si="73"/>
        <v>9593394.4085392654</v>
      </c>
      <c r="U78" s="309">
        <f t="shared" si="67"/>
        <v>2658789.0777004771</v>
      </c>
      <c r="V78" s="309">
        <f t="shared" si="68"/>
        <v>12252183.486239742</v>
      </c>
      <c r="W78" s="333"/>
      <c r="Y78" s="352">
        <v>44409</v>
      </c>
      <c r="Z78" s="403">
        <f t="shared" si="74"/>
        <v>81056.240749893288</v>
      </c>
      <c r="AA78" s="380">
        <f t="shared" si="79"/>
        <v>3.4382191075005543E-2</v>
      </c>
      <c r="AB78" s="403">
        <f t="shared" si="80"/>
        <v>171309.2364763183</v>
      </c>
      <c r="AC78" s="403">
        <f t="shared" si="69"/>
        <v>252365.47722621157</v>
      </c>
      <c r="AD78" s="405">
        <f t="shared" si="82"/>
        <v>2018923.817809693</v>
      </c>
      <c r="AF78" s="403">
        <f t="shared" si="75"/>
        <v>536675.95156966522</v>
      </c>
      <c r="AG78" s="403">
        <f t="shared" si="76"/>
        <v>148738.61091625894</v>
      </c>
      <c r="AH78" s="403">
        <f t="shared" si="77"/>
        <v>685414.56248592422</v>
      </c>
      <c r="AI78" s="333"/>
    </row>
    <row r="79" spans="1:35" ht="12.75" customHeight="1">
      <c r="A79" s="352">
        <v>44440</v>
      </c>
      <c r="B79" s="309">
        <f t="shared" si="59"/>
        <v>1783333.3325773573</v>
      </c>
      <c r="C79" s="380">
        <f t="shared" si="78"/>
        <v>3.4382191075005543E-2</v>
      </c>
      <c r="D79" s="309">
        <f t="shared" si="70"/>
        <v>2980211.6581881521</v>
      </c>
      <c r="E79" s="341">
        <f t="shared" si="60"/>
        <v>4763544.9907655092</v>
      </c>
      <c r="F79" s="372">
        <f>F78+E79</f>
        <v>42871904.916889586</v>
      </c>
      <c r="H79" s="309">
        <f t="shared" si="61"/>
        <v>11396329.155122546</v>
      </c>
      <c r="I79" s="309">
        <f t="shared" si="62"/>
        <v>3158468.6496938276</v>
      </c>
      <c r="J79" s="309">
        <f t="shared" si="63"/>
        <v>14554797.804816375</v>
      </c>
      <c r="K79" s="333"/>
      <c r="M79" s="352">
        <v>44440</v>
      </c>
      <c r="N79" s="309">
        <f t="shared" si="71"/>
        <v>1702277.0918274641</v>
      </c>
      <c r="O79" s="380">
        <f t="shared" si="64"/>
        <v>3.4382191075005543E-2</v>
      </c>
      <c r="P79" s="309">
        <f>-(($P$24/5/12))</f>
        <v>2808902.4217118337</v>
      </c>
      <c r="Q79" s="341">
        <f t="shared" si="66"/>
        <v>4511179.5135392975</v>
      </c>
      <c r="R79" s="372">
        <f t="shared" si="72"/>
        <v>40600615.621853687</v>
      </c>
      <c r="T79" s="309">
        <f t="shared" si="73"/>
        <v>10792568.709606675</v>
      </c>
      <c r="U79" s="309">
        <f t="shared" si="67"/>
        <v>2991137.7124130372</v>
      </c>
      <c r="V79" s="309">
        <f t="shared" si="68"/>
        <v>13783706.422019713</v>
      </c>
      <c r="W79" s="333"/>
      <c r="Y79" s="352">
        <v>44440</v>
      </c>
      <c r="Z79" s="403">
        <f t="shared" si="74"/>
        <v>81056.240749893288</v>
      </c>
      <c r="AA79" s="380">
        <f t="shared" si="79"/>
        <v>3.4382191075005543E-2</v>
      </c>
      <c r="AB79" s="403">
        <f t="shared" si="80"/>
        <v>171309.2364763183</v>
      </c>
      <c r="AC79" s="403">
        <f t="shared" si="69"/>
        <v>252365.47722621157</v>
      </c>
      <c r="AD79" s="405">
        <f t="shared" si="82"/>
        <v>2271289.2950359047</v>
      </c>
      <c r="AF79" s="403">
        <f t="shared" si="75"/>
        <v>603760.44551587338</v>
      </c>
      <c r="AG79" s="403">
        <f t="shared" si="76"/>
        <v>167330.93728079132</v>
      </c>
      <c r="AH79" s="403">
        <f t="shared" si="77"/>
        <v>771091.38279666472</v>
      </c>
      <c r="AI79" s="333"/>
    </row>
    <row r="80" spans="1:35">
      <c r="A80" s="352">
        <v>44470</v>
      </c>
      <c r="B80" s="309">
        <f t="shared" si="59"/>
        <v>1783333.3325773573</v>
      </c>
      <c r="C80" s="380">
        <f t="shared" si="78"/>
        <v>3.4382191075005543E-2</v>
      </c>
      <c r="D80" s="309">
        <f t="shared" si="70"/>
        <v>2980211.6581881521</v>
      </c>
      <c r="E80" s="341">
        <f t="shared" si="60"/>
        <v>4763544.9907655092</v>
      </c>
      <c r="F80" s="372">
        <f>F79+E80</f>
        <v>47635449.907655098</v>
      </c>
      <c r="H80" s="309">
        <f t="shared" si="61"/>
        <v>12662587.950136164</v>
      </c>
      <c r="I80" s="309">
        <f t="shared" si="62"/>
        <v>3509409.6107709198</v>
      </c>
      <c r="J80" s="309">
        <f t="shared" si="63"/>
        <v>16171997.560907084</v>
      </c>
      <c r="K80" s="333"/>
      <c r="M80" s="352">
        <v>44470</v>
      </c>
      <c r="N80" s="309">
        <f>-($N$24)*O80/12</f>
        <v>1702277.0918274641</v>
      </c>
      <c r="O80" s="380">
        <f t="shared" si="64"/>
        <v>3.4382191075005543E-2</v>
      </c>
      <c r="P80" s="309">
        <f>-(($P$24/5/12))</f>
        <v>2808902.4217118337</v>
      </c>
      <c r="Q80" s="341">
        <f t="shared" si="66"/>
        <v>4511179.5135392975</v>
      </c>
      <c r="R80" s="372">
        <f t="shared" si="72"/>
        <v>45111795.135392986</v>
      </c>
      <c r="T80" s="309">
        <f t="shared" si="73"/>
        <v>11991743.010674084</v>
      </c>
      <c r="U80" s="309">
        <f t="shared" si="67"/>
        <v>3323486.3471255968</v>
      </c>
      <c r="V80" s="309">
        <f t="shared" si="68"/>
        <v>15315229.357799681</v>
      </c>
      <c r="W80" s="333"/>
      <c r="Y80" s="352">
        <v>44470</v>
      </c>
      <c r="Z80" s="403">
        <f>-($Z$24)*AA80/12</f>
        <v>81056.240749893288</v>
      </c>
      <c r="AA80" s="380">
        <f t="shared" si="79"/>
        <v>3.4382191075005543E-2</v>
      </c>
      <c r="AB80" s="403">
        <f t="shared" si="80"/>
        <v>171309.2364763183</v>
      </c>
      <c r="AC80" s="403">
        <f t="shared" si="69"/>
        <v>252365.47722621157</v>
      </c>
      <c r="AD80" s="405">
        <f t="shared" si="82"/>
        <v>2523654.7722621164</v>
      </c>
      <c r="AF80" s="403">
        <f t="shared" si="75"/>
        <v>670844.93946208153</v>
      </c>
      <c r="AG80" s="403">
        <f t="shared" si="76"/>
        <v>185923.26364532369</v>
      </c>
      <c r="AH80" s="403">
        <f t="shared" si="77"/>
        <v>856768.20310740522</v>
      </c>
      <c r="AI80" s="333"/>
    </row>
    <row r="81" spans="1:35" s="371" customFormat="1">
      <c r="A81" s="394" t="s">
        <v>1782</v>
      </c>
      <c r="B81" s="395">
        <f>N81+Z81</f>
        <v>3296552.0435137618</v>
      </c>
      <c r="C81" s="406">
        <f>O81</f>
        <v>3.9699999999999999E-2</v>
      </c>
      <c r="D81" s="401">
        <f t="shared" si="70"/>
        <v>0</v>
      </c>
      <c r="E81" s="397">
        <f>B81+D81</f>
        <v>3296552.0435137618</v>
      </c>
      <c r="F81" s="398">
        <f>E81+F80</f>
        <v>50932001.951168858</v>
      </c>
      <c r="G81" s="399"/>
      <c r="H81" s="395">
        <f>(F81/$E$6)*$E$3</f>
        <v>13538886.594614504</v>
      </c>
      <c r="I81" s="395">
        <f t="shared" si="62"/>
        <v>3752273.9365270738</v>
      </c>
      <c r="J81" s="395">
        <f t="shared" si="63"/>
        <v>17291160.531141579</v>
      </c>
      <c r="K81" s="400"/>
      <c r="L81" s="399"/>
      <c r="M81" s="394" t="s">
        <v>1782</v>
      </c>
      <c r="N81" s="395">
        <v>3255273.1184330396</v>
      </c>
      <c r="O81" s="406">
        <v>3.9699999999999999E-2</v>
      </c>
      <c r="P81" s="395"/>
      <c r="Q81" s="407">
        <f>N81+P81</f>
        <v>3255273.1184330396</v>
      </c>
      <c r="R81" s="408">
        <f>R80+Q81</f>
        <v>48367068.253826022</v>
      </c>
      <c r="S81" s="409"/>
      <c r="T81" s="401">
        <f t="shared" si="73"/>
        <v>12857068.776333498</v>
      </c>
      <c r="U81" s="401">
        <f t="shared" si="67"/>
        <v>3563309.5626018769</v>
      </c>
      <c r="V81" s="401">
        <f>T81+U81</f>
        <v>16420378.338935375</v>
      </c>
      <c r="W81" s="400"/>
      <c r="X81" s="399"/>
      <c r="Y81" s="394" t="s">
        <v>1782</v>
      </c>
      <c r="Z81" s="395">
        <v>41278.925080722081</v>
      </c>
      <c r="AA81" s="406">
        <v>3.9699999999999999E-2</v>
      </c>
      <c r="AB81" s="401"/>
      <c r="AC81" s="401">
        <f t="shared" si="69"/>
        <v>41278.925080722081</v>
      </c>
      <c r="AD81" s="402">
        <f>AD80+AC81</f>
        <v>2564933.6973428386</v>
      </c>
      <c r="AE81" s="409"/>
      <c r="AF81" s="401">
        <f t="shared" si="75"/>
        <v>681817.81828100758</v>
      </c>
      <c r="AG81" s="401">
        <f t="shared" si="76"/>
        <v>188964.3739251974</v>
      </c>
      <c r="AH81" s="401">
        <f t="shared" si="77"/>
        <v>870782.19220620499</v>
      </c>
      <c r="AI81" s="400"/>
    </row>
    <row r="82" spans="1:35" s="371" customFormat="1">
      <c r="A82" s="394" t="s">
        <v>1783</v>
      </c>
      <c r="B82" s="377">
        <f t="shared" si="59"/>
        <v>29484.946486230067</v>
      </c>
      <c r="C82" s="381">
        <f>O82</f>
        <v>3.9699999999999999E-2</v>
      </c>
      <c r="D82" s="353">
        <f t="shared" si="70"/>
        <v>-29484.946486230067</v>
      </c>
      <c r="E82" s="410">
        <f t="shared" si="60"/>
        <v>0</v>
      </c>
      <c r="F82" s="411">
        <f>E82+F81</f>
        <v>50932001.951168858</v>
      </c>
      <c r="G82" s="379"/>
      <c r="H82" s="377">
        <f>(F82/$E$6)*$E$3</f>
        <v>13538886.594614504</v>
      </c>
      <c r="I82" s="377">
        <f t="shared" si="62"/>
        <v>3752273.9365270738</v>
      </c>
      <c r="J82" s="377">
        <f t="shared" si="63"/>
        <v>17291160.531141579</v>
      </c>
      <c r="K82" s="376"/>
      <c r="M82" s="394" t="s">
        <v>1783</v>
      </c>
      <c r="N82" s="377">
        <v>0</v>
      </c>
      <c r="O82" s="381">
        <v>3.9699999999999999E-2</v>
      </c>
      <c r="P82" s="377"/>
      <c r="Q82" s="412">
        <f t="shared" si="66"/>
        <v>0</v>
      </c>
      <c r="R82" s="413">
        <f>R81+Q82</f>
        <v>48367068.253826022</v>
      </c>
      <c r="S82" s="355"/>
      <c r="T82" s="353">
        <f t="shared" si="73"/>
        <v>12857068.776333498</v>
      </c>
      <c r="U82" s="353">
        <f t="shared" si="67"/>
        <v>3563309.5626018769</v>
      </c>
      <c r="V82" s="353">
        <f t="shared" si="68"/>
        <v>16420378.338935375</v>
      </c>
      <c r="W82" s="376"/>
      <c r="Y82" s="414" t="s">
        <v>1783</v>
      </c>
      <c r="Z82" s="377">
        <v>29484.946486230067</v>
      </c>
      <c r="AA82" s="381">
        <v>3.9699999999999999E-2</v>
      </c>
      <c r="AB82" s="353">
        <f>-Z82</f>
        <v>-29484.946486230067</v>
      </c>
      <c r="AC82" s="353">
        <f t="shared" si="69"/>
        <v>0</v>
      </c>
      <c r="AD82" s="360">
        <f>AD81+AC82</f>
        <v>2564933.6973428386</v>
      </c>
      <c r="AE82" s="355"/>
      <c r="AF82" s="353">
        <f t="shared" si="75"/>
        <v>681817.81828100758</v>
      </c>
      <c r="AG82" s="353">
        <f t="shared" si="76"/>
        <v>188964.3739251974</v>
      </c>
      <c r="AH82" s="353">
        <f t="shared" si="77"/>
        <v>870782.19220620499</v>
      </c>
      <c r="AI82" s="376"/>
    </row>
    <row r="83" spans="1:35">
      <c r="A83" s="352">
        <v>44501</v>
      </c>
      <c r="B83" s="309">
        <f>N83+Z83</f>
        <v>1783333.3325773573</v>
      </c>
      <c r="C83" s="380">
        <f t="shared" si="78"/>
        <v>3.4382191075005543E-2</v>
      </c>
      <c r="D83" s="309">
        <f>P83+AB83</f>
        <v>2980211.6581881521</v>
      </c>
      <c r="E83" s="341">
        <f>B83+D83</f>
        <v>4763544.9907655092</v>
      </c>
      <c r="F83" s="372">
        <f>F82+E83</f>
        <v>55695546.94193437</v>
      </c>
      <c r="H83" s="309">
        <f>(F83/$E$6)*$E$3</f>
        <v>14805145.389628122</v>
      </c>
      <c r="I83" s="309">
        <f>(F83/$E$6)*$E$2</f>
        <v>4103214.8976041661</v>
      </c>
      <c r="J83" s="309">
        <f>H83+I83</f>
        <v>18908360.287232287</v>
      </c>
      <c r="K83" s="333"/>
      <c r="M83" s="352">
        <v>44501</v>
      </c>
      <c r="N83" s="309">
        <f>-($N$24)*O83/12</f>
        <v>1702277.0918274641</v>
      </c>
      <c r="O83" s="380">
        <f>$O$69</f>
        <v>3.4382191075005543E-2</v>
      </c>
      <c r="P83" s="309">
        <f>-(($P$24/5/12))</f>
        <v>2808902.4217118337</v>
      </c>
      <c r="Q83" s="341">
        <f>N83+P83</f>
        <v>4511179.5135392975</v>
      </c>
      <c r="R83" s="372">
        <f>R82+Q83</f>
        <v>52878247.767365322</v>
      </c>
      <c r="T83" s="309">
        <f>(R83/$E$6)*$E$3</f>
        <v>14056243.077400906</v>
      </c>
      <c r="U83" s="309">
        <f>(R83/$E$6)*$E$2</f>
        <v>3895658.1973144361</v>
      </c>
      <c r="V83" s="309">
        <f>T83+U83</f>
        <v>17951901.274715342</v>
      </c>
      <c r="W83" s="333"/>
      <c r="Y83" s="352">
        <v>44501</v>
      </c>
      <c r="Z83" s="403">
        <f>-($Z$24)*AA83/12</f>
        <v>81056.240749893288</v>
      </c>
      <c r="AA83" s="380">
        <f t="shared" si="79"/>
        <v>3.4382191075005543E-2</v>
      </c>
      <c r="AB83" s="403">
        <f t="shared" si="80"/>
        <v>171309.2364763183</v>
      </c>
      <c r="AC83" s="403">
        <f>Z83+AB83</f>
        <v>252365.47722621157</v>
      </c>
      <c r="AD83" s="405">
        <f>AD82+AC83</f>
        <v>2817299.1745690503</v>
      </c>
      <c r="AF83" s="403">
        <f>(AD83/$E$6)*$E$3</f>
        <v>748902.31222721585</v>
      </c>
      <c r="AG83" s="403">
        <f>(AD83/$E$6)*$E$2</f>
        <v>207556.70028972978</v>
      </c>
      <c r="AH83" s="403">
        <f>AF83+AG83</f>
        <v>956459.0125169456</v>
      </c>
      <c r="AI83" s="333"/>
    </row>
    <row r="84" spans="1:35">
      <c r="A84" s="352">
        <v>44531</v>
      </c>
      <c r="B84" s="309">
        <f t="shared" si="59"/>
        <v>-5109596.9883509278</v>
      </c>
      <c r="C84" s="380">
        <f>O84</f>
        <v>2.3307702865997985E-2</v>
      </c>
      <c r="D84" s="309">
        <f t="shared" si="70"/>
        <v>2980211.6581881521</v>
      </c>
      <c r="E84" s="341">
        <f>B84+D84</f>
        <v>-2129385.3301627757</v>
      </c>
      <c r="F84" s="372">
        <f>F83+E84</f>
        <v>53566161.611771591</v>
      </c>
      <c r="H84" s="309">
        <f t="shared" si="61"/>
        <v>14239106.251230421</v>
      </c>
      <c r="I84" s="309">
        <f t="shared" si="62"/>
        <v>3946338.341232921</v>
      </c>
      <c r="J84" s="309">
        <f t="shared" si="63"/>
        <v>18185444.592463341</v>
      </c>
      <c r="K84" s="333"/>
      <c r="M84" s="352">
        <v>44531</v>
      </c>
      <c r="N84" s="309">
        <v>-4830176.6801761016</v>
      </c>
      <c r="O84" s="380">
        <v>2.3307702865997985E-2</v>
      </c>
      <c r="P84" s="309">
        <f>-(($P$24/5/12))</f>
        <v>2808902.4217118337</v>
      </c>
      <c r="Q84" s="341">
        <f t="shared" si="66"/>
        <v>-2021274.2584642679</v>
      </c>
      <c r="R84" s="372">
        <f>R83+Q84</f>
        <v>50856973.508901052</v>
      </c>
      <c r="T84" s="309">
        <f t="shared" si="73"/>
        <v>13518942.325150913</v>
      </c>
      <c r="U84" s="309">
        <f t="shared" si="67"/>
        <v>3746746.4242040827</v>
      </c>
      <c r="V84" s="309">
        <f t="shared" si="68"/>
        <v>17265688.749354996</v>
      </c>
      <c r="W84" s="333"/>
      <c r="Y84" s="352">
        <v>44531</v>
      </c>
      <c r="Z84" s="403">
        <v>-279420.30817482597</v>
      </c>
      <c r="AA84" s="380">
        <v>2.3307702865997985E-2</v>
      </c>
      <c r="AB84" s="403">
        <f t="shared" si="80"/>
        <v>171309.2364763183</v>
      </c>
      <c r="AC84" s="403">
        <f t="shared" si="69"/>
        <v>-108111.07169850767</v>
      </c>
      <c r="AD84" s="405">
        <f>AD83+AC84</f>
        <v>2709188.1028705426</v>
      </c>
      <c r="AF84" s="403">
        <f t="shared" si="75"/>
        <v>720163.92607951129</v>
      </c>
      <c r="AG84" s="403">
        <f t="shared" si="76"/>
        <v>199591.91702883912</v>
      </c>
      <c r="AH84" s="403">
        <f t="shared" si="77"/>
        <v>919755.84310835041</v>
      </c>
      <c r="AI84" s="333"/>
    </row>
    <row r="85" spans="1:35" s="371" customFormat="1" ht="13.8" thickBot="1">
      <c r="A85" s="383" t="s">
        <v>1784</v>
      </c>
      <c r="B85" s="384">
        <f>SUM(B70:B84)</f>
        <v>-549148448.39571261</v>
      </c>
      <c r="C85" s="384"/>
      <c r="D85" s="385">
        <f>SUM(D70:D84)</f>
        <v>-40852210.753883936</v>
      </c>
      <c r="E85" s="386"/>
      <c r="F85" s="386"/>
      <c r="G85" s="386"/>
      <c r="H85" s="364">
        <f>((B85+D85)/$E$6)*$E$3</f>
        <v>-156835618.25495604</v>
      </c>
      <c r="I85" s="364">
        <f>((B85+D85)/$E$6)*$E$2</f>
        <v>-43466661.647884011</v>
      </c>
      <c r="J85" s="364">
        <f>H85+I85</f>
        <v>-200302279.90284005</v>
      </c>
      <c r="K85" s="387">
        <f>(B85+D85)*$E$5</f>
        <v>-790302939.05243659</v>
      </c>
      <c r="M85" s="383" t="s">
        <v>1784</v>
      </c>
      <c r="N85" s="384">
        <f>SUM(N70:N84)</f>
        <v>-524467111.10693544</v>
      </c>
      <c r="O85" s="384"/>
      <c r="P85" s="385">
        <f>SUM(P70:P84)</f>
        <v>-33706829.060542077</v>
      </c>
      <c r="Q85" s="386"/>
      <c r="R85" s="386"/>
      <c r="S85" s="386"/>
      <c r="T85" s="364">
        <f>((N85+P85)/$E$6)*$E$3</f>
        <v>-148375351.18375981</v>
      </c>
      <c r="U85" s="364">
        <f>((N85+P85)/$E$6)*$E$2</f>
        <v>-41121916.427849792</v>
      </c>
      <c r="V85" s="364">
        <f>T85+U85</f>
        <v>-189497267.61160961</v>
      </c>
      <c r="W85" s="368">
        <f>(N85+P85)*$E$5</f>
        <v>-747671207.77908707</v>
      </c>
      <c r="Y85" s="383" t="s">
        <v>1784</v>
      </c>
      <c r="Z85" s="384">
        <f>SUM(Z70:Z84)</f>
        <v>-24681336.334230099</v>
      </c>
      <c r="AA85" s="384"/>
      <c r="AB85" s="385">
        <f>SUM(AB70:AB84)</f>
        <v>-7145381.6933418484</v>
      </c>
      <c r="AC85" s="384"/>
      <c r="AD85" s="384"/>
      <c r="AE85" s="386"/>
      <c r="AF85" s="386"/>
      <c r="AG85" s="386"/>
      <c r="AH85" s="386"/>
      <c r="AI85" s="387">
        <f>(Z85+AB85)*$E$5</f>
        <v>-42631729.994738393</v>
      </c>
    </row>
    <row r="86" spans="1:35">
      <c r="A86" s="352">
        <v>44562</v>
      </c>
      <c r="B86" s="309">
        <f t="shared" ref="B86:B95" si="83">N86+Z86</f>
        <v>1914082.0125219286</v>
      </c>
      <c r="C86" s="380">
        <v>3.6902990756443668E-2</v>
      </c>
      <c r="D86" s="309">
        <f>P86+AB86</f>
        <v>2983180.0236759274</v>
      </c>
      <c r="E86" s="341">
        <f t="shared" ref="E86:E95" si="84">B86+D86</f>
        <v>4897262.0361978561</v>
      </c>
      <c r="F86" s="341">
        <f>E86</f>
        <v>4897262.0361978561</v>
      </c>
      <c r="H86" s="309">
        <f t="shared" ref="H86:H95" si="85">(F86/$E$6)*$E$3</f>
        <v>1301803.8324070249</v>
      </c>
      <c r="I86" s="309">
        <f t="shared" ref="I86:I95" si="86">(F86/$E$6)*$E$2</f>
        <v>360792.19341086608</v>
      </c>
      <c r="J86" s="309">
        <f t="shared" ref="J86:J95" si="87">H86+I86</f>
        <v>1662596.0258178911</v>
      </c>
      <c r="K86" s="358"/>
      <c r="L86" s="336"/>
      <c r="M86" s="352">
        <v>44562</v>
      </c>
      <c r="N86" s="309">
        <f>-($N$24)*O86/12</f>
        <v>1827082.9700054126</v>
      </c>
      <c r="O86" s="380">
        <v>3.6902990756443668E-2</v>
      </c>
      <c r="P86" s="309">
        <f t="shared" ref="P86:P93" si="88">-(($P$24/5/12))</f>
        <v>2808902.4217118337</v>
      </c>
      <c r="Q86" s="341">
        <f t="shared" ref="Q86:Q95" si="89">N86+P86</f>
        <v>4635985.3917172458</v>
      </c>
      <c r="R86" s="341">
        <f>Q86</f>
        <v>4635985.3917172458</v>
      </c>
      <c r="T86" s="309">
        <f>(R86/$E$6)*$E$3</f>
        <v>1232350.5471653435</v>
      </c>
      <c r="U86" s="309">
        <f t="shared" ref="U86:U95" si="90">(R86/$E$6)*$E$2</f>
        <v>341543.36152226711</v>
      </c>
      <c r="V86" s="309">
        <f t="shared" ref="V86:V95" si="91">T86+U86</f>
        <v>1573893.9086876106</v>
      </c>
      <c r="W86" s="358"/>
      <c r="X86" s="336"/>
      <c r="Y86" s="352">
        <v>44562</v>
      </c>
      <c r="Z86" s="403">
        <f t="shared" ref="Z86:Z94" si="92">-($Z$24)*AA86/12</f>
        <v>86999.042516515998</v>
      </c>
      <c r="AA86" s="380">
        <v>3.6902990756443668E-2</v>
      </c>
      <c r="AB86" s="403">
        <f>-(SUM($AB$53:$AB$58,$AB$62:$AB$63,$AB$67,$AB$82)-68910)/5/12</f>
        <v>174277.60196409395</v>
      </c>
      <c r="AC86" s="403">
        <f t="shared" ref="AC86:AC95" si="93">Z86+AB86</f>
        <v>261276.64448060995</v>
      </c>
      <c r="AD86" s="403">
        <f>AC86</f>
        <v>261276.64448060995</v>
      </c>
      <c r="AF86" s="403"/>
      <c r="AG86" s="403"/>
      <c r="AH86" s="403"/>
      <c r="AI86" s="404"/>
    </row>
    <row r="87" spans="1:35">
      <c r="A87" s="352">
        <v>44593</v>
      </c>
      <c r="B87" s="309">
        <f t="shared" si="83"/>
        <v>1914082.0125219286</v>
      </c>
      <c r="C87" s="380">
        <v>3.6902990756443668E-2</v>
      </c>
      <c r="D87" s="309">
        <f t="shared" ref="D87:D95" si="94">P87+AB87</f>
        <v>2983180.0236759274</v>
      </c>
      <c r="E87" s="341">
        <f t="shared" si="84"/>
        <v>4897262.0361978561</v>
      </c>
      <c r="F87" s="372">
        <f>F86+E87</f>
        <v>9794524.0723957121</v>
      </c>
      <c r="H87" s="309">
        <f t="shared" si="85"/>
        <v>2603607.6648140498</v>
      </c>
      <c r="I87" s="309">
        <f t="shared" si="86"/>
        <v>721584.38682173216</v>
      </c>
      <c r="J87" s="309">
        <f t="shared" si="87"/>
        <v>3325192.0516357822</v>
      </c>
      <c r="K87" s="356"/>
      <c r="M87" s="352">
        <v>44593</v>
      </c>
      <c r="N87" s="309">
        <f t="shared" ref="N87:N94" si="95">-($N$24)*O87/12</f>
        <v>1827082.9700054126</v>
      </c>
      <c r="O87" s="380">
        <v>3.6902990756443668E-2</v>
      </c>
      <c r="P87" s="309">
        <f t="shared" si="88"/>
        <v>2808902.4217118337</v>
      </c>
      <c r="Q87" s="341">
        <f t="shared" si="89"/>
        <v>4635985.3917172458</v>
      </c>
      <c r="R87" s="372">
        <f t="shared" ref="R87:R98" si="96">R86+Q87</f>
        <v>9271970.7834344916</v>
      </c>
      <c r="T87" s="309">
        <f t="shared" ref="T87:T95" si="97">(R87/$E$6)*$E$3</f>
        <v>2464701.0943306871</v>
      </c>
      <c r="U87" s="309">
        <f t="shared" si="90"/>
        <v>683086.72304453421</v>
      </c>
      <c r="V87" s="309">
        <f t="shared" si="91"/>
        <v>3147787.8173752213</v>
      </c>
      <c r="W87" s="356"/>
      <c r="Y87" s="352">
        <v>44593</v>
      </c>
      <c r="Z87" s="403">
        <f t="shared" si="92"/>
        <v>86999.042516515998</v>
      </c>
      <c r="AA87" s="380">
        <v>3.6902990756443668E-2</v>
      </c>
      <c r="AB87" s="403">
        <f t="shared" ref="AB87:AB98" si="98">-(SUM($AB$53:$AB$58,$AB$62:$AB$63,$AB$67,$AB$82)-68910)/5/12</f>
        <v>174277.60196409395</v>
      </c>
      <c r="AC87" s="403">
        <f t="shared" si="93"/>
        <v>261276.64448060995</v>
      </c>
      <c r="AD87" s="405">
        <f>AD86+AC87</f>
        <v>522553.28896121989</v>
      </c>
      <c r="AF87" s="403">
        <f t="shared" ref="AF87:AF95" si="99">(AD87/$E$6)*$E$3</f>
        <v>138906.57048336221</v>
      </c>
      <c r="AG87" s="403">
        <f t="shared" ref="AG87:AG95" si="100">(AD87/$E$6)*$E$2</f>
        <v>38497.6637771979</v>
      </c>
      <c r="AH87" s="403">
        <f t="shared" ref="AH87:AH95" si="101">AF87+AG87</f>
        <v>177404.23426056013</v>
      </c>
      <c r="AI87" s="356"/>
    </row>
    <row r="88" spans="1:35">
      <c r="A88" s="352">
        <v>44621</v>
      </c>
      <c r="B88" s="309">
        <f t="shared" si="83"/>
        <v>1914082.0125219286</v>
      </c>
      <c r="C88" s="380">
        <v>3.6902990756443668E-2</v>
      </c>
      <c r="D88" s="309">
        <f t="shared" si="94"/>
        <v>2983180.0236759274</v>
      </c>
      <c r="E88" s="341">
        <f t="shared" si="84"/>
        <v>4897262.0361978561</v>
      </c>
      <c r="F88" s="372">
        <f>F87+E88</f>
        <v>14691786.108593568</v>
      </c>
      <c r="H88" s="309">
        <f t="shared" si="85"/>
        <v>3905411.4972210745</v>
      </c>
      <c r="I88" s="309">
        <f t="shared" si="86"/>
        <v>1082376.5802325984</v>
      </c>
      <c r="J88" s="309">
        <f t="shared" si="87"/>
        <v>4987788.0774536729</v>
      </c>
      <c r="K88" s="333"/>
      <c r="M88" s="352">
        <v>44621</v>
      </c>
      <c r="N88" s="309">
        <f t="shared" si="95"/>
        <v>1827082.9700054126</v>
      </c>
      <c r="O88" s="380">
        <v>3.6902990756443668E-2</v>
      </c>
      <c r="P88" s="309">
        <f t="shared" si="88"/>
        <v>2808902.4217118337</v>
      </c>
      <c r="Q88" s="341">
        <f t="shared" si="89"/>
        <v>4635985.3917172458</v>
      </c>
      <c r="R88" s="372">
        <f t="shared" si="96"/>
        <v>13907956.175151737</v>
      </c>
      <c r="T88" s="309">
        <f t="shared" si="97"/>
        <v>3697051.6414960311</v>
      </c>
      <c r="U88" s="309">
        <f t="shared" si="90"/>
        <v>1024630.0845668013</v>
      </c>
      <c r="V88" s="309">
        <f t="shared" si="91"/>
        <v>4721681.7260628324</v>
      </c>
      <c r="W88" s="333"/>
      <c r="Y88" s="352">
        <v>44621</v>
      </c>
      <c r="Z88" s="403">
        <f t="shared" si="92"/>
        <v>86999.042516515998</v>
      </c>
      <c r="AA88" s="380">
        <v>3.6902990756443668E-2</v>
      </c>
      <c r="AB88" s="403">
        <f t="shared" si="98"/>
        <v>174277.60196409395</v>
      </c>
      <c r="AC88" s="403">
        <f t="shared" si="93"/>
        <v>261276.64448060995</v>
      </c>
      <c r="AD88" s="405">
        <f>AD87+AC88</f>
        <v>783829.93344182987</v>
      </c>
      <c r="AF88" s="403">
        <f t="shared" si="99"/>
        <v>208359.85572504337</v>
      </c>
      <c r="AG88" s="403">
        <f t="shared" si="100"/>
        <v>57746.495665796858</v>
      </c>
      <c r="AH88" s="403">
        <f t="shared" si="101"/>
        <v>266106.35139084025</v>
      </c>
      <c r="AI88" s="333"/>
    </row>
    <row r="89" spans="1:35">
      <c r="A89" s="352">
        <v>44652</v>
      </c>
      <c r="B89" s="309">
        <f t="shared" si="83"/>
        <v>1914082.0125219286</v>
      </c>
      <c r="C89" s="380">
        <v>3.6902990756443668E-2</v>
      </c>
      <c r="D89" s="309">
        <f t="shared" si="94"/>
        <v>2983180.0236759274</v>
      </c>
      <c r="E89" s="341">
        <f t="shared" si="84"/>
        <v>4897262.0361978561</v>
      </c>
      <c r="F89" s="372">
        <f>F88+E89</f>
        <v>19589048.144791424</v>
      </c>
      <c r="H89" s="309">
        <f t="shared" si="85"/>
        <v>5207215.3296280997</v>
      </c>
      <c r="I89" s="309">
        <f t="shared" si="86"/>
        <v>1443168.7736434643</v>
      </c>
      <c r="J89" s="309">
        <f t="shared" si="87"/>
        <v>6650384.1032715645</v>
      </c>
      <c r="K89" s="333"/>
      <c r="M89" s="352">
        <v>44652</v>
      </c>
      <c r="N89" s="309">
        <f t="shared" si="95"/>
        <v>1827082.9700054126</v>
      </c>
      <c r="O89" s="380">
        <v>3.6902990756443668E-2</v>
      </c>
      <c r="P89" s="309">
        <f t="shared" si="88"/>
        <v>2808902.4217118337</v>
      </c>
      <c r="Q89" s="341">
        <f t="shared" si="89"/>
        <v>4635985.3917172458</v>
      </c>
      <c r="R89" s="372">
        <f t="shared" si="96"/>
        <v>18543941.566868983</v>
      </c>
      <c r="T89" s="309">
        <f t="shared" si="97"/>
        <v>4929402.1886613742</v>
      </c>
      <c r="U89" s="309">
        <f t="shared" si="90"/>
        <v>1366173.4460890684</v>
      </c>
      <c r="V89" s="309">
        <f t="shared" si="91"/>
        <v>6295575.6347504426</v>
      </c>
      <c r="W89" s="333"/>
      <c r="Y89" s="352">
        <v>44652</v>
      </c>
      <c r="Z89" s="403">
        <f t="shared" si="92"/>
        <v>86999.042516515998</v>
      </c>
      <c r="AA89" s="380">
        <v>3.6902990756443668E-2</v>
      </c>
      <c r="AB89" s="403">
        <f t="shared" si="98"/>
        <v>174277.60196409395</v>
      </c>
      <c r="AC89" s="403">
        <f t="shared" si="93"/>
        <v>261276.64448060995</v>
      </c>
      <c r="AD89" s="405">
        <f>AD88+AC89</f>
        <v>1045106.5779224398</v>
      </c>
      <c r="AF89" s="403">
        <f t="shared" si="99"/>
        <v>277813.14096672443</v>
      </c>
      <c r="AG89" s="403">
        <f t="shared" si="100"/>
        <v>76995.327554395801</v>
      </c>
      <c r="AH89" s="403">
        <f t="shared" si="101"/>
        <v>354808.46852112026</v>
      </c>
      <c r="AI89" s="333"/>
    </row>
    <row r="90" spans="1:35">
      <c r="A90" s="352">
        <v>44682</v>
      </c>
      <c r="B90" s="309">
        <f t="shared" si="83"/>
        <v>1914082.0125219286</v>
      </c>
      <c r="C90" s="380">
        <v>3.6902990756443668E-2</v>
      </c>
      <c r="D90" s="309">
        <f t="shared" si="94"/>
        <v>2983180.0236759274</v>
      </c>
      <c r="E90" s="341">
        <f t="shared" si="84"/>
        <v>4897262.0361978561</v>
      </c>
      <c r="F90" s="372">
        <f t="shared" ref="F90:F93" si="102">F89+E90</f>
        <v>24486310.18098928</v>
      </c>
      <c r="H90" s="309">
        <f t="shared" si="85"/>
        <v>6509019.1620351244</v>
      </c>
      <c r="I90" s="309">
        <f t="shared" si="86"/>
        <v>1803960.9670543303</v>
      </c>
      <c r="J90" s="309">
        <f t="shared" si="87"/>
        <v>8312980.1290894542</v>
      </c>
      <c r="K90" s="333"/>
      <c r="M90" s="352">
        <v>44682</v>
      </c>
      <c r="N90" s="309">
        <f t="shared" si="95"/>
        <v>1827082.9700054126</v>
      </c>
      <c r="O90" s="380">
        <v>3.6902990756443668E-2</v>
      </c>
      <c r="P90" s="309">
        <f t="shared" si="88"/>
        <v>2808902.4217118337</v>
      </c>
      <c r="Q90" s="341">
        <f t="shared" si="89"/>
        <v>4635985.3917172458</v>
      </c>
      <c r="R90" s="372">
        <f t="shared" si="96"/>
        <v>23179926.958586231</v>
      </c>
      <c r="T90" s="309">
        <f t="shared" si="97"/>
        <v>6161752.7358267186</v>
      </c>
      <c r="U90" s="309">
        <f t="shared" si="90"/>
        <v>1707716.8076113358</v>
      </c>
      <c r="V90" s="309">
        <f t="shared" si="91"/>
        <v>7869469.5434380546</v>
      </c>
      <c r="W90" s="333"/>
      <c r="Y90" s="352">
        <v>44682</v>
      </c>
      <c r="Z90" s="403">
        <f t="shared" si="92"/>
        <v>86999.042516515998</v>
      </c>
      <c r="AA90" s="380">
        <v>3.6902990756443668E-2</v>
      </c>
      <c r="AB90" s="403">
        <f t="shared" si="98"/>
        <v>174277.60196409395</v>
      </c>
      <c r="AC90" s="403">
        <f t="shared" si="93"/>
        <v>261276.64448060995</v>
      </c>
      <c r="AD90" s="405">
        <f t="shared" ref="AD90:AD98" si="103">AD89+AC90</f>
        <v>1306383.2224030497</v>
      </c>
      <c r="AF90" s="403">
        <f t="shared" si="99"/>
        <v>347266.42620840558</v>
      </c>
      <c r="AG90" s="403">
        <f t="shared" si="100"/>
        <v>96244.159442994744</v>
      </c>
      <c r="AH90" s="403">
        <f t="shared" si="101"/>
        <v>443510.58565140032</v>
      </c>
      <c r="AI90" s="333"/>
    </row>
    <row r="91" spans="1:35">
      <c r="A91" s="352">
        <v>44713</v>
      </c>
      <c r="B91" s="309">
        <f t="shared" si="83"/>
        <v>1914082.0125219286</v>
      </c>
      <c r="C91" s="380">
        <v>3.6902990756443668E-2</v>
      </c>
      <c r="D91" s="309">
        <f t="shared" si="94"/>
        <v>2983180.0236759274</v>
      </c>
      <c r="E91" s="341">
        <f t="shared" si="84"/>
        <v>4897262.0361978561</v>
      </c>
      <c r="F91" s="372">
        <f t="shared" si="102"/>
        <v>29383572.217187136</v>
      </c>
      <c r="H91" s="309">
        <f t="shared" si="85"/>
        <v>7810822.9944421491</v>
      </c>
      <c r="I91" s="309">
        <f t="shared" si="86"/>
        <v>2164753.1604651967</v>
      </c>
      <c r="J91" s="309">
        <f t="shared" si="87"/>
        <v>9975576.1549073458</v>
      </c>
      <c r="K91" s="333"/>
      <c r="M91" s="352">
        <v>44713</v>
      </c>
      <c r="N91" s="309">
        <f t="shared" si="95"/>
        <v>1827082.9700054126</v>
      </c>
      <c r="O91" s="380">
        <v>3.6902990756443668E-2</v>
      </c>
      <c r="P91" s="309">
        <f t="shared" si="88"/>
        <v>2808902.4217118337</v>
      </c>
      <c r="Q91" s="341">
        <f t="shared" si="89"/>
        <v>4635985.3917172458</v>
      </c>
      <c r="R91" s="372">
        <f t="shared" si="96"/>
        <v>27815912.350303479</v>
      </c>
      <c r="T91" s="309">
        <f t="shared" si="97"/>
        <v>7394103.2829920622</v>
      </c>
      <c r="U91" s="309">
        <f t="shared" si="90"/>
        <v>2049260.1691336026</v>
      </c>
      <c r="V91" s="309">
        <f t="shared" si="91"/>
        <v>9443363.4521256648</v>
      </c>
      <c r="W91" s="333"/>
      <c r="Y91" s="352">
        <v>44713</v>
      </c>
      <c r="Z91" s="403">
        <f t="shared" si="92"/>
        <v>86999.042516515998</v>
      </c>
      <c r="AA91" s="380">
        <v>3.6902990756443668E-2</v>
      </c>
      <c r="AB91" s="403">
        <f t="shared" si="98"/>
        <v>174277.60196409395</v>
      </c>
      <c r="AC91" s="403">
        <f t="shared" si="93"/>
        <v>261276.64448060995</v>
      </c>
      <c r="AD91" s="405">
        <f t="shared" si="103"/>
        <v>1567659.8668836597</v>
      </c>
      <c r="AF91" s="403">
        <f t="shared" si="99"/>
        <v>416719.71145008673</v>
      </c>
      <c r="AG91" s="403">
        <f t="shared" si="100"/>
        <v>115492.99133159372</v>
      </c>
      <c r="AH91" s="403">
        <f t="shared" si="101"/>
        <v>532212.70278168051</v>
      </c>
      <c r="AI91" s="333"/>
    </row>
    <row r="92" spans="1:35">
      <c r="A92" s="352">
        <v>44743</v>
      </c>
      <c r="B92" s="309">
        <f t="shared" si="83"/>
        <v>1914082.0125219286</v>
      </c>
      <c r="C92" s="380">
        <v>3.6902990756443668E-2</v>
      </c>
      <c r="D92" s="309">
        <f t="shared" si="94"/>
        <v>2983180.0236759274</v>
      </c>
      <c r="E92" s="341">
        <f t="shared" si="84"/>
        <v>4897262.0361978561</v>
      </c>
      <c r="F92" s="372">
        <f t="shared" si="102"/>
        <v>34280834.253384992</v>
      </c>
      <c r="H92" s="309">
        <f t="shared" si="85"/>
        <v>9112626.8268491738</v>
      </c>
      <c r="I92" s="309">
        <f t="shared" si="86"/>
        <v>2525545.3538760622</v>
      </c>
      <c r="J92" s="309">
        <f t="shared" si="87"/>
        <v>11638172.180725235</v>
      </c>
      <c r="K92" s="333"/>
      <c r="M92" s="352">
        <v>44743</v>
      </c>
      <c r="N92" s="309">
        <f t="shared" si="95"/>
        <v>1827082.9700054126</v>
      </c>
      <c r="O92" s="380">
        <v>3.6902990756443668E-2</v>
      </c>
      <c r="P92" s="309">
        <f t="shared" si="88"/>
        <v>2808902.4217118337</v>
      </c>
      <c r="Q92" s="341">
        <f t="shared" si="89"/>
        <v>4635985.3917172458</v>
      </c>
      <c r="R92" s="372">
        <f t="shared" si="96"/>
        <v>32451897.742020726</v>
      </c>
      <c r="T92" s="309">
        <f t="shared" si="97"/>
        <v>8626453.8301574066</v>
      </c>
      <c r="U92" s="309">
        <f t="shared" si="90"/>
        <v>2390803.5306558702</v>
      </c>
      <c r="V92" s="309">
        <f t="shared" si="91"/>
        <v>11017257.360813277</v>
      </c>
      <c r="W92" s="333"/>
      <c r="Y92" s="352">
        <v>44743</v>
      </c>
      <c r="Z92" s="403">
        <f t="shared" si="92"/>
        <v>86999.042516515998</v>
      </c>
      <c r="AA92" s="380">
        <v>3.6902990756443668E-2</v>
      </c>
      <c r="AB92" s="403">
        <f t="shared" si="98"/>
        <v>174277.60196409395</v>
      </c>
      <c r="AC92" s="403">
        <f t="shared" si="93"/>
        <v>261276.64448060995</v>
      </c>
      <c r="AD92" s="405">
        <f t="shared" si="103"/>
        <v>1828936.5113642698</v>
      </c>
      <c r="AF92" s="403">
        <f t="shared" si="99"/>
        <v>486172.99669176782</v>
      </c>
      <c r="AG92" s="403">
        <f t="shared" si="100"/>
        <v>134741.82322019266</v>
      </c>
      <c r="AH92" s="403">
        <f t="shared" si="101"/>
        <v>620914.81991196051</v>
      </c>
      <c r="AI92" s="333"/>
    </row>
    <row r="93" spans="1:35">
      <c r="A93" s="352">
        <v>44774</v>
      </c>
      <c r="B93" s="309">
        <f t="shared" si="83"/>
        <v>1914082.0125219286</v>
      </c>
      <c r="C93" s="380">
        <v>3.6902990756443668E-2</v>
      </c>
      <c r="D93" s="309">
        <f t="shared" si="94"/>
        <v>2983180.0236759274</v>
      </c>
      <c r="E93" s="341">
        <f t="shared" si="84"/>
        <v>4897262.0361978561</v>
      </c>
      <c r="F93" s="372">
        <f t="shared" si="102"/>
        <v>39178096.289582849</v>
      </c>
      <c r="H93" s="309">
        <f t="shared" si="85"/>
        <v>10414430.659256199</v>
      </c>
      <c r="I93" s="309">
        <f t="shared" si="86"/>
        <v>2886337.5472869286</v>
      </c>
      <c r="J93" s="309">
        <f t="shared" si="87"/>
        <v>13300768.206543129</v>
      </c>
      <c r="K93" s="333"/>
      <c r="M93" s="352">
        <v>44774</v>
      </c>
      <c r="N93" s="309">
        <f t="shared" si="95"/>
        <v>1827082.9700054126</v>
      </c>
      <c r="O93" s="380">
        <v>3.6902990756443668E-2</v>
      </c>
      <c r="P93" s="309">
        <f t="shared" si="88"/>
        <v>2808902.4217118337</v>
      </c>
      <c r="Q93" s="341">
        <f t="shared" si="89"/>
        <v>4635985.3917172458</v>
      </c>
      <c r="R93" s="372">
        <f t="shared" si="96"/>
        <v>37087883.133737974</v>
      </c>
      <c r="T93" s="309">
        <f t="shared" si="97"/>
        <v>9858804.377322752</v>
      </c>
      <c r="U93" s="309">
        <f t="shared" si="90"/>
        <v>2732346.8921781373</v>
      </c>
      <c r="V93" s="309">
        <f t="shared" si="91"/>
        <v>12591151.269500889</v>
      </c>
      <c r="W93" s="333"/>
      <c r="Y93" s="352">
        <v>44774</v>
      </c>
      <c r="Z93" s="403">
        <f t="shared" si="92"/>
        <v>86999.042516515998</v>
      </c>
      <c r="AA93" s="380">
        <v>3.6902990756443668E-2</v>
      </c>
      <c r="AB93" s="403">
        <f t="shared" si="98"/>
        <v>174277.60196409395</v>
      </c>
      <c r="AC93" s="403">
        <f t="shared" si="93"/>
        <v>261276.64448060995</v>
      </c>
      <c r="AD93" s="405">
        <f t="shared" si="103"/>
        <v>2090213.1558448798</v>
      </c>
      <c r="AF93" s="403">
        <f t="shared" si="99"/>
        <v>555626.28193344898</v>
      </c>
      <c r="AG93" s="403">
        <f t="shared" si="100"/>
        <v>153990.65510879163</v>
      </c>
      <c r="AH93" s="403">
        <f t="shared" si="101"/>
        <v>709616.93704224064</v>
      </c>
      <c r="AI93" s="333"/>
    </row>
    <row r="94" spans="1:35" ht="12.75" customHeight="1">
      <c r="A94" s="352">
        <v>44805</v>
      </c>
      <c r="B94" s="309">
        <f t="shared" si="83"/>
        <v>1914082.0125219286</v>
      </c>
      <c r="C94" s="380">
        <v>3.6902990756443668E-2</v>
      </c>
      <c r="D94" s="309">
        <f t="shared" si="94"/>
        <v>2983180.0236759274</v>
      </c>
      <c r="E94" s="341">
        <f t="shared" si="84"/>
        <v>4897262.0361978561</v>
      </c>
      <c r="F94" s="372">
        <f>F93+E94</f>
        <v>44075358.325780705</v>
      </c>
      <c r="H94" s="309">
        <f t="shared" si="85"/>
        <v>11716234.491663225</v>
      </c>
      <c r="I94" s="309">
        <f t="shared" si="86"/>
        <v>3247129.7406977946</v>
      </c>
      <c r="J94" s="309">
        <f t="shared" si="87"/>
        <v>14963364.232361019</v>
      </c>
      <c r="K94" s="333"/>
      <c r="M94" s="352">
        <v>44805</v>
      </c>
      <c r="N94" s="309">
        <f t="shared" si="95"/>
        <v>1827082.9700054126</v>
      </c>
      <c r="O94" s="380">
        <v>3.6902990756443668E-2</v>
      </c>
      <c r="P94" s="309">
        <f>-(($P$24/5/12))</f>
        <v>2808902.4217118337</v>
      </c>
      <c r="Q94" s="341">
        <f t="shared" si="89"/>
        <v>4635985.3917172458</v>
      </c>
      <c r="R94" s="372">
        <f t="shared" si="96"/>
        <v>41723868.525455222</v>
      </c>
      <c r="T94" s="309">
        <f t="shared" si="97"/>
        <v>11091154.924488096</v>
      </c>
      <c r="U94" s="309">
        <f t="shared" si="90"/>
        <v>3073890.2537004044</v>
      </c>
      <c r="V94" s="309">
        <f t="shared" si="91"/>
        <v>14165045.178188499</v>
      </c>
      <c r="W94" s="333"/>
      <c r="Y94" s="352">
        <v>44805</v>
      </c>
      <c r="Z94" s="403">
        <f t="shared" si="92"/>
        <v>86999.042516515998</v>
      </c>
      <c r="AA94" s="380">
        <v>3.6902990756443668E-2</v>
      </c>
      <c r="AB94" s="403">
        <f t="shared" si="98"/>
        <v>174277.60196409395</v>
      </c>
      <c r="AC94" s="403">
        <f t="shared" si="93"/>
        <v>261276.64448060995</v>
      </c>
      <c r="AD94" s="405">
        <f t="shared" si="103"/>
        <v>2351489.8003254896</v>
      </c>
      <c r="AF94" s="403">
        <f t="shared" si="99"/>
        <v>625079.56717513013</v>
      </c>
      <c r="AG94" s="403">
        <f t="shared" si="100"/>
        <v>173239.48699739054</v>
      </c>
      <c r="AH94" s="403">
        <f t="shared" si="101"/>
        <v>798319.05417252064</v>
      </c>
      <c r="AI94" s="333"/>
    </row>
    <row r="95" spans="1:35">
      <c r="A95" s="352">
        <v>44835</v>
      </c>
      <c r="B95" s="309">
        <f t="shared" si="83"/>
        <v>1914082.0125219286</v>
      </c>
      <c r="C95" s="380">
        <v>3.6902990756443668E-2</v>
      </c>
      <c r="D95" s="309">
        <f t="shared" si="94"/>
        <v>2983180.0236759274</v>
      </c>
      <c r="E95" s="341">
        <f t="shared" si="84"/>
        <v>4897262.0361978561</v>
      </c>
      <c r="F95" s="372">
        <f>F94+E95</f>
        <v>48972620.361978561</v>
      </c>
      <c r="H95" s="309">
        <f t="shared" si="85"/>
        <v>13018038.324070249</v>
      </c>
      <c r="I95" s="309">
        <f t="shared" si="86"/>
        <v>3607921.9341086606</v>
      </c>
      <c r="J95" s="309">
        <f t="shared" si="87"/>
        <v>16625960.258178908</v>
      </c>
      <c r="K95" s="333"/>
      <c r="M95" s="352">
        <v>44835</v>
      </c>
      <c r="N95" s="309">
        <f>-($N$24)*O95/12</f>
        <v>1827082.9700054126</v>
      </c>
      <c r="O95" s="380">
        <v>3.6902990756443668E-2</v>
      </c>
      <c r="P95" s="309">
        <f>-(($P$24/5/12))</f>
        <v>2808902.4217118337</v>
      </c>
      <c r="Q95" s="341">
        <f t="shared" si="89"/>
        <v>4635985.3917172458</v>
      </c>
      <c r="R95" s="372">
        <f t="shared" si="96"/>
        <v>46359853.917172469</v>
      </c>
      <c r="T95" s="309">
        <f t="shared" si="97"/>
        <v>12323505.471653439</v>
      </c>
      <c r="U95" s="309">
        <f t="shared" si="90"/>
        <v>3415433.615222672</v>
      </c>
      <c r="V95" s="309">
        <f t="shared" si="91"/>
        <v>15738939.086876111</v>
      </c>
      <c r="W95" s="333"/>
      <c r="Y95" s="352">
        <v>44835</v>
      </c>
      <c r="Z95" s="403">
        <f>-($Z$24)*AA95/12</f>
        <v>86999.042516515998</v>
      </c>
      <c r="AA95" s="380">
        <v>3.6902990756443668E-2</v>
      </c>
      <c r="AB95" s="403">
        <f t="shared" si="98"/>
        <v>174277.60196409395</v>
      </c>
      <c r="AC95" s="403">
        <f t="shared" si="93"/>
        <v>261276.64448060995</v>
      </c>
      <c r="AD95" s="405">
        <f t="shared" si="103"/>
        <v>2612766.4448060994</v>
      </c>
      <c r="AF95" s="403">
        <f t="shared" si="99"/>
        <v>694532.85241681116</v>
      </c>
      <c r="AG95" s="403">
        <f t="shared" si="100"/>
        <v>192488.31888598949</v>
      </c>
      <c r="AH95" s="403">
        <f t="shared" si="101"/>
        <v>887021.17130280065</v>
      </c>
      <c r="AI95" s="333"/>
    </row>
    <row r="96" spans="1:35" s="371" customFormat="1" hidden="1">
      <c r="A96" s="394"/>
      <c r="B96" s="395"/>
      <c r="C96" s="380">
        <v>3.6902990756443668E-2</v>
      </c>
      <c r="D96" s="401"/>
      <c r="E96" s="397"/>
      <c r="F96" s="372">
        <f t="shared" ref="F96:F97" si="104">F95+E96</f>
        <v>48972620.361978561</v>
      </c>
      <c r="G96" s="399"/>
      <c r="H96" s="395"/>
      <c r="I96" s="395"/>
      <c r="J96" s="395"/>
      <c r="K96" s="400"/>
      <c r="L96" s="399"/>
      <c r="M96" s="394"/>
      <c r="N96" s="395"/>
      <c r="O96" s="380">
        <v>3.6902990756443668E-2</v>
      </c>
      <c r="P96" s="395"/>
      <c r="Q96" s="407"/>
      <c r="R96" s="372">
        <f t="shared" si="96"/>
        <v>46359853.917172469</v>
      </c>
      <c r="S96" s="409"/>
      <c r="T96" s="401"/>
      <c r="U96" s="401"/>
      <c r="V96" s="401"/>
      <c r="W96" s="400"/>
      <c r="X96" s="399"/>
      <c r="Y96" s="394"/>
      <c r="Z96" s="395"/>
      <c r="AA96" s="380">
        <v>3.6902990756443668E-2</v>
      </c>
      <c r="AB96" s="403"/>
      <c r="AC96" s="401"/>
      <c r="AD96" s="405">
        <f t="shared" si="103"/>
        <v>2612766.4448060994</v>
      </c>
      <c r="AE96" s="409"/>
      <c r="AF96" s="401"/>
      <c r="AG96" s="401"/>
      <c r="AH96" s="401"/>
      <c r="AI96" s="400"/>
    </row>
    <row r="97" spans="1:35">
      <c r="A97" s="352">
        <v>44866</v>
      </c>
      <c r="B97" s="309">
        <f>N97+Z97</f>
        <v>1914082.0125219286</v>
      </c>
      <c r="C97" s="380">
        <v>3.6902990756443668E-2</v>
      </c>
      <c r="D97" s="309">
        <f>P97+AB97</f>
        <v>2983180.0236759274</v>
      </c>
      <c r="E97" s="341">
        <f>B97+D97</f>
        <v>4897262.0361978561</v>
      </c>
      <c r="F97" s="372">
        <f t="shared" si="104"/>
        <v>53869882.398176417</v>
      </c>
      <c r="H97" s="309">
        <f>(F97/$E$6)*$E$3</f>
        <v>14319842.156477273</v>
      </c>
      <c r="I97" s="309">
        <f>(F97/$E$6)*$E$2</f>
        <v>3968714.1275195265</v>
      </c>
      <c r="J97" s="309">
        <f>H97+I97</f>
        <v>18288556.283996798</v>
      </c>
      <c r="K97" s="333"/>
      <c r="M97" s="352">
        <v>44866</v>
      </c>
      <c r="N97" s="309">
        <f>-($N$24)*O97/12</f>
        <v>1827082.9700054126</v>
      </c>
      <c r="O97" s="380">
        <v>3.6902990756443668E-2</v>
      </c>
      <c r="P97" s="309">
        <f>-(($P$24/5/12))</f>
        <v>2808902.4217118337</v>
      </c>
      <c r="Q97" s="341">
        <f>N97+P97</f>
        <v>4635985.3917172458</v>
      </c>
      <c r="R97" s="372">
        <f t="shared" si="96"/>
        <v>50995839.308889717</v>
      </c>
      <c r="T97" s="309">
        <f>(R97/$E$6)*$E$3</f>
        <v>13555856.018818783</v>
      </c>
      <c r="U97" s="309">
        <f>(R97/$E$6)*$E$2</f>
        <v>3756976.9767449386</v>
      </c>
      <c r="V97" s="309">
        <f>T97+U97</f>
        <v>17312832.995563723</v>
      </c>
      <c r="W97" s="333"/>
      <c r="Y97" s="352">
        <v>44866</v>
      </c>
      <c r="Z97" s="403">
        <f>-($Z$24)*AA97/12</f>
        <v>86999.042516515998</v>
      </c>
      <c r="AA97" s="380">
        <v>3.6902990756443668E-2</v>
      </c>
      <c r="AB97" s="403">
        <f t="shared" si="98"/>
        <v>174277.60196409395</v>
      </c>
      <c r="AC97" s="403">
        <f>Z97+AB97</f>
        <v>261276.64448060995</v>
      </c>
      <c r="AD97" s="405">
        <f t="shared" si="103"/>
        <v>2874043.0892867092</v>
      </c>
      <c r="AF97" s="403">
        <f>(AD97/$E$6)*$E$3</f>
        <v>763986.1376584922</v>
      </c>
      <c r="AG97" s="403">
        <f>(AD97/$E$6)*$E$2</f>
        <v>211737.15077458843</v>
      </c>
      <c r="AH97" s="403">
        <f>AF97+AG97</f>
        <v>975723.28843308066</v>
      </c>
      <c r="AI97" s="333"/>
    </row>
    <row r="98" spans="1:35">
      <c r="A98" s="352">
        <v>44896</v>
      </c>
      <c r="B98" s="403">
        <f t="shared" ref="B98" si="105">N98+Z98</f>
        <v>1914082.0125219286</v>
      </c>
      <c r="C98" s="380">
        <v>3.6902990756443668E-2</v>
      </c>
      <c r="D98" s="403">
        <f t="shared" ref="D98" si="106">P98+AB98</f>
        <v>2983180.0236759274</v>
      </c>
      <c r="E98" s="341">
        <f>B98+D98</f>
        <v>4897262.0361978561</v>
      </c>
      <c r="F98" s="415">
        <f>F97+E98</f>
        <v>58767144.434374273</v>
      </c>
      <c r="H98" s="416">
        <f t="shared" ref="H98" si="107">(F98/$E$6)*$E$3</f>
        <v>15621645.988884298</v>
      </c>
      <c r="I98" s="416">
        <f t="shared" ref="I98" si="108">(F98/$E$6)*$E$2</f>
        <v>4329506.3209303934</v>
      </c>
      <c r="J98" s="417">
        <f t="shared" ref="J98" si="109">H98+I98</f>
        <v>19951152.309814692</v>
      </c>
      <c r="K98" s="333"/>
      <c r="M98" s="352">
        <v>44896</v>
      </c>
      <c r="N98" s="403">
        <f>-($N$24)*O98/12</f>
        <v>1827082.9700054126</v>
      </c>
      <c r="O98" s="380">
        <v>3.6902990756443668E-2</v>
      </c>
      <c r="P98" s="403">
        <f>-(($P$24/5/12))</f>
        <v>2808902.4217118337</v>
      </c>
      <c r="Q98" s="341">
        <f t="shared" ref="Q98" si="110">N98+P98</f>
        <v>4635985.3917172458</v>
      </c>
      <c r="R98" s="372">
        <f t="shared" si="96"/>
        <v>55631824.700606965</v>
      </c>
      <c r="T98" s="403">
        <f t="shared" ref="T98" si="111">(R98/$E$6)*$E$3</f>
        <v>14788206.565984128</v>
      </c>
      <c r="U98" s="403">
        <f t="shared" ref="U98" si="112">(R98/$E$6)*$E$2</f>
        <v>4098520.3382672062</v>
      </c>
      <c r="V98" s="403">
        <f t="shared" ref="V98" si="113">T98+U98</f>
        <v>18886726.904251333</v>
      </c>
      <c r="W98" s="333"/>
      <c r="Y98" s="352">
        <v>44896</v>
      </c>
      <c r="Z98" s="403">
        <f>-($Z$24)*AA98/12</f>
        <v>86999.042516515998</v>
      </c>
      <c r="AA98" s="380">
        <v>3.6902990756443668E-2</v>
      </c>
      <c r="AB98" s="403">
        <f t="shared" si="98"/>
        <v>174277.60196409395</v>
      </c>
      <c r="AC98" s="403">
        <f t="shared" ref="AC98" si="114">Z98+AB98</f>
        <v>261276.64448060995</v>
      </c>
      <c r="AD98" s="405">
        <f t="shared" si="103"/>
        <v>3135319.733767319</v>
      </c>
      <c r="AF98" s="403">
        <f t="shared" ref="AF98" si="115">(AD98/$E$6)*$E$3</f>
        <v>833439.42290017335</v>
      </c>
      <c r="AG98" s="403">
        <f t="shared" ref="AG98" si="116">(AD98/$E$6)*$E$2</f>
        <v>230985.98266318737</v>
      </c>
      <c r="AH98" s="403">
        <f t="shared" ref="AH98" si="117">AF98+AG98</f>
        <v>1064425.4055633608</v>
      </c>
      <c r="AI98" s="333"/>
    </row>
    <row r="99" spans="1:35" s="371" customFormat="1" ht="13.8" thickBot="1">
      <c r="A99" s="383" t="s">
        <v>1785</v>
      </c>
      <c r="B99" s="384">
        <f>SUM(B85:B98)</f>
        <v>-526179464.24544919</v>
      </c>
      <c r="C99" s="384"/>
      <c r="D99" s="385">
        <f>SUM(D85:D98)</f>
        <v>-5054050.4697728157</v>
      </c>
      <c r="E99" s="386"/>
      <c r="F99" s="386"/>
      <c r="G99" s="386"/>
      <c r="H99" s="364">
        <f>((B99+D99)/$E$6)*$E$3</f>
        <v>-141213972.26607165</v>
      </c>
      <c r="I99" s="364">
        <f>((B99+D99)/$E$6)*$E$2</f>
        <v>-39137155.326953597</v>
      </c>
      <c r="J99" s="364">
        <f>H99+I99</f>
        <v>-180351127.59302524</v>
      </c>
      <c r="K99" s="387">
        <f>(B99+D99)*$E$5</f>
        <v>-711584642.30824721</v>
      </c>
      <c r="M99" s="383" t="s">
        <v>1785</v>
      </c>
      <c r="N99" s="384">
        <f>SUM(N85:N98)</f>
        <v>-502542115.46687073</v>
      </c>
      <c r="O99" s="384"/>
      <c r="P99" s="385">
        <f>SUM(P85:P98)</f>
        <v>-7.9162418842315674E-8</v>
      </c>
      <c r="Q99" s="386"/>
      <c r="R99" s="386"/>
      <c r="S99" s="386"/>
      <c r="T99" s="364">
        <f>((N99+P99)/$E$6)*$E$3</f>
        <v>-133587144.61777577</v>
      </c>
      <c r="U99" s="364">
        <f>((N99+P99)/$E$6)*$E$2</f>
        <v>-37023396.0895826</v>
      </c>
      <c r="V99" s="364">
        <f>T99+U99</f>
        <v>-170610540.70735836</v>
      </c>
      <c r="W99" s="368">
        <f>(N99+P99)*$E$5</f>
        <v>-673152656.17422915</v>
      </c>
      <c r="Y99" s="383" t="s">
        <v>1785</v>
      </c>
      <c r="Z99" s="384">
        <f>SUM(Z85:Z98)</f>
        <v>-23637347.824031923</v>
      </c>
      <c r="AA99" s="384"/>
      <c r="AB99" s="385">
        <f>SUM(AB85:AB98)</f>
        <v>-5054050.4697727235</v>
      </c>
      <c r="AC99" s="384"/>
      <c r="AD99" s="384"/>
      <c r="AE99" s="386"/>
      <c r="AF99" s="386"/>
      <c r="AG99" s="386"/>
      <c r="AH99" s="386"/>
      <c r="AI99" s="387">
        <f>(Z99+AB99)*$E$5</f>
        <v>-38431984.855407737</v>
      </c>
    </row>
    <row r="100" spans="1:35">
      <c r="A100" s="435">
        <v>44927</v>
      </c>
      <c r="B100" s="436">
        <f>N100+Z100</f>
        <v>1813156.3791666669</v>
      </c>
      <c r="C100" s="380">
        <v>3.5000000000000003E-2</v>
      </c>
      <c r="D100" s="436">
        <f>P100+AB100</f>
        <v>174277.60196409395</v>
      </c>
      <c r="E100" s="341">
        <f t="shared" ref="E100:E109" si="118">B100+D100</f>
        <v>1987433.9811307609</v>
      </c>
      <c r="F100" s="341">
        <f>E100</f>
        <v>1987433.9811307609</v>
      </c>
      <c r="H100" s="309">
        <f t="shared" ref="H100:H109" si="119">(F100/$E$6)*$E$3</f>
        <v>528305.23549045541</v>
      </c>
      <c r="I100" s="309">
        <f t="shared" ref="I100:I109" si="120">(F100/$E$6)*$E$2</f>
        <v>146418.68456525597</v>
      </c>
      <c r="J100" s="309">
        <f t="shared" ref="J100:J109" si="121">H100+I100</f>
        <v>674723.92005571141</v>
      </c>
      <c r="K100" s="358"/>
      <c r="L100" s="336"/>
      <c r="M100" s="435">
        <v>44927</v>
      </c>
      <c r="N100" s="436">
        <v>1722498.5602083334</v>
      </c>
      <c r="O100" s="380">
        <v>3.5000000000000003E-2</v>
      </c>
      <c r="P100" s="436">
        <v>0</v>
      </c>
      <c r="Q100" s="341">
        <f t="shared" ref="Q100:Q109" si="122">N100+P100</f>
        <v>1722498.5602083334</v>
      </c>
      <c r="R100" s="341">
        <f>Q100</f>
        <v>1722498.5602083334</v>
      </c>
      <c r="T100" s="309">
        <f>(R100/$E$6)*$E$3</f>
        <v>457879.36410601262</v>
      </c>
      <c r="U100" s="309">
        <f t="shared" ref="U100:U109" si="123">(R100/$E$6)*$E$2</f>
        <v>126900.30247332173</v>
      </c>
      <c r="V100" s="309">
        <f t="shared" ref="V100:V109" si="124">T100+U100</f>
        <v>584779.6665793343</v>
      </c>
      <c r="W100" s="358"/>
      <c r="X100" s="336"/>
      <c r="Y100" s="435">
        <v>44927</v>
      </c>
      <c r="Z100" s="436">
        <v>90657.818958333388</v>
      </c>
      <c r="AA100" s="437">
        <v>3.5000000000000003E-2</v>
      </c>
      <c r="AB100" s="436">
        <f>-(SUM($AB$53:$AB$58,$AB$62:$AB$63,$AB$67,$AB$82)-68910)/5/12</f>
        <v>174277.60196409395</v>
      </c>
      <c r="AC100" s="403">
        <f t="shared" ref="AC100:AC109" si="125">Z100+AB100</f>
        <v>264935.42092242732</v>
      </c>
      <c r="AD100" s="403">
        <f>AC100</f>
        <v>264935.42092242732</v>
      </c>
      <c r="AF100" s="403"/>
      <c r="AG100" s="403"/>
      <c r="AH100" s="403"/>
      <c r="AI100" s="404"/>
    </row>
    <row r="101" spans="1:35">
      <c r="A101" s="435">
        <v>44958</v>
      </c>
      <c r="B101" s="436">
        <f t="shared" ref="B101:B109" si="126">N101+Z101</f>
        <v>1813156.3791666669</v>
      </c>
      <c r="C101" s="380">
        <f>$C$100</f>
        <v>3.5000000000000003E-2</v>
      </c>
      <c r="D101" s="436">
        <f t="shared" ref="D101:D109" si="127">P101+AB101</f>
        <v>174277.60196409395</v>
      </c>
      <c r="E101" s="341">
        <f t="shared" si="118"/>
        <v>1987433.9811307609</v>
      </c>
      <c r="F101" s="372">
        <f>F100+E101</f>
        <v>3974867.9622615217</v>
      </c>
      <c r="H101" s="309">
        <f t="shared" si="119"/>
        <v>1056610.4709809108</v>
      </c>
      <c r="I101" s="309">
        <f t="shared" si="120"/>
        <v>292837.36913051194</v>
      </c>
      <c r="J101" s="309">
        <f t="shared" si="121"/>
        <v>1349447.8401114228</v>
      </c>
      <c r="K101" s="356"/>
      <c r="M101" s="435">
        <v>44958</v>
      </c>
      <c r="N101" s="436">
        <f>N100</f>
        <v>1722498.5602083334</v>
      </c>
      <c r="O101" s="380">
        <f>$O$100</f>
        <v>3.5000000000000003E-2</v>
      </c>
      <c r="P101" s="436">
        <v>0</v>
      </c>
      <c r="Q101" s="341">
        <f t="shared" si="122"/>
        <v>1722498.5602083334</v>
      </c>
      <c r="R101" s="372">
        <f t="shared" ref="R101:R111" si="128">R100+Q101</f>
        <v>3444997.1204166668</v>
      </c>
      <c r="T101" s="309">
        <f t="shared" ref="T101:T109" si="129">(R101/$E$6)*$E$3</f>
        <v>915758.72821202525</v>
      </c>
      <c r="U101" s="309">
        <f t="shared" si="123"/>
        <v>253800.60494664346</v>
      </c>
      <c r="V101" s="309">
        <f t="shared" si="124"/>
        <v>1169559.3331586686</v>
      </c>
      <c r="W101" s="356"/>
      <c r="Y101" s="435">
        <v>44958</v>
      </c>
      <c r="Z101" s="436">
        <f>Z100</f>
        <v>90657.818958333388</v>
      </c>
      <c r="AA101" s="437">
        <f>$AA$100</f>
        <v>3.5000000000000003E-2</v>
      </c>
      <c r="AB101" s="436">
        <f t="shared" ref="AB101:AB112" si="130">-(SUM($AB$53:$AB$58,$AB$62:$AB$63,$AB$67,$AB$82)-68910)/5/12</f>
        <v>174277.60196409395</v>
      </c>
      <c r="AC101" s="403">
        <f t="shared" si="125"/>
        <v>264935.42092242732</v>
      </c>
      <c r="AD101" s="405">
        <f>AD100+AC101</f>
        <v>529870.84184485464</v>
      </c>
      <c r="AF101" s="403">
        <f t="shared" ref="AF101:AF109" si="131">(AD101/$E$6)*$E$3</f>
        <v>140851.74276888539</v>
      </c>
      <c r="AG101" s="403">
        <f t="shared" ref="AG101:AG109" si="132">(AD101/$E$6)*$E$2</f>
        <v>39036.764183868472</v>
      </c>
      <c r="AH101" s="403">
        <f t="shared" ref="AH101:AH109" si="133">AF101+AG101</f>
        <v>179888.50695275387</v>
      </c>
      <c r="AI101" s="356"/>
    </row>
    <row r="102" spans="1:35">
      <c r="A102" s="435">
        <v>44986</v>
      </c>
      <c r="B102" s="436">
        <f t="shared" si="126"/>
        <v>1813156.3791666669</v>
      </c>
      <c r="C102" s="380">
        <f t="shared" ref="C102:C112" si="134">$C$100</f>
        <v>3.5000000000000003E-2</v>
      </c>
      <c r="D102" s="436">
        <f t="shared" si="127"/>
        <v>174277.60196409395</v>
      </c>
      <c r="E102" s="341">
        <f t="shared" si="118"/>
        <v>1987433.9811307609</v>
      </c>
      <c r="F102" s="372">
        <f>F101+E102</f>
        <v>5962301.9433922824</v>
      </c>
      <c r="H102" s="309">
        <f t="shared" si="119"/>
        <v>1584915.7064713661</v>
      </c>
      <c r="I102" s="309">
        <f t="shared" si="120"/>
        <v>439256.05369576789</v>
      </c>
      <c r="J102" s="309">
        <f t="shared" si="121"/>
        <v>2024171.760167134</v>
      </c>
      <c r="K102" s="333"/>
      <c r="M102" s="435">
        <v>44986</v>
      </c>
      <c r="N102" s="436">
        <f t="shared" ref="N102:N110" si="135">N101</f>
        <v>1722498.5602083334</v>
      </c>
      <c r="O102" s="380">
        <f t="shared" ref="O102:O112" si="136">$O$100</f>
        <v>3.5000000000000003E-2</v>
      </c>
      <c r="P102" s="436">
        <v>0</v>
      </c>
      <c r="Q102" s="341">
        <f t="shared" si="122"/>
        <v>1722498.5602083334</v>
      </c>
      <c r="R102" s="372">
        <f t="shared" si="128"/>
        <v>5167495.680625</v>
      </c>
      <c r="T102" s="309">
        <f t="shared" si="129"/>
        <v>1373638.092318038</v>
      </c>
      <c r="U102" s="309">
        <f t="shared" si="123"/>
        <v>380700.9074199652</v>
      </c>
      <c r="V102" s="309">
        <f t="shared" si="124"/>
        <v>1754338.9997380031</v>
      </c>
      <c r="W102" s="333"/>
      <c r="Y102" s="435">
        <v>44986</v>
      </c>
      <c r="Z102" s="436">
        <f t="shared" ref="Z102:Z110" si="137">Z101</f>
        <v>90657.818958333388</v>
      </c>
      <c r="AA102" s="437">
        <f t="shared" ref="AA102:AA112" si="138">$AA$100</f>
        <v>3.5000000000000003E-2</v>
      </c>
      <c r="AB102" s="436">
        <f t="shared" si="130"/>
        <v>174277.60196409395</v>
      </c>
      <c r="AC102" s="403">
        <f t="shared" si="125"/>
        <v>264935.42092242732</v>
      </c>
      <c r="AD102" s="405">
        <f>AD101+AC102</f>
        <v>794806.26276728197</v>
      </c>
      <c r="AF102" s="403">
        <f t="shared" si="131"/>
        <v>211277.61415332809</v>
      </c>
      <c r="AG102" s="403">
        <f t="shared" si="132"/>
        <v>58555.146275802697</v>
      </c>
      <c r="AH102" s="403">
        <f t="shared" si="133"/>
        <v>269832.76042913081</v>
      </c>
      <c r="AI102" s="333"/>
    </row>
    <row r="103" spans="1:35">
      <c r="A103" s="435">
        <v>45017</v>
      </c>
      <c r="B103" s="436">
        <f t="shared" si="126"/>
        <v>1813156.3791666669</v>
      </c>
      <c r="C103" s="380">
        <f t="shared" si="134"/>
        <v>3.5000000000000003E-2</v>
      </c>
      <c r="D103" s="436">
        <f t="shared" si="127"/>
        <v>174277.60196409395</v>
      </c>
      <c r="E103" s="341">
        <f t="shared" si="118"/>
        <v>1987433.9811307609</v>
      </c>
      <c r="F103" s="372">
        <f>F102+E103</f>
        <v>7949735.9245230434</v>
      </c>
      <c r="H103" s="309">
        <f t="shared" si="119"/>
        <v>2113220.9419618216</v>
      </c>
      <c r="I103" s="309">
        <f t="shared" si="120"/>
        <v>585674.73826102389</v>
      </c>
      <c r="J103" s="309">
        <f t="shared" si="121"/>
        <v>2698895.6802228456</v>
      </c>
      <c r="K103" s="333"/>
      <c r="M103" s="435">
        <v>45017</v>
      </c>
      <c r="N103" s="436">
        <f t="shared" si="135"/>
        <v>1722498.5602083334</v>
      </c>
      <c r="O103" s="380">
        <f t="shared" si="136"/>
        <v>3.5000000000000003E-2</v>
      </c>
      <c r="P103" s="436">
        <v>0</v>
      </c>
      <c r="Q103" s="341">
        <f t="shared" si="122"/>
        <v>1722498.5602083334</v>
      </c>
      <c r="R103" s="372">
        <f t="shared" si="128"/>
        <v>6889994.2408333337</v>
      </c>
      <c r="T103" s="309">
        <f t="shared" si="129"/>
        <v>1831517.4564240505</v>
      </c>
      <c r="U103" s="309">
        <f t="shared" si="123"/>
        <v>507601.20989328693</v>
      </c>
      <c r="V103" s="309">
        <f t="shared" si="124"/>
        <v>2339118.6663173372</v>
      </c>
      <c r="W103" s="333"/>
      <c r="Y103" s="435">
        <v>45017</v>
      </c>
      <c r="Z103" s="436">
        <f t="shared" si="137"/>
        <v>90657.818958333388</v>
      </c>
      <c r="AA103" s="437">
        <f t="shared" si="138"/>
        <v>3.5000000000000003E-2</v>
      </c>
      <c r="AB103" s="436">
        <f t="shared" si="130"/>
        <v>174277.60196409395</v>
      </c>
      <c r="AC103" s="403">
        <f t="shared" si="125"/>
        <v>264935.42092242732</v>
      </c>
      <c r="AD103" s="405">
        <f>AD102+AC103</f>
        <v>1059741.6836897093</v>
      </c>
      <c r="AF103" s="403">
        <f t="shared" si="131"/>
        <v>281703.48553777079</v>
      </c>
      <c r="AG103" s="403">
        <f t="shared" si="132"/>
        <v>78073.528367736944</v>
      </c>
      <c r="AH103" s="403">
        <f t="shared" si="133"/>
        <v>359777.01390550775</v>
      </c>
      <c r="AI103" s="333"/>
    </row>
    <row r="104" spans="1:35">
      <c r="A104" s="435">
        <v>45047</v>
      </c>
      <c r="B104" s="436">
        <f t="shared" si="126"/>
        <v>1813156.3791666669</v>
      </c>
      <c r="C104" s="380">
        <f t="shared" si="134"/>
        <v>3.5000000000000003E-2</v>
      </c>
      <c r="D104" s="436">
        <f t="shared" si="127"/>
        <v>174277.60196409395</v>
      </c>
      <c r="E104" s="341">
        <f t="shared" si="118"/>
        <v>1987433.9811307609</v>
      </c>
      <c r="F104" s="372">
        <f t="shared" ref="F104:F107" si="139">F103+E104</f>
        <v>9937169.9056538045</v>
      </c>
      <c r="H104" s="309">
        <f t="shared" si="119"/>
        <v>2641526.1774522769</v>
      </c>
      <c r="I104" s="309">
        <f t="shared" si="120"/>
        <v>732093.42282627989</v>
      </c>
      <c r="J104" s="309">
        <f t="shared" si="121"/>
        <v>3373619.6002785568</v>
      </c>
      <c r="K104" s="333"/>
      <c r="M104" s="435">
        <v>45047</v>
      </c>
      <c r="N104" s="436">
        <f t="shared" si="135"/>
        <v>1722498.5602083334</v>
      </c>
      <c r="O104" s="380">
        <f t="shared" si="136"/>
        <v>3.5000000000000003E-2</v>
      </c>
      <c r="P104" s="436">
        <v>0</v>
      </c>
      <c r="Q104" s="341">
        <f t="shared" si="122"/>
        <v>1722498.5602083334</v>
      </c>
      <c r="R104" s="372">
        <f t="shared" si="128"/>
        <v>8612492.8010416664</v>
      </c>
      <c r="T104" s="309">
        <f t="shared" si="129"/>
        <v>2289396.820530063</v>
      </c>
      <c r="U104" s="309">
        <f t="shared" si="123"/>
        <v>634501.51236660848</v>
      </c>
      <c r="V104" s="309">
        <f t="shared" si="124"/>
        <v>2923898.3328966713</v>
      </c>
      <c r="W104" s="333"/>
      <c r="Y104" s="435">
        <v>45047</v>
      </c>
      <c r="Z104" s="436">
        <f t="shared" si="137"/>
        <v>90657.818958333388</v>
      </c>
      <c r="AA104" s="437">
        <f t="shared" si="138"/>
        <v>3.5000000000000003E-2</v>
      </c>
      <c r="AB104" s="436">
        <f t="shared" si="130"/>
        <v>174277.60196409395</v>
      </c>
      <c r="AC104" s="403">
        <f t="shared" si="125"/>
        <v>264935.42092242732</v>
      </c>
      <c r="AD104" s="405">
        <f t="shared" ref="AD104:AD111" si="140">AD103+AC104</f>
        <v>1324677.1046121367</v>
      </c>
      <c r="AF104" s="403">
        <f t="shared" si="131"/>
        <v>352129.35692221351</v>
      </c>
      <c r="AG104" s="403">
        <f t="shared" si="132"/>
        <v>97591.91045967117</v>
      </c>
      <c r="AH104" s="403">
        <f t="shared" si="133"/>
        <v>449721.26738188468</v>
      </c>
      <c r="AI104" s="333"/>
    </row>
    <row r="105" spans="1:35">
      <c r="A105" s="435">
        <v>45078</v>
      </c>
      <c r="B105" s="436">
        <f t="shared" si="126"/>
        <v>1813156.3791666669</v>
      </c>
      <c r="C105" s="380">
        <f t="shared" si="134"/>
        <v>3.5000000000000003E-2</v>
      </c>
      <c r="D105" s="436">
        <f t="shared" si="127"/>
        <v>174277.60196409395</v>
      </c>
      <c r="E105" s="341">
        <f t="shared" si="118"/>
        <v>1987433.9811307609</v>
      </c>
      <c r="F105" s="372">
        <f t="shared" si="139"/>
        <v>11924603.886784565</v>
      </c>
      <c r="H105" s="309">
        <f t="shared" si="119"/>
        <v>3169831.4129427322</v>
      </c>
      <c r="I105" s="309">
        <f t="shared" si="120"/>
        <v>878512.10739153577</v>
      </c>
      <c r="J105" s="309">
        <f t="shared" si="121"/>
        <v>4048343.520334268</v>
      </c>
      <c r="K105" s="333"/>
      <c r="M105" s="435">
        <v>45078</v>
      </c>
      <c r="N105" s="436">
        <f t="shared" si="135"/>
        <v>1722498.5602083334</v>
      </c>
      <c r="O105" s="380">
        <f t="shared" si="136"/>
        <v>3.5000000000000003E-2</v>
      </c>
      <c r="P105" s="436">
        <v>0</v>
      </c>
      <c r="Q105" s="341">
        <f t="shared" si="122"/>
        <v>1722498.5602083334</v>
      </c>
      <c r="R105" s="372">
        <f t="shared" si="128"/>
        <v>10334991.36125</v>
      </c>
      <c r="T105" s="309">
        <f t="shared" si="129"/>
        <v>2747276.184636076</v>
      </c>
      <c r="U105" s="309">
        <f t="shared" si="123"/>
        <v>761401.81483993039</v>
      </c>
      <c r="V105" s="309">
        <f t="shared" si="124"/>
        <v>3508677.9994760063</v>
      </c>
      <c r="W105" s="333"/>
      <c r="Y105" s="435">
        <v>45078</v>
      </c>
      <c r="Z105" s="436">
        <f t="shared" si="137"/>
        <v>90657.818958333388</v>
      </c>
      <c r="AA105" s="437">
        <f t="shared" si="138"/>
        <v>3.5000000000000003E-2</v>
      </c>
      <c r="AB105" s="436">
        <f t="shared" si="130"/>
        <v>174277.60196409395</v>
      </c>
      <c r="AC105" s="403">
        <f t="shared" si="125"/>
        <v>264935.42092242732</v>
      </c>
      <c r="AD105" s="405">
        <f t="shared" si="140"/>
        <v>1589612.5255345642</v>
      </c>
      <c r="AF105" s="403">
        <f t="shared" si="131"/>
        <v>422555.2283066563</v>
      </c>
      <c r="AG105" s="403">
        <f t="shared" si="132"/>
        <v>117110.29255160542</v>
      </c>
      <c r="AH105" s="403">
        <f t="shared" si="133"/>
        <v>539665.52085826173</v>
      </c>
      <c r="AI105" s="333"/>
    </row>
    <row r="106" spans="1:35">
      <c r="A106" s="435">
        <v>45108</v>
      </c>
      <c r="B106" s="436">
        <f t="shared" si="126"/>
        <v>1813156.3791666669</v>
      </c>
      <c r="C106" s="380">
        <f t="shared" si="134"/>
        <v>3.5000000000000003E-2</v>
      </c>
      <c r="D106" s="436">
        <f t="shared" si="127"/>
        <v>174277.60196409395</v>
      </c>
      <c r="E106" s="341">
        <f t="shared" si="118"/>
        <v>1987433.9811307609</v>
      </c>
      <c r="F106" s="372">
        <f t="shared" si="139"/>
        <v>13912037.867915325</v>
      </c>
      <c r="H106" s="309">
        <f t="shared" si="119"/>
        <v>3698136.6484331875</v>
      </c>
      <c r="I106" s="309">
        <f t="shared" si="120"/>
        <v>1024930.7919567918</v>
      </c>
      <c r="J106" s="309">
        <f t="shared" si="121"/>
        <v>4723067.4403899796</v>
      </c>
      <c r="K106" s="333"/>
      <c r="M106" s="435">
        <v>45108</v>
      </c>
      <c r="N106" s="436">
        <f t="shared" si="135"/>
        <v>1722498.5602083334</v>
      </c>
      <c r="O106" s="380">
        <f t="shared" si="136"/>
        <v>3.5000000000000003E-2</v>
      </c>
      <c r="P106" s="436">
        <v>0</v>
      </c>
      <c r="Q106" s="341">
        <f t="shared" si="122"/>
        <v>1722498.5602083334</v>
      </c>
      <c r="R106" s="372">
        <f t="shared" si="128"/>
        <v>12057489.921458334</v>
      </c>
      <c r="T106" s="309">
        <f t="shared" si="129"/>
        <v>3205155.5487420885</v>
      </c>
      <c r="U106" s="309">
        <f t="shared" si="123"/>
        <v>888302.11731325206</v>
      </c>
      <c r="V106" s="309">
        <f t="shared" si="124"/>
        <v>4093457.6660553403</v>
      </c>
      <c r="W106" s="333"/>
      <c r="Y106" s="435">
        <v>45108</v>
      </c>
      <c r="Z106" s="436">
        <f t="shared" si="137"/>
        <v>90657.818958333388</v>
      </c>
      <c r="AA106" s="437">
        <f t="shared" si="138"/>
        <v>3.5000000000000003E-2</v>
      </c>
      <c r="AB106" s="436">
        <f t="shared" si="130"/>
        <v>174277.60196409395</v>
      </c>
      <c r="AC106" s="403">
        <f t="shared" si="125"/>
        <v>264935.42092242732</v>
      </c>
      <c r="AD106" s="405">
        <f t="shared" si="140"/>
        <v>1854547.9464569916</v>
      </c>
      <c r="AF106" s="403">
        <f t="shared" si="131"/>
        <v>492981.09969109896</v>
      </c>
      <c r="AG106" s="403">
        <f t="shared" si="132"/>
        <v>136628.67464353965</v>
      </c>
      <c r="AH106" s="403">
        <f t="shared" si="133"/>
        <v>629609.77433463861</v>
      </c>
      <c r="AI106" s="333"/>
    </row>
    <row r="107" spans="1:35">
      <c r="A107" s="435">
        <v>45139</v>
      </c>
      <c r="B107" s="436">
        <f t="shared" si="126"/>
        <v>1813156.3791666669</v>
      </c>
      <c r="C107" s="380">
        <f t="shared" si="134"/>
        <v>3.5000000000000003E-2</v>
      </c>
      <c r="D107" s="436">
        <f t="shared" si="127"/>
        <v>174277.60196409395</v>
      </c>
      <c r="E107" s="341">
        <f t="shared" si="118"/>
        <v>1987433.9811307609</v>
      </c>
      <c r="F107" s="372">
        <f t="shared" si="139"/>
        <v>15899471.849046085</v>
      </c>
      <c r="H107" s="309">
        <f t="shared" si="119"/>
        <v>4226441.8839236423</v>
      </c>
      <c r="I107" s="309">
        <f t="shared" si="120"/>
        <v>1171349.4765220475</v>
      </c>
      <c r="J107" s="309">
        <f t="shared" si="121"/>
        <v>5397791.3604456894</v>
      </c>
      <c r="K107" s="333"/>
      <c r="M107" s="435">
        <v>45139</v>
      </c>
      <c r="N107" s="436">
        <f t="shared" si="135"/>
        <v>1722498.5602083334</v>
      </c>
      <c r="O107" s="380">
        <f t="shared" si="136"/>
        <v>3.5000000000000003E-2</v>
      </c>
      <c r="P107" s="436">
        <v>0</v>
      </c>
      <c r="Q107" s="341">
        <f t="shared" si="122"/>
        <v>1722498.5602083334</v>
      </c>
      <c r="R107" s="372">
        <f t="shared" si="128"/>
        <v>13779988.481666667</v>
      </c>
      <c r="T107" s="309">
        <f t="shared" si="129"/>
        <v>3663034.912848101</v>
      </c>
      <c r="U107" s="309">
        <f t="shared" si="123"/>
        <v>1015202.4197865739</v>
      </c>
      <c r="V107" s="309">
        <f t="shared" si="124"/>
        <v>4678237.3326346744</v>
      </c>
      <c r="W107" s="333"/>
      <c r="Y107" s="435">
        <v>45139</v>
      </c>
      <c r="Z107" s="436">
        <f t="shared" si="137"/>
        <v>90657.818958333388</v>
      </c>
      <c r="AA107" s="437">
        <f t="shared" si="138"/>
        <v>3.5000000000000003E-2</v>
      </c>
      <c r="AB107" s="436">
        <f t="shared" si="130"/>
        <v>174277.60196409395</v>
      </c>
      <c r="AC107" s="403">
        <f t="shared" si="125"/>
        <v>264935.42092242732</v>
      </c>
      <c r="AD107" s="405">
        <f t="shared" si="140"/>
        <v>2119483.367379419</v>
      </c>
      <c r="AF107" s="403">
        <f t="shared" si="131"/>
        <v>563406.97107554169</v>
      </c>
      <c r="AG107" s="403">
        <f t="shared" si="132"/>
        <v>156147.05673547389</v>
      </c>
      <c r="AH107" s="403">
        <f t="shared" si="133"/>
        <v>719554.02781101561</v>
      </c>
      <c r="AI107" s="333"/>
    </row>
    <row r="108" spans="1:35" ht="12.75" customHeight="1">
      <c r="A108" s="435">
        <v>45170</v>
      </c>
      <c r="B108" s="436">
        <f t="shared" si="126"/>
        <v>1813156.3791666669</v>
      </c>
      <c r="C108" s="380">
        <f t="shared" si="134"/>
        <v>3.5000000000000003E-2</v>
      </c>
      <c r="D108" s="436">
        <f t="shared" si="127"/>
        <v>174277.60196409395</v>
      </c>
      <c r="E108" s="341">
        <f t="shared" si="118"/>
        <v>1987433.9811307609</v>
      </c>
      <c r="F108" s="372">
        <f>F107+E108</f>
        <v>17886905.830176845</v>
      </c>
      <c r="H108" s="309">
        <f t="shared" si="119"/>
        <v>4754747.1194140976</v>
      </c>
      <c r="I108" s="309">
        <f t="shared" si="120"/>
        <v>1317768.1610873034</v>
      </c>
      <c r="J108" s="309">
        <f t="shared" si="121"/>
        <v>6072515.2805014011</v>
      </c>
      <c r="K108" s="333"/>
      <c r="M108" s="435">
        <v>45170</v>
      </c>
      <c r="N108" s="436">
        <f t="shared" si="135"/>
        <v>1722498.5602083334</v>
      </c>
      <c r="O108" s="380">
        <f t="shared" si="136"/>
        <v>3.5000000000000003E-2</v>
      </c>
      <c r="P108" s="436">
        <v>0</v>
      </c>
      <c r="Q108" s="341">
        <f t="shared" si="122"/>
        <v>1722498.5602083334</v>
      </c>
      <c r="R108" s="372">
        <f t="shared" si="128"/>
        <v>15502487.041875001</v>
      </c>
      <c r="T108" s="309">
        <f t="shared" si="129"/>
        <v>4120914.2769541135</v>
      </c>
      <c r="U108" s="309">
        <f t="shared" si="123"/>
        <v>1142102.7222598956</v>
      </c>
      <c r="V108" s="309">
        <f t="shared" si="124"/>
        <v>5263016.9992140094</v>
      </c>
      <c r="W108" s="333"/>
      <c r="Y108" s="435">
        <v>45170</v>
      </c>
      <c r="Z108" s="436">
        <f t="shared" si="137"/>
        <v>90657.818958333388</v>
      </c>
      <c r="AA108" s="437">
        <f t="shared" si="138"/>
        <v>3.5000000000000003E-2</v>
      </c>
      <c r="AB108" s="436">
        <f t="shared" si="130"/>
        <v>174277.60196409395</v>
      </c>
      <c r="AC108" s="403">
        <f t="shared" si="125"/>
        <v>264935.42092242732</v>
      </c>
      <c r="AD108" s="405">
        <f t="shared" si="140"/>
        <v>2384418.7883018465</v>
      </c>
      <c r="AF108" s="403">
        <f t="shared" si="131"/>
        <v>633832.84245998447</v>
      </c>
      <c r="AG108" s="403">
        <f t="shared" si="132"/>
        <v>175665.43882740816</v>
      </c>
      <c r="AH108" s="403">
        <f t="shared" si="133"/>
        <v>809498.2812873926</v>
      </c>
      <c r="AI108" s="333"/>
    </row>
    <row r="109" spans="1:35">
      <c r="A109" s="435">
        <v>45200</v>
      </c>
      <c r="B109" s="436">
        <f t="shared" si="126"/>
        <v>1813156.3791666669</v>
      </c>
      <c r="C109" s="380">
        <f t="shared" si="134"/>
        <v>3.5000000000000003E-2</v>
      </c>
      <c r="D109" s="436">
        <f t="shared" si="127"/>
        <v>174277.60196409395</v>
      </c>
      <c r="E109" s="341">
        <f t="shared" si="118"/>
        <v>1987433.9811307609</v>
      </c>
      <c r="F109" s="372">
        <f>F108+E109</f>
        <v>19874339.811307605</v>
      </c>
      <c r="H109" s="309">
        <f t="shared" si="119"/>
        <v>5283052.3549045529</v>
      </c>
      <c r="I109" s="309">
        <f t="shared" si="120"/>
        <v>1464186.8456525595</v>
      </c>
      <c r="J109" s="309">
        <f t="shared" si="121"/>
        <v>6747239.2005571127</v>
      </c>
      <c r="K109" s="333"/>
      <c r="M109" s="435">
        <v>45200</v>
      </c>
      <c r="N109" s="436">
        <f t="shared" si="135"/>
        <v>1722498.5602083334</v>
      </c>
      <c r="O109" s="380">
        <f t="shared" si="136"/>
        <v>3.5000000000000003E-2</v>
      </c>
      <c r="P109" s="436">
        <v>0</v>
      </c>
      <c r="Q109" s="341">
        <f t="shared" si="122"/>
        <v>1722498.5602083334</v>
      </c>
      <c r="R109" s="372">
        <f t="shared" si="128"/>
        <v>17224985.602083333</v>
      </c>
      <c r="T109" s="309">
        <f t="shared" si="129"/>
        <v>4578793.641060126</v>
      </c>
      <c r="U109" s="309">
        <f t="shared" si="123"/>
        <v>1269003.024733217</v>
      </c>
      <c r="V109" s="309">
        <f t="shared" si="124"/>
        <v>5847796.6657933425</v>
      </c>
      <c r="W109" s="333"/>
      <c r="Y109" s="435">
        <v>45200</v>
      </c>
      <c r="Z109" s="436">
        <f t="shared" si="137"/>
        <v>90657.818958333388</v>
      </c>
      <c r="AA109" s="437">
        <f t="shared" si="138"/>
        <v>3.5000000000000003E-2</v>
      </c>
      <c r="AB109" s="436">
        <f t="shared" si="130"/>
        <v>174277.60196409395</v>
      </c>
      <c r="AC109" s="403">
        <f t="shared" si="125"/>
        <v>264935.42092242732</v>
      </c>
      <c r="AD109" s="405">
        <f t="shared" si="140"/>
        <v>2649354.2092242739</v>
      </c>
      <c r="AF109" s="403">
        <f t="shared" si="131"/>
        <v>704258.71384442714</v>
      </c>
      <c r="AG109" s="403">
        <f t="shared" si="132"/>
        <v>195183.82091934237</v>
      </c>
      <c r="AH109" s="403">
        <f t="shared" si="133"/>
        <v>899442.53476376948</v>
      </c>
      <c r="AI109" s="333"/>
    </row>
    <row r="110" spans="1:35">
      <c r="A110" s="435">
        <v>45231</v>
      </c>
      <c r="B110" s="436">
        <f>N110+Z110</f>
        <v>1813156.3791666669</v>
      </c>
      <c r="C110" s="380">
        <f t="shared" si="134"/>
        <v>3.5000000000000003E-2</v>
      </c>
      <c r="D110" s="436">
        <f>P110+AB110</f>
        <v>174277.60196409395</v>
      </c>
      <c r="E110" s="341">
        <f>B110+D110</f>
        <v>1987433.9811307609</v>
      </c>
      <c r="F110" s="372">
        <f t="shared" ref="F110:F111" si="141">F109+E110</f>
        <v>21861773.792438366</v>
      </c>
      <c r="H110" s="309">
        <f>(F110/$E$6)*$E$3</f>
        <v>5811357.5903950082</v>
      </c>
      <c r="I110" s="309">
        <f>(F110/$E$6)*$E$2</f>
        <v>1610605.5302178154</v>
      </c>
      <c r="J110" s="309">
        <f>H110+I110</f>
        <v>7421963.1206128234</v>
      </c>
      <c r="K110" s="333"/>
      <c r="M110" s="435">
        <v>45231</v>
      </c>
      <c r="N110" s="436">
        <f t="shared" si="135"/>
        <v>1722498.5602083334</v>
      </c>
      <c r="O110" s="380">
        <f t="shared" si="136"/>
        <v>3.5000000000000003E-2</v>
      </c>
      <c r="P110" s="436">
        <v>0</v>
      </c>
      <c r="Q110" s="341">
        <f>N110+P110</f>
        <v>1722498.5602083334</v>
      </c>
      <c r="R110" s="372">
        <f t="shared" si="128"/>
        <v>18947484.162291665</v>
      </c>
      <c r="T110" s="309">
        <f>(R110/$E$6)*$E$3</f>
        <v>5036673.0051661385</v>
      </c>
      <c r="U110" s="309">
        <f>(R110/$E$6)*$E$2</f>
        <v>1395903.3272065388</v>
      </c>
      <c r="V110" s="309">
        <f>T110+U110</f>
        <v>6432576.3323726775</v>
      </c>
      <c r="W110" s="333"/>
      <c r="Y110" s="435">
        <v>45231</v>
      </c>
      <c r="Z110" s="436">
        <f t="shared" si="137"/>
        <v>90657.818958333388</v>
      </c>
      <c r="AA110" s="437">
        <f t="shared" si="138"/>
        <v>3.5000000000000003E-2</v>
      </c>
      <c r="AB110" s="436">
        <f>-(SUM($AB$53:$AB$58,$AB$62:$AB$63,$AB$67,$AB$82)-68910)/5/12</f>
        <v>174277.60196409395</v>
      </c>
      <c r="AC110" s="403">
        <f>Z110+AB110</f>
        <v>264935.42092242732</v>
      </c>
      <c r="AD110" s="405">
        <f t="shared" si="140"/>
        <v>2914289.6301467014</v>
      </c>
      <c r="AF110" s="403">
        <f>(AD110/$E$6)*$E$3</f>
        <v>774684.58522886992</v>
      </c>
      <c r="AG110" s="403">
        <f>(AD110/$E$6)*$E$2</f>
        <v>214702.20301127664</v>
      </c>
      <c r="AH110" s="403">
        <f>AF110+AG110</f>
        <v>989386.78824014659</v>
      </c>
      <c r="AI110" s="333"/>
    </row>
    <row r="111" spans="1:35">
      <c r="A111" s="438" t="s">
        <v>2958</v>
      </c>
      <c r="B111" s="436">
        <f>N111+Z111</f>
        <v>1863501.8400000003</v>
      </c>
      <c r="C111" s="380">
        <f t="shared" si="134"/>
        <v>3.5000000000000003E-2</v>
      </c>
      <c r="D111" s="436">
        <f>P111+AB111</f>
        <v>0</v>
      </c>
      <c r="E111" s="341">
        <f>B111+D111</f>
        <v>1863501.8400000003</v>
      </c>
      <c r="F111" s="372">
        <f t="shared" si="141"/>
        <v>23725275.632438365</v>
      </c>
      <c r="H111" s="309">
        <f>(F111/$E$6)*$E$3</f>
        <v>6306718.8390026027</v>
      </c>
      <c r="I111" s="309">
        <f>(F111/$E$6)*$E$2</f>
        <v>1747893.8581261938</v>
      </c>
      <c r="J111" s="309">
        <f>H111+I111</f>
        <v>8054612.6971287969</v>
      </c>
      <c r="K111" s="333"/>
      <c r="M111" s="438" t="s">
        <v>2958</v>
      </c>
      <c r="N111" s="436">
        <v>1778801.7724233982</v>
      </c>
      <c r="O111" s="380">
        <f t="shared" si="136"/>
        <v>3.5000000000000003E-2</v>
      </c>
      <c r="P111" s="436">
        <v>0</v>
      </c>
      <c r="Q111" s="341">
        <f>N111+P111</f>
        <v>1778801.7724233982</v>
      </c>
      <c r="R111" s="372">
        <f t="shared" si="128"/>
        <v>20726285.934715062</v>
      </c>
      <c r="T111" s="309">
        <f>(R111/$E$6)*$E$3</f>
        <v>5509519.0459369142</v>
      </c>
      <c r="U111" s="309">
        <f>(R111/$E$6)*$E$2</f>
        <v>1526951.6126305382</v>
      </c>
      <c r="V111" s="309">
        <f>T111+U111</f>
        <v>7036470.6585674528</v>
      </c>
      <c r="W111" s="333"/>
      <c r="Y111" s="438" t="s">
        <v>2958</v>
      </c>
      <c r="Z111" s="436">
        <v>84700.067576602058</v>
      </c>
      <c r="AA111" s="437">
        <f t="shared" si="138"/>
        <v>3.5000000000000003E-2</v>
      </c>
      <c r="AB111" s="436">
        <v>0</v>
      </c>
      <c r="AC111" s="403">
        <f>Z111+AB111</f>
        <v>84700.067576602058</v>
      </c>
      <c r="AD111" s="405">
        <f t="shared" si="140"/>
        <v>2998989.6977233035</v>
      </c>
      <c r="AF111" s="403">
        <f>(AD111/$E$6)*$E$3</f>
        <v>797199.79306568822</v>
      </c>
      <c r="AG111" s="403">
        <f>(AD111/$E$6)*$E$2</f>
        <v>220942.2454956556</v>
      </c>
      <c r="AH111" s="403">
        <f>AF111+AG111</f>
        <v>1018142.0385613438</v>
      </c>
      <c r="AI111" s="333"/>
    </row>
    <row r="112" spans="1:35">
      <c r="A112" s="435">
        <v>45261</v>
      </c>
      <c r="B112" s="436">
        <f t="shared" ref="B112" si="142">N112+Z112</f>
        <v>1155280.8391666673</v>
      </c>
      <c r="C112" s="380">
        <f t="shared" si="134"/>
        <v>3.5000000000000003E-2</v>
      </c>
      <c r="D112" s="436">
        <f t="shared" ref="D112" si="143">P112+AB112</f>
        <v>174277.60196409395</v>
      </c>
      <c r="E112" s="341">
        <f>B112+D112</f>
        <v>1329558.4411307613</v>
      </c>
      <c r="F112" s="372">
        <f>F111+E112</f>
        <v>25054834.073569126</v>
      </c>
      <c r="H112" s="416">
        <f t="shared" ref="H112" si="144">(F112/$E$6)*$E$3</f>
        <v>6660145.7663917933</v>
      </c>
      <c r="I112" s="416">
        <f t="shared" ref="I112" si="145">(F112/$E$6)*$E$2</f>
        <v>1845845.387510953</v>
      </c>
      <c r="J112" s="417">
        <f t="shared" ref="J112" si="146">H112+I112</f>
        <v>8505991.1539027467</v>
      </c>
      <c r="K112" s="333"/>
      <c r="M112" s="435">
        <v>45261</v>
      </c>
      <c r="N112" s="436">
        <f>20140961.29-SUM(N100:N110)</f>
        <v>1193477.1277083345</v>
      </c>
      <c r="O112" s="380">
        <f t="shared" si="136"/>
        <v>3.5000000000000003E-2</v>
      </c>
      <c r="P112" s="436">
        <v>0</v>
      </c>
      <c r="Q112" s="341">
        <f t="shared" ref="Q112" si="147">N112+P112</f>
        <v>1193477.1277083345</v>
      </c>
      <c r="R112" s="372">
        <f>R111+Q112</f>
        <v>21919763.062423397</v>
      </c>
      <c r="T112" s="403">
        <f t="shared" ref="T112" si="148">(R112/$E$6)*$E$3</f>
        <v>5826772.4596315352</v>
      </c>
      <c r="U112" s="403">
        <f t="shared" ref="U112" si="149">(R112/$E$6)*$E$2</f>
        <v>1614877.7287968479</v>
      </c>
      <c r="V112" s="403">
        <f t="shared" ref="V112" si="150">T112+U112</f>
        <v>7441650.1884283833</v>
      </c>
      <c r="W112" s="333"/>
      <c r="Y112" s="435">
        <v>45261</v>
      </c>
      <c r="Z112" s="436">
        <f>959039.72-SUM(Z100:Z110)</f>
        <v>-38196.288541667047</v>
      </c>
      <c r="AA112" s="437">
        <f t="shared" si="138"/>
        <v>3.5000000000000003E-2</v>
      </c>
      <c r="AB112" s="436">
        <f t="shared" si="130"/>
        <v>174277.60196409395</v>
      </c>
      <c r="AC112" s="403">
        <f t="shared" ref="AC112" si="151">Z112+AB112</f>
        <v>136081.3134224269</v>
      </c>
      <c r="AD112" s="405">
        <f>AD111+AC112</f>
        <v>3135071.0111457305</v>
      </c>
      <c r="AF112" s="403">
        <f t="shared" ref="AF112" si="152">(AD112/$E$6)*$E$3</f>
        <v>833373.30676025746</v>
      </c>
      <c r="AG112" s="403">
        <f t="shared" ref="AG112" si="153">(AD112/$E$6)*$E$2</f>
        <v>230967.65871410511</v>
      </c>
      <c r="AH112" s="403">
        <f t="shared" ref="AH112" si="154">AF112+AG112</f>
        <v>1064340.9654743625</v>
      </c>
      <c r="AI112" s="333"/>
    </row>
    <row r="113" spans="1:35" s="371" customFormat="1" ht="13.8" thickBot="1">
      <c r="A113" s="383" t="s">
        <v>2959</v>
      </c>
      <c r="B113" s="384">
        <f>SUM(B99:B112)</f>
        <v>-503215961.39544928</v>
      </c>
      <c r="C113" s="384"/>
      <c r="D113" s="385">
        <f>SUM(D99:D112)</f>
        <v>-2962719.2462036908</v>
      </c>
      <c r="E113" s="386"/>
      <c r="F113" s="386"/>
      <c r="G113" s="386"/>
      <c r="H113" s="364">
        <f>((B113+D113)/$E$6)*$E$3</f>
        <v>-134553826.49967989</v>
      </c>
      <c r="I113" s="364">
        <f>((B113+D113)/$E$6)*$E$2</f>
        <v>-37291309.939442649</v>
      </c>
      <c r="J113" s="364">
        <f>H113+I113</f>
        <v>-171845136.43912256</v>
      </c>
      <c r="K113" s="387">
        <f>(B113+D113)*$E$5</f>
        <v>-678023817.0807755</v>
      </c>
      <c r="M113" s="383" t="s">
        <v>2959</v>
      </c>
      <c r="N113" s="384">
        <f>SUM(N99:N112)</f>
        <v>-480622352.4044475</v>
      </c>
      <c r="O113" s="384"/>
      <c r="P113" s="385">
        <f>SUM(P99:P112)</f>
        <v>-7.9162418842315674E-8</v>
      </c>
      <c r="Q113" s="386"/>
      <c r="R113" s="386"/>
      <c r="S113" s="386"/>
      <c r="T113" s="364">
        <f>((N113+P113)/$E$6)*$E$3</f>
        <v>-127760372.15814427</v>
      </c>
      <c r="U113" s="364">
        <f>((N113+P113)/$E$6)*$E$2</f>
        <v>-35408518.36078576</v>
      </c>
      <c r="V113" s="364">
        <f>T113+U113</f>
        <v>-163168890.51893002</v>
      </c>
      <c r="W113" s="368">
        <f>(N113+P113)*$E$5</f>
        <v>-643791242.92337763</v>
      </c>
      <c r="Y113" s="383" t="s">
        <v>2959</v>
      </c>
      <c r="Z113" s="384">
        <f>SUM(Z99:Z112)</f>
        <v>-22593608.036455307</v>
      </c>
      <c r="AA113" s="384"/>
      <c r="AB113" s="385">
        <f>SUM(AB99:AB112)</f>
        <v>-2962719.2462035986</v>
      </c>
      <c r="AC113" s="384"/>
      <c r="AD113" s="384"/>
      <c r="AE113" s="386"/>
      <c r="AF113" s="386"/>
      <c r="AG113" s="386"/>
      <c r="AH113" s="386"/>
      <c r="AI113" s="387">
        <f>(Z113+AB113)*$E$5</f>
        <v>-34232572.878787629</v>
      </c>
    </row>
    <row r="114" spans="1:35" ht="15" thickBot="1">
      <c r="A114" s="308" t="s">
        <v>1786</v>
      </c>
      <c r="B114" s="309">
        <f>N114+Z114</f>
        <v>-82731.03916828311</v>
      </c>
      <c r="D114" s="309">
        <f t="shared" si="46"/>
        <v>515809</v>
      </c>
      <c r="M114" s="230" t="s">
        <v>1786</v>
      </c>
      <c r="N114" s="309">
        <v>-125003</v>
      </c>
      <c r="P114" s="309">
        <v>423080</v>
      </c>
      <c r="Y114" s="230" t="s">
        <v>1786</v>
      </c>
      <c r="Z114" s="403">
        <v>42271.96083171689</v>
      </c>
      <c r="AA114" s="403" t="s">
        <v>1787</v>
      </c>
      <c r="AB114" s="309">
        <f>92729</f>
        <v>92729</v>
      </c>
      <c r="AC114" s="309" t="s">
        <v>1787</v>
      </c>
    </row>
    <row r="115" spans="1:35" ht="14.4">
      <c r="B115" s="309">
        <f>N115+Z115</f>
        <v>82859.039168283096</v>
      </c>
      <c r="D115" s="309">
        <f t="shared" si="46"/>
        <v>-82859</v>
      </c>
      <c r="H115" s="439">
        <f>(B111/E6)*E3</f>
        <v>495361.24860759499</v>
      </c>
      <c r="I115" s="440">
        <f>(B111/E6)*E2</f>
        <v>137288.32790837856</v>
      </c>
      <c r="J115" s="441" t="s">
        <v>2968</v>
      </c>
      <c r="M115" s="230"/>
      <c r="Y115" s="230"/>
      <c r="Z115" s="403">
        <f>70453.0391682831+12406</f>
        <v>82859.039168283096</v>
      </c>
      <c r="AA115" s="403" t="s">
        <v>1788</v>
      </c>
      <c r="AB115" s="309">
        <f>-70453-12406</f>
        <v>-82859</v>
      </c>
      <c r="AC115" s="309" t="s">
        <v>1788</v>
      </c>
    </row>
    <row r="116" spans="1:35" ht="15" thickBot="1">
      <c r="H116" s="442">
        <f>H112-H115</f>
        <v>6164784.5177841987</v>
      </c>
      <c r="I116" s="443">
        <f>I112-I115</f>
        <v>1708557.0596025744</v>
      </c>
      <c r="J116" s="444" t="s">
        <v>2969</v>
      </c>
      <c r="M116" s="230"/>
      <c r="N116" s="317"/>
      <c r="Y116" s="230"/>
      <c r="Z116" s="309"/>
      <c r="AA116" s="403"/>
      <c r="AB116" s="309"/>
    </row>
    <row r="117" spans="1:35" s="371" customFormat="1">
      <c r="B117" s="418" t="s">
        <v>1789</v>
      </c>
      <c r="C117" s="418"/>
      <c r="D117" s="419" t="s">
        <v>1790</v>
      </c>
      <c r="F117" s="419" t="s">
        <v>1791</v>
      </c>
      <c r="H117" s="420"/>
      <c r="N117" s="420"/>
      <c r="T117" s="420"/>
      <c r="U117" s="420"/>
      <c r="Z117" s="420"/>
      <c r="AA117" s="420"/>
    </row>
    <row r="118" spans="1:35" s="371" customFormat="1">
      <c r="A118" s="445" t="s">
        <v>2960</v>
      </c>
      <c r="B118" s="421">
        <f>N118+Z118</f>
        <v>22963502.849999998</v>
      </c>
      <c r="C118" s="422"/>
      <c r="D118" s="421">
        <f>P118+AB118</f>
        <v>2091331.2235691275</v>
      </c>
      <c r="F118" s="446">
        <f>B118+D118</f>
        <v>25054834.073569126</v>
      </c>
      <c r="M118" s="445" t="s">
        <v>2961</v>
      </c>
      <c r="N118" s="446">
        <f>SUM(N100:N112)</f>
        <v>21919763.062423397</v>
      </c>
      <c r="O118" s="420"/>
      <c r="P118" s="446">
        <f>SUM(P100:P112)</f>
        <v>0</v>
      </c>
      <c r="T118" s="314"/>
      <c r="U118" s="314"/>
      <c r="Y118" s="445" t="s">
        <v>2962</v>
      </c>
      <c r="Z118" s="446">
        <f>SUM(Z100:Z112)</f>
        <v>1043739.787576602</v>
      </c>
      <c r="AA118" s="420"/>
      <c r="AB118" s="446">
        <f>SUM(AB100:AB112)</f>
        <v>2091331.2235691275</v>
      </c>
      <c r="AF118" s="420">
        <f>Z110</f>
        <v>90657.818958333388</v>
      </c>
    </row>
    <row r="119" spans="1:35" s="371" customFormat="1">
      <c r="A119" s="423"/>
      <c r="B119" s="424"/>
      <c r="C119" s="423"/>
      <c r="D119" s="424"/>
      <c r="F119" s="317"/>
      <c r="M119" s="423"/>
      <c r="N119" s="317"/>
      <c r="O119" s="423"/>
      <c r="P119" s="317"/>
      <c r="T119" s="420"/>
      <c r="U119" s="420"/>
      <c r="Y119" s="423"/>
      <c r="Z119" s="317"/>
      <c r="AA119" s="423"/>
      <c r="AB119" s="317"/>
    </row>
    <row r="120" spans="1:35" s="371" customFormat="1">
      <c r="A120" s="423"/>
      <c r="B120" s="424"/>
      <c r="C120" s="423"/>
      <c r="D120" s="424"/>
      <c r="F120" s="317"/>
      <c r="M120" s="423"/>
      <c r="N120" s="317"/>
      <c r="O120" s="423"/>
      <c r="P120" s="317"/>
      <c r="Q120" s="308"/>
      <c r="R120" s="308"/>
      <c r="S120" s="308"/>
      <c r="T120" s="308"/>
      <c r="U120" s="308"/>
      <c r="V120" s="308"/>
      <c r="W120" s="308"/>
      <c r="X120" s="308"/>
      <c r="Y120" s="423"/>
      <c r="Z120" s="317"/>
      <c r="AA120" s="423"/>
      <c r="AB120" s="317"/>
      <c r="AC120" s="308"/>
      <c r="AD120" s="308"/>
      <c r="AE120" s="308"/>
    </row>
    <row r="121" spans="1:35" s="371" customFormat="1">
      <c r="M121" s="371" t="s">
        <v>1795</v>
      </c>
      <c r="N121" s="309"/>
      <c r="O121" s="309"/>
      <c r="P121" s="309"/>
      <c r="Q121" s="308"/>
      <c r="R121" s="308"/>
      <c r="S121" s="308"/>
      <c r="T121" s="308"/>
      <c r="U121" s="308"/>
      <c r="V121" s="308"/>
      <c r="W121" s="308"/>
      <c r="X121" s="308"/>
      <c r="Y121" s="371" t="s">
        <v>1795</v>
      </c>
      <c r="Z121" s="308"/>
      <c r="AA121" s="308"/>
      <c r="AB121" s="308"/>
      <c r="AC121" s="308"/>
      <c r="AD121" s="308"/>
      <c r="AE121" s="308"/>
      <c r="AF121" s="420">
        <f>SUM(Z100:Z110,Z112)</f>
        <v>959039.72</v>
      </c>
      <c r="AG121" s="420">
        <f>SUM(Z86:Z98,Z111)</f>
        <v>1128688.5777747943</v>
      </c>
    </row>
    <row r="122" spans="1:35" s="371" customFormat="1">
      <c r="A122" s="308" t="s">
        <v>1796</v>
      </c>
      <c r="B122" s="309">
        <f>B118*0.25345*(1/(1-0.25345))</f>
        <v>7795994.6384468544</v>
      </c>
      <c r="C122" s="309"/>
      <c r="D122" s="309">
        <f>D118*0.25345*(1/(1-0.25345))</f>
        <v>709996.51545589091</v>
      </c>
      <c r="F122" s="420">
        <f>B122+D122</f>
        <v>8505991.1539027449</v>
      </c>
      <c r="M122" s="308" t="s">
        <v>1797</v>
      </c>
      <c r="N122" s="309">
        <f>N118*$E$5*$E$3</f>
        <v>5826772.4596315352</v>
      </c>
      <c r="O122" s="309"/>
      <c r="P122" s="309">
        <f>P118*$E$5*$E$3</f>
        <v>0</v>
      </c>
      <c r="Q122" s="308"/>
      <c r="R122" s="308"/>
      <c r="S122" s="308"/>
      <c r="T122" s="308"/>
      <c r="U122" s="308"/>
      <c r="V122" s="308"/>
      <c r="W122" s="308"/>
      <c r="X122" s="308"/>
      <c r="Y122" s="308" t="s">
        <v>1797</v>
      </c>
      <c r="Z122" s="309">
        <f>Z118*$E$5*$E$3</f>
        <v>277449.81695074227</v>
      </c>
      <c r="AA122" s="308"/>
      <c r="AB122" s="309">
        <f>AB118*$E$5*$E$3</f>
        <v>555923.48980951484</v>
      </c>
      <c r="AC122" s="308"/>
      <c r="AD122" s="308"/>
      <c r="AE122" s="308"/>
      <c r="AF122" s="447">
        <f>SUM(Z100:Z110,AF118)</f>
        <v>1087893.8275000004</v>
      </c>
      <c r="AG122" s="420">
        <f>SUM(Z86:Z98)</f>
        <v>1043988.5101981922</v>
      </c>
    </row>
    <row r="123" spans="1:35">
      <c r="A123" s="425" t="s">
        <v>1798</v>
      </c>
      <c r="B123" s="424"/>
      <c r="C123" s="424"/>
      <c r="D123" s="424"/>
      <c r="E123" s="426" t="s">
        <v>1797</v>
      </c>
      <c r="F123" s="427">
        <f>N122+P122+Z122+AB122</f>
        <v>6660145.7663917923</v>
      </c>
      <c r="M123" s="308" t="s">
        <v>1799</v>
      </c>
      <c r="N123" s="428">
        <f>N118*$E$5*$E$2</f>
        <v>1614877.7287968479</v>
      </c>
      <c r="P123" s="428">
        <f>P118*$E$5*$E$2</f>
        <v>0</v>
      </c>
      <c r="Y123" s="308" t="s">
        <v>1799</v>
      </c>
      <c r="Z123" s="428">
        <f>Z118*$E$5*$E$2</f>
        <v>76894.633067729024</v>
      </c>
      <c r="AB123" s="428">
        <f>AB118*$E$5*$E$2</f>
        <v>154073.02564637599</v>
      </c>
      <c r="AF123" s="317">
        <f>AF121-AF122</f>
        <v>-128854.10750000039</v>
      </c>
      <c r="AG123" s="317">
        <f>AG121-AG122</f>
        <v>84700.067576602101</v>
      </c>
    </row>
    <row r="124" spans="1:35">
      <c r="A124" s="371"/>
      <c r="B124" s="429"/>
      <c r="C124" s="429"/>
      <c r="D124" s="429"/>
      <c r="E124" s="426" t="s">
        <v>1799</v>
      </c>
      <c r="F124" s="427">
        <f>N123+P123+Z123+AB123</f>
        <v>1845845.3875109528</v>
      </c>
      <c r="M124" s="308" t="s">
        <v>1800</v>
      </c>
      <c r="N124" s="309">
        <f>SUM(N122:N123)</f>
        <v>7441650.1884283833</v>
      </c>
      <c r="P124" s="309">
        <f>SUM(P122:P123)</f>
        <v>0</v>
      </c>
      <c r="Y124" s="308" t="s">
        <v>1800</v>
      </c>
      <c r="Z124" s="309">
        <f>SUM(Z122:Z123)</f>
        <v>354344.45001847128</v>
      </c>
      <c r="AB124" s="309">
        <f>SUM(AB122:AB123)</f>
        <v>709996.5154558908</v>
      </c>
    </row>
    <row r="125" spans="1:35">
      <c r="B125" s="403"/>
      <c r="C125" s="403"/>
      <c r="D125" s="403"/>
      <c r="E125" s="423" t="s">
        <v>1818</v>
      </c>
      <c r="F125" s="420"/>
    </row>
    <row r="126" spans="1:35">
      <c r="B126" s="403"/>
      <c r="C126" s="403"/>
      <c r="D126" s="403"/>
      <c r="E126" s="426" t="s">
        <v>1797</v>
      </c>
      <c r="F126" s="427">
        <f>N126+P126+Z126+AB126</f>
        <v>0</v>
      </c>
      <c r="M126" s="308" t="s">
        <v>1797</v>
      </c>
      <c r="N126" s="309">
        <f>N119*$E$5*$E$3</f>
        <v>0</v>
      </c>
      <c r="P126" s="309">
        <f>P119*$E$5*$E$3</f>
        <v>0</v>
      </c>
      <c r="Y126" s="308" t="s">
        <v>1797</v>
      </c>
      <c r="Z126" s="309">
        <f>Z119*$E$5*$E$3</f>
        <v>0</v>
      </c>
      <c r="AA126" s="309"/>
      <c r="AB126" s="309">
        <f>AB119*$E$5*$E$3</f>
        <v>0</v>
      </c>
    </row>
    <row r="127" spans="1:35">
      <c r="A127" s="371" t="s">
        <v>1801</v>
      </c>
      <c r="B127" s="403"/>
      <c r="C127" s="403"/>
      <c r="D127" s="403"/>
      <c r="E127" s="426" t="s">
        <v>1799</v>
      </c>
      <c r="F127" s="427">
        <f>N127+P127+Z127+AB127</f>
        <v>0</v>
      </c>
      <c r="M127" s="308" t="s">
        <v>1799</v>
      </c>
      <c r="N127" s="428">
        <f>N119*$E$5*$E$2</f>
        <v>0</v>
      </c>
      <c r="P127" s="428">
        <f>P119*$E$5*$E$2</f>
        <v>0</v>
      </c>
      <c r="Y127" s="308" t="s">
        <v>1799</v>
      </c>
      <c r="Z127" s="428">
        <f>Z119*$E$5*$E$2</f>
        <v>0</v>
      </c>
      <c r="AA127" s="309"/>
      <c r="AB127" s="428">
        <f>AB119*$E$5*$E$2</f>
        <v>0</v>
      </c>
    </row>
    <row r="128" spans="1:35">
      <c r="A128" s="308" t="s">
        <v>2963</v>
      </c>
      <c r="B128" s="309">
        <f>B99+D99</f>
        <v>-531233514.715222</v>
      </c>
      <c r="D128" s="403"/>
      <c r="E128" s="423" t="s">
        <v>1819</v>
      </c>
      <c r="F128" s="427"/>
      <c r="M128" s="423" t="s">
        <v>1820</v>
      </c>
      <c r="N128" s="309">
        <f>SUM(N126:N127)</f>
        <v>0</v>
      </c>
      <c r="O128" s="423" t="s">
        <v>1820</v>
      </c>
      <c r="P128" s="309">
        <f>SUM(P126:P127)</f>
        <v>0</v>
      </c>
      <c r="Y128" s="423" t="s">
        <v>1820</v>
      </c>
      <c r="Z128" s="309">
        <f>SUM(Z126:Z127)</f>
        <v>0</v>
      </c>
      <c r="AA128" s="423" t="s">
        <v>1820</v>
      </c>
      <c r="AB128" s="309">
        <f>SUM(AB126:AB127)</f>
        <v>0</v>
      </c>
    </row>
    <row r="129" spans="1:28">
      <c r="A129" s="308" t="s">
        <v>2964</v>
      </c>
      <c r="B129" s="309">
        <f>B128*0.25345*(1/(1-0.25345))</f>
        <v>-180351127.5930253</v>
      </c>
      <c r="D129" s="403"/>
      <c r="E129" s="426" t="s">
        <v>1797</v>
      </c>
      <c r="F129" s="427">
        <f>N130+P130+Z130+AB130</f>
        <v>0</v>
      </c>
      <c r="Z129" s="309"/>
      <c r="AA129" s="309"/>
      <c r="AB129" s="309"/>
    </row>
    <row r="130" spans="1:28">
      <c r="A130" s="308" t="s">
        <v>2965</v>
      </c>
      <c r="B130" s="448">
        <f>SUM(F112)</f>
        <v>25054834.073569126</v>
      </c>
      <c r="E130" s="426" t="s">
        <v>1799</v>
      </c>
      <c r="F130" s="427">
        <f>N131+P131+Z131+AB131</f>
        <v>0</v>
      </c>
      <c r="M130" s="308" t="s">
        <v>1797</v>
      </c>
      <c r="N130" s="309">
        <f>N120*$E$5*$E$3</f>
        <v>0</v>
      </c>
      <c r="P130" s="309">
        <f>P120*$E$5*$E$3</f>
        <v>0</v>
      </c>
      <c r="Y130" s="308" t="s">
        <v>1797</v>
      </c>
      <c r="Z130" s="309">
        <f>Z120*$E$5*$E$3</f>
        <v>0</v>
      </c>
      <c r="AA130" s="309"/>
      <c r="AB130" s="309">
        <f>AB120*$E$5*$E$3</f>
        <v>0</v>
      </c>
    </row>
    <row r="131" spans="1:28">
      <c r="A131" s="308" t="s">
        <v>2966</v>
      </c>
      <c r="B131" s="449">
        <f>B130*0.25345*(1/(1-0.25345))</f>
        <v>8505991.1539027467</v>
      </c>
      <c r="M131" s="308" t="s">
        <v>1799</v>
      </c>
      <c r="N131" s="428">
        <f>N120*$E$5*$E$2</f>
        <v>0</v>
      </c>
      <c r="P131" s="428">
        <f>P120*$E$5*$E$2</f>
        <v>0</v>
      </c>
      <c r="Y131" s="308" t="s">
        <v>1799</v>
      </c>
      <c r="Z131" s="428">
        <f>Z120*$E$5*$E$2</f>
        <v>0</v>
      </c>
      <c r="AA131" s="309"/>
      <c r="AB131" s="428">
        <f>AB120*$E$5*$E$2</f>
        <v>0</v>
      </c>
    </row>
    <row r="132" spans="1:28">
      <c r="A132" s="308" t="s">
        <v>2967</v>
      </c>
      <c r="B132" s="309">
        <f>SUM(B128:B131)</f>
        <v>-678023817.08077538</v>
      </c>
      <c r="M132" s="423" t="s">
        <v>1821</v>
      </c>
      <c r="N132" s="309">
        <f>SUM(N130:N131)</f>
        <v>0</v>
      </c>
      <c r="O132" s="423" t="s">
        <v>1821</v>
      </c>
      <c r="P132" s="309">
        <f>SUM(P130:P131)</f>
        <v>0</v>
      </c>
      <c r="Y132" s="423" t="s">
        <v>1821</v>
      </c>
      <c r="Z132" s="309">
        <f>SUM(Z130:Z131)</f>
        <v>0</v>
      </c>
      <c r="AA132" s="423" t="s">
        <v>1821</v>
      </c>
      <c r="AB132" s="309">
        <f>SUM(AB130:AB131)</f>
        <v>0</v>
      </c>
    </row>
    <row r="133" spans="1:28">
      <c r="A133" s="308" t="s">
        <v>1807</v>
      </c>
      <c r="B133" s="450">
        <v>-678023815.73999989</v>
      </c>
      <c r="C133" s="430" t="s">
        <v>2970</v>
      </c>
    </row>
    <row r="134" spans="1:28">
      <c r="A134" s="431" t="s">
        <v>1809</v>
      </c>
      <c r="B134" s="451">
        <f>B132-B133</f>
        <v>-1.3407754898071289</v>
      </c>
      <c r="C134" s="432"/>
      <c r="F134" s="317"/>
    </row>
    <row r="135" spans="1:28">
      <c r="F135" s="317"/>
    </row>
    <row r="137" spans="1:28">
      <c r="AA137" s="433"/>
      <c r="AB137" s="317"/>
    </row>
    <row r="138" spans="1:28">
      <c r="M138" s="308" t="s">
        <v>1810</v>
      </c>
      <c r="N138" s="309">
        <v>-23682598.229021996</v>
      </c>
      <c r="Y138" s="308" t="s">
        <v>1810</v>
      </c>
      <c r="Z138" s="309">
        <v>-1043438.760978</v>
      </c>
      <c r="AA138" s="433"/>
    </row>
    <row r="139" spans="1:28">
      <c r="F139" s="317"/>
      <c r="H139" s="317"/>
      <c r="Z139" s="317"/>
      <c r="AA139" s="433"/>
    </row>
    <row r="140" spans="1:28">
      <c r="Z140" s="317"/>
      <c r="AA140" s="433"/>
    </row>
    <row r="141" spans="1:28">
      <c r="M141" s="308" t="s">
        <v>1811</v>
      </c>
      <c r="Y141" s="308" t="s">
        <v>1811</v>
      </c>
      <c r="Z141" s="317">
        <f>Z138/12*5</f>
        <v>-434766.15040750004</v>
      </c>
      <c r="AA141" s="433"/>
    </row>
    <row r="142" spans="1:28">
      <c r="M142" s="308" t="s">
        <v>1812</v>
      </c>
      <c r="N142" s="309">
        <f>N138</f>
        <v>-23682598.229021996</v>
      </c>
      <c r="Y142" s="308" t="s">
        <v>1812</v>
      </c>
      <c r="Z142" s="317">
        <f>Z138/12*7</f>
        <v>-608672.61057050002</v>
      </c>
      <c r="AA142" s="433"/>
    </row>
    <row r="143" spans="1:28">
      <c r="F143" s="317"/>
      <c r="H143" s="317"/>
      <c r="AA143" s="433"/>
    </row>
    <row r="144" spans="1:28">
      <c r="M144" s="308" t="s">
        <v>1813</v>
      </c>
      <c r="Y144" s="308" t="s">
        <v>1813</v>
      </c>
      <c r="Z144" s="317">
        <f>-SUM(Z54:Z58,Z115)</f>
        <v>-405281.57797043695</v>
      </c>
      <c r="AA144" s="433"/>
    </row>
    <row r="145" spans="13:28">
      <c r="M145" s="308" t="s">
        <v>1814</v>
      </c>
      <c r="N145" s="309">
        <f>-SUM(N54:N61,N65:N66,N68:N69,N114)</f>
        <v>-20427325</v>
      </c>
      <c r="Y145" s="308" t="s">
        <v>1814</v>
      </c>
      <c r="Z145" s="317">
        <f>-SUM(Z59:Z61,Z64:Z66,Z68:Z69)</f>
        <v>-567393.42202956323</v>
      </c>
      <c r="AA145" s="433"/>
    </row>
    <row r="146" spans="13:28">
      <c r="AA146" s="433"/>
    </row>
    <row r="147" spans="13:28">
      <c r="AA147" s="433"/>
    </row>
    <row r="148" spans="13:28">
      <c r="M148" s="308" t="s">
        <v>1815</v>
      </c>
      <c r="Y148" s="308" t="s">
        <v>1815</v>
      </c>
      <c r="Z148" s="317">
        <f>Z141-Z144</f>
        <v>-29484.572437063092</v>
      </c>
      <c r="AA148" s="433"/>
    </row>
    <row r="149" spans="13:28">
      <c r="M149" s="308" t="s">
        <v>1816</v>
      </c>
      <c r="N149" s="434">
        <f>N142-N145</f>
        <v>-3255273.2290219963</v>
      </c>
      <c r="Y149" s="308" t="s">
        <v>1816</v>
      </c>
      <c r="Z149" s="434">
        <f>Z142-Z145</f>
        <v>-41279.188540936797</v>
      </c>
      <c r="AA149" s="433"/>
    </row>
    <row r="150" spans="13:28">
      <c r="N150" s="317">
        <f>SUM(N148:N149)</f>
        <v>-3255273.2290219963</v>
      </c>
      <c r="Z150" s="317">
        <f>SUM(Z148:Z149)</f>
        <v>-70763.760977999889</v>
      </c>
      <c r="AA150" s="433"/>
    </row>
    <row r="151" spans="13:28">
      <c r="AA151" s="433"/>
    </row>
    <row r="152" spans="13:28">
      <c r="AA152" s="433"/>
    </row>
    <row r="153" spans="13:28">
      <c r="N153" s="317"/>
      <c r="Z153" s="317"/>
      <c r="AA153" s="433"/>
    </row>
    <row r="154" spans="13:28">
      <c r="N154" s="317"/>
      <c r="Y154" s="308" t="s">
        <v>1817</v>
      </c>
      <c r="AA154" s="433"/>
      <c r="AB154" s="336"/>
    </row>
    <row r="155" spans="13:28">
      <c r="Y155" s="308">
        <v>2018</v>
      </c>
      <c r="Z155" s="309">
        <v>180814</v>
      </c>
      <c r="AA155" s="433"/>
      <c r="AB155" s="317"/>
    </row>
    <row r="156" spans="13:28">
      <c r="Y156" s="308">
        <v>2019</v>
      </c>
      <c r="Z156" s="309">
        <v>161472</v>
      </c>
      <c r="AA156" s="433"/>
      <c r="AB156" s="317"/>
    </row>
    <row r="157" spans="13:28">
      <c r="Y157" s="308">
        <v>2020</v>
      </c>
      <c r="Z157" s="428">
        <v>112725</v>
      </c>
      <c r="AA157" s="433"/>
      <c r="AB157" s="434"/>
    </row>
    <row r="158" spans="13:28">
      <c r="Z158" s="309">
        <f>SUM(Z155:Z157)</f>
        <v>455011</v>
      </c>
      <c r="AA158" s="433"/>
      <c r="AB158" s="309"/>
    </row>
    <row r="159" spans="13:28">
      <c r="AA159" s="433"/>
      <c r="AB159" s="317"/>
    </row>
    <row r="160" spans="13:28">
      <c r="AA160" s="433"/>
      <c r="AB160" s="317"/>
    </row>
    <row r="161" spans="27:28">
      <c r="AA161" s="433"/>
      <c r="AB161" s="317"/>
    </row>
    <row r="162" spans="27:28">
      <c r="AA162" s="433"/>
      <c r="AB162" s="309"/>
    </row>
    <row r="163" spans="27:28">
      <c r="AA163" s="433"/>
      <c r="AB163" s="309"/>
    </row>
    <row r="164" spans="27:28">
      <c r="AB164" s="317"/>
    </row>
    <row r="166" spans="27:28">
      <c r="AB166" s="336"/>
    </row>
  </sheetData>
  <mergeCells count="5">
    <mergeCell ref="K10:K11"/>
    <mergeCell ref="K12:K13"/>
    <mergeCell ref="K14:K15"/>
    <mergeCell ref="R17:T17"/>
    <mergeCell ref="AD17:AF17"/>
  </mergeCells>
  <hyperlinks>
    <hyperlink ref="Y114" r:id="rId1" xr:uid="{8BA8BC25-FCF2-4AD8-A2E1-32223F7E97A4}"/>
    <hyperlink ref="M114" r:id="rId2" xr:uid="{20A09878-A4C2-4F7C-9D04-6DBCD4CA6AFE}"/>
  </hyperlinks>
  <pageMargins left="0.7" right="0.7" top="0.75" bottom="0.75" header="0.3" footer="0.3"/>
  <pageSetup orientation="portrait" r:id="rId3"/>
  <headerFooter>
    <oddHeader xml:space="preserve">&amp;RDEF’s Response to OPC POD 1 (1-26)
Q7
Page &amp;P of &amp;N
</oddHeader>
    <oddFooter>&amp;R20240025-OPCPOD1-00004255</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38754-344F-415F-AB03-6ED362107BAC}">
  <dimension ref="A1:I19"/>
  <sheetViews>
    <sheetView tabSelected="1" workbookViewId="0">
      <selection activeCell="S27" sqref="S27"/>
    </sheetView>
  </sheetViews>
  <sheetFormatPr defaultColWidth="9.33203125" defaultRowHeight="14.4"/>
  <cols>
    <col min="1" max="1" width="16.77734375" style="43" bestFit="1" customWidth="1"/>
    <col min="2" max="2" width="21.33203125" style="43" customWidth="1"/>
    <col min="3" max="3" width="36" style="43" customWidth="1"/>
    <col min="4" max="4" width="20" style="43" customWidth="1"/>
    <col min="5" max="5" width="21.109375" style="43" customWidth="1"/>
    <col min="6" max="6" width="26.6640625" style="43" customWidth="1"/>
    <col min="7" max="7" width="17.44140625" style="43" bestFit="1" customWidth="1"/>
    <col min="8" max="8" width="20.33203125" style="43" bestFit="1" customWidth="1"/>
    <col min="9" max="9" width="14.33203125" style="43" bestFit="1" customWidth="1"/>
    <col min="10" max="16384" width="9.33203125" style="43"/>
  </cols>
  <sheetData>
    <row r="1" spans="1:9">
      <c r="A1" s="42" t="s">
        <v>1822</v>
      </c>
    </row>
    <row r="3" spans="1:9">
      <c r="A3" s="43" t="s">
        <v>1823</v>
      </c>
      <c r="B3" s="43" t="s">
        <v>1824</v>
      </c>
    </row>
    <row r="4" spans="1:9">
      <c r="A4" s="43" t="s">
        <v>1825</v>
      </c>
      <c r="B4" s="43" t="s">
        <v>1826</v>
      </c>
      <c r="E4" s="44" t="s">
        <v>1827</v>
      </c>
    </row>
    <row r="5" spans="1:9">
      <c r="D5" s="45" t="s">
        <v>1828</v>
      </c>
      <c r="E5" s="46" t="s">
        <v>1829</v>
      </c>
      <c r="F5" s="47" t="s">
        <v>1830</v>
      </c>
    </row>
    <row r="6" spans="1:9">
      <c r="D6" s="43" t="s">
        <v>1831</v>
      </c>
      <c r="E6" s="48"/>
      <c r="F6" s="48"/>
    </row>
    <row r="7" spans="1:9">
      <c r="A7" s="43" t="s">
        <v>1832</v>
      </c>
      <c r="B7" s="43" t="s">
        <v>1833</v>
      </c>
      <c r="C7" s="43" t="s">
        <v>1834</v>
      </c>
      <c r="D7" s="43" t="s">
        <v>1835</v>
      </c>
      <c r="E7" s="48" t="s">
        <v>1836</v>
      </c>
      <c r="F7" s="43" t="s">
        <v>1837</v>
      </c>
      <c r="G7" s="45" t="s">
        <v>1838</v>
      </c>
      <c r="H7" s="43" t="s">
        <v>1839</v>
      </c>
      <c r="I7" s="43" t="s">
        <v>1762</v>
      </c>
    </row>
    <row r="8" spans="1:9">
      <c r="A8" s="43" t="s">
        <v>1840</v>
      </c>
      <c r="B8" s="43" t="s">
        <v>1841</v>
      </c>
      <c r="C8" s="43" t="s">
        <v>1842</v>
      </c>
      <c r="D8" s="43">
        <v>-751916667.29340053</v>
      </c>
      <c r="E8" s="48">
        <v>-23145283.107299998</v>
      </c>
      <c r="F8" s="43">
        <v>-671287355.21259999</v>
      </c>
      <c r="G8" s="43">
        <v>-23145283.107299998</v>
      </c>
      <c r="H8" s="43">
        <v>-694432637.99999964</v>
      </c>
      <c r="I8" s="49">
        <v>3.332977432333762E-2</v>
      </c>
    </row>
    <row r="9" spans="1:9">
      <c r="A9" s="43" t="s">
        <v>1843</v>
      </c>
      <c r="B9" s="43" t="s">
        <v>1841</v>
      </c>
      <c r="C9" s="43" t="s">
        <v>1842</v>
      </c>
      <c r="D9" s="43">
        <v>0</v>
      </c>
      <c r="E9" s="48">
        <v>-14562016.663099987</v>
      </c>
      <c r="F9" s="43">
        <v>-656725338.54950011</v>
      </c>
      <c r="G9" s="43">
        <v>-14562016.663099885</v>
      </c>
      <c r="H9" s="50">
        <v>-694432637.99999964</v>
      </c>
      <c r="I9" s="49">
        <v>2.0969660505933612E-2</v>
      </c>
    </row>
    <row r="10" spans="1:9">
      <c r="A10" s="43" t="s">
        <v>1844</v>
      </c>
      <c r="B10" s="43" t="s">
        <v>1841</v>
      </c>
      <c r="C10" s="43" t="s">
        <v>1842</v>
      </c>
      <c r="D10" s="43">
        <v>0</v>
      </c>
      <c r="E10" s="48">
        <v>-16212695.506199976</v>
      </c>
      <c r="F10" s="43">
        <v>-640512643.04329896</v>
      </c>
      <c r="G10" s="43">
        <v>-16212695.506201148</v>
      </c>
      <c r="H10" s="50">
        <v>-694432637.99999964</v>
      </c>
      <c r="I10" s="49">
        <v>2.3346678452347103E-2</v>
      </c>
    </row>
    <row r="11" spans="1:9">
      <c r="A11" s="43" t="s">
        <v>1845</v>
      </c>
      <c r="B11" s="43" t="s">
        <v>1841</v>
      </c>
      <c r="C11" s="43" t="s">
        <v>1842</v>
      </c>
      <c r="D11" s="43">
        <v>0</v>
      </c>
      <c r="E11" s="48">
        <v>-17886172.951400001</v>
      </c>
      <c r="F11" s="43">
        <v>-622626470.09190011</v>
      </c>
      <c r="G11" s="43">
        <v>-17886172.951398849</v>
      </c>
      <c r="H11" s="50">
        <v>-694432637.99999964</v>
      </c>
      <c r="I11" s="49">
        <v>2.5756526943940757E-2</v>
      </c>
    </row>
    <row r="12" spans="1:9">
      <c r="A12" s="43" t="s">
        <v>1846</v>
      </c>
      <c r="D12" s="43">
        <v>-751916667.29340053</v>
      </c>
      <c r="E12" s="43">
        <v>-71806168.22799997</v>
      </c>
      <c r="F12" s="43">
        <v>-2591151806.8972993</v>
      </c>
    </row>
    <row r="14" spans="1:9">
      <c r="A14" s="51" t="s">
        <v>1847</v>
      </c>
      <c r="E14" s="48">
        <v>-18679679.361900091</v>
      </c>
      <c r="F14" s="43">
        <v>-603946790.73000002</v>
      </c>
      <c r="G14" s="43">
        <v>-18679679.361900091</v>
      </c>
      <c r="H14" s="43">
        <v>-694432637.99999964</v>
      </c>
      <c r="I14" s="49">
        <v>2.6899195601892349E-2</v>
      </c>
    </row>
    <row r="15" spans="1:9">
      <c r="A15" s="51" t="s">
        <v>1848</v>
      </c>
      <c r="E15" s="48">
        <v>-18345240.840000033</v>
      </c>
      <c r="F15" s="43">
        <v>-585601549.88999999</v>
      </c>
      <c r="G15" s="43">
        <v>-18345240.840000033</v>
      </c>
      <c r="H15" s="43">
        <v>-694432637.99999964</v>
      </c>
      <c r="I15" s="49">
        <v>2.6417595942545606E-2</v>
      </c>
    </row>
    <row r="18" spans="1:1">
      <c r="A18" s="43" t="s">
        <v>1849</v>
      </c>
    </row>
    <row r="19" spans="1:1">
      <c r="A19" s="43" t="s">
        <v>1850</v>
      </c>
    </row>
  </sheetData>
  <pageMargins left="0.7" right="0.7" top="0.75" bottom="0.75" header="0.3" footer="0.3"/>
  <pageSetup orientation="portrait" r:id="rId1"/>
  <headerFooter>
    <oddHeader xml:space="preserve">&amp;RDEF’s Response to OPC POD 1 (1-26)
Q7
Page &amp;P of &amp;N
</oddHeader>
    <oddFooter>&amp;R20240025-OPCPOD1-00004255</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f9b4577-d510-4d0a-9b77-58a7ce050573">
      <Terms xmlns="http://schemas.microsoft.com/office/infopath/2007/PartnerControls"/>
    </lcf76f155ced4ddcb4097134ff3c332f>
    <TaxCatchAll xmlns="fb449c68-7da9-4414-a7d8-785e223757ce" xsi:nil="true"/>
    <Comments xmlns="1f9b4577-d510-4d0a-9b77-58a7ce05057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F4EAD043515EE408A808D1623B876BF" ma:contentTypeVersion="16" ma:contentTypeDescription="Create a new document." ma:contentTypeScope="" ma:versionID="4c362b19ee3327833c3f56f132cf66b6">
  <xsd:schema xmlns:xsd="http://www.w3.org/2001/XMLSchema" xmlns:xs="http://www.w3.org/2001/XMLSchema" xmlns:p="http://schemas.microsoft.com/office/2006/metadata/properties" xmlns:ns2="1f9b4577-d510-4d0a-9b77-58a7ce050573" xmlns:ns3="cb0cb807-e4cb-4197-a0a9-ff4221d065c9" xmlns:ns4="fb449c68-7da9-4414-a7d8-785e223757ce" targetNamespace="http://schemas.microsoft.com/office/2006/metadata/properties" ma:root="true" ma:fieldsID="19f4afdcdad0360863ada656c772d039" ns2:_="" ns3:_="" ns4:_="">
    <xsd:import namespace="1f9b4577-d510-4d0a-9b77-58a7ce050573"/>
    <xsd:import namespace="cb0cb807-e4cb-4197-a0a9-ff4221d065c9"/>
    <xsd:import namespace="fb449c68-7da9-4414-a7d8-785e223757c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Comment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9b4577-d510-4d0a-9b77-58a7ce050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f6a659c-b33e-46f9-a878-2211c7a73f6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Comments" ma:index="22" nillable="true" ma:displayName="Comments" ma:format="Dropdown" ma:internalName="Comments">
      <xsd:simpleType>
        <xsd:restriction base="dms:Text">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0cb807-e4cb-4197-a0a9-ff4221d065c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b449c68-7da9-4414-a7d8-785e223757c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6767940-a93d-42dc-ba06-3854c77682a6}" ma:internalName="TaxCatchAll" ma:showField="CatchAllData" ma:web="cb0cb807-e4cb-4197-a0a9-ff4221d065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304738-13D0-4BE5-9C0F-F349D4720EC8}">
  <ds:schemaRefs>
    <ds:schemaRef ds:uri="http://schemas.microsoft.com/sharepoint/v3/contenttype/forms"/>
  </ds:schemaRefs>
</ds:datastoreItem>
</file>

<file path=customXml/itemProps2.xml><?xml version="1.0" encoding="utf-8"?>
<ds:datastoreItem xmlns:ds="http://schemas.openxmlformats.org/officeDocument/2006/customXml" ds:itemID="{3214B2E3-AFDD-4B8D-B7DA-91DA833F4397}">
  <ds:schemaRefs>
    <ds:schemaRef ds:uri="http://schemas.microsoft.com/office/2006/metadata/properties"/>
    <ds:schemaRef ds:uri="http://schemas.microsoft.com/office/infopath/2007/PartnerControls"/>
    <ds:schemaRef ds:uri="1f9b4577-d510-4d0a-9b77-58a7ce050573"/>
    <ds:schemaRef ds:uri="fb449c68-7da9-4414-a7d8-785e223757ce"/>
    <ds:schemaRef ds:uri="ed9f2372-41b4-49c0-8f10-4861a74336b5"/>
    <ds:schemaRef ds:uri="50c908b1-f277-4340-90a9-4611d0b0f078"/>
    <ds:schemaRef ds:uri="e4676c4a-10a1-46d3-ad37-3cdf25ebb532"/>
  </ds:schemaRefs>
</ds:datastoreItem>
</file>

<file path=customXml/itemProps3.xml><?xml version="1.0" encoding="utf-8"?>
<ds:datastoreItem xmlns:ds="http://schemas.openxmlformats.org/officeDocument/2006/customXml" ds:itemID="{30BEF088-1985-4479-BC3E-4E08B24451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9b4577-d510-4d0a-9b77-58a7ce050573"/>
    <ds:schemaRef ds:uri="cb0cb807-e4cb-4197-a0a9-ff4221d065c9"/>
    <ds:schemaRef ds:uri="fb449c68-7da9-4414-a7d8-785e223757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INPUT &amp; INSTRUCTIONS</vt:lpstr>
      <vt:lpstr>MFR - All Years</vt:lpstr>
      <vt:lpstr>Support Projected --&gt;</vt:lpstr>
      <vt:lpstr>REG FL  BS - 4 Results</vt:lpstr>
      <vt:lpstr>REG FL  Income Taxes Import</vt:lpstr>
      <vt:lpstr>Support Historical --&gt;</vt:lpstr>
      <vt:lpstr>DEF EDIT Amort</vt:lpstr>
      <vt:lpstr>DEF EDIT Amort_Updated</vt:lpstr>
      <vt:lpstr>ARAM</vt:lpstr>
      <vt:lpstr>End Bal Historical - WKTB_REG</vt:lpstr>
      <vt:lpstr>Beg Bal Historical - WKTB_REG</vt:lpstr>
      <vt:lpstr>'DEF EDIT Amort'!Print_Area</vt:lpstr>
      <vt:lpstr>'DEF EDIT Amort_Updated'!Print_Area</vt:lpstr>
      <vt:lpstr>'MFR - All Years'!Print_Area</vt:lpstr>
    </vt:vector>
  </TitlesOfParts>
  <Manager/>
  <Company>Duke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Wentz, Cheryl A</dc:creator>
  <cp:keywords/>
  <dc:description/>
  <cp:lastModifiedBy>Hampton, Monique</cp:lastModifiedBy>
  <cp:revision/>
  <cp:lastPrinted>2024-04-14T19:25:46Z</cp:lastPrinted>
  <dcterms:created xsi:type="dcterms:W3CDTF">2020-01-02T22:12:17Z</dcterms:created>
  <dcterms:modified xsi:type="dcterms:W3CDTF">2024-04-14T19:25:50Z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0x0101000F4EAD043515EE408A808D1623B876BF</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y fmtid="{D5CDD505-2E9C-101B-9397-08002B2CF9AE}" pid="6" name="_dlc_DocIdItemGuid">
    <vt:lpwstr>d7ea422d-c1fb-4306-9704-8e6dff9dc15e</vt:lpwstr>
  </property>
</Properties>
</file>