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C\"/>
    </mc:Choice>
  </mc:AlternateContent>
  <xr:revisionPtr revIDLastSave="0" documentId="13_ncr:1_{4287A88E-D110-4A5E-BE15-2FADBFE854FF}" xr6:coauthVersionLast="47" xr6:coauthVersionMax="47" xr10:uidLastSave="{00000000-0000-0000-0000-000000000000}"/>
  <bookViews>
    <workbookView xWindow="-108" yWindow="-108" windowWidth="23256" windowHeight="12456" tabRatio="837" xr2:uid="{30BDC0E2-FFAA-43D4-BF40-A7F89A3BE681}"/>
  </bookViews>
  <sheets>
    <sheet name="C-41 2027 Pg1" sheetId="31" r:id="rId1"/>
    <sheet name="C-41 2026 Pg2" sheetId="1" r:id="rId2"/>
    <sheet name="C-41 2025 Pg3" sheetId="2" r:id="rId3"/>
    <sheet name="Support --&gt;" sheetId="27" r:id="rId4"/>
    <sheet name="2027 MFR C-37" sheetId="30" r:id="rId5"/>
    <sheet name="2026 MFR C-37" sheetId="29" r:id="rId6"/>
    <sheet name="2025 MFR C-37" sheetId="28" r:id="rId7"/>
  </sheets>
  <definedNames>
    <definedName name="____________fsd44" localSheetId="6" hidden="1">{#N/A,#N/A,FALSE,"Aging Summary";#N/A,#N/A,FALSE,"Ratio Analysis";#N/A,#N/A,FALSE,"Test 120 Day Accts";#N/A,#N/A,FALSE,"Tickmarks"}</definedName>
    <definedName name="____________fsd44" localSheetId="5" hidden="1">{#N/A,#N/A,FALSE,"Aging Summary";#N/A,#N/A,FALSE,"Ratio Analysis";#N/A,#N/A,FALSE,"Test 120 Day Accts";#N/A,#N/A,FALSE,"Tickmarks"}</definedName>
    <definedName name="____________fsd44" localSheetId="4" hidden="1">{#N/A,#N/A,FALSE,"Aging Summary";#N/A,#N/A,FALSE,"Ratio Analysis";#N/A,#N/A,FALSE,"Test 120 Day Accts";#N/A,#N/A,FALSE,"Tickmarks"}</definedName>
    <definedName name="____________fsd44" hidden="1">{#N/A,#N/A,FALSE,"Aging Summary";#N/A,#N/A,FALSE,"Ratio Analysis";#N/A,#N/A,FALSE,"Test 120 Day Accts";#N/A,#N/A,FALSE,"Tickmarks"}</definedName>
    <definedName name="__________fsd44" localSheetId="6" hidden="1">{#N/A,#N/A,FALSE,"Aging Summary";#N/A,#N/A,FALSE,"Ratio Analysis";#N/A,#N/A,FALSE,"Test 120 Day Accts";#N/A,#N/A,FALSE,"Tickmarks"}</definedName>
    <definedName name="__________fsd44" localSheetId="5" hidden="1">{#N/A,#N/A,FALSE,"Aging Summary";#N/A,#N/A,FALSE,"Ratio Analysis";#N/A,#N/A,FALSE,"Test 120 Day Accts";#N/A,#N/A,FALSE,"Tickmarks"}</definedName>
    <definedName name="__________fsd44" localSheetId="4" hidden="1">{#N/A,#N/A,FALSE,"Aging Summary";#N/A,#N/A,FALSE,"Ratio Analysis";#N/A,#N/A,FALSE,"Test 120 Day Accts";#N/A,#N/A,FALSE,"Tickmarks"}</definedName>
    <definedName name="__________fsd44" hidden="1">{#N/A,#N/A,FALSE,"Aging Summary";#N/A,#N/A,FALSE,"Ratio Analysis";#N/A,#N/A,FALSE,"Test 120 Day Accts";#N/A,#N/A,FALSE,"Tickmarks"}</definedName>
    <definedName name="_______fsd44" localSheetId="6" hidden="1">{#N/A,#N/A,FALSE,"Aging Summary";#N/A,#N/A,FALSE,"Ratio Analysis";#N/A,#N/A,FALSE,"Test 120 Day Accts";#N/A,#N/A,FALSE,"Tickmarks"}</definedName>
    <definedName name="_______fsd44" localSheetId="5" hidden="1">{#N/A,#N/A,FALSE,"Aging Summary";#N/A,#N/A,FALSE,"Ratio Analysis";#N/A,#N/A,FALSE,"Test 120 Day Accts";#N/A,#N/A,FALSE,"Tickmarks"}</definedName>
    <definedName name="_______fsd44" localSheetId="4" hidden="1">{#N/A,#N/A,FALSE,"Aging Summary";#N/A,#N/A,FALSE,"Ratio Analysis";#N/A,#N/A,FALSE,"Test 120 Day Accts";#N/A,#N/A,FALSE,"Tickmarks"}</definedName>
    <definedName name="_______fsd44" hidden="1">{#N/A,#N/A,FALSE,"Aging Summary";#N/A,#N/A,FALSE,"Ratio Analysis";#N/A,#N/A,FALSE,"Test 120 Day Accts";#N/A,#N/A,FALSE,"Tickmarks"}</definedName>
    <definedName name="______fsd44" localSheetId="6" hidden="1">{#N/A,#N/A,FALSE,"Aging Summary";#N/A,#N/A,FALSE,"Ratio Analysis";#N/A,#N/A,FALSE,"Test 120 Day Accts";#N/A,#N/A,FALSE,"Tickmarks"}</definedName>
    <definedName name="______fsd44" localSheetId="5" hidden="1">{#N/A,#N/A,FALSE,"Aging Summary";#N/A,#N/A,FALSE,"Ratio Analysis";#N/A,#N/A,FALSE,"Test 120 Day Accts";#N/A,#N/A,FALSE,"Tickmarks"}</definedName>
    <definedName name="______fsd44" localSheetId="4" hidden="1">{#N/A,#N/A,FALSE,"Aging Summary";#N/A,#N/A,FALSE,"Ratio Analysis";#N/A,#N/A,FALSE,"Test 120 Day Accts";#N/A,#N/A,FALSE,"Tickmarks"}</definedName>
    <definedName name="______fsd44" hidden="1">{#N/A,#N/A,FALSE,"Aging Summary";#N/A,#N/A,FALSE,"Ratio Analysis";#N/A,#N/A,FALSE,"Test 120 Day Accts";#N/A,#N/A,FALSE,"Tickmarks"}</definedName>
    <definedName name="_____fsd44" localSheetId="6" hidden="1">{#N/A,#N/A,FALSE,"Aging Summary";#N/A,#N/A,FALSE,"Ratio Analysis";#N/A,#N/A,FALSE,"Test 120 Day Accts";#N/A,#N/A,FALSE,"Tickmarks"}</definedName>
    <definedName name="_____fsd44" localSheetId="5" hidden="1">{#N/A,#N/A,FALSE,"Aging Summary";#N/A,#N/A,FALSE,"Ratio Analysis";#N/A,#N/A,FALSE,"Test 120 Day Accts";#N/A,#N/A,FALSE,"Tickmarks"}</definedName>
    <definedName name="_____fsd44" localSheetId="4" hidden="1">{#N/A,#N/A,FALSE,"Aging Summary";#N/A,#N/A,FALSE,"Ratio Analysis";#N/A,#N/A,FALSE,"Test 120 Day Accts";#N/A,#N/A,FALSE,"Tickmarks"}</definedName>
    <definedName name="_____fsd44" hidden="1">{#N/A,#N/A,FALSE,"Aging Summary";#N/A,#N/A,FALSE,"Ratio Analysis";#N/A,#N/A,FALSE,"Test 120 Day Accts";#N/A,#N/A,FALSE,"Tickmarks"}</definedName>
    <definedName name="____fsd44" localSheetId="6" hidden="1">{#N/A,#N/A,FALSE,"Aging Summary";#N/A,#N/A,FALSE,"Ratio Analysis";#N/A,#N/A,FALSE,"Test 120 Day Accts";#N/A,#N/A,FALSE,"Tickmarks"}</definedName>
    <definedName name="____fsd44" localSheetId="5" hidden="1">{#N/A,#N/A,FALSE,"Aging Summary";#N/A,#N/A,FALSE,"Ratio Analysis";#N/A,#N/A,FALSE,"Test 120 Day Accts";#N/A,#N/A,FALSE,"Tickmarks"}</definedName>
    <definedName name="____fsd44" localSheetId="4" hidden="1">{#N/A,#N/A,FALSE,"Aging Summary";#N/A,#N/A,FALSE,"Ratio Analysis";#N/A,#N/A,FALSE,"Test 120 Day Accts";#N/A,#N/A,FALSE,"Tickmarks"}</definedName>
    <definedName name="____fsd44" hidden="1">{#N/A,#N/A,FALSE,"Aging Summary";#N/A,#N/A,FALSE,"Ratio Analysis";#N/A,#N/A,FALSE,"Test 120 Day Accts";#N/A,#N/A,FALSE,"Tickmarks"}</definedName>
    <definedName name="___fsd44" localSheetId="6" hidden="1">{#N/A,#N/A,FALSE,"Aging Summary";#N/A,#N/A,FALSE,"Ratio Analysis";#N/A,#N/A,FALSE,"Test 120 Day Accts";#N/A,#N/A,FALSE,"Tickmarks"}</definedName>
    <definedName name="___fsd44" localSheetId="5" hidden="1">{#N/A,#N/A,FALSE,"Aging Summary";#N/A,#N/A,FALSE,"Ratio Analysis";#N/A,#N/A,FALSE,"Test 120 Day Accts";#N/A,#N/A,FALSE,"Tickmarks"}</definedName>
    <definedName name="___fsd44" localSheetId="4" hidden="1">{#N/A,#N/A,FALSE,"Aging Summary";#N/A,#N/A,FALSE,"Ratio Analysis";#N/A,#N/A,FALSE,"Test 120 Day Accts";#N/A,#N/A,FALSE,"Tickmarks"}</definedName>
    <definedName name="___fsd44" hidden="1">{#N/A,#N/A,FALSE,"Aging Summary";#N/A,#N/A,FALSE,"Ratio Analysis";#N/A,#N/A,FALSE,"Test 120 Day Accts";#N/A,#N/A,FALSE,"Tickmarks"}</definedName>
    <definedName name="__123Graph_A" localSheetId="6" hidden="1">#REF!</definedName>
    <definedName name="__123Graph_A" localSheetId="5" hidden="1">#REF!</definedName>
    <definedName name="__123Graph_A" localSheetId="4" hidden="1">#REF!</definedName>
    <definedName name="__123Graph_A" localSheetId="2" hidden="1">#REF!</definedName>
    <definedName name="__123Graph_A" localSheetId="1" hidden="1">#REF!</definedName>
    <definedName name="__123Graph_A" localSheetId="0" hidden="1">#REF!</definedName>
    <definedName name="__123Graph_A" hidden="1">#REF!</definedName>
    <definedName name="__123Graph_B" localSheetId="6" hidden="1">#REF!</definedName>
    <definedName name="__123Graph_B" localSheetId="5" hidden="1">#REF!</definedName>
    <definedName name="__123Graph_B" localSheetId="4" hidden="1">#REF!</definedName>
    <definedName name="__123Graph_B" localSheetId="2" hidden="1">#REF!</definedName>
    <definedName name="__123Graph_B" localSheetId="1" hidden="1">#REF!</definedName>
    <definedName name="__123Graph_B" localSheetId="0" hidden="1">#REF!</definedName>
    <definedName name="__123Graph_B" hidden="1">#REF!</definedName>
    <definedName name="__123Graph_C" localSheetId="6" hidden="1">#REF!</definedName>
    <definedName name="__123Graph_C" localSheetId="5" hidden="1">#REF!</definedName>
    <definedName name="__123Graph_C" localSheetId="4" hidden="1">#REF!</definedName>
    <definedName name="__123Graph_C" localSheetId="2" hidden="1">#REF!</definedName>
    <definedName name="__123Graph_C" localSheetId="1" hidden="1">#REF!</definedName>
    <definedName name="__123Graph_C" localSheetId="0" hidden="1">#REF!</definedName>
    <definedName name="__123Graph_C" hidden="1">#REF!</definedName>
    <definedName name="__123Graph_D" localSheetId="6" hidden="1">#REF!</definedName>
    <definedName name="__123Graph_D" localSheetId="5" hidden="1">#REF!</definedName>
    <definedName name="__123Graph_D" localSheetId="4" hidden="1">#REF!</definedName>
    <definedName name="__123Graph_D" localSheetId="2" hidden="1">#REF!</definedName>
    <definedName name="__123Graph_D" localSheetId="1" hidden="1">#REF!</definedName>
    <definedName name="__123Graph_D" localSheetId="0" hidden="1">#REF!</definedName>
    <definedName name="__123Graph_D" hidden="1">#REF!</definedName>
    <definedName name="__123Graph_E" localSheetId="6" hidden="1">#REF!</definedName>
    <definedName name="__123Graph_E" localSheetId="5" hidden="1">#REF!</definedName>
    <definedName name="__123Graph_E" localSheetId="4" hidden="1">#REF!</definedName>
    <definedName name="__123Graph_E" localSheetId="2" hidden="1">#REF!</definedName>
    <definedName name="__123Graph_E" localSheetId="1" hidden="1">#REF!</definedName>
    <definedName name="__123Graph_E" localSheetId="0" hidden="1">#REF!</definedName>
    <definedName name="__123Graph_E" hidden="1">#REF!</definedName>
    <definedName name="__123Graph_F" localSheetId="6" hidden="1">#REF!</definedName>
    <definedName name="__123Graph_F" localSheetId="5" hidden="1">#REF!</definedName>
    <definedName name="__123Graph_F" localSheetId="4" hidden="1">#REF!</definedName>
    <definedName name="__123Graph_F" localSheetId="2" hidden="1">#REF!</definedName>
    <definedName name="__123Graph_F" localSheetId="1" hidden="1">#REF!</definedName>
    <definedName name="__123Graph_F" localSheetId="0" hidden="1">#REF!</definedName>
    <definedName name="__123Graph_F" hidden="1">#REF!</definedName>
    <definedName name="__123Graph_X" localSheetId="6" hidden="1">#REF!</definedName>
    <definedName name="__123Graph_X" localSheetId="5" hidden="1">#REF!</definedName>
    <definedName name="__123Graph_X" localSheetId="4" hidden="1">#REF!</definedName>
    <definedName name="__123Graph_X" localSheetId="2" hidden="1">#REF!</definedName>
    <definedName name="__123Graph_X" localSheetId="1" hidden="1">#REF!</definedName>
    <definedName name="__123Graph_X" localSheetId="0" hidden="1">#REF!</definedName>
    <definedName name="__123Graph_X" hidden="1">#REF!</definedName>
    <definedName name="__fsd44" localSheetId="6" hidden="1">{#N/A,#N/A,FALSE,"Aging Summary";#N/A,#N/A,FALSE,"Ratio Analysis";#N/A,#N/A,FALSE,"Test 120 Day Accts";#N/A,#N/A,FALSE,"Tickmarks"}</definedName>
    <definedName name="__fsd44" localSheetId="5" hidden="1">{#N/A,#N/A,FALSE,"Aging Summary";#N/A,#N/A,FALSE,"Ratio Analysis";#N/A,#N/A,FALSE,"Test 120 Day Accts";#N/A,#N/A,FALSE,"Tickmarks"}</definedName>
    <definedName name="__fsd44" localSheetId="4" hidden="1">{#N/A,#N/A,FALSE,"Aging Summary";#N/A,#N/A,FALSE,"Ratio Analysis";#N/A,#N/A,FALSE,"Test 120 Day Accts";#N/A,#N/A,FALSE,"Tickmarks"}</definedName>
    <definedName name="__fsd44" hidden="1">{#N/A,#N/A,FALSE,"Aging Summary";#N/A,#N/A,FALSE,"Ratio Analysis";#N/A,#N/A,FALSE,"Test 120 Day Accts";#N/A,#N/A,FALSE,"Tickmarks"}</definedName>
    <definedName name="__key2" hidden="1">#REF!</definedName>
    <definedName name="_123Graph_F1" localSheetId="6" hidden="1">#REF!</definedName>
    <definedName name="_123Graph_F1" localSheetId="5" hidden="1">#REF!</definedName>
    <definedName name="_123Graph_F1" localSheetId="4" hidden="1">#REF!</definedName>
    <definedName name="_123Graph_F1" localSheetId="2" hidden="1">#REF!</definedName>
    <definedName name="_123Graph_F1" localSheetId="1" hidden="1">#REF!</definedName>
    <definedName name="_123Graph_F1" localSheetId="0" hidden="1">#REF!</definedName>
    <definedName name="_123Graph_F1" hidden="1">#REF!</definedName>
    <definedName name="_Fill" localSheetId="6" hidden="1">#REF!</definedName>
    <definedName name="_Fill" localSheetId="5" hidden="1">#REF!</definedName>
    <definedName name="_Fill" localSheetId="4" hidden="1">#REF!</definedName>
    <definedName name="_Fill" localSheetId="2" hidden="1">#REF!</definedName>
    <definedName name="_Fill" localSheetId="1" hidden="1">#REF!</definedName>
    <definedName name="_Fill" localSheetId="0" hidden="1">#REF!</definedName>
    <definedName name="_Fill" hidden="1">#REF!</definedName>
    <definedName name="_fsd44" localSheetId="6" hidden="1">{#N/A,#N/A,FALSE,"Aging Summary";#N/A,#N/A,FALSE,"Ratio Analysis";#N/A,#N/A,FALSE,"Test 120 Day Accts";#N/A,#N/A,FALSE,"Tickmarks"}</definedName>
    <definedName name="_fsd44" localSheetId="5" hidden="1">{#N/A,#N/A,FALSE,"Aging Summary";#N/A,#N/A,FALSE,"Ratio Analysis";#N/A,#N/A,FALSE,"Test 120 Day Accts";#N/A,#N/A,FALSE,"Tickmarks"}</definedName>
    <definedName name="_fsd44" localSheetId="4" hidden="1">{#N/A,#N/A,FALSE,"Aging Summary";#N/A,#N/A,FALSE,"Ratio Analysis";#N/A,#N/A,FALSE,"Test 120 Day Accts";#N/A,#N/A,FALSE,"Tickmarks"}</definedName>
    <definedName name="_fsd44" hidden="1">{#N/A,#N/A,FALSE,"Aging Summary";#N/A,#N/A,FALSE,"Ratio Analysis";#N/A,#N/A,FALSE,"Test 120 Day Accts";#N/A,#N/A,FALSE,"Tickmarks"}</definedName>
    <definedName name="_Key1" localSheetId="6" hidden="1">#REF!</definedName>
    <definedName name="_Key1" localSheetId="5" hidden="1">#REF!</definedName>
    <definedName name="_Key1" localSheetId="4" hidden="1">#REF!</definedName>
    <definedName name="_Key1" localSheetId="2" hidden="1">#REF!</definedName>
    <definedName name="_Key1" localSheetId="1" hidden="1">#REF!</definedName>
    <definedName name="_Key1" localSheetId="0" hidden="1">#REF!</definedName>
    <definedName name="_Key1" hidden="1">#REF!</definedName>
    <definedName name="_Key2" localSheetId="6" hidden="1">#REF!</definedName>
    <definedName name="_Key2" localSheetId="5" hidden="1">#REF!</definedName>
    <definedName name="_Key2" localSheetId="4" hidden="1">#REF!</definedName>
    <definedName name="_Key2" localSheetId="2" hidden="1">#REF!</definedName>
    <definedName name="_Key2" localSheetId="1" hidden="1">#REF!</definedName>
    <definedName name="_Key2" localSheetId="0" hidden="1">#REF!</definedName>
    <definedName name="_Key2" hidden="1">#REF!</definedName>
    <definedName name="_Order1" hidden="1">0</definedName>
    <definedName name="_Order2" hidden="1">0</definedName>
    <definedName name="_Parse_In" hidden="1">#REF!</definedName>
    <definedName name="_Parse_Out" hidden="1">#REF!</definedName>
    <definedName name="_Regression_Int" hidden="1">1</definedName>
    <definedName name="_Sort" localSheetId="6" hidden="1">#REF!</definedName>
    <definedName name="_Sort" localSheetId="5" hidden="1">#REF!</definedName>
    <definedName name="_Sort" localSheetId="4" hidden="1">#REF!</definedName>
    <definedName name="_Sort" localSheetId="2" hidden="1">#REF!</definedName>
    <definedName name="_Sort" localSheetId="1" hidden="1">#REF!</definedName>
    <definedName name="_Sort" localSheetId="0" hidden="1">#REF!</definedName>
    <definedName name="_Sort" hidden="1">#REF!</definedName>
    <definedName name="_Sort1" localSheetId="6" hidden="1">#REF!</definedName>
    <definedName name="_Sort1" localSheetId="5" hidden="1">#REF!</definedName>
    <definedName name="_Sort1" localSheetId="4" hidden="1">#REF!</definedName>
    <definedName name="_Sort1" localSheetId="2" hidden="1">#REF!</definedName>
    <definedName name="_Sort1" localSheetId="1" hidden="1">#REF!</definedName>
    <definedName name="_Sort1" localSheetId="0" hidden="1">#REF!</definedName>
    <definedName name="_Sort1" hidden="1">#REF!</definedName>
    <definedName name="_Table1_In1" localSheetId="6" hidden="1">#REF!</definedName>
    <definedName name="_Table1_In1" localSheetId="5" hidden="1">#REF!</definedName>
    <definedName name="_Table1_In1" localSheetId="4" hidden="1">#REF!</definedName>
    <definedName name="_Table1_In1" localSheetId="2" hidden="1">#REF!</definedName>
    <definedName name="_Table1_In1" localSheetId="1" hidden="1">#REF!</definedName>
    <definedName name="_Table1_In1" localSheetId="0" hidden="1">#REF!</definedName>
    <definedName name="_Table1_In1" hidden="1">#REF!</definedName>
    <definedName name="_Table1_Out" localSheetId="6" hidden="1">#REF!</definedName>
    <definedName name="_Table1_Out" localSheetId="5" hidden="1">#REF!</definedName>
    <definedName name="_Table1_Out" localSheetId="4" hidden="1">#REF!</definedName>
    <definedName name="_Table1_Out" localSheetId="2" hidden="1">#REF!</definedName>
    <definedName name="_Table1_Out" localSheetId="1" hidden="1">#REF!</definedName>
    <definedName name="_Table1_Out" localSheetId="0" hidden="1">#REF!</definedName>
    <definedName name="_Table1_Out" hidden="1">#REF!</definedName>
    <definedName name="_Table2_In1" localSheetId="6" hidden="1">#REF!</definedName>
    <definedName name="_Table2_In1" localSheetId="5" hidden="1">#REF!</definedName>
    <definedName name="_Table2_In1" localSheetId="4" hidden="1">#REF!</definedName>
    <definedName name="_Table2_In1" localSheetId="2" hidden="1">#REF!</definedName>
    <definedName name="_Table2_In1" localSheetId="1" hidden="1">#REF!</definedName>
    <definedName name="_Table2_In1" localSheetId="0" hidden="1">#REF!</definedName>
    <definedName name="_Table2_In1" hidden="1">#REF!</definedName>
    <definedName name="_Table2_Out" localSheetId="6" hidden="1">#REF!</definedName>
    <definedName name="_Table2_Out" localSheetId="5" hidden="1">#REF!</definedName>
    <definedName name="_Table2_Out" localSheetId="4" hidden="1">#REF!</definedName>
    <definedName name="_Table2_Out" localSheetId="2" hidden="1">#REF!</definedName>
    <definedName name="_Table2_Out" localSheetId="1" hidden="1">#REF!</definedName>
    <definedName name="_Table2_Out" localSheetId="0" hidden="1">#REF!</definedName>
    <definedName name="_Table2_Out" hidden="1">#REF!</definedName>
    <definedName name="aa" hidden="1">#REF!</definedName>
    <definedName name="anscount" hidden="1">1</definedName>
    <definedName name="as" localSheetId="6" hidden="1">{#N/A,#N/A,FALSE,"Aging Summary";#N/A,#N/A,FALSE,"Ratio Analysis";#N/A,#N/A,FALSE,"Test 120 Day Accts";#N/A,#N/A,FALSE,"Tickmarks"}</definedName>
    <definedName name="as" localSheetId="5" hidden="1">{#N/A,#N/A,FALSE,"Aging Summary";#N/A,#N/A,FALSE,"Ratio Analysis";#N/A,#N/A,FALSE,"Test 120 Day Accts";#N/A,#N/A,FALSE,"Tickmarks"}</definedName>
    <definedName name="as" localSheetId="4" hidden="1">{#N/A,#N/A,FALSE,"Aging Summary";#N/A,#N/A,FALSE,"Ratio Analysis";#N/A,#N/A,FALSE,"Test 120 Day Accts";#N/A,#N/A,FALSE,"Tickmarks"}</definedName>
    <definedName name="as" hidden="1">{#N/A,#N/A,FALSE,"Aging Summary";#N/A,#N/A,FALSE,"Ratio Analysis";#N/A,#N/A,FALSE,"Test 120 Day Accts";#N/A,#N/A,FALSE,"Tickmarks"}</definedName>
    <definedName name="AS2DocOpenMode" hidden="1">"AS2DocumentBrowse"</definedName>
    <definedName name="AS2NamedRange" hidden="1">7</definedName>
    <definedName name="asdf" hidden="1">#REF!</definedName>
    <definedName name="BNE_MESSAGES_HIDDEN" localSheetId="6" hidden="1">#REF!</definedName>
    <definedName name="BNE_MESSAGES_HIDDEN" localSheetId="5" hidden="1">#REF!</definedName>
    <definedName name="BNE_MESSAGES_HIDDEN" localSheetId="4" hidden="1">#REF!</definedName>
    <definedName name="BNE_MESSAGES_HIDDEN" localSheetId="2" hidden="1">#REF!</definedName>
    <definedName name="BNE_MESSAGES_HIDDEN" localSheetId="1" hidden="1">#REF!</definedName>
    <definedName name="BNE_MESSAGES_HIDDEN" localSheetId="0" hidden="1">#REF!</definedName>
    <definedName name="BNE_MESSAGES_HIDDEN" hidden="1">#REF!</definedName>
    <definedName name="bv" localSheetId="6" hidden="1">{#N/A,#N/A,FALSE,"Aging Summary";#N/A,#N/A,FALSE,"Ratio Analysis";#N/A,#N/A,FALSE,"Test 120 Day Accts";#N/A,#N/A,FALSE,"Tickmarks"}</definedName>
    <definedName name="bv" localSheetId="5" hidden="1">{#N/A,#N/A,FALSE,"Aging Summary";#N/A,#N/A,FALSE,"Ratio Analysis";#N/A,#N/A,FALSE,"Test 120 Day Accts";#N/A,#N/A,FALSE,"Tickmarks"}</definedName>
    <definedName name="bv" localSheetId="4" hidden="1">{#N/A,#N/A,FALSE,"Aging Summary";#N/A,#N/A,FALSE,"Ratio Analysis";#N/A,#N/A,FALSE,"Test 120 Day Accts";#N/A,#N/A,FALSE,"Tickmarks"}</definedName>
    <definedName name="bv" hidden="1">{#N/A,#N/A,FALSE,"Aging Summary";#N/A,#N/A,FALSE,"Ratio Analysis";#N/A,#N/A,FALSE,"Test 120 Day Accts";#N/A,#N/A,FALSE,"Tickmarks"}</definedName>
    <definedName name="df" localSheetId="6" hidden="1">{#N/A,#N/A,FALSE,"Aging Summary";#N/A,#N/A,FALSE,"Ratio Analysis";#N/A,#N/A,FALSE,"Test 120 Day Accts";#N/A,#N/A,FALSE,"Tickmarks"}</definedName>
    <definedName name="df" localSheetId="5" hidden="1">{#N/A,#N/A,FALSE,"Aging Summary";#N/A,#N/A,FALSE,"Ratio Analysis";#N/A,#N/A,FALSE,"Test 120 Day Accts";#N/A,#N/A,FALSE,"Tickmarks"}</definedName>
    <definedName name="df" localSheetId="4" hidden="1">{#N/A,#N/A,FALSE,"Aging Summary";#N/A,#N/A,FALSE,"Ratio Analysis";#N/A,#N/A,FALSE,"Test 120 Day Accts";#N/A,#N/A,FALSE,"Tickmarks"}</definedName>
    <definedName name="df" hidden="1">{#N/A,#N/A,FALSE,"Aging Summary";#N/A,#N/A,FALSE,"Ratio Analysis";#N/A,#N/A,FALSE,"Test 120 Day Accts";#N/A,#N/A,FALSE,"Tickmarks"}</definedName>
    <definedName name="DOCKET_NO">#REF!</definedName>
    <definedName name="ds" localSheetId="6" hidden="1">{#N/A,#N/A,FALSE,"Aging Summary";#N/A,#N/A,FALSE,"Ratio Analysis";#N/A,#N/A,FALSE,"Test 120 Day Accts";#N/A,#N/A,FALSE,"Tickmarks"}</definedName>
    <definedName name="ds" localSheetId="5" hidden="1">{#N/A,#N/A,FALSE,"Aging Summary";#N/A,#N/A,FALSE,"Ratio Analysis";#N/A,#N/A,FALSE,"Test 120 Day Accts";#N/A,#N/A,FALSE,"Tickmarks"}</definedName>
    <definedName name="ds" localSheetId="4" hidden="1">{#N/A,#N/A,FALSE,"Aging Summary";#N/A,#N/A,FALSE,"Ratio Analysis";#N/A,#N/A,FALSE,"Test 120 Day Accts";#N/A,#N/A,FALSE,"Tickmarks"}</definedName>
    <definedName name="ds" hidden="1">{#N/A,#N/A,FALSE,"Aging Summary";#N/A,#N/A,FALSE,"Ratio Analysis";#N/A,#N/A,FALSE,"Test 120 Day Accts";#N/A,#N/A,FALSE,"Tickmarks"}</definedName>
    <definedName name="er" localSheetId="6" hidden="1">{#N/A,#N/A,FALSE,"Aging Summary";#N/A,#N/A,FALSE,"Ratio Analysis";#N/A,#N/A,FALSE,"Test 120 Day Accts";#N/A,#N/A,FALSE,"Tickmarks"}</definedName>
    <definedName name="er" localSheetId="5" hidden="1">{#N/A,#N/A,FALSE,"Aging Summary";#N/A,#N/A,FALSE,"Ratio Analysis";#N/A,#N/A,FALSE,"Test 120 Day Accts";#N/A,#N/A,FALSE,"Tickmarks"}</definedName>
    <definedName name="er" localSheetId="4" hidden="1">{#N/A,#N/A,FALSE,"Aging Summary";#N/A,#N/A,FALSE,"Ratio Analysis";#N/A,#N/A,FALSE,"Test 120 Day Accts";#N/A,#N/A,FALSE,"Tickmarks"}</definedName>
    <definedName name="er" hidden="1">{#N/A,#N/A,FALSE,"Aging Summary";#N/A,#N/A,FALSE,"Ratio Analysis";#N/A,#N/A,FALSE,"Test 120 Day Accts";#N/A,#N/A,FALSE,"Tickmarks"}</definedName>
    <definedName name="ew" localSheetId="6" hidden="1">{#N/A,#N/A,FALSE,"Aging Summary";#N/A,#N/A,FALSE,"Ratio Analysis";#N/A,#N/A,FALSE,"Test 120 Day Accts";#N/A,#N/A,FALSE,"Tickmarks"}</definedName>
    <definedName name="ew" localSheetId="5" hidden="1">{#N/A,#N/A,FALSE,"Aging Summary";#N/A,#N/A,FALSE,"Ratio Analysis";#N/A,#N/A,FALSE,"Test 120 Day Accts";#N/A,#N/A,FALSE,"Tickmarks"}</definedName>
    <definedName name="ew" localSheetId="4" hidden="1">{#N/A,#N/A,FALSE,"Aging Summary";#N/A,#N/A,FALSE,"Ratio Analysis";#N/A,#N/A,FALSE,"Test 120 Day Accts";#N/A,#N/A,FALSE,"Tickmarks"}</definedName>
    <definedName name="ew" hidden="1">{#N/A,#N/A,FALSE,"Aging Summary";#N/A,#N/A,FALSE,"Ratio Analysis";#N/A,#N/A,FALSE,"Test 120 Day Accts";#N/A,#N/A,FALSE,"Tickmarks"}</definedName>
    <definedName name="fd" localSheetId="6" hidden="1">{#N/A,#N/A,FALSE,"Aging Summary";#N/A,#N/A,FALSE,"Ratio Analysis";#N/A,#N/A,FALSE,"Test 120 Day Accts";#N/A,#N/A,FALSE,"Tickmarks"}</definedName>
    <definedName name="fd" localSheetId="5" hidden="1">{#N/A,#N/A,FALSE,"Aging Summary";#N/A,#N/A,FALSE,"Ratio Analysis";#N/A,#N/A,FALSE,"Test 120 Day Accts";#N/A,#N/A,FALSE,"Tickmarks"}</definedName>
    <definedName name="fd" localSheetId="4" hidden="1">{#N/A,#N/A,FALSE,"Aging Summary";#N/A,#N/A,FALSE,"Ratio Analysis";#N/A,#N/A,FALSE,"Test 120 Day Accts";#N/A,#N/A,FALSE,"Tickmarks"}</definedName>
    <definedName name="fd" hidden="1">{#N/A,#N/A,FALSE,"Aging Summary";#N/A,#N/A,FALSE,"Ratio Analysis";#N/A,#N/A,FALSE,"Test 120 Day Accts";#N/A,#N/A,FALSE,"Tickmarks"}</definedName>
    <definedName name="frt" localSheetId="6" hidden="1">{#N/A,#N/A,FALSE,"Aging Summary";#N/A,#N/A,FALSE,"Ratio Analysis";#N/A,#N/A,FALSE,"Test 120 Day Accts";#N/A,#N/A,FALSE,"Tickmarks"}</definedName>
    <definedName name="frt" localSheetId="5" hidden="1">{#N/A,#N/A,FALSE,"Aging Summary";#N/A,#N/A,FALSE,"Ratio Analysis";#N/A,#N/A,FALSE,"Test 120 Day Accts";#N/A,#N/A,FALSE,"Tickmarks"}</definedName>
    <definedName name="frt" localSheetId="4" hidden="1">{#N/A,#N/A,FALSE,"Aging Summary";#N/A,#N/A,FALSE,"Ratio Analysis";#N/A,#N/A,FALSE,"Test 120 Day Accts";#N/A,#N/A,FALSE,"Tickmarks"}</definedName>
    <definedName name="frt" hidden="1">{#N/A,#N/A,FALSE,"Aging Summary";#N/A,#N/A,FALSE,"Ratio Analysis";#N/A,#N/A,FALSE,"Test 120 Day Accts";#N/A,#N/A,FALSE,"Tickmarks"}</definedName>
    <definedName name="fsd" localSheetId="6" hidden="1">{#N/A,#N/A,FALSE,"Aging Summary";#N/A,#N/A,FALSE,"Ratio Analysis";#N/A,#N/A,FALSE,"Test 120 Day Accts";#N/A,#N/A,FALSE,"Tickmarks"}</definedName>
    <definedName name="fsd" localSheetId="5" hidden="1">{#N/A,#N/A,FALSE,"Aging Summary";#N/A,#N/A,FALSE,"Ratio Analysis";#N/A,#N/A,FALSE,"Test 120 Day Accts";#N/A,#N/A,FALSE,"Tickmarks"}</definedName>
    <definedName name="fsd" localSheetId="4" hidden="1">{#N/A,#N/A,FALSE,"Aging Summary";#N/A,#N/A,FALSE,"Ratio Analysis";#N/A,#N/A,FALSE,"Test 120 Day Accts";#N/A,#N/A,FALSE,"Tickmarks"}</definedName>
    <definedName name="fsd" hidden="1">{#N/A,#N/A,FALSE,"Aging Summary";#N/A,#N/A,FALSE,"Ratio Analysis";#N/A,#N/A,FALSE,"Test 120 Day Accts";#N/A,#N/A,FALSE,"Tickmarks"}</definedName>
    <definedName name="HTML_CodePage" hidden="1">1252</definedName>
    <definedName name="HTML_Description" hidden="1">""</definedName>
    <definedName name="HTML_Email" hidden="1">""</definedName>
    <definedName name="HTML_Header" hidden="1">"Commentary"</definedName>
    <definedName name="HTML_LastUpdate" hidden="1">"08/14/2003"</definedName>
    <definedName name="HTML_LineAfter" hidden="1">FALSE</definedName>
    <definedName name="HTML_LineBefore" hidden="1">FALSE</definedName>
    <definedName name="HTML_Name" hidden="1">"Corporate User"</definedName>
    <definedName name="HTML_OBDlg2" hidden="1">TRUE</definedName>
    <definedName name="HTML_OBDlg4" hidden="1">TRUE</definedName>
    <definedName name="HTML_OS" hidden="1">0</definedName>
    <definedName name="HTML_PathFile" hidden="1">"C:\WINNT\Profiles\i11485\Desktop\MyHTML.htm"</definedName>
    <definedName name="HTML_Title" hidden="1">"New Reporting Summary 8-13-03"</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42912.3910416667</definedName>
    <definedName name="IQ_QTD" hidden="1">750000</definedName>
    <definedName name="IQ_TODAY" hidden="1">0</definedName>
    <definedName name="IQ_YTDMONTH" hidden="1">130000</definedName>
    <definedName name="iu" localSheetId="6" hidden="1">{#N/A,#N/A,FALSE,"Aging Summary";#N/A,#N/A,FALSE,"Ratio Analysis";#N/A,#N/A,FALSE,"Test 120 Day Accts";#N/A,#N/A,FALSE,"Tickmarks"}</definedName>
    <definedName name="iu" localSheetId="5" hidden="1">{#N/A,#N/A,FALSE,"Aging Summary";#N/A,#N/A,FALSE,"Ratio Analysis";#N/A,#N/A,FALSE,"Test 120 Day Accts";#N/A,#N/A,FALSE,"Tickmarks"}</definedName>
    <definedName name="iu" localSheetId="4" hidden="1">{#N/A,#N/A,FALSE,"Aging Summary";#N/A,#N/A,FALSE,"Ratio Analysis";#N/A,#N/A,FALSE,"Test 120 Day Accts";#N/A,#N/A,FALSE,"Tickmarks"}</definedName>
    <definedName name="iu" hidden="1">{#N/A,#N/A,FALSE,"Aging Summary";#N/A,#N/A,FALSE,"Ratio Analysis";#N/A,#N/A,FALSE,"Test 120 Day Accts";#N/A,#N/A,FALSE,"Tickmarks"}</definedName>
    <definedName name="kkk" localSheetId="6" hidden="1">{#N/A,#N/A,FALSE,"Aging Summary";#N/A,#N/A,FALSE,"Ratio Analysis";#N/A,#N/A,FALSE,"Test 120 Day Accts";#N/A,#N/A,FALSE,"Tickmarks"}</definedName>
    <definedName name="kkk" localSheetId="5" hidden="1">{#N/A,#N/A,FALSE,"Aging Summary";#N/A,#N/A,FALSE,"Ratio Analysis";#N/A,#N/A,FALSE,"Test 120 Day Accts";#N/A,#N/A,FALSE,"Tickmarks"}</definedName>
    <definedName name="kkk" localSheetId="4" hidden="1">{#N/A,#N/A,FALSE,"Aging Summary";#N/A,#N/A,FALSE,"Ratio Analysis";#N/A,#N/A,FALSE,"Test 120 Day Accts";#N/A,#N/A,FALSE,"Tickmarks"}</definedName>
    <definedName name="kkk" hidden="1">{#N/A,#N/A,FALSE,"Aging Summary";#N/A,#N/A,FALSE,"Ratio Analysis";#N/A,#N/A,FALSE,"Test 120 Day Accts";#N/A,#N/A,FALSE,"Tickmarks"}</definedName>
    <definedName name="lk" localSheetId="6" hidden="1">{#N/A,#N/A,FALSE,"Aging Summary";#N/A,#N/A,FALSE,"Ratio Analysis";#N/A,#N/A,FALSE,"Test 120 Day Accts";#N/A,#N/A,FALSE,"Tickmarks"}</definedName>
    <definedName name="lk" localSheetId="5" hidden="1">{#N/A,#N/A,FALSE,"Aging Summary";#N/A,#N/A,FALSE,"Ratio Analysis";#N/A,#N/A,FALSE,"Test 120 Day Accts";#N/A,#N/A,FALSE,"Tickmarks"}</definedName>
    <definedName name="lk" localSheetId="4" hidden="1">{#N/A,#N/A,FALSE,"Aging Summary";#N/A,#N/A,FALSE,"Ratio Analysis";#N/A,#N/A,FALSE,"Test 120 Day Accts";#N/A,#N/A,FALSE,"Tickmarks"}</definedName>
    <definedName name="lk" hidden="1">{#N/A,#N/A,FALSE,"Aging Summary";#N/A,#N/A,FALSE,"Ratio Analysis";#N/A,#N/A,FALSE,"Test 120 Day Accts";#N/A,#N/A,FALSE,"Tickmarks"}</definedName>
    <definedName name="lku" localSheetId="6" hidden="1">{#N/A,#N/A,FALSE,"Aging Summary";#N/A,#N/A,FALSE,"Ratio Analysis";#N/A,#N/A,FALSE,"Test 120 Day Accts";#N/A,#N/A,FALSE,"Tickmarks"}</definedName>
    <definedName name="lku" localSheetId="5" hidden="1">{#N/A,#N/A,FALSE,"Aging Summary";#N/A,#N/A,FALSE,"Ratio Analysis";#N/A,#N/A,FALSE,"Test 120 Day Accts";#N/A,#N/A,FALSE,"Tickmarks"}</definedName>
    <definedName name="lku" localSheetId="4" hidden="1">{#N/A,#N/A,FALSE,"Aging Summary";#N/A,#N/A,FALSE,"Ratio Analysis";#N/A,#N/A,FALSE,"Test 120 Day Accts";#N/A,#N/A,FALSE,"Tickmarks"}</definedName>
    <definedName name="lku" hidden="1">{#N/A,#N/A,FALSE,"Aging Summary";#N/A,#N/A,FALSE,"Ratio Analysis";#N/A,#N/A,FALSE,"Test 120 Day Accts";#N/A,#N/A,FALSE,"Tickmarks"}</definedName>
    <definedName name="lll" localSheetId="6" hidden="1">{#N/A,#N/A,FALSE,"Aging Summary";#N/A,#N/A,FALSE,"Ratio Analysis";#N/A,#N/A,FALSE,"Test 120 Day Accts";#N/A,#N/A,FALSE,"Tickmarks"}</definedName>
    <definedName name="lll" localSheetId="5" hidden="1">{#N/A,#N/A,FALSE,"Aging Summary";#N/A,#N/A,FALSE,"Ratio Analysis";#N/A,#N/A,FALSE,"Test 120 Day Accts";#N/A,#N/A,FALSE,"Tickmarks"}</definedName>
    <definedName name="lll" localSheetId="4" hidden="1">{#N/A,#N/A,FALSE,"Aging Summary";#N/A,#N/A,FALSE,"Ratio Analysis";#N/A,#N/A,FALSE,"Test 120 Day Accts";#N/A,#N/A,FALSE,"Tickmarks"}</definedName>
    <definedName name="lll" hidden="1">{#N/A,#N/A,FALSE,"Aging Summary";#N/A,#N/A,FALSE,"Ratio Analysis";#N/A,#N/A,FALSE,"Test 120 Day Accts";#N/A,#N/A,FALSE,"Tickmarks"}</definedName>
    <definedName name="mn" localSheetId="6" hidden="1">{#N/A,#N/A,FALSE,"Aging Summary";#N/A,#N/A,FALSE,"Ratio Analysis";#N/A,#N/A,FALSE,"Test 120 Day Accts";#N/A,#N/A,FALSE,"Tickmarks"}</definedName>
    <definedName name="mn" localSheetId="5" hidden="1">{#N/A,#N/A,FALSE,"Aging Summary";#N/A,#N/A,FALSE,"Ratio Analysis";#N/A,#N/A,FALSE,"Test 120 Day Accts";#N/A,#N/A,FALSE,"Tickmarks"}</definedName>
    <definedName name="mn" localSheetId="4" hidden="1">{#N/A,#N/A,FALSE,"Aging Summary";#N/A,#N/A,FALSE,"Ratio Analysis";#N/A,#N/A,FALSE,"Test 120 Day Accts";#N/A,#N/A,FALSE,"Tickmarks"}</definedName>
    <definedName name="mn" hidden="1">{#N/A,#N/A,FALSE,"Aging Summary";#N/A,#N/A,FALSE,"Ratio Analysis";#N/A,#N/A,FALSE,"Test 120 Day Accts";#N/A,#N/A,FALSE,"Tickmarks"}</definedName>
    <definedName name="none" localSheetId="6" hidden="1">#REF!</definedName>
    <definedName name="none" localSheetId="5" hidden="1">#REF!</definedName>
    <definedName name="none" localSheetId="4" hidden="1">#REF!</definedName>
    <definedName name="none" localSheetId="2" hidden="1">#REF!</definedName>
    <definedName name="none" localSheetId="1" hidden="1">#REF!</definedName>
    <definedName name="none" localSheetId="0" hidden="1">#REF!</definedName>
    <definedName name="none" hidden="1">#REF!</definedName>
    <definedName name="oiu" localSheetId="6" hidden="1">{#N/A,#N/A,FALSE,"Aging Summary";#N/A,#N/A,FALSE,"Ratio Analysis";#N/A,#N/A,FALSE,"Test 120 Day Accts";#N/A,#N/A,FALSE,"Tickmarks"}</definedName>
    <definedName name="oiu" localSheetId="5" hidden="1">{#N/A,#N/A,FALSE,"Aging Summary";#N/A,#N/A,FALSE,"Ratio Analysis";#N/A,#N/A,FALSE,"Test 120 Day Accts";#N/A,#N/A,FALSE,"Tickmarks"}</definedName>
    <definedName name="oiu" localSheetId="4" hidden="1">{#N/A,#N/A,FALSE,"Aging Summary";#N/A,#N/A,FALSE,"Ratio Analysis";#N/A,#N/A,FALSE,"Test 120 Day Accts";#N/A,#N/A,FALSE,"Tickmarks"}</definedName>
    <definedName name="oiu" hidden="1">{#N/A,#N/A,FALSE,"Aging Summary";#N/A,#N/A,FALSE,"Ratio Analysis";#N/A,#N/A,FALSE,"Test 120 Day Accts";#N/A,#N/A,FALSE,"Tickmarks"}</definedName>
    <definedName name="op" localSheetId="6" hidden="1">{#N/A,#N/A,FALSE,"Aging Summary";#N/A,#N/A,FALSE,"Ratio Analysis";#N/A,#N/A,FALSE,"Test 120 Day Accts";#N/A,#N/A,FALSE,"Tickmarks"}</definedName>
    <definedName name="op" localSheetId="5" hidden="1">{#N/A,#N/A,FALSE,"Aging Summary";#N/A,#N/A,FALSE,"Ratio Analysis";#N/A,#N/A,FALSE,"Test 120 Day Accts";#N/A,#N/A,FALSE,"Tickmarks"}</definedName>
    <definedName name="op" localSheetId="4" hidden="1">{#N/A,#N/A,FALSE,"Aging Summary";#N/A,#N/A,FALSE,"Ratio Analysis";#N/A,#N/A,FALSE,"Test 120 Day Accts";#N/A,#N/A,FALSE,"Tickmarks"}</definedName>
    <definedName name="op" hidden="1">{#N/A,#N/A,FALSE,"Aging Summary";#N/A,#N/A,FALSE,"Ratio Analysis";#N/A,#N/A,FALSE,"Test 120 Day Accts";#N/A,#N/A,FALSE,"Tickmarks"}</definedName>
    <definedName name="p" localSheetId="6" hidden="1">{#N/A,#N/A,FALSE,"Aging Summary";#N/A,#N/A,FALSE,"Ratio Analysis";#N/A,#N/A,FALSE,"Test 120 Day Accts";#N/A,#N/A,FALSE,"Tickmarks"}</definedName>
    <definedName name="p" localSheetId="5" hidden="1">{#N/A,#N/A,FALSE,"Aging Summary";#N/A,#N/A,FALSE,"Ratio Analysis";#N/A,#N/A,FALSE,"Test 120 Day Accts";#N/A,#N/A,FALSE,"Tickmarks"}</definedName>
    <definedName name="p" localSheetId="4" hidden="1">{#N/A,#N/A,FALSE,"Aging Summary";#N/A,#N/A,FALSE,"Ratio Analysis";#N/A,#N/A,FALSE,"Test 120 Day Accts";#N/A,#N/A,FALSE,"Tickmarks"}</definedName>
    <definedName name="p" hidden="1">{#N/A,#N/A,FALSE,"Aging Summary";#N/A,#N/A,FALSE,"Ratio Analysis";#N/A,#N/A,FALSE,"Test 120 Day Accts";#N/A,#N/A,FALSE,"Tickmarks"}</definedName>
    <definedName name="paul" localSheetId="6" hidden="1">#REF!</definedName>
    <definedName name="paul" localSheetId="5" hidden="1">#REF!</definedName>
    <definedName name="paul" localSheetId="4" hidden="1">#REF!</definedName>
    <definedName name="paul" localSheetId="2" hidden="1">#REF!</definedName>
    <definedName name="paul" localSheetId="1" hidden="1">#REF!</definedName>
    <definedName name="paul" localSheetId="0" hidden="1">#REF!</definedName>
    <definedName name="paul" hidden="1">#REF!</definedName>
    <definedName name="pesc1" localSheetId="6" hidden="1">{#N/A,#N/A,FALSE,"Aging Summary";#N/A,#N/A,FALSE,"Ratio Analysis";#N/A,#N/A,FALSE,"Test 120 Day Accts";#N/A,#N/A,FALSE,"Tickmarks"}</definedName>
    <definedName name="pesc1" localSheetId="5" hidden="1">{#N/A,#N/A,FALSE,"Aging Summary";#N/A,#N/A,FALSE,"Ratio Analysis";#N/A,#N/A,FALSE,"Test 120 Day Accts";#N/A,#N/A,FALSE,"Tickmarks"}</definedName>
    <definedName name="pesc1" localSheetId="4" hidden="1">{#N/A,#N/A,FALSE,"Aging Summary";#N/A,#N/A,FALSE,"Ratio Analysis";#N/A,#N/A,FALSE,"Test 120 Day Accts";#N/A,#N/A,FALSE,"Tickmarks"}</definedName>
    <definedName name="pesc1" hidden="1">{#N/A,#N/A,FALSE,"Aging Summary";#N/A,#N/A,FALSE,"Ratio Analysis";#N/A,#N/A,FALSE,"Test 120 Day Accts";#N/A,#N/A,FALSE,"Tickmarks"}</definedName>
    <definedName name="po" localSheetId="6" hidden="1">{#N/A,#N/A,FALSE,"Aging Summary";#N/A,#N/A,FALSE,"Ratio Analysis";#N/A,#N/A,FALSE,"Test 120 Day Accts";#N/A,#N/A,FALSE,"Tickmarks"}</definedName>
    <definedName name="po" localSheetId="5" hidden="1">{#N/A,#N/A,FALSE,"Aging Summary";#N/A,#N/A,FALSE,"Ratio Analysis";#N/A,#N/A,FALSE,"Test 120 Day Accts";#N/A,#N/A,FALSE,"Tickmarks"}</definedName>
    <definedName name="po" localSheetId="4" hidden="1">{#N/A,#N/A,FALSE,"Aging Summary";#N/A,#N/A,FALSE,"Ratio Analysis";#N/A,#N/A,FALSE,"Test 120 Day Accts";#N/A,#N/A,FALSE,"Tickmarks"}</definedName>
    <definedName name="po" hidden="1">{#N/A,#N/A,FALSE,"Aging Summary";#N/A,#N/A,FALSE,"Ratio Analysis";#N/A,#N/A,FALSE,"Test 120 Day Accts";#N/A,#N/A,FALSE,"Tickmarks"}</definedName>
    <definedName name="ppp" localSheetId="6" hidden="1">{#N/A,#N/A,FALSE,"Aging Summary";#N/A,#N/A,FALSE,"Ratio Analysis";#N/A,#N/A,FALSE,"Test 120 Day Accts";#N/A,#N/A,FALSE,"Tickmarks"}</definedName>
    <definedName name="ppp" localSheetId="5" hidden="1">{#N/A,#N/A,FALSE,"Aging Summary";#N/A,#N/A,FALSE,"Ratio Analysis";#N/A,#N/A,FALSE,"Test 120 Day Accts";#N/A,#N/A,FALSE,"Tickmarks"}</definedName>
    <definedName name="ppp" localSheetId="4" hidden="1">{#N/A,#N/A,FALSE,"Aging Summary";#N/A,#N/A,FALSE,"Ratio Analysis";#N/A,#N/A,FALSE,"Test 120 Day Accts";#N/A,#N/A,FALSE,"Tickmarks"}</definedName>
    <definedName name="ppp" hidden="1">{#N/A,#N/A,FALSE,"Aging Summary";#N/A,#N/A,FALSE,"Ratio Analysis";#N/A,#N/A,FALSE,"Test 120 Day Accts";#N/A,#N/A,FALSE,"Tickmarks"}</definedName>
    <definedName name="_xlnm.Print_Area" localSheetId="6">'2025 MFR C-37'!$A$1:$K$42</definedName>
    <definedName name="_xlnm.Print_Area" localSheetId="5">'2026 MFR C-37'!$A$1:$K$42</definedName>
    <definedName name="_xlnm.Print_Area" localSheetId="4">'2027 MFR C-37'!$A$1:$K$42</definedName>
    <definedName name="_xlnm.Print_Area" localSheetId="2">'C-41 2025 Pg3'!$A$1:$J$48</definedName>
    <definedName name="_xlnm.Print_Area" localSheetId="1">'C-41 2026 Pg2'!$A$1:$J$48</definedName>
    <definedName name="_xlnm.Print_Area" localSheetId="0">'C-41 2027 Pg1'!$A$1:$J$48</definedName>
    <definedName name="qw" localSheetId="6" hidden="1">{#N/A,#N/A,FALSE,"Aging Summary";#N/A,#N/A,FALSE,"Ratio Analysis";#N/A,#N/A,FALSE,"Test 120 Day Accts";#N/A,#N/A,FALSE,"Tickmarks"}</definedName>
    <definedName name="qw" localSheetId="5" hidden="1">{#N/A,#N/A,FALSE,"Aging Summary";#N/A,#N/A,FALSE,"Ratio Analysis";#N/A,#N/A,FALSE,"Test 120 Day Accts";#N/A,#N/A,FALSE,"Tickmarks"}</definedName>
    <definedName name="qw" localSheetId="4" hidden="1">{#N/A,#N/A,FALSE,"Aging Summary";#N/A,#N/A,FALSE,"Ratio Analysis";#N/A,#N/A,FALSE,"Test 120 Day Accts";#N/A,#N/A,FALSE,"Tickmarks"}</definedName>
    <definedName name="qw" hidden="1">{#N/A,#N/A,FALSE,"Aging Summary";#N/A,#N/A,FALSE,"Ratio Analysis";#N/A,#N/A,FALSE,"Test 120 Day Accts";#N/A,#N/A,FALSE,"Tickmarks"}</definedName>
    <definedName name="ret" localSheetId="6" hidden="1">{#N/A,#N/A,FALSE,"Aging Summary";#N/A,#N/A,FALSE,"Ratio Analysis";#N/A,#N/A,FALSE,"Test 120 Day Accts";#N/A,#N/A,FALSE,"Tickmarks"}</definedName>
    <definedName name="ret" localSheetId="5" hidden="1">{#N/A,#N/A,FALSE,"Aging Summary";#N/A,#N/A,FALSE,"Ratio Analysis";#N/A,#N/A,FALSE,"Test 120 Day Accts";#N/A,#N/A,FALSE,"Tickmarks"}</definedName>
    <definedName name="ret" localSheetId="4" hidden="1">{#N/A,#N/A,FALSE,"Aging Summary";#N/A,#N/A,FALSE,"Ratio Analysis";#N/A,#N/A,FALSE,"Test 120 Day Accts";#N/A,#N/A,FALSE,"Tickmarks"}</definedName>
    <definedName name="ret" hidden="1">{#N/A,#N/A,FALSE,"Aging Summary";#N/A,#N/A,FALSE,"Ratio Analysis";#N/A,#N/A,FALSE,"Test 120 Day Accts";#N/A,#N/A,FALSE,"Tickmarks"}</definedName>
    <definedName name="rgrg" hidden="1">#REF!</definedName>
    <definedName name="rt" localSheetId="6" hidden="1">{#N/A,#N/A,FALSE,"Aging Summary";#N/A,#N/A,FALSE,"Ratio Analysis";#N/A,#N/A,FALSE,"Test 120 Day Accts";#N/A,#N/A,FALSE,"Tickmarks"}</definedName>
    <definedName name="rt" localSheetId="5" hidden="1">{#N/A,#N/A,FALSE,"Aging Summary";#N/A,#N/A,FALSE,"Ratio Analysis";#N/A,#N/A,FALSE,"Test 120 Day Accts";#N/A,#N/A,FALSE,"Tickmarks"}</definedName>
    <definedName name="rt" localSheetId="4" hidden="1">{#N/A,#N/A,FALSE,"Aging Summary";#N/A,#N/A,FALSE,"Ratio Analysis";#N/A,#N/A,FALSE,"Test 120 Day Accts";#N/A,#N/A,FALSE,"Tickmarks"}</definedName>
    <definedName name="rt" hidden="1">{#N/A,#N/A,FALSE,"Aging Summary";#N/A,#N/A,FALSE,"Ratio Analysis";#N/A,#N/A,FALSE,"Test 120 Day Accts";#N/A,#N/A,FALSE,"Tickmarks"}</definedName>
    <definedName name="sa" localSheetId="6" hidden="1">{#N/A,#N/A,FALSE,"Aging Summary";#N/A,#N/A,FALSE,"Ratio Analysis";#N/A,#N/A,FALSE,"Test 120 Day Accts";#N/A,#N/A,FALSE,"Tickmarks"}</definedName>
    <definedName name="sa" localSheetId="5" hidden="1">{#N/A,#N/A,FALSE,"Aging Summary";#N/A,#N/A,FALSE,"Ratio Analysis";#N/A,#N/A,FALSE,"Test 120 Day Accts";#N/A,#N/A,FALSE,"Tickmarks"}</definedName>
    <definedName name="sa" localSheetId="4" hidden="1">{#N/A,#N/A,FALSE,"Aging Summary";#N/A,#N/A,FALSE,"Ratio Analysis";#N/A,#N/A,FALSE,"Test 120 Day Accts";#N/A,#N/A,FALSE,"Tickmarks"}</definedName>
    <definedName name="sa" hidden="1">{#N/A,#N/A,FALSE,"Aging Summary";#N/A,#N/A,FALSE,"Ratio Analysis";#N/A,#N/A,FALSE,"Test 120 Day Accts";#N/A,#N/A,FALSE,"Tickmarks"}</definedName>
    <definedName name="TP_Footer_User" hidden="1">"combsk"</definedName>
    <definedName name="TP_Footer_Version" hidden="1">"v4.00"</definedName>
    <definedName name="tre" localSheetId="6" hidden="1">{#N/A,#N/A,FALSE,"Aging Summary";#N/A,#N/A,FALSE,"Ratio Analysis";#N/A,#N/A,FALSE,"Test 120 Day Accts";#N/A,#N/A,FALSE,"Tickmarks"}</definedName>
    <definedName name="tre" localSheetId="5" hidden="1">{#N/A,#N/A,FALSE,"Aging Summary";#N/A,#N/A,FALSE,"Ratio Analysis";#N/A,#N/A,FALSE,"Test 120 Day Accts";#N/A,#N/A,FALSE,"Tickmarks"}</definedName>
    <definedName name="tre" localSheetId="4" hidden="1">{#N/A,#N/A,FALSE,"Aging Summary";#N/A,#N/A,FALSE,"Ratio Analysis";#N/A,#N/A,FALSE,"Test 120 Day Accts";#N/A,#N/A,FALSE,"Tickmarks"}</definedName>
    <definedName name="tre" hidden="1">{#N/A,#N/A,FALSE,"Aging Summary";#N/A,#N/A,FALSE,"Ratio Analysis";#N/A,#N/A,FALSE,"Test 120 Day Accts";#N/A,#N/A,FALSE,"Tickmarks"}</definedName>
    <definedName name="ty" localSheetId="6" hidden="1">{#N/A,#N/A,FALSE,"Aging Summary";#N/A,#N/A,FALSE,"Ratio Analysis";#N/A,#N/A,FALSE,"Test 120 Day Accts";#N/A,#N/A,FALSE,"Tickmarks"}</definedName>
    <definedName name="ty" localSheetId="5" hidden="1">{#N/A,#N/A,FALSE,"Aging Summary";#N/A,#N/A,FALSE,"Ratio Analysis";#N/A,#N/A,FALSE,"Test 120 Day Accts";#N/A,#N/A,FALSE,"Tickmarks"}</definedName>
    <definedName name="ty" localSheetId="4" hidden="1">{#N/A,#N/A,FALSE,"Aging Summary";#N/A,#N/A,FALSE,"Ratio Analysis";#N/A,#N/A,FALSE,"Test 120 Day Accts";#N/A,#N/A,FALSE,"Tickmarks"}</definedName>
    <definedName name="ty" hidden="1">{#N/A,#N/A,FALSE,"Aging Summary";#N/A,#N/A,FALSE,"Ratio Analysis";#N/A,#N/A,FALSE,"Test 120 Day Accts";#N/A,#N/A,FALSE,"Tickmarks"}</definedName>
    <definedName name="UserPass" hidden="1">"verify"</definedName>
    <definedName name="wrn.Aging._.and._.Trend._.Analysis." localSheetId="6"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Sheets." hidden="1">{#N/A,#N/A,FALSE,"CONT_MWH";#N/A,#N/A,FALSE,"CONT_MW";#N/A,#N/A,FALSE,"MIN_MWH";#N/A,#N/A,FALSE,"MIN_MW";#N/A,#N/A,FALSE,"BASECASE_MWH";#N/A,#N/A,FALSE,"BASECASE_MW"}</definedName>
    <definedName name="wrn.check." localSheetId="6" hidden="1">{#N/A,#N/A,FALSE,"Input";#N/A,#N/A,FALSE,"1997";#N/A,#N/A,FALSE,"1996";#N/A,#N/A,FALSE,"1995";#N/A,#N/A,FALSE,"1994";#N/A,#N/A,FALSE,"1993";#N/A,#N/A,FALSE,"1993-1";#N/A,#N/A,FALSE,"1992";#N/A,#N/A,FALSE,"1991";#N/A,#N/A,FALSE,"1990";#N/A,#N/A,FALSE,"1989";#N/A,#N/A,FALSE,"1988"}</definedName>
    <definedName name="wrn.check." localSheetId="5" hidden="1">{#N/A,#N/A,FALSE,"Input";#N/A,#N/A,FALSE,"1997";#N/A,#N/A,FALSE,"1996";#N/A,#N/A,FALSE,"1995";#N/A,#N/A,FALSE,"1994";#N/A,#N/A,FALSE,"1993";#N/A,#N/A,FALSE,"1993-1";#N/A,#N/A,FALSE,"1992";#N/A,#N/A,FALSE,"1991";#N/A,#N/A,FALSE,"1990";#N/A,#N/A,FALSE,"1989";#N/A,#N/A,FALSE,"1988"}</definedName>
    <definedName name="wrn.check." localSheetId="4" hidden="1">{#N/A,#N/A,FALSE,"Input";#N/A,#N/A,FALSE,"1997";#N/A,#N/A,FALSE,"1996";#N/A,#N/A,FALSE,"1995";#N/A,#N/A,FALSE,"1994";#N/A,#N/A,FALSE,"1993";#N/A,#N/A,FALSE,"1993-1";#N/A,#N/A,FALSE,"1992";#N/A,#N/A,FALSE,"1991";#N/A,#N/A,FALSE,"1990";#N/A,#N/A,FALSE,"1989";#N/A,#N/A,FALSE,"1988"}</definedName>
    <definedName name="wrn.check." hidden="1">{#N/A,#N/A,FALSE,"Input";#N/A,#N/A,FALSE,"1997";#N/A,#N/A,FALSE,"1996";#N/A,#N/A,FALSE,"1995";#N/A,#N/A,FALSE,"1994";#N/A,#N/A,FALSE,"1993";#N/A,#N/A,FALSE,"1993-1";#N/A,#N/A,FALSE,"1992";#N/A,#N/A,FALSE,"1991";#N/A,#N/A,FALSE,"1990";#N/A,#N/A,FALSE,"1989";#N/A,#N/A,FALSE,"1988"}</definedName>
    <definedName name="wrn.Complete._.Report." hidden="1">{"Mwh Summary",#N/A,FALSE,"Mwh Analysis";"Mwh Monthly Analysis",#N/A,FALSE,"Mwh Analysis";"Burn Summary",#N/A,FALSE,"Burned Analysis";"Burn Monthly Analysis",#N/A,FALSE,"Burned Analysis";"Summary 2008",#N/A,FALSE,"Summary 2008"}</definedName>
    <definedName name="wrn.Config._.and._.Calcs." localSheetId="6" hidden="1">{#N/A,#N/A,FALSE,"Configuration";#N/A,#N/A,FALSE,"Summary of Transaction";#N/A,#N/A,FALSE,"Calculations"}</definedName>
    <definedName name="wrn.Config._.and._.Calcs." localSheetId="5" hidden="1">{#N/A,#N/A,FALSE,"Configuration";#N/A,#N/A,FALSE,"Summary of Transaction";#N/A,#N/A,FALSE,"Calculations"}</definedName>
    <definedName name="wrn.Config._.and._.Calcs." localSheetId="4" hidden="1">{#N/A,#N/A,FALSE,"Configuration";#N/A,#N/A,FALSE,"Summary of Transaction";#N/A,#N/A,FALSE,"Calculations"}</definedName>
    <definedName name="wrn.Config._.and._.Calcs." hidden="1">{#N/A,#N/A,FALSE,"Configuration";#N/A,#N/A,FALSE,"Summary of Transaction";#N/A,#N/A,FALSE,"Calculations"}</definedName>
    <definedName name="wrn.GL._.154._.BALANCE." localSheetId="6" hidden="1">{#N/A,#N/A,FALSE,"BALANCE"}</definedName>
    <definedName name="wrn.GL._.154._.BALANCE." localSheetId="5" hidden="1">{#N/A,#N/A,FALSE,"BALANCE"}</definedName>
    <definedName name="wrn.GL._.154._.BALANCE." localSheetId="4" hidden="1">{#N/A,#N/A,FALSE,"BALANCE"}</definedName>
    <definedName name="wrn.GL._.154._.BALANCE." hidden="1">{#N/A,#N/A,FALSE,"BALANCE"}</definedName>
    <definedName name="wrn.GL154._.ISSUES." localSheetId="6" hidden="1">{#N/A,#N/A,FALSE,"ISSUES"}</definedName>
    <definedName name="wrn.GL154._.ISSUES." localSheetId="5" hidden="1">{#N/A,#N/A,FALSE,"ISSUES"}</definedName>
    <definedName name="wrn.GL154._.ISSUES." localSheetId="4" hidden="1">{#N/A,#N/A,FALSE,"ISSUES"}</definedName>
    <definedName name="wrn.GL154._.ISSUES." hidden="1">{#N/A,#N/A,FALSE,"ISSUES"}</definedName>
    <definedName name="wrn.GL154._.RECEIPTS." localSheetId="6" hidden="1">{#N/A,#N/A,FALSE,"RECEIPTS"}</definedName>
    <definedName name="wrn.GL154._.RECEIPTS." localSheetId="5" hidden="1">{#N/A,#N/A,FALSE,"RECEIPTS"}</definedName>
    <definedName name="wrn.GL154._.RECEIPTS." localSheetId="4" hidden="1">{#N/A,#N/A,FALSE,"RECEIPTS"}</definedName>
    <definedName name="wrn.GL154._.RECEIPTS." hidden="1">{#N/A,#N/A,FALSE,"RECEIPTS"}</definedName>
    <definedName name="wrn.GL154._.SALVAGE." localSheetId="6" hidden="1">{#N/A,#N/A,FALSE,"SALVAGE"}</definedName>
    <definedName name="wrn.GL154._.SALVAGE." localSheetId="5" hidden="1">{#N/A,#N/A,FALSE,"SALVAGE"}</definedName>
    <definedName name="wrn.GL154._.SALVAGE." localSheetId="4" hidden="1">{#N/A,#N/A,FALSE,"SALVAGE"}</definedName>
    <definedName name="wrn.GL154._.SALVAGE." hidden="1">{#N/A,#N/A,FALSE,"SALVAGE"}</definedName>
    <definedName name="wrn.GL154._.SYSTEM._.LEDGER._.REPORTS." localSheetId="6" hidden="1">{#N/A,#N/A,FALSE,"BALANCE";#N/A,#N/A,FALSE,"ISSUES";#N/A,#N/A,FALSE,"RECEIPTS";#N/A,#N/A,FALSE,"SALVAGE"}</definedName>
    <definedName name="wrn.GL154._.SYSTEM._.LEDGER._.REPORTS." localSheetId="5" hidden="1">{#N/A,#N/A,FALSE,"BALANCE";#N/A,#N/A,FALSE,"ISSUES";#N/A,#N/A,FALSE,"RECEIPTS";#N/A,#N/A,FALSE,"SALVAGE"}</definedName>
    <definedName name="wrn.GL154._.SYSTEM._.LEDGER._.REPORTS." localSheetId="4" hidden="1">{#N/A,#N/A,FALSE,"BALANCE";#N/A,#N/A,FALSE,"ISSUES";#N/A,#N/A,FALSE,"RECEIPTS";#N/A,#N/A,FALSE,"SALVAGE"}</definedName>
    <definedName name="wrn.GL154._.SYSTEM._.LEDGER._.REPORTS." hidden="1">{#N/A,#N/A,FALSE,"BALANCE";#N/A,#N/A,FALSE,"ISSUES";#N/A,#N/A,FALSE,"RECEIPTS";#N/A,#N/A,FALSE,"SALVAGE"}</definedName>
    <definedName name="wrn.Monthly._.Report." hidden="1">{"Mwh Monthly Analysis",#N/A,FALSE,"Mwh Analysis";"Burn Monthly Analysis",#N/A,FALSE,"Burned Analysis"}</definedName>
    <definedName name="wrn.STETSON." localSheetId="6"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5"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mmary._.Report." hidden="1">{"Mwh Summary",#N/A,FALSE,"Mwh Analysis";"Burn Summary",#N/A,FALSE,"Burned Analysis";"Summary 2008",#N/A,FALSE,"Summary 2008"}</definedName>
    <definedName name="wrn.TESTS." localSheetId="6" hidden="1">{"PAGE_1",#N/A,FALSE,"MONTH"}</definedName>
    <definedName name="wrn.TESTS." localSheetId="5" hidden="1">{"PAGE_1",#N/A,FALSE,"MONTH"}</definedName>
    <definedName name="wrn.TESTS." localSheetId="4" hidden="1">{"PAGE_1",#N/A,FALSE,"MONTH"}</definedName>
    <definedName name="wrn.TESTS." hidden="1">{"PAGE_1",#N/A,FALSE,"MONTH"}</definedName>
    <definedName name="wtyu" localSheetId="6" hidden="1">{#N/A,#N/A,FALSE,"Aging Summary";#N/A,#N/A,FALSE,"Ratio Analysis";#N/A,#N/A,FALSE,"Test 120 Day Accts";#N/A,#N/A,FALSE,"Tickmarks"}</definedName>
    <definedName name="wtyu" localSheetId="5" hidden="1">{#N/A,#N/A,FALSE,"Aging Summary";#N/A,#N/A,FALSE,"Ratio Analysis";#N/A,#N/A,FALSE,"Test 120 Day Accts";#N/A,#N/A,FALSE,"Tickmarks"}</definedName>
    <definedName name="wtyu" localSheetId="4" hidden="1">{#N/A,#N/A,FALSE,"Aging Summary";#N/A,#N/A,FALSE,"Ratio Analysis";#N/A,#N/A,FALSE,"Test 120 Day Accts";#N/A,#N/A,FALSE,"Tickmarks"}</definedName>
    <definedName name="wtyu" hidden="1">{#N/A,#N/A,FALSE,"Aging Summary";#N/A,#N/A,FALSE,"Ratio Analysis";#N/A,#N/A,FALSE,"Test 120 Day Accts";#N/A,#N/A,FALSE,"Tickmarks"}</definedName>
    <definedName name="x" localSheetId="6"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5"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RefActiveRow" localSheetId="6" hidden="1">#REF!</definedName>
    <definedName name="XRefActiveRow" localSheetId="5" hidden="1">#REF!</definedName>
    <definedName name="XRefActiveRow" localSheetId="4" hidden="1">#REF!</definedName>
    <definedName name="XRefActiveRow" localSheetId="2" hidden="1">#REF!</definedName>
    <definedName name="XRefActiveRow" localSheetId="1" hidden="1">#REF!</definedName>
    <definedName name="XRefActiveRow" localSheetId="0" hidden="1">#REF!</definedName>
    <definedName name="XRefActiveRow" hidden="1">#REF!</definedName>
    <definedName name="XRefColumnsCount" hidden="1">3</definedName>
    <definedName name="XRefCopy1Row" localSheetId="6" hidden="1">#REF!</definedName>
    <definedName name="XRefCopy1Row" localSheetId="5" hidden="1">#REF!</definedName>
    <definedName name="XRefCopy1Row" localSheetId="4" hidden="1">#REF!</definedName>
    <definedName name="XRefCopy1Row" localSheetId="2" hidden="1">#REF!</definedName>
    <definedName name="XRefCopy1Row" localSheetId="1" hidden="1">#REF!</definedName>
    <definedName name="XRefCopy1Row" localSheetId="0" hidden="1">#REF!</definedName>
    <definedName name="XRefCopy1Row" hidden="1">#REF!</definedName>
    <definedName name="XRefCopy2Row" localSheetId="6" hidden="1">#REF!</definedName>
    <definedName name="XRefCopy2Row" localSheetId="5" hidden="1">#REF!</definedName>
    <definedName name="XRefCopy2Row" localSheetId="4" hidden="1">#REF!</definedName>
    <definedName name="XRefCopy2Row" localSheetId="2" hidden="1">#REF!</definedName>
    <definedName name="XRefCopy2Row" localSheetId="1" hidden="1">#REF!</definedName>
    <definedName name="XRefCopy2Row" localSheetId="0" hidden="1">#REF!</definedName>
    <definedName name="XRefCopy2Row" hidden="1">#REF!</definedName>
    <definedName name="XRefCopy3Row" localSheetId="6" hidden="1">#REF!</definedName>
    <definedName name="XRefCopy3Row" localSheetId="5" hidden="1">#REF!</definedName>
    <definedName name="XRefCopy3Row" localSheetId="4" hidden="1">#REF!</definedName>
    <definedName name="XRefCopy3Row" localSheetId="2" hidden="1">#REF!</definedName>
    <definedName name="XRefCopy3Row" localSheetId="1" hidden="1">#REF!</definedName>
    <definedName name="XRefCopy3Row" localSheetId="0" hidden="1">#REF!</definedName>
    <definedName name="XRefCopy3Row" hidden="1">#REF!</definedName>
    <definedName name="XRefCopyRangeCount" hidden="1">3</definedName>
    <definedName name="XRefPaste1Row" localSheetId="6" hidden="1">#REF!</definedName>
    <definedName name="XRefPaste1Row" localSheetId="5" hidden="1">#REF!</definedName>
    <definedName name="XRefPaste1Row" localSheetId="4" hidden="1">#REF!</definedName>
    <definedName name="XRefPaste1Row" localSheetId="2" hidden="1">#REF!</definedName>
    <definedName name="XRefPaste1Row" localSheetId="1" hidden="1">#REF!</definedName>
    <definedName name="XRefPaste1Row" localSheetId="0" hidden="1">#REF!</definedName>
    <definedName name="XRefPaste1Row" hidden="1">#REF!</definedName>
    <definedName name="XRefPaste2Row" localSheetId="6" hidden="1">#REF!</definedName>
    <definedName name="XRefPaste2Row" localSheetId="5" hidden="1">#REF!</definedName>
    <definedName name="XRefPaste2Row" localSheetId="4" hidden="1">#REF!</definedName>
    <definedName name="XRefPaste2Row" localSheetId="2" hidden="1">#REF!</definedName>
    <definedName name="XRefPaste2Row" localSheetId="1" hidden="1">#REF!</definedName>
    <definedName name="XRefPaste2Row" localSheetId="0" hidden="1">#REF!</definedName>
    <definedName name="XRefPaste2Row" hidden="1">#REF!</definedName>
    <definedName name="XRefPasteRangeCount" hidden="1">2</definedName>
    <definedName name="XYZ" localSheetId="6" hidden="1">{"PAGE_1",#N/A,FALSE,"MONTH"}</definedName>
    <definedName name="XYZ" localSheetId="5" hidden="1">{"PAGE_1",#N/A,FALSE,"MONTH"}</definedName>
    <definedName name="XYZ" localSheetId="4" hidden="1">{"PAGE_1",#N/A,FALSE,"MONTH"}</definedName>
    <definedName name="XYZ" hidden="1">{"PAGE_1",#N/A,FALSE,"MONTH"}</definedName>
    <definedName name="xyzUserPassword" hidden="1">"abcd"</definedName>
    <definedName name="xz" localSheetId="6" hidden="1">{#N/A,#N/A,FALSE,"Aging Summary";#N/A,#N/A,FALSE,"Ratio Analysis";#N/A,#N/A,FALSE,"Test 120 Day Accts";#N/A,#N/A,FALSE,"Tickmarks"}</definedName>
    <definedName name="xz" localSheetId="5" hidden="1">{#N/A,#N/A,FALSE,"Aging Summary";#N/A,#N/A,FALSE,"Ratio Analysis";#N/A,#N/A,FALSE,"Test 120 Day Accts";#N/A,#N/A,FALSE,"Tickmarks"}</definedName>
    <definedName name="xz" localSheetId="4" hidden="1">{#N/A,#N/A,FALSE,"Aging Summary";#N/A,#N/A,FALSE,"Ratio Analysis";#N/A,#N/A,FALSE,"Test 120 Day Accts";#N/A,#N/A,FALSE,"Tickmarks"}</definedName>
    <definedName name="xz" hidden="1">{#N/A,#N/A,FALSE,"Aging Summary";#N/A,#N/A,FALSE,"Ratio Analysis";#N/A,#N/A,FALSE,"Test 120 Day Accts";#N/A,#N/A,FALSE,"Tickmarks"}</definedName>
    <definedName name="yt" localSheetId="6" hidden="1">{#N/A,#N/A,FALSE,"Aging Summary";#N/A,#N/A,FALSE,"Ratio Analysis";#N/A,#N/A,FALSE,"Test 120 Day Accts";#N/A,#N/A,FALSE,"Tickmarks"}</definedName>
    <definedName name="yt" localSheetId="5" hidden="1">{#N/A,#N/A,FALSE,"Aging Summary";#N/A,#N/A,FALSE,"Ratio Analysis";#N/A,#N/A,FALSE,"Test 120 Day Accts";#N/A,#N/A,FALSE,"Tickmarks"}</definedName>
    <definedName name="yt" localSheetId="4" hidden="1">{#N/A,#N/A,FALSE,"Aging Summary";#N/A,#N/A,FALSE,"Ratio Analysis";#N/A,#N/A,FALSE,"Test 120 Day Accts";#N/A,#N/A,FALSE,"Tickmarks"}</definedName>
    <definedName name="yt" hidden="1">{#N/A,#N/A,FALSE,"Aging Summary";#N/A,#N/A,FALSE,"Ratio Analysis";#N/A,#N/A,FALSE,"Test 120 Day Accts";#N/A,#N/A,FALSE,"Tickmarks"}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0" l="1"/>
  <c r="F34" i="28"/>
  <c r="F34" i="29"/>
  <c r="A16" i="31" l="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C11" i="2" l="1"/>
  <c r="E11" i="2" s="1"/>
  <c r="G11" i="2" s="1"/>
  <c r="I11" i="2" s="1"/>
  <c r="C11" i="1"/>
  <c r="E11" i="1" s="1"/>
  <c r="G11" i="1" s="1"/>
  <c r="I11" i="1" s="1"/>
  <c r="C11" i="31"/>
  <c r="E11" i="31" s="1"/>
  <c r="G11" i="31" s="1"/>
  <c r="I11" i="31" s="1"/>
  <c r="A47" i="2" l="1"/>
  <c r="A47" i="1"/>
  <c r="A47" i="31"/>
  <c r="A17" i="30"/>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17" i="29"/>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17" i="28"/>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F48" i="30" l="1"/>
  <c r="F48" i="28"/>
  <c r="F48" i="29"/>
  <c r="G18" i="28" l="1"/>
  <c r="H16" i="28"/>
  <c r="E15" i="2" l="1"/>
  <c r="H18" i="28"/>
  <c r="G20" i="28"/>
  <c r="H20" i="28" s="1"/>
  <c r="G18" i="29" l="1"/>
  <c r="H16" i="29"/>
  <c r="E17" i="2"/>
  <c r="G18" i="30"/>
  <c r="H16" i="30"/>
  <c r="E16" i="2"/>
  <c r="E15" i="31" l="1"/>
  <c r="E15" i="1"/>
  <c r="G20" i="30"/>
  <c r="H20" i="30" s="1"/>
  <c r="H18" i="30"/>
  <c r="G20" i="29"/>
  <c r="H20" i="29" s="1"/>
  <c r="H18" i="29"/>
  <c r="E17" i="31" l="1"/>
  <c r="E17" i="1"/>
  <c r="E16" i="1"/>
  <c r="E16" i="31"/>
  <c r="H22" i="28" l="1"/>
  <c r="G24" i="28"/>
  <c r="H22" i="29"/>
  <c r="G24" i="29"/>
  <c r="G24" i="30"/>
  <c r="H22" i="30"/>
  <c r="E18" i="31" l="1"/>
  <c r="H24" i="29"/>
  <c r="G26" i="29"/>
  <c r="G26" i="28"/>
  <c r="H24" i="28"/>
  <c r="G26" i="30"/>
  <c r="H24" i="30"/>
  <c r="E18" i="1"/>
  <c r="E18" i="2"/>
  <c r="E19" i="2" l="1"/>
  <c r="G28" i="29"/>
  <c r="H26" i="29"/>
  <c r="E19" i="31"/>
  <c r="G28" i="30"/>
  <c r="H26" i="30"/>
  <c r="G28" i="28"/>
  <c r="H26" i="28"/>
  <c r="E19" i="1"/>
  <c r="E20" i="2" l="1"/>
  <c r="E20" i="1"/>
  <c r="E20" i="31"/>
  <c r="H28" i="28"/>
  <c r="G30" i="28"/>
  <c r="H28" i="30"/>
  <c r="G30" i="30"/>
  <c r="G30" i="29"/>
  <c r="H28" i="29"/>
  <c r="G32" i="29" l="1"/>
  <c r="H32" i="29" s="1"/>
  <c r="H30" i="29"/>
  <c r="G32" i="28"/>
  <c r="H32" i="28" s="1"/>
  <c r="H30" i="28"/>
  <c r="E21" i="1"/>
  <c r="E21" i="2"/>
  <c r="G32" i="30"/>
  <c r="H32" i="30" s="1"/>
  <c r="H30" i="30"/>
  <c r="E21" i="31"/>
  <c r="H34" i="29"/>
  <c r="H34" i="28"/>
  <c r="E22" i="2" l="1"/>
  <c r="E22" i="1"/>
  <c r="E22" i="31"/>
  <c r="H34" i="30"/>
  <c r="E23" i="2"/>
  <c r="E23" i="1"/>
  <c r="E23" i="31"/>
  <c r="E24" i="1" l="1"/>
  <c r="E24" i="2"/>
  <c r="E24" i="31"/>
  <c r="E20" i="29" l="1"/>
  <c r="E20" i="28"/>
  <c r="E18" i="29"/>
  <c r="E18" i="28" l="1"/>
  <c r="C16" i="1"/>
  <c r="G16" i="1" s="1"/>
  <c r="K18" i="29"/>
  <c r="C17" i="2"/>
  <c r="G17" i="2" s="1"/>
  <c r="K20" i="28"/>
  <c r="C17" i="1"/>
  <c r="G17" i="1" s="1"/>
  <c r="K20" i="29"/>
  <c r="D34" i="30" l="1"/>
  <c r="D34" i="28"/>
  <c r="C16" i="2"/>
  <c r="G16" i="2" s="1"/>
  <c r="K18" i="28"/>
  <c r="E32" i="29"/>
  <c r="E22" i="29"/>
  <c r="E28" i="29"/>
  <c r="E24" i="29"/>
  <c r="E30" i="29"/>
  <c r="E26" i="29"/>
  <c r="D34" i="29" l="1"/>
  <c r="E24" i="28"/>
  <c r="E22" i="28"/>
  <c r="E30" i="28"/>
  <c r="C18" i="1"/>
  <c r="G18" i="1" s="1"/>
  <c r="K22" i="29"/>
  <c r="E16" i="29"/>
  <c r="C34" i="29"/>
  <c r="C23" i="1"/>
  <c r="G23" i="1" s="1"/>
  <c r="K32" i="29"/>
  <c r="C19" i="1"/>
  <c r="G19" i="1" s="1"/>
  <c r="K24" i="29"/>
  <c r="E32" i="28"/>
  <c r="C22" i="1"/>
  <c r="G22" i="1" s="1"/>
  <c r="K30" i="29"/>
  <c r="E28" i="28"/>
  <c r="E26" i="28"/>
  <c r="C20" i="1"/>
  <c r="G20" i="1" s="1"/>
  <c r="K26" i="29"/>
  <c r="C21" i="1"/>
  <c r="G21" i="1" s="1"/>
  <c r="K28" i="29"/>
  <c r="E22" i="30"/>
  <c r="C23" i="2" l="1"/>
  <c r="G23" i="2" s="1"/>
  <c r="K32" i="28"/>
  <c r="C18" i="31"/>
  <c r="G18" i="31" s="1"/>
  <c r="K22" i="30"/>
  <c r="E24" i="30"/>
  <c r="E28" i="30"/>
  <c r="E34" i="29"/>
  <c r="C15" i="1"/>
  <c r="K16" i="29"/>
  <c r="K34" i="29" s="1"/>
  <c r="E16" i="28"/>
  <c r="C34" i="28"/>
  <c r="E32" i="30"/>
  <c r="E18" i="30"/>
  <c r="E20" i="30"/>
  <c r="C22" i="2"/>
  <c r="G22" i="2" s="1"/>
  <c r="K30" i="28"/>
  <c r="E26" i="30"/>
  <c r="C20" i="2"/>
  <c r="G20" i="2" s="1"/>
  <c r="K26" i="28"/>
  <c r="C18" i="2"/>
  <c r="G18" i="2" s="1"/>
  <c r="K22" i="28"/>
  <c r="E30" i="30"/>
  <c r="C21" i="2"/>
  <c r="G21" i="2" s="1"/>
  <c r="K28" i="28"/>
  <c r="C19" i="2"/>
  <c r="G19" i="2" s="1"/>
  <c r="K24" i="28"/>
  <c r="C23" i="31" l="1"/>
  <c r="G23" i="31" s="1"/>
  <c r="K32" i="30"/>
  <c r="E34" i="28"/>
  <c r="C15" i="2"/>
  <c r="K16" i="28"/>
  <c r="C24" i="1"/>
  <c r="G15" i="1"/>
  <c r="G24" i="1" s="1"/>
  <c r="C16" i="31"/>
  <c r="G16" i="31" s="1"/>
  <c r="K18" i="30"/>
  <c r="C21" i="31"/>
  <c r="G21" i="31" s="1"/>
  <c r="K28" i="30"/>
  <c r="C22" i="31"/>
  <c r="G22" i="31" s="1"/>
  <c r="K30" i="30"/>
  <c r="C19" i="31"/>
  <c r="G19" i="31" s="1"/>
  <c r="K24" i="30"/>
  <c r="C20" i="31"/>
  <c r="G20" i="31" s="1"/>
  <c r="K26" i="30"/>
  <c r="K34" i="28"/>
  <c r="E16" i="30"/>
  <c r="C34" i="30"/>
  <c r="C17" i="31"/>
  <c r="G17" i="31" s="1"/>
  <c r="K20" i="30"/>
  <c r="C24" i="2" l="1"/>
  <c r="G15" i="2"/>
  <c r="G24" i="2" s="1"/>
  <c r="E34" i="30"/>
  <c r="C15" i="31"/>
  <c r="K16" i="30"/>
  <c r="K34" i="30" s="1"/>
  <c r="C24" i="31" l="1"/>
  <c r="G15" i="31"/>
  <c r="G24" i="31" s="1"/>
  <c r="E48" i="29"/>
  <c r="E48" i="30"/>
  <c r="E48" i="28" l="1"/>
</calcChain>
</file>

<file path=xl/sharedStrings.xml><?xml version="1.0" encoding="utf-8"?>
<sst xmlns="http://schemas.openxmlformats.org/spreadsheetml/2006/main" count="384" uniqueCount="91">
  <si>
    <t>SCHEDULE C-41</t>
  </si>
  <si>
    <t>O&amp;M BENCHMARK VARIANCE BY FUNCTION</t>
  </si>
  <si>
    <t>Page 1 of 3</t>
  </si>
  <si>
    <t>FLORIDA PUBLIC SERVICE COMMISSION</t>
  </si>
  <si>
    <t>Explanation:</t>
  </si>
  <si>
    <t>Provide a schedule of operation and maintenance expense by function for the test year, benchmark year and the variance. For each functional benchmark variance, provide the reason(s) for the difference.</t>
  </si>
  <si>
    <t>Type of Data Shown:</t>
  </si>
  <si>
    <t xml:space="preserve">X </t>
  </si>
  <si>
    <t>Projected Test Year 3 Ended</t>
  </si>
  <si>
    <t>COMPANY: Duke Energy Florida, LLC</t>
  </si>
  <si>
    <t>__</t>
  </si>
  <si>
    <t>Projected Test Year 2 Ended</t>
  </si>
  <si>
    <t>Projected Test Year 1 Ended</t>
  </si>
  <si>
    <t xml:space="preserve">Prior Year  Ended </t>
  </si>
  <si>
    <t>Historical Year Ended</t>
  </si>
  <si>
    <t>($000)</t>
  </si>
  <si>
    <t>Quick</t>
  </si>
  <si>
    <t>2027 Test Year</t>
  </si>
  <si>
    <t>2027 Benchmark</t>
  </si>
  <si>
    <t>Line</t>
  </si>
  <si>
    <t>Adjusted O&amp;M</t>
  </si>
  <si>
    <t>Variance</t>
  </si>
  <si>
    <t>Reason for</t>
  </si>
  <si>
    <t>No.</t>
  </si>
  <si>
    <t>Function</t>
  </si>
  <si>
    <t>(MFR C-37, col 4)</t>
  </si>
  <si>
    <t>(MFR C-37, col 7)</t>
  </si>
  <si>
    <t xml:space="preserve"> (2) - (3)</t>
  </si>
  <si>
    <t>Production - Steam</t>
  </si>
  <si>
    <t>Not Applicable</t>
  </si>
  <si>
    <t>Production - Other</t>
  </si>
  <si>
    <t>Power Supply</t>
  </si>
  <si>
    <t>Transmission</t>
  </si>
  <si>
    <t>Distribution</t>
  </si>
  <si>
    <t>Customer Accounts</t>
  </si>
  <si>
    <t>Customer Service &amp; Information</t>
  </si>
  <si>
    <t>Note 1</t>
  </si>
  <si>
    <t>Sales Expenses</t>
  </si>
  <si>
    <t>Administrative &amp; General</t>
  </si>
  <si>
    <t>TOTAL</t>
  </si>
  <si>
    <t>Note 1:  The increase over the benchmark is mainly driven by new and expanded groups focused on growth and improving the customer experience</t>
  </si>
  <si>
    <t>Supporting Schedules: C-37</t>
  </si>
  <si>
    <t>Recap Schedules:</t>
  </si>
  <si>
    <t>Tie Point from C-37</t>
  </si>
  <si>
    <t>Page 2 of 3</t>
  </si>
  <si>
    <t>2026 Test Year</t>
  </si>
  <si>
    <t>2026 Benchmark</t>
  </si>
  <si>
    <t>Page 3 of 3</t>
  </si>
  <si>
    <t>2025 Test Year</t>
  </si>
  <si>
    <t>2025 Benchmark</t>
  </si>
  <si>
    <t>Develle</t>
  </si>
  <si>
    <t>Note 2</t>
  </si>
  <si>
    <t>Note 3</t>
  </si>
  <si>
    <t>Note 1:  DEF manages the O&amp;M funding of its generation fleet in two major cost groups - base routine and outage projects for steam production and other power production generating stations combined.  This business practice provides management with meaningful information in a timely manner used to make decisions that allow the fleet to operate in a safe, reliable manner and within its cost mandated guidelines. This also allows management to redirect O&amp;M funds between the steam production and other power production generating stations as the need arises while at the same time remaining on budget.   Therefore, the O&amp;M justification for the DEF generation fleet is viewed by management in aggregate, Steam Production plus Other Power Production versus separately in order to assess the total financial performance of the generation fleet.  As a result, the 2025 benchmark variance is a favorable variance of ($4,959,000)  which is calculated as the sum of the unfavorable Steam variance of $2,920,000 and the favorable Other Power Production variance of ($7,879,000).</t>
  </si>
  <si>
    <t>Note 2:  The increase over the benchmark is mainly driven by new and expanded groups focused on growth and improving the customer experience.</t>
  </si>
  <si>
    <t>Note 3:  The increase over the benchmark is due to the increase in economic development expense consisent with Rule 25-6.0426, F.A.C. and as authorized in DEF's 2021 Settlement Agreement (Order No. PSC-2021-0202-AS-EI).</t>
  </si>
  <si>
    <t>SCHEDULE C-37</t>
  </si>
  <si>
    <t>O&amp;M BENCHMARK COMPARISON BY FUNCTION</t>
  </si>
  <si>
    <t>For test year functional O&amp;M expenses, provide the benchmark variances.</t>
  </si>
  <si>
    <t>XX</t>
  </si>
  <si>
    <t xml:space="preserve">DOCKET NO.: </t>
  </si>
  <si>
    <t>(A)</t>
  </si>
  <si>
    <t>(B)</t>
  </si>
  <si>
    <t>(C)</t>
  </si>
  <si>
    <t>(D)</t>
  </si>
  <si>
    <t>(E)</t>
  </si>
  <si>
    <t>(F)</t>
  </si>
  <si>
    <t>(G)</t>
  </si>
  <si>
    <t>(H)</t>
  </si>
  <si>
    <t>(I)</t>
  </si>
  <si>
    <t>(J)</t>
  </si>
  <si>
    <t>Test Year</t>
  </si>
  <si>
    <t>Unadjusted</t>
  </si>
  <si>
    <t>Total</t>
  </si>
  <si>
    <t>Benchmark</t>
  </si>
  <si>
    <t>Adjusted</t>
  </si>
  <si>
    <t>Company per</t>
  </si>
  <si>
    <t>O&amp;M</t>
  </si>
  <si>
    <t>Adjusted Test</t>
  </si>
  <si>
    <t>Base Year</t>
  </si>
  <si>
    <t>Compound</t>
  </si>
  <si>
    <t>Books</t>
  </si>
  <si>
    <t>Adjustments</t>
  </si>
  <si>
    <t>Year O&amp;M</t>
  </si>
  <si>
    <t>Multiplier</t>
  </si>
  <si>
    <t>(E) X (F)</t>
  </si>
  <si>
    <t>Excluding:</t>
  </si>
  <si>
    <t>Tie Point from MFR C-38 / MFR C-39</t>
  </si>
  <si>
    <t>Tie Point from MFR C-38</t>
  </si>
  <si>
    <t>DOCKET NO. 20240025-EI</t>
  </si>
  <si>
    <t>Witness: Anderson, Buck, Lloyd, Quick, Scott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</si>
</sst>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0.000000"/>
    <numFmt numFmtId="165" formatCode="_(* #,##0.0_);_(* \(#,##0.0\);_(* &quot;-&quot;??_);_(@_)"/>
    <numFmt numFmtId="166" formatCode="_(&quot;$&quot;* #,##0_);_(&quot;$&quot;* \(#,##0\);_(&quot;$&quot;* &quot;-&quot;??_);_(@_)"/>
    <numFmt numFmtId="167" formatCode="_(* #,##0_);_(* \(#,##0\);_(* &quot;-&quot;??_);_(@_)"/>
    <numFmt numFmtId="168" formatCode="0_);\(0\)"/>
  </numFmts>
  <fonts count="19"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8"/>
      <color rgb="FF000000"/>
      <name val="Times New Roman"/>
      <family val="1"/>
    </font>
    <font>
      <sz val="10"/>
      <color theme="1"/>
      <name val="Calibri"/>
      <family val="2"/>
      <scheme val="minor"/>
    </font>
    <font>
      <b/>
      <sz val="10"/>
      <color rgb="FF000000"/>
      <name val="Calibri"/>
      <family val="2"/>
      <scheme val="minor"/>
    </font>
    <font>
      <b/>
      <sz val="10"/>
      <color rgb="FF000000"/>
      <name val="Times New Roman"/>
      <family val="1"/>
    </font>
    <font>
      <sz val="10"/>
      <name val="Arial"/>
      <family val="2"/>
    </font>
    <font>
      <u/>
      <sz val="10"/>
      <name val="Calibri"/>
      <family val="2"/>
      <scheme val="minor"/>
    </font>
    <font>
      <sz val="10"/>
      <name val="Calibri"/>
      <family val="2"/>
      <scheme val="minor"/>
    </font>
    <font>
      <b/>
      <i/>
      <u/>
      <sz val="12"/>
      <color rgb="FF000000"/>
      <name val="Times New Roman"/>
      <family val="1"/>
    </font>
    <font>
      <b/>
      <sz val="10"/>
      <name val="Calibri"/>
      <family val="2"/>
      <scheme val="minor"/>
    </font>
    <font>
      <sz val="10"/>
      <name val="Arial Narrow"/>
      <family val="2"/>
    </font>
    <font>
      <sz val="10"/>
      <color rgb="FF000000"/>
      <name val="Times New Roman"/>
      <family val="1"/>
    </font>
    <font>
      <b/>
      <i/>
      <u/>
      <sz val="10"/>
      <color rgb="FF000000"/>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s>
  <cellStyleXfs count="20">
    <xf numFmtId="0" fontId="0" fillId="0" borderId="0"/>
    <xf numFmtId="0" fontId="5" fillId="0" borderId="0"/>
    <xf numFmtId="0" fontId="11" fillId="0" borderId="0"/>
    <xf numFmtId="0" fontId="5" fillId="0" borderId="0"/>
    <xf numFmtId="43" fontId="4" fillId="0" borderId="0" applyFont="0" applyFill="0" applyBorder="0" applyAlignment="0" applyProtection="0"/>
    <xf numFmtId="44" fontId="17" fillId="0" borderId="0" applyFont="0" applyFill="0" applyBorder="0" applyAlignment="0" applyProtection="0"/>
    <xf numFmtId="0" fontId="11" fillId="0" borderId="0"/>
    <xf numFmtId="0" fontId="17" fillId="0" borderId="0"/>
    <xf numFmtId="0" fontId="3" fillId="0" borderId="0"/>
    <xf numFmtId="43" fontId="3" fillId="0" borderId="0" applyFont="0" applyFill="0" applyBorder="0" applyAlignment="0" applyProtection="0"/>
    <xf numFmtId="44" fontId="17" fillId="0" borderId="0" applyFont="0" applyFill="0" applyBorder="0" applyAlignment="0" applyProtection="0"/>
    <xf numFmtId="0" fontId="11" fillId="0" borderId="0"/>
    <xf numFmtId="43" fontId="17" fillId="0" borderId="0" applyFont="0" applyFill="0" applyBorder="0" applyAlignment="0" applyProtection="0"/>
    <xf numFmtId="0" fontId="17"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42">
    <xf numFmtId="0" fontId="0" fillId="0" borderId="0" xfId="0"/>
    <xf numFmtId="0" fontId="6" fillId="0" borderId="0" xfId="0" applyFont="1"/>
    <xf numFmtId="0" fontId="8" fillId="0" borderId="0" xfId="1" applyFont="1"/>
    <xf numFmtId="0" fontId="9" fillId="0" borderId="1" xfId="0" applyFont="1" applyBorder="1"/>
    <xf numFmtId="0" fontId="11" fillId="0" borderId="1" xfId="2" applyBorder="1"/>
    <xf numFmtId="0" fontId="6" fillId="0" borderId="0" xfId="0" applyFont="1" applyAlignment="1">
      <alignment horizontal="right"/>
    </xf>
    <xf numFmtId="0" fontId="8" fillId="0" borderId="0" xfId="1" applyFont="1" applyAlignment="1">
      <alignment horizontal="left"/>
    </xf>
    <xf numFmtId="0" fontId="6" fillId="0" borderId="0" xfId="0" applyFont="1" applyAlignment="1">
      <alignment horizontal="centerContinuous" wrapText="1"/>
    </xf>
    <xf numFmtId="0" fontId="12" fillId="0" borderId="0" xfId="2" applyFont="1" applyAlignment="1">
      <alignment horizontal="right"/>
    </xf>
    <xf numFmtId="0" fontId="13" fillId="0" borderId="0" xfId="2" applyFont="1"/>
    <xf numFmtId="14" fontId="8" fillId="0" borderId="0" xfId="1" applyNumberFormat="1" applyFont="1"/>
    <xf numFmtId="0" fontId="15" fillId="0" borderId="0" xfId="2" applyFont="1"/>
    <xf numFmtId="0" fontId="13" fillId="0" borderId="0" xfId="2" quotePrefix="1" applyFont="1" applyAlignment="1">
      <alignment horizontal="center"/>
    </xf>
    <xf numFmtId="0" fontId="13" fillId="0" borderId="0" xfId="2" applyFont="1" applyAlignment="1">
      <alignment horizontal="right"/>
    </xf>
    <xf numFmtId="0" fontId="13" fillId="0" borderId="1" xfId="1" applyFont="1" applyBorder="1" applyAlignment="1">
      <alignment horizontal="fill" vertical="center"/>
    </xf>
    <xf numFmtId="6" fontId="13" fillId="0" borderId="1" xfId="1" quotePrefix="1" applyNumberFormat="1" applyFont="1" applyBorder="1" applyAlignment="1">
      <alignment horizontal="center" vertical="center"/>
    </xf>
    <xf numFmtId="0" fontId="8" fillId="0" borderId="0" xfId="1" applyFont="1" applyAlignment="1">
      <alignment vertical="center"/>
    </xf>
    <xf numFmtId="0" fontId="13" fillId="0" borderId="2" xfId="3" quotePrefix="1" applyFont="1" applyBorder="1" applyAlignment="1">
      <alignment horizontal="center" vertical="center"/>
    </xf>
    <xf numFmtId="0" fontId="8" fillId="0" borderId="0" xfId="1" applyFont="1" applyAlignment="1">
      <alignment horizontal="center" vertical="center"/>
    </xf>
    <xf numFmtId="49" fontId="13" fillId="0" borderId="0" xfId="1" quotePrefix="1" applyNumberFormat="1" applyFont="1" applyAlignment="1">
      <alignment horizontal="center" vertical="center"/>
    </xf>
    <xf numFmtId="0" fontId="13" fillId="0" borderId="0" xfId="1" applyFont="1" applyAlignment="1">
      <alignment horizontal="center" vertical="center"/>
    </xf>
    <xf numFmtId="0" fontId="13" fillId="0" borderId="1" xfId="1" applyFont="1" applyBorder="1" applyAlignment="1">
      <alignment horizontal="center" vertical="center"/>
    </xf>
    <xf numFmtId="0" fontId="13" fillId="0" borderId="1" xfId="1" quotePrefix="1" applyFont="1" applyBorder="1" applyAlignment="1">
      <alignment horizontal="center" vertical="center"/>
    </xf>
    <xf numFmtId="3" fontId="13" fillId="0" borderId="1" xfId="1" quotePrefix="1" applyNumberFormat="1" applyFont="1" applyBorder="1" applyAlignment="1">
      <alignment horizontal="center" vertical="center"/>
    </xf>
    <xf numFmtId="49" fontId="13" fillId="0" borderId="1" xfId="1" quotePrefix="1" applyNumberFormat="1" applyFont="1" applyBorder="1" applyAlignment="1">
      <alignment horizontal="center" vertical="center"/>
    </xf>
    <xf numFmtId="49" fontId="13" fillId="0" borderId="1" xfId="3" quotePrefix="1" applyNumberFormat="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37" fontId="13" fillId="0" borderId="0" xfId="0" applyNumberFormat="1" applyFont="1" applyAlignment="1">
      <alignment vertical="center"/>
    </xf>
    <xf numFmtId="0" fontId="8" fillId="0" borderId="0" xfId="3" applyFont="1" applyAlignment="1">
      <alignment horizontal="left"/>
    </xf>
    <xf numFmtId="37" fontId="8" fillId="0" borderId="0" xfId="3" applyNumberFormat="1" applyFont="1"/>
    <xf numFmtId="37" fontId="13" fillId="0" borderId="0" xfId="0" applyNumberFormat="1" applyFont="1" applyAlignment="1">
      <alignment horizontal="left" vertical="center"/>
    </xf>
    <xf numFmtId="164" fontId="13" fillId="0" borderId="0" xfId="0" applyNumberFormat="1" applyFont="1" applyAlignment="1">
      <alignment vertical="center"/>
    </xf>
    <xf numFmtId="37" fontId="8" fillId="0" borderId="0" xfId="1" applyNumberFormat="1" applyFont="1"/>
    <xf numFmtId="37" fontId="13" fillId="0" borderId="0" xfId="0" applyNumberFormat="1" applyFont="1" applyAlignment="1">
      <alignment horizontal="right" vertical="center"/>
    </xf>
    <xf numFmtId="0" fontId="13" fillId="0" borderId="0" xfId="0" applyFont="1" applyAlignment="1">
      <alignment vertical="center"/>
    </xf>
    <xf numFmtId="3" fontId="13" fillId="0" borderId="0" xfId="0" applyNumberFormat="1" applyFont="1" applyAlignment="1">
      <alignment vertical="center"/>
    </xf>
    <xf numFmtId="165" fontId="8" fillId="0" borderId="0" xfId="4" applyNumberFormat="1" applyFont="1" applyFill="1" applyBorder="1"/>
    <xf numFmtId="166" fontId="13" fillId="0" borderId="0" xfId="5" applyNumberFormat="1" applyFont="1" applyAlignment="1">
      <alignment vertical="center"/>
    </xf>
    <xf numFmtId="166" fontId="13" fillId="0" borderId="4" xfId="5" applyNumberFormat="1" applyFont="1" applyBorder="1" applyAlignment="1">
      <alignment horizontal="right" vertical="center"/>
    </xf>
    <xf numFmtId="37" fontId="13" fillId="0" borderId="0" xfId="0" applyNumberFormat="1" applyFont="1" applyAlignment="1">
      <alignment horizontal="center"/>
    </xf>
    <xf numFmtId="0" fontId="13" fillId="0" borderId="0" xfId="3" quotePrefix="1" applyFont="1" applyAlignment="1">
      <alignment horizontal="center" vertical="center"/>
    </xf>
    <xf numFmtId="37" fontId="8" fillId="0" borderId="0" xfId="0" applyNumberFormat="1" applyFont="1" applyAlignment="1">
      <alignment vertical="center"/>
    </xf>
    <xf numFmtId="0" fontId="13" fillId="0" borderId="0" xfId="6" applyFont="1"/>
    <xf numFmtId="0" fontId="6" fillId="0" borderId="0" xfId="7" applyFont="1"/>
    <xf numFmtId="0" fontId="7" fillId="0" borderId="0" xfId="7" applyFont="1"/>
    <xf numFmtId="0" fontId="9" fillId="0" borderId="1" xfId="7" applyFont="1" applyBorder="1"/>
    <xf numFmtId="0" fontId="10" fillId="0" borderId="1" xfId="7" applyFont="1" applyBorder="1"/>
    <xf numFmtId="0" fontId="17" fillId="0" borderId="1" xfId="7" applyBorder="1" applyAlignment="1">
      <alignment horizontal="left" vertical="top"/>
    </xf>
    <xf numFmtId="0" fontId="17" fillId="0" borderId="0" xfId="7" applyAlignment="1">
      <alignment horizontal="centerContinuous" wrapText="1"/>
    </xf>
    <xf numFmtId="0" fontId="6" fillId="0" borderId="0" xfId="7" applyFont="1" applyAlignment="1">
      <alignment horizontal="right"/>
    </xf>
    <xf numFmtId="0" fontId="6" fillId="0" borderId="0" xfId="7" applyFont="1" applyAlignment="1">
      <alignment horizontal="centerContinuous" wrapText="1"/>
    </xf>
    <xf numFmtId="0" fontId="14" fillId="0" borderId="0" xfId="7" applyFont="1"/>
    <xf numFmtId="0" fontId="6" fillId="0" borderId="0" xfId="7" applyFont="1" applyAlignment="1">
      <alignment vertical="top" wrapText="1"/>
    </xf>
    <xf numFmtId="0" fontId="13" fillId="0" borderId="0" xfId="7" applyFont="1" applyAlignment="1">
      <alignment horizontal="center" vertical="center"/>
    </xf>
    <xf numFmtId="0" fontId="13" fillId="0" borderId="0" xfId="7" applyFont="1" applyAlignment="1">
      <alignment horizontal="left" vertical="center"/>
    </xf>
    <xf numFmtId="166" fontId="13" fillId="0" borderId="0" xfId="10" applyNumberFormat="1" applyFont="1" applyAlignment="1">
      <alignment vertical="center"/>
    </xf>
    <xf numFmtId="0" fontId="16" fillId="0" borderId="0" xfId="11" applyFont="1"/>
    <xf numFmtId="37" fontId="13" fillId="0" borderId="0" xfId="7" applyNumberFormat="1" applyFont="1" applyAlignment="1">
      <alignment vertical="center"/>
    </xf>
    <xf numFmtId="167" fontId="8" fillId="0" borderId="0" xfId="12" applyNumberFormat="1" applyFont="1"/>
    <xf numFmtId="167" fontId="13" fillId="0" borderId="0" xfId="12" applyNumberFormat="1" applyFont="1" applyAlignment="1">
      <alignment vertical="center"/>
    </xf>
    <xf numFmtId="167" fontId="13" fillId="0" borderId="0" xfId="12" applyNumberFormat="1" applyFont="1" applyAlignment="1">
      <alignment horizontal="left" vertical="center"/>
    </xf>
    <xf numFmtId="167" fontId="8" fillId="0" borderId="0" xfId="12" applyNumberFormat="1" applyFont="1" applyAlignment="1">
      <alignment vertical="center"/>
    </xf>
    <xf numFmtId="37" fontId="8" fillId="0" borderId="0" xfId="7" applyNumberFormat="1" applyFont="1" applyAlignment="1">
      <alignment vertical="center"/>
    </xf>
    <xf numFmtId="167" fontId="13" fillId="0" borderId="0" xfId="12" applyNumberFormat="1" applyFont="1" applyAlignment="1">
      <alignment horizontal="center" vertical="center"/>
    </xf>
    <xf numFmtId="167" fontId="13" fillId="0" borderId="0" xfId="12" applyNumberFormat="1" applyFont="1" applyAlignment="1">
      <alignment horizontal="right" vertical="center"/>
    </xf>
    <xf numFmtId="167" fontId="8" fillId="0" borderId="1" xfId="12" applyNumberFormat="1" applyFont="1" applyBorder="1" applyAlignment="1">
      <alignment vertical="center"/>
    </xf>
    <xf numFmtId="37" fontId="8" fillId="0" borderId="1" xfId="7" applyNumberFormat="1" applyFont="1" applyBorder="1" applyAlignment="1">
      <alignment vertical="center"/>
    </xf>
    <xf numFmtId="37" fontId="13" fillId="0" borderId="1" xfId="7" applyNumberFormat="1" applyFont="1" applyBorder="1" applyAlignment="1">
      <alignment vertical="center"/>
    </xf>
    <xf numFmtId="166" fontId="13" fillId="0" borderId="4" xfId="10" applyNumberFormat="1" applyFont="1" applyBorder="1" applyAlignment="1">
      <alignment horizontal="right" vertical="center"/>
    </xf>
    <xf numFmtId="164" fontId="13" fillId="0" borderId="0" xfId="7" applyNumberFormat="1" applyFont="1" applyAlignment="1">
      <alignment vertical="center"/>
    </xf>
    <xf numFmtId="37" fontId="13" fillId="0" borderId="0" xfId="7" applyNumberFormat="1" applyFont="1" applyAlignment="1">
      <alignment horizontal="left" vertical="center"/>
    </xf>
    <xf numFmtId="3" fontId="13" fillId="0" borderId="0" xfId="7" applyNumberFormat="1" applyFont="1" applyAlignment="1">
      <alignment vertical="center"/>
    </xf>
    <xf numFmtId="0" fontId="13" fillId="0" borderId="3" xfId="7" applyFont="1" applyBorder="1" applyAlignment="1">
      <alignment horizontal="left" vertical="center"/>
    </xf>
    <xf numFmtId="37" fontId="13" fillId="0" borderId="3" xfId="7" applyNumberFormat="1" applyFont="1" applyBorder="1" applyAlignment="1">
      <alignment vertical="center"/>
    </xf>
    <xf numFmtId="3" fontId="13" fillId="0" borderId="3" xfId="7" applyNumberFormat="1" applyFont="1" applyBorder="1" applyAlignment="1">
      <alignment vertical="center"/>
    </xf>
    <xf numFmtId="0" fontId="9" fillId="0" borderId="0" xfId="7" applyFont="1"/>
    <xf numFmtId="0" fontId="8" fillId="0" borderId="0" xfId="16" applyFont="1"/>
    <xf numFmtId="0" fontId="6" fillId="0" borderId="1" xfId="7" applyFont="1" applyBorder="1" applyAlignment="1">
      <alignment horizontal="left" vertical="top"/>
    </xf>
    <xf numFmtId="0" fontId="13" fillId="0" borderId="1" xfId="2" applyFont="1" applyBorder="1"/>
    <xf numFmtId="0" fontId="8" fillId="0" borderId="0" xfId="16" applyFont="1" applyAlignment="1">
      <alignment horizontal="left"/>
    </xf>
    <xf numFmtId="14" fontId="8" fillId="0" borderId="0" xfId="16" applyNumberFormat="1" applyFont="1"/>
    <xf numFmtId="0" fontId="18" fillId="0" borderId="0" xfId="7" applyFont="1"/>
    <xf numFmtId="0" fontId="13" fillId="0" borderId="1" xfId="16" applyFont="1" applyBorder="1" applyAlignment="1">
      <alignment horizontal="fill" vertical="center"/>
    </xf>
    <xf numFmtId="6" fontId="13" fillId="0" borderId="1" xfId="16" quotePrefix="1" applyNumberFormat="1" applyFont="1" applyBorder="1" applyAlignment="1">
      <alignment horizontal="center" vertical="center"/>
    </xf>
    <xf numFmtId="165" fontId="8" fillId="0" borderId="0" xfId="17" applyNumberFormat="1" applyFont="1"/>
    <xf numFmtId="0" fontId="8" fillId="0" borderId="0" xfId="16" applyFont="1" applyAlignment="1">
      <alignment vertical="center"/>
    </xf>
    <xf numFmtId="0" fontId="13" fillId="0" borderId="0" xfId="16" applyFont="1" applyAlignment="1">
      <alignment horizontal="fill" vertical="center"/>
    </xf>
    <xf numFmtId="0" fontId="13" fillId="0" borderId="2" xfId="18" quotePrefix="1" applyFont="1" applyBorder="1" applyAlignment="1">
      <alignment horizontal="center" vertical="center"/>
    </xf>
    <xf numFmtId="0" fontId="13" fillId="0" borderId="0" xfId="18" quotePrefix="1" applyFont="1" applyAlignment="1">
      <alignment horizontal="center" vertical="center"/>
    </xf>
    <xf numFmtId="0" fontId="13" fillId="0" borderId="0" xfId="16" applyFont="1" applyAlignment="1">
      <alignment horizontal="center" vertical="center"/>
    </xf>
    <xf numFmtId="0" fontId="8" fillId="0" borderId="0" xfId="16" applyFont="1" applyAlignment="1">
      <alignment horizontal="center" vertical="center"/>
    </xf>
    <xf numFmtId="49" fontId="13" fillId="0" borderId="0" xfId="16" quotePrefix="1" applyNumberFormat="1" applyFont="1" applyAlignment="1">
      <alignment horizontal="center" vertical="center"/>
    </xf>
    <xf numFmtId="0" fontId="13" fillId="0" borderId="1" xfId="16" applyFont="1" applyBorder="1" applyAlignment="1">
      <alignment horizontal="center" vertical="center"/>
    </xf>
    <xf numFmtId="0" fontId="13" fillId="0" borderId="1" xfId="16" quotePrefix="1" applyFont="1" applyBorder="1" applyAlignment="1">
      <alignment horizontal="center" vertical="center"/>
    </xf>
    <xf numFmtId="49" fontId="13" fillId="0" borderId="1" xfId="16" quotePrefix="1" applyNumberFormat="1" applyFont="1" applyBorder="1" applyAlignment="1">
      <alignment horizontal="center" vertical="center"/>
    </xf>
    <xf numFmtId="49" fontId="13" fillId="0" borderId="1" xfId="18" quotePrefix="1" applyNumberFormat="1" applyFont="1" applyBorder="1" applyAlignment="1">
      <alignment horizontal="center" vertical="center"/>
    </xf>
    <xf numFmtId="0" fontId="13" fillId="0" borderId="0" xfId="11" applyFont="1"/>
    <xf numFmtId="166" fontId="13" fillId="0" borderId="0" xfId="10" applyNumberFormat="1" applyFont="1"/>
    <xf numFmtId="0" fontId="8" fillId="0" borderId="0" xfId="18" applyFont="1" applyAlignment="1">
      <alignment horizontal="left"/>
    </xf>
    <xf numFmtId="164" fontId="8" fillId="0" borderId="0" xfId="18" applyNumberFormat="1" applyFont="1"/>
    <xf numFmtId="167" fontId="13" fillId="0" borderId="0" xfId="12" applyNumberFormat="1" applyFont="1"/>
    <xf numFmtId="0" fontId="8" fillId="0" borderId="0" xfId="18" applyFont="1" applyAlignment="1">
      <alignment horizontal="right"/>
    </xf>
    <xf numFmtId="37" fontId="13" fillId="0" borderId="4" xfId="7" applyNumberFormat="1" applyFont="1" applyBorder="1" applyAlignment="1">
      <alignment horizontal="right" vertical="center"/>
    </xf>
    <xf numFmtId="37" fontId="8" fillId="0" borderId="0" xfId="16" applyNumberFormat="1" applyFont="1"/>
    <xf numFmtId="0" fontId="13" fillId="0" borderId="3" xfId="7" applyFont="1" applyBorder="1" applyAlignment="1">
      <alignment horizontal="center" vertical="center"/>
    </xf>
    <xf numFmtId="0" fontId="8" fillId="0" borderId="3" xfId="16" applyFont="1" applyBorder="1"/>
    <xf numFmtId="166" fontId="8" fillId="0" borderId="0" xfId="19" applyNumberFormat="1" applyFont="1"/>
    <xf numFmtId="5" fontId="8" fillId="0" borderId="0" xfId="16" applyNumberFormat="1" applyFont="1"/>
    <xf numFmtId="166" fontId="8" fillId="0" borderId="0" xfId="16" applyNumberFormat="1" applyFont="1"/>
    <xf numFmtId="0" fontId="16" fillId="0" borderId="1" xfId="16" applyFont="1" applyBorder="1" applyAlignment="1">
      <alignment horizontal="fill" vertical="center"/>
    </xf>
    <xf numFmtId="0" fontId="16" fillId="0" borderId="0" xfId="16" applyFont="1" applyAlignment="1">
      <alignment horizontal="fill" vertical="center"/>
    </xf>
    <xf numFmtId="168" fontId="13" fillId="0" borderId="2" xfId="3" quotePrefix="1" applyNumberFormat="1" applyFont="1" applyBorder="1" applyAlignment="1">
      <alignment horizontal="center" vertical="center"/>
    </xf>
    <xf numFmtId="0" fontId="8" fillId="0" borderId="2" xfId="1" applyFont="1" applyBorder="1"/>
    <xf numFmtId="0" fontId="13" fillId="0" borderId="2" xfId="0" applyFont="1" applyBorder="1" applyAlignment="1">
      <alignment horizontal="left" vertical="center"/>
    </xf>
    <xf numFmtId="37" fontId="13" fillId="0" borderId="2" xfId="0" applyNumberFormat="1" applyFont="1" applyBorder="1" applyAlignment="1">
      <alignment vertical="center"/>
    </xf>
    <xf numFmtId="3" fontId="13" fillId="0" borderId="2" xfId="0" applyNumberFormat="1" applyFont="1" applyBorder="1" applyAlignment="1">
      <alignment vertical="center"/>
    </xf>
    <xf numFmtId="0" fontId="6" fillId="0" borderId="1" xfId="0" applyFont="1" applyBorder="1" applyAlignment="1">
      <alignment horizontal="left" vertical="top"/>
    </xf>
    <xf numFmtId="0" fontId="13" fillId="0" borderId="0" xfId="1" applyFont="1" applyAlignment="1">
      <alignment horizontal="fill" vertical="center"/>
    </xf>
    <xf numFmtId="0" fontId="9" fillId="0" borderId="0" xfId="0" applyFont="1"/>
    <xf numFmtId="0" fontId="18" fillId="0" borderId="0" xfId="0" applyFont="1"/>
    <xf numFmtId="164" fontId="8" fillId="0" borderId="0" xfId="3" applyNumberFormat="1" applyFont="1"/>
    <xf numFmtId="0" fontId="8" fillId="0" borderId="0" xfId="8" applyFont="1" applyAlignment="1">
      <alignment vertical="center"/>
    </xf>
    <xf numFmtId="37" fontId="8" fillId="0" borderId="0" xfId="8" applyNumberFormat="1" applyFont="1" applyAlignment="1">
      <alignment vertical="center"/>
    </xf>
    <xf numFmtId="0" fontId="8" fillId="0" borderId="0" xfId="3" applyFont="1" applyAlignment="1">
      <alignment horizontal="right"/>
    </xf>
    <xf numFmtId="166" fontId="8" fillId="0" borderId="0" xfId="1" applyNumberFormat="1" applyFont="1"/>
    <xf numFmtId="0" fontId="13"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37" fontId="8" fillId="0" borderId="0" xfId="1" applyNumberFormat="1" applyFont="1" applyFill="1"/>
    <xf numFmtId="0" fontId="8" fillId="0" borderId="0" xfId="1" applyFont="1" applyFill="1"/>
    <xf numFmtId="0" fontId="0" fillId="0" borderId="0" xfId="0" applyFill="1"/>
    <xf numFmtId="0" fontId="8" fillId="0" borderId="0" xfId="1" applyFont="1" applyFill="1" applyAlignment="1">
      <alignment vertical="top" wrapText="1"/>
    </xf>
    <xf numFmtId="0" fontId="13" fillId="0" borderId="1" xfId="6" applyFont="1" applyBorder="1"/>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8" fillId="0" borderId="0" xfId="1" applyFont="1" applyFill="1" applyAlignment="1">
      <alignment horizontal="left" vertical="top" wrapText="1"/>
    </xf>
    <xf numFmtId="0" fontId="6" fillId="0" borderId="0" xfId="0" applyFont="1" applyFill="1" applyAlignment="1">
      <alignment horizontal="left" vertical="top" wrapText="1"/>
    </xf>
    <xf numFmtId="0" fontId="13" fillId="0" borderId="0" xfId="0" applyFont="1" applyFill="1" applyAlignment="1">
      <alignment horizontal="left" vertical="center"/>
    </xf>
    <xf numFmtId="0" fontId="6" fillId="0" borderId="0" xfId="7" applyFont="1" applyAlignment="1">
      <alignment horizontal="center"/>
    </xf>
    <xf numFmtId="0" fontId="6" fillId="0" borderId="2" xfId="7" applyFont="1" applyBorder="1" applyAlignment="1">
      <alignment horizontal="left" vertical="center" wrapText="1"/>
    </xf>
    <xf numFmtId="0" fontId="6" fillId="0" borderId="0" xfId="7" applyFont="1" applyAlignment="1">
      <alignment horizontal="left" vertical="center" wrapText="1"/>
    </xf>
  </cellXfs>
  <cellStyles count="20">
    <cellStyle name="Comma 3" xfId="4" xr:uid="{4AD5AC7C-845A-4A30-A8EC-66932724AE04}"/>
    <cellStyle name="Comma 3 4" xfId="9" xr:uid="{D784BD25-7F6C-4D2A-92D1-9F0F4041EA35}"/>
    <cellStyle name="Comma 3 4 2" xfId="17" xr:uid="{93261E24-58BC-4EE6-9341-93BE29A44ED5}"/>
    <cellStyle name="Comma 9" xfId="12" xr:uid="{C585D125-2ECF-4943-94FB-A0B65278A22C}"/>
    <cellStyle name="Currency" xfId="5" builtinId="4"/>
    <cellStyle name="Currency 12" xfId="10" xr:uid="{03C728EB-F158-4717-81AB-EB2EEF33F582}"/>
    <cellStyle name="Currency 2" xfId="19" xr:uid="{2EFD240E-EC13-4895-BF62-F07A172E592E}"/>
    <cellStyle name="Normal" xfId="0" builtinId="0"/>
    <cellStyle name="Normal 2" xfId="1" xr:uid="{179FB261-0A57-40D6-9CEA-5E982B7E4234}"/>
    <cellStyle name="Normal 2 10" xfId="8" xr:uid="{74F3BA4A-2833-4E65-86C8-CAED34AD4F4E}"/>
    <cellStyle name="Normal 2 10 2" xfId="16" xr:uid="{52D96AED-5DE8-44EC-9BC8-9681F829EA4D}"/>
    <cellStyle name="Normal 2 2" xfId="3" xr:uid="{E4D4D9F2-FC4B-4727-8CDB-2B14ABCF0138}"/>
    <cellStyle name="Normal 2 2 2" xfId="14" xr:uid="{4C312953-6F59-4807-9B4C-6EBDCF34822F}"/>
    <cellStyle name="Normal 2 2 3" xfId="18" xr:uid="{0BA62808-7D30-4EF0-BD95-47DD03444949}"/>
    <cellStyle name="Normal 2 3 3" xfId="15" xr:uid="{4054DCD2-5184-4B43-B9DB-CB76A7EC7010}"/>
    <cellStyle name="Normal 21" xfId="7" xr:uid="{37A637A4-2EFC-4936-BA00-8F262D80D8B6}"/>
    <cellStyle name="Normal 3" xfId="11" xr:uid="{F29903B4-21F5-4DDA-9D38-2FFB056CBA44}"/>
    <cellStyle name="Normal 303" xfId="13" xr:uid="{6A40499C-9FEF-46BE-8EE5-FB36D4C54D0E}"/>
    <cellStyle name="Normal 4" xfId="6" xr:uid="{DFFCB380-8956-43BB-8328-CF86045CB675}"/>
    <cellStyle name="Normal 5" xfId="2" xr:uid="{9D00933B-55A2-4C04-A858-FF0F2501A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10</xdr:col>
      <xdr:colOff>0</xdr:colOff>
      <xdr:row>0</xdr:row>
      <xdr:rowOff>0</xdr:rowOff>
    </xdr:from>
    <xdr:ext cx="184731" cy="264560"/>
    <xdr:sp macro="" textlink="">
      <xdr:nvSpPr>
        <xdr:cNvPr id="2" name="TextBox 1">
          <a:extLst>
            <a:ext uri="{FF2B5EF4-FFF2-40B4-BE49-F238E27FC236}">
              <a16:creationId xmlns:a16="http://schemas.microsoft.com/office/drawing/2014/main" id="{94CAB382-949B-4B58-9AE7-BCBE02F7B5DB}"/>
            </a:ext>
          </a:extLst>
        </xdr:cNvPr>
        <xdr:cNvSpPr txBox="1"/>
      </xdr:nvSpPr>
      <xdr:spPr>
        <a:xfrm>
          <a:off x="95154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3" name="TextBox 2">
          <a:extLst>
            <a:ext uri="{FF2B5EF4-FFF2-40B4-BE49-F238E27FC236}">
              <a16:creationId xmlns:a16="http://schemas.microsoft.com/office/drawing/2014/main" id="{570D91A1-5711-4750-974E-DB729D0062EB}"/>
            </a:ext>
          </a:extLst>
        </xdr:cNvPr>
        <xdr:cNvSpPr txBox="1"/>
      </xdr:nvSpPr>
      <xdr:spPr>
        <a:xfrm>
          <a:off x="9515475"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4" name="TextBox 3">
          <a:extLst>
            <a:ext uri="{FF2B5EF4-FFF2-40B4-BE49-F238E27FC236}">
              <a16:creationId xmlns:a16="http://schemas.microsoft.com/office/drawing/2014/main" id="{FA8D992D-0AED-4519-BE3D-99ADA5B8DEE4}"/>
            </a:ext>
          </a:extLst>
        </xdr:cNvPr>
        <xdr:cNvSpPr txBox="1"/>
      </xdr:nvSpPr>
      <xdr:spPr>
        <a:xfrm>
          <a:off x="9515475"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5" name="TextBox 4">
          <a:extLst>
            <a:ext uri="{FF2B5EF4-FFF2-40B4-BE49-F238E27FC236}">
              <a16:creationId xmlns:a16="http://schemas.microsoft.com/office/drawing/2014/main" id="{40D29D78-02F9-4DEE-ABBA-39B47A18B3E8}"/>
            </a:ext>
          </a:extLst>
        </xdr:cNvPr>
        <xdr:cNvSpPr txBox="1"/>
      </xdr:nvSpPr>
      <xdr:spPr>
        <a:xfrm>
          <a:off x="9515475"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6" name="TextBox 5">
          <a:extLst>
            <a:ext uri="{FF2B5EF4-FFF2-40B4-BE49-F238E27FC236}">
              <a16:creationId xmlns:a16="http://schemas.microsoft.com/office/drawing/2014/main" id="{5DE3298D-2B8A-4DB8-9586-F4B5910C3396}"/>
            </a:ext>
          </a:extLst>
        </xdr:cNvPr>
        <xdr:cNvSpPr txBox="1"/>
      </xdr:nvSpPr>
      <xdr:spPr>
        <a:xfrm>
          <a:off x="9515475"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48</xdr:row>
      <xdr:rowOff>0</xdr:rowOff>
    </xdr:from>
    <xdr:ext cx="184731" cy="264560"/>
    <xdr:sp macro="" textlink="">
      <xdr:nvSpPr>
        <xdr:cNvPr id="7" name="TextBox 6">
          <a:extLst>
            <a:ext uri="{FF2B5EF4-FFF2-40B4-BE49-F238E27FC236}">
              <a16:creationId xmlns:a16="http://schemas.microsoft.com/office/drawing/2014/main" id="{53D22229-25F7-4AFE-A9A1-49278E2E9A4A}"/>
            </a:ext>
          </a:extLst>
        </xdr:cNvPr>
        <xdr:cNvSpPr txBox="1"/>
      </xdr:nvSpPr>
      <xdr:spPr>
        <a:xfrm>
          <a:off x="9515475" y="778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48</xdr:row>
      <xdr:rowOff>0</xdr:rowOff>
    </xdr:from>
    <xdr:ext cx="184731" cy="264560"/>
    <xdr:sp macro="" textlink="">
      <xdr:nvSpPr>
        <xdr:cNvPr id="8" name="TextBox 7">
          <a:extLst>
            <a:ext uri="{FF2B5EF4-FFF2-40B4-BE49-F238E27FC236}">
              <a16:creationId xmlns:a16="http://schemas.microsoft.com/office/drawing/2014/main" id="{49D55891-DDAA-4CD2-87BB-424A8DA63AE5}"/>
            </a:ext>
          </a:extLst>
        </xdr:cNvPr>
        <xdr:cNvSpPr txBox="1"/>
      </xdr:nvSpPr>
      <xdr:spPr>
        <a:xfrm>
          <a:off x="9515475" y="778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21</xdr:row>
      <xdr:rowOff>0</xdr:rowOff>
    </xdr:from>
    <xdr:ext cx="184731" cy="264560"/>
    <xdr:sp macro="" textlink="">
      <xdr:nvSpPr>
        <xdr:cNvPr id="10" name="TextBox 9">
          <a:extLst>
            <a:ext uri="{FF2B5EF4-FFF2-40B4-BE49-F238E27FC236}">
              <a16:creationId xmlns:a16="http://schemas.microsoft.com/office/drawing/2014/main" id="{5C92C2F7-666E-4A0E-A3AB-1FC885A70591}"/>
            </a:ext>
          </a:extLst>
        </xdr:cNvPr>
        <xdr:cNvSpPr txBox="1"/>
      </xdr:nvSpPr>
      <xdr:spPr>
        <a:xfrm>
          <a:off x="9515475"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20</xdr:row>
      <xdr:rowOff>0</xdr:rowOff>
    </xdr:from>
    <xdr:ext cx="184731" cy="264560"/>
    <xdr:sp macro="" textlink="">
      <xdr:nvSpPr>
        <xdr:cNvPr id="2" name="TextBox 1">
          <a:extLst>
            <a:ext uri="{FF2B5EF4-FFF2-40B4-BE49-F238E27FC236}">
              <a16:creationId xmlns:a16="http://schemas.microsoft.com/office/drawing/2014/main" id="{1C816979-FD04-429E-A3D5-F452415E0B28}"/>
            </a:ext>
          </a:extLst>
        </xdr:cNvPr>
        <xdr:cNvSpPr txBox="1"/>
      </xdr:nvSpPr>
      <xdr:spPr>
        <a:xfrm>
          <a:off x="969010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3" name="TextBox 2">
          <a:extLst>
            <a:ext uri="{FF2B5EF4-FFF2-40B4-BE49-F238E27FC236}">
              <a16:creationId xmlns:a16="http://schemas.microsoft.com/office/drawing/2014/main" id="{24826DEB-6D0B-45E1-BA1F-7439A0AB8DCF}"/>
            </a:ext>
          </a:extLst>
        </xdr:cNvPr>
        <xdr:cNvSpPr txBox="1"/>
      </xdr:nvSpPr>
      <xdr:spPr>
        <a:xfrm>
          <a:off x="9690100" y="805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4" name="TextBox 3">
          <a:extLst>
            <a:ext uri="{FF2B5EF4-FFF2-40B4-BE49-F238E27FC236}">
              <a16:creationId xmlns:a16="http://schemas.microsoft.com/office/drawing/2014/main" id="{645E3EE7-8E74-4987-B925-EF79E56BB754}"/>
            </a:ext>
          </a:extLst>
        </xdr:cNvPr>
        <xdr:cNvSpPr txBox="1"/>
      </xdr:nvSpPr>
      <xdr:spPr>
        <a:xfrm>
          <a:off x="9690100" y="805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5" name="TextBox 4">
          <a:extLst>
            <a:ext uri="{FF2B5EF4-FFF2-40B4-BE49-F238E27FC236}">
              <a16:creationId xmlns:a16="http://schemas.microsoft.com/office/drawing/2014/main" id="{935D81F1-1CC4-4182-A7CF-769728F9838A}"/>
            </a:ext>
          </a:extLst>
        </xdr:cNvPr>
        <xdr:cNvSpPr txBox="1"/>
      </xdr:nvSpPr>
      <xdr:spPr>
        <a:xfrm>
          <a:off x="9690100" y="805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6" name="TextBox 5">
          <a:extLst>
            <a:ext uri="{FF2B5EF4-FFF2-40B4-BE49-F238E27FC236}">
              <a16:creationId xmlns:a16="http://schemas.microsoft.com/office/drawing/2014/main" id="{6DA84B15-39C9-40B9-A091-BD9442BC7B4B}"/>
            </a:ext>
          </a:extLst>
        </xdr:cNvPr>
        <xdr:cNvSpPr txBox="1"/>
      </xdr:nvSpPr>
      <xdr:spPr>
        <a:xfrm>
          <a:off x="9690100" y="805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7" name="TextBox 6">
          <a:extLst>
            <a:ext uri="{FF2B5EF4-FFF2-40B4-BE49-F238E27FC236}">
              <a16:creationId xmlns:a16="http://schemas.microsoft.com/office/drawing/2014/main" id="{220BC61F-0D7B-48D3-879F-CDD3B6327E79}"/>
            </a:ext>
          </a:extLst>
        </xdr:cNvPr>
        <xdr:cNvSpPr txBox="1"/>
      </xdr:nvSpPr>
      <xdr:spPr>
        <a:xfrm>
          <a:off x="9690100" y="1578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8" name="TextBox 7">
          <a:extLst>
            <a:ext uri="{FF2B5EF4-FFF2-40B4-BE49-F238E27FC236}">
              <a16:creationId xmlns:a16="http://schemas.microsoft.com/office/drawing/2014/main" id="{05CD7A87-2932-499F-8C65-CB9AA898003E}"/>
            </a:ext>
          </a:extLst>
        </xdr:cNvPr>
        <xdr:cNvSpPr txBox="1"/>
      </xdr:nvSpPr>
      <xdr:spPr>
        <a:xfrm>
          <a:off x="9690100" y="1578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9" name="TextBox 8">
          <a:extLst>
            <a:ext uri="{FF2B5EF4-FFF2-40B4-BE49-F238E27FC236}">
              <a16:creationId xmlns:a16="http://schemas.microsoft.com/office/drawing/2014/main" id="{9F441814-D318-4B37-B1F8-E13C76CC9431}"/>
            </a:ext>
          </a:extLst>
        </xdr:cNvPr>
        <xdr:cNvSpPr txBox="1"/>
      </xdr:nvSpPr>
      <xdr:spPr>
        <a:xfrm>
          <a:off x="9690100" y="1214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0" name="TextBox 9">
          <a:extLst>
            <a:ext uri="{FF2B5EF4-FFF2-40B4-BE49-F238E27FC236}">
              <a16:creationId xmlns:a16="http://schemas.microsoft.com/office/drawing/2014/main" id="{7A04C84A-28F7-42C9-A9E1-5AD69354B4CA}"/>
            </a:ext>
          </a:extLst>
        </xdr:cNvPr>
        <xdr:cNvSpPr txBox="1"/>
      </xdr:nvSpPr>
      <xdr:spPr>
        <a:xfrm>
          <a:off x="8677275"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0</xdr:row>
      <xdr:rowOff>0</xdr:rowOff>
    </xdr:from>
    <xdr:ext cx="184731" cy="264560"/>
    <xdr:sp macro="" textlink="">
      <xdr:nvSpPr>
        <xdr:cNvPr id="11" name="TextBox 10">
          <a:extLst>
            <a:ext uri="{FF2B5EF4-FFF2-40B4-BE49-F238E27FC236}">
              <a16:creationId xmlns:a16="http://schemas.microsoft.com/office/drawing/2014/main" id="{FCDEAD7F-86C5-470E-B8AF-BF72232E0398}"/>
            </a:ext>
          </a:extLst>
        </xdr:cNvPr>
        <xdr:cNvSpPr txBox="1"/>
      </xdr:nvSpPr>
      <xdr:spPr>
        <a:xfrm>
          <a:off x="103060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12" name="TextBox 11">
          <a:extLst>
            <a:ext uri="{FF2B5EF4-FFF2-40B4-BE49-F238E27FC236}">
              <a16:creationId xmlns:a16="http://schemas.microsoft.com/office/drawing/2014/main" id="{848968BA-DF85-4E13-8547-C1F46B7461DA}"/>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13" name="TextBox 12">
          <a:extLst>
            <a:ext uri="{FF2B5EF4-FFF2-40B4-BE49-F238E27FC236}">
              <a16:creationId xmlns:a16="http://schemas.microsoft.com/office/drawing/2014/main" id="{7D636E10-21FC-499D-848D-1F09D0C25621}"/>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14" name="TextBox 13">
          <a:extLst>
            <a:ext uri="{FF2B5EF4-FFF2-40B4-BE49-F238E27FC236}">
              <a16:creationId xmlns:a16="http://schemas.microsoft.com/office/drawing/2014/main" id="{2C0854DF-1206-47B4-9C11-61C8DE1F32BB}"/>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15" name="TextBox 14">
          <a:extLst>
            <a:ext uri="{FF2B5EF4-FFF2-40B4-BE49-F238E27FC236}">
              <a16:creationId xmlns:a16="http://schemas.microsoft.com/office/drawing/2014/main" id="{ECC67373-A3F1-4658-BD76-971D85175848}"/>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48</xdr:row>
      <xdr:rowOff>0</xdr:rowOff>
    </xdr:from>
    <xdr:ext cx="184731" cy="264560"/>
    <xdr:sp macro="" textlink="">
      <xdr:nvSpPr>
        <xdr:cNvPr id="16" name="TextBox 15">
          <a:extLst>
            <a:ext uri="{FF2B5EF4-FFF2-40B4-BE49-F238E27FC236}">
              <a16:creationId xmlns:a16="http://schemas.microsoft.com/office/drawing/2014/main" id="{5411C83E-4829-4E18-904B-5FEC56297B84}"/>
            </a:ext>
          </a:extLst>
        </xdr:cNvPr>
        <xdr:cNvSpPr txBox="1"/>
      </xdr:nvSpPr>
      <xdr:spPr>
        <a:xfrm>
          <a:off x="10306050"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48</xdr:row>
      <xdr:rowOff>0</xdr:rowOff>
    </xdr:from>
    <xdr:ext cx="184731" cy="264560"/>
    <xdr:sp macro="" textlink="">
      <xdr:nvSpPr>
        <xdr:cNvPr id="17" name="TextBox 16">
          <a:extLst>
            <a:ext uri="{FF2B5EF4-FFF2-40B4-BE49-F238E27FC236}">
              <a16:creationId xmlns:a16="http://schemas.microsoft.com/office/drawing/2014/main" id="{A697E262-7D86-4A4B-8E78-DF193AE8C0B7}"/>
            </a:ext>
          </a:extLst>
        </xdr:cNvPr>
        <xdr:cNvSpPr txBox="1"/>
      </xdr:nvSpPr>
      <xdr:spPr>
        <a:xfrm>
          <a:off x="10306050"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20</xdr:row>
      <xdr:rowOff>0</xdr:rowOff>
    </xdr:from>
    <xdr:ext cx="184731" cy="264560"/>
    <xdr:sp macro="" textlink="">
      <xdr:nvSpPr>
        <xdr:cNvPr id="18" name="TextBox 17">
          <a:extLst>
            <a:ext uri="{FF2B5EF4-FFF2-40B4-BE49-F238E27FC236}">
              <a16:creationId xmlns:a16="http://schemas.microsoft.com/office/drawing/2014/main" id="{4B08883D-3A8F-4D2C-8599-CF441DF1979E}"/>
            </a:ext>
          </a:extLst>
        </xdr:cNvPr>
        <xdr:cNvSpPr txBox="1"/>
      </xdr:nvSpPr>
      <xdr:spPr>
        <a:xfrm>
          <a:off x="10306050" y="453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21</xdr:row>
      <xdr:rowOff>0</xdr:rowOff>
    </xdr:from>
    <xdr:ext cx="184731" cy="264560"/>
    <xdr:sp macro="" textlink="">
      <xdr:nvSpPr>
        <xdr:cNvPr id="19" name="TextBox 18">
          <a:extLst>
            <a:ext uri="{FF2B5EF4-FFF2-40B4-BE49-F238E27FC236}">
              <a16:creationId xmlns:a16="http://schemas.microsoft.com/office/drawing/2014/main" id="{CDE6604C-0159-4EDB-B1B5-5E6BCDC6CCA8}"/>
            </a:ext>
          </a:extLst>
        </xdr:cNvPr>
        <xdr:cNvSpPr txBox="1"/>
      </xdr:nvSpPr>
      <xdr:spPr>
        <a:xfrm>
          <a:off x="10306050" y="469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0</xdr:row>
      <xdr:rowOff>0</xdr:rowOff>
    </xdr:from>
    <xdr:ext cx="184731" cy="264560"/>
    <xdr:sp macro="" textlink="">
      <xdr:nvSpPr>
        <xdr:cNvPr id="2" name="TextBox 1">
          <a:extLst>
            <a:ext uri="{FF2B5EF4-FFF2-40B4-BE49-F238E27FC236}">
              <a16:creationId xmlns:a16="http://schemas.microsoft.com/office/drawing/2014/main" id="{8CE19F5D-35E9-4B2F-8E15-77B899A772EE}"/>
            </a:ext>
          </a:extLst>
        </xdr:cNvPr>
        <xdr:cNvSpPr txBox="1"/>
      </xdr:nvSpPr>
      <xdr:spPr>
        <a:xfrm>
          <a:off x="8677275"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3" name="TextBox 2">
          <a:extLst>
            <a:ext uri="{FF2B5EF4-FFF2-40B4-BE49-F238E27FC236}">
              <a16:creationId xmlns:a16="http://schemas.microsoft.com/office/drawing/2014/main" id="{0802CEBD-A74D-4F92-AB1D-1628114CAA48}"/>
            </a:ext>
          </a:extLst>
        </xdr:cNvPr>
        <xdr:cNvSpPr txBox="1"/>
      </xdr:nvSpPr>
      <xdr:spPr>
        <a:xfrm>
          <a:off x="867727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4" name="TextBox 3">
          <a:extLst>
            <a:ext uri="{FF2B5EF4-FFF2-40B4-BE49-F238E27FC236}">
              <a16:creationId xmlns:a16="http://schemas.microsoft.com/office/drawing/2014/main" id="{0A92562E-6B60-4E6A-9EEA-82A4A5D80A8E}"/>
            </a:ext>
          </a:extLst>
        </xdr:cNvPr>
        <xdr:cNvSpPr txBox="1"/>
      </xdr:nvSpPr>
      <xdr:spPr>
        <a:xfrm>
          <a:off x="867727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5" name="TextBox 4">
          <a:extLst>
            <a:ext uri="{FF2B5EF4-FFF2-40B4-BE49-F238E27FC236}">
              <a16:creationId xmlns:a16="http://schemas.microsoft.com/office/drawing/2014/main" id="{56695CF9-1603-4C9B-8413-08DDF432096B}"/>
            </a:ext>
          </a:extLst>
        </xdr:cNvPr>
        <xdr:cNvSpPr txBox="1"/>
      </xdr:nvSpPr>
      <xdr:spPr>
        <a:xfrm>
          <a:off x="867727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6" name="TextBox 5">
          <a:extLst>
            <a:ext uri="{FF2B5EF4-FFF2-40B4-BE49-F238E27FC236}">
              <a16:creationId xmlns:a16="http://schemas.microsoft.com/office/drawing/2014/main" id="{EDB4AB1E-D110-4C8A-A643-D754A064C0FC}"/>
            </a:ext>
          </a:extLst>
        </xdr:cNvPr>
        <xdr:cNvSpPr txBox="1"/>
      </xdr:nvSpPr>
      <xdr:spPr>
        <a:xfrm>
          <a:off x="867727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7" name="TextBox 6">
          <a:extLst>
            <a:ext uri="{FF2B5EF4-FFF2-40B4-BE49-F238E27FC236}">
              <a16:creationId xmlns:a16="http://schemas.microsoft.com/office/drawing/2014/main" id="{758A5CD4-638E-46EA-B9D8-B694573BCC3B}"/>
            </a:ext>
          </a:extLst>
        </xdr:cNvPr>
        <xdr:cNvSpPr txBox="1"/>
      </xdr:nvSpPr>
      <xdr:spPr>
        <a:xfrm>
          <a:off x="8677275" y="1556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8" name="TextBox 7">
          <a:extLst>
            <a:ext uri="{FF2B5EF4-FFF2-40B4-BE49-F238E27FC236}">
              <a16:creationId xmlns:a16="http://schemas.microsoft.com/office/drawing/2014/main" id="{2A1EFE56-6554-4CC9-B2A8-391ECE74E3B6}"/>
            </a:ext>
          </a:extLst>
        </xdr:cNvPr>
        <xdr:cNvSpPr txBox="1"/>
      </xdr:nvSpPr>
      <xdr:spPr>
        <a:xfrm>
          <a:off x="8677275" y="1556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20</xdr:row>
      <xdr:rowOff>0</xdr:rowOff>
    </xdr:from>
    <xdr:ext cx="184731" cy="264560"/>
    <xdr:sp macro="" textlink="">
      <xdr:nvSpPr>
        <xdr:cNvPr id="9" name="TextBox 8">
          <a:extLst>
            <a:ext uri="{FF2B5EF4-FFF2-40B4-BE49-F238E27FC236}">
              <a16:creationId xmlns:a16="http://schemas.microsoft.com/office/drawing/2014/main" id="{D109BC14-DB26-4D8A-ADFC-6C803BD22568}"/>
            </a:ext>
          </a:extLst>
        </xdr:cNvPr>
        <xdr:cNvSpPr txBox="1"/>
      </xdr:nvSpPr>
      <xdr:spPr>
        <a:xfrm>
          <a:off x="8677275" y="1199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20</xdr:row>
      <xdr:rowOff>0</xdr:rowOff>
    </xdr:from>
    <xdr:ext cx="184731" cy="264560"/>
    <xdr:sp macro="" textlink="">
      <xdr:nvSpPr>
        <xdr:cNvPr id="10" name="TextBox 9">
          <a:extLst>
            <a:ext uri="{FF2B5EF4-FFF2-40B4-BE49-F238E27FC236}">
              <a16:creationId xmlns:a16="http://schemas.microsoft.com/office/drawing/2014/main" id="{F8A7EF71-6C41-4223-B84C-DCB5F5667419}"/>
            </a:ext>
          </a:extLst>
        </xdr:cNvPr>
        <xdr:cNvSpPr txBox="1"/>
      </xdr:nvSpPr>
      <xdr:spPr>
        <a:xfrm>
          <a:off x="8677275" y="121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20</xdr:row>
      <xdr:rowOff>0</xdr:rowOff>
    </xdr:from>
    <xdr:ext cx="184731" cy="264560"/>
    <xdr:sp macro="" textlink="">
      <xdr:nvSpPr>
        <xdr:cNvPr id="11" name="TextBox 10">
          <a:extLst>
            <a:ext uri="{FF2B5EF4-FFF2-40B4-BE49-F238E27FC236}">
              <a16:creationId xmlns:a16="http://schemas.microsoft.com/office/drawing/2014/main" id="{37876DA5-CCCD-4C57-90DE-3860D72945B2}"/>
            </a:ext>
          </a:extLst>
        </xdr:cNvPr>
        <xdr:cNvSpPr txBox="1"/>
      </xdr:nvSpPr>
      <xdr:spPr>
        <a:xfrm>
          <a:off x="10306050" y="453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2" name="TextBox 11">
          <a:extLst>
            <a:ext uri="{FF2B5EF4-FFF2-40B4-BE49-F238E27FC236}">
              <a16:creationId xmlns:a16="http://schemas.microsoft.com/office/drawing/2014/main" id="{8FA8FD5F-D5BD-4C9F-BF6E-41016B675F07}"/>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3" name="TextBox 12">
          <a:extLst>
            <a:ext uri="{FF2B5EF4-FFF2-40B4-BE49-F238E27FC236}">
              <a16:creationId xmlns:a16="http://schemas.microsoft.com/office/drawing/2014/main" id="{25B8DC19-D276-4AAB-9F64-24C4FDB68957}"/>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4" name="TextBox 13">
          <a:extLst>
            <a:ext uri="{FF2B5EF4-FFF2-40B4-BE49-F238E27FC236}">
              <a16:creationId xmlns:a16="http://schemas.microsoft.com/office/drawing/2014/main" id="{5D6503C2-1F87-48E9-8DFC-59FA2919F8B3}"/>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5" name="TextBox 14">
          <a:extLst>
            <a:ext uri="{FF2B5EF4-FFF2-40B4-BE49-F238E27FC236}">
              <a16:creationId xmlns:a16="http://schemas.microsoft.com/office/drawing/2014/main" id="{1C035E18-781C-4DE1-9A70-F436500338DE}"/>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6" name="TextBox 15">
          <a:extLst>
            <a:ext uri="{FF2B5EF4-FFF2-40B4-BE49-F238E27FC236}">
              <a16:creationId xmlns:a16="http://schemas.microsoft.com/office/drawing/2014/main" id="{93E71CB6-0151-4D3E-AAB8-5E72F6737E85}"/>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7" name="TextBox 16">
          <a:extLst>
            <a:ext uri="{FF2B5EF4-FFF2-40B4-BE49-F238E27FC236}">
              <a16:creationId xmlns:a16="http://schemas.microsoft.com/office/drawing/2014/main" id="{8B8AF7FB-066B-4D2D-AEDE-E3265776A6CA}"/>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8" name="TextBox 17">
          <a:extLst>
            <a:ext uri="{FF2B5EF4-FFF2-40B4-BE49-F238E27FC236}">
              <a16:creationId xmlns:a16="http://schemas.microsoft.com/office/drawing/2014/main" id="{C4614D67-E17E-4A57-BC92-F6BDC80A270F}"/>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47</xdr:row>
      <xdr:rowOff>0</xdr:rowOff>
    </xdr:from>
    <xdr:ext cx="184731" cy="264560"/>
    <xdr:sp macro="" textlink="">
      <xdr:nvSpPr>
        <xdr:cNvPr id="19" name="TextBox 18">
          <a:extLst>
            <a:ext uri="{FF2B5EF4-FFF2-40B4-BE49-F238E27FC236}">
              <a16:creationId xmlns:a16="http://schemas.microsoft.com/office/drawing/2014/main" id="{F501D840-BEED-4B4C-88B9-384467BC7D39}"/>
            </a:ext>
          </a:extLst>
        </xdr:cNvPr>
        <xdr:cNvSpPr txBox="1"/>
      </xdr:nvSpPr>
      <xdr:spPr>
        <a:xfrm>
          <a:off x="10306050" y="74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0</xdr:row>
      <xdr:rowOff>0</xdr:rowOff>
    </xdr:from>
    <xdr:ext cx="184731" cy="264560"/>
    <xdr:sp macro="" textlink="">
      <xdr:nvSpPr>
        <xdr:cNvPr id="20" name="TextBox 19">
          <a:extLst>
            <a:ext uri="{FF2B5EF4-FFF2-40B4-BE49-F238E27FC236}">
              <a16:creationId xmlns:a16="http://schemas.microsoft.com/office/drawing/2014/main" id="{9AC21FBA-06F5-479C-BB5D-F8A0A3F415D8}"/>
            </a:ext>
          </a:extLst>
        </xdr:cNvPr>
        <xdr:cNvSpPr txBox="1"/>
      </xdr:nvSpPr>
      <xdr:spPr>
        <a:xfrm>
          <a:off x="103060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21" name="TextBox 20">
          <a:extLst>
            <a:ext uri="{FF2B5EF4-FFF2-40B4-BE49-F238E27FC236}">
              <a16:creationId xmlns:a16="http://schemas.microsoft.com/office/drawing/2014/main" id="{BAE86662-BBF8-4DA2-8774-B431208543FB}"/>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22" name="TextBox 21">
          <a:extLst>
            <a:ext uri="{FF2B5EF4-FFF2-40B4-BE49-F238E27FC236}">
              <a16:creationId xmlns:a16="http://schemas.microsoft.com/office/drawing/2014/main" id="{50DC2F5C-2309-4B91-92E9-8CF5361B5C28}"/>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23" name="TextBox 22">
          <a:extLst>
            <a:ext uri="{FF2B5EF4-FFF2-40B4-BE49-F238E27FC236}">
              <a16:creationId xmlns:a16="http://schemas.microsoft.com/office/drawing/2014/main" id="{68120C1B-0627-49C7-86E1-F8A74A9FF24D}"/>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1</xdr:row>
      <xdr:rowOff>0</xdr:rowOff>
    </xdr:from>
    <xdr:ext cx="184731" cy="264560"/>
    <xdr:sp macro="" textlink="">
      <xdr:nvSpPr>
        <xdr:cNvPr id="24" name="TextBox 23">
          <a:extLst>
            <a:ext uri="{FF2B5EF4-FFF2-40B4-BE49-F238E27FC236}">
              <a16:creationId xmlns:a16="http://schemas.microsoft.com/office/drawing/2014/main" id="{227F2C8E-86CD-4575-A30B-72E4CD6AA7A5}"/>
            </a:ext>
          </a:extLst>
        </xdr:cNvPr>
        <xdr:cNvSpPr txBox="1"/>
      </xdr:nvSpPr>
      <xdr:spPr>
        <a:xfrm>
          <a:off x="10306050" y="16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48</xdr:row>
      <xdr:rowOff>0</xdr:rowOff>
    </xdr:from>
    <xdr:ext cx="184731" cy="264560"/>
    <xdr:sp macro="" textlink="">
      <xdr:nvSpPr>
        <xdr:cNvPr id="25" name="TextBox 24">
          <a:extLst>
            <a:ext uri="{FF2B5EF4-FFF2-40B4-BE49-F238E27FC236}">
              <a16:creationId xmlns:a16="http://schemas.microsoft.com/office/drawing/2014/main" id="{74907A65-F993-4B7E-B7AB-249C6F9BFAC5}"/>
            </a:ext>
          </a:extLst>
        </xdr:cNvPr>
        <xdr:cNvSpPr txBox="1"/>
      </xdr:nvSpPr>
      <xdr:spPr>
        <a:xfrm>
          <a:off x="10306050"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48</xdr:row>
      <xdr:rowOff>0</xdr:rowOff>
    </xdr:from>
    <xdr:ext cx="184731" cy="264560"/>
    <xdr:sp macro="" textlink="">
      <xdr:nvSpPr>
        <xdr:cNvPr id="26" name="TextBox 25">
          <a:extLst>
            <a:ext uri="{FF2B5EF4-FFF2-40B4-BE49-F238E27FC236}">
              <a16:creationId xmlns:a16="http://schemas.microsoft.com/office/drawing/2014/main" id="{115E147A-3D79-47D5-AC5D-631DE98B98FF}"/>
            </a:ext>
          </a:extLst>
        </xdr:cNvPr>
        <xdr:cNvSpPr txBox="1"/>
      </xdr:nvSpPr>
      <xdr:spPr>
        <a:xfrm>
          <a:off x="10306050"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20</xdr:row>
      <xdr:rowOff>0</xdr:rowOff>
    </xdr:from>
    <xdr:ext cx="184731" cy="264560"/>
    <xdr:sp macro="" textlink="">
      <xdr:nvSpPr>
        <xdr:cNvPr id="27" name="TextBox 26">
          <a:extLst>
            <a:ext uri="{FF2B5EF4-FFF2-40B4-BE49-F238E27FC236}">
              <a16:creationId xmlns:a16="http://schemas.microsoft.com/office/drawing/2014/main" id="{2540FE19-FD77-4361-9D69-2F03F5047EAD}"/>
            </a:ext>
          </a:extLst>
        </xdr:cNvPr>
        <xdr:cNvSpPr txBox="1"/>
      </xdr:nvSpPr>
      <xdr:spPr>
        <a:xfrm>
          <a:off x="10306050" y="453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10</xdr:col>
      <xdr:colOff>0</xdr:colOff>
      <xdr:row>21</xdr:row>
      <xdr:rowOff>0</xdr:rowOff>
    </xdr:from>
    <xdr:ext cx="184731" cy="264560"/>
    <xdr:sp macro="" textlink="">
      <xdr:nvSpPr>
        <xdr:cNvPr id="28" name="TextBox 27">
          <a:extLst>
            <a:ext uri="{FF2B5EF4-FFF2-40B4-BE49-F238E27FC236}">
              <a16:creationId xmlns:a16="http://schemas.microsoft.com/office/drawing/2014/main" id="{7C0E3A1F-D542-46CD-87F1-12A0F4B144B2}"/>
            </a:ext>
          </a:extLst>
        </xdr:cNvPr>
        <xdr:cNvSpPr txBox="1"/>
      </xdr:nvSpPr>
      <xdr:spPr>
        <a:xfrm>
          <a:off x="10306050" y="469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0</xdr:colOff>
      <xdr:row>0</xdr:row>
      <xdr:rowOff>0</xdr:rowOff>
    </xdr:from>
    <xdr:ext cx="184731" cy="264560"/>
    <xdr:sp macro="" textlink="">
      <xdr:nvSpPr>
        <xdr:cNvPr id="2" name="TextBox 1">
          <a:extLst>
            <a:ext uri="{FF2B5EF4-FFF2-40B4-BE49-F238E27FC236}">
              <a16:creationId xmlns:a16="http://schemas.microsoft.com/office/drawing/2014/main" id="{933A0E95-EABB-4BBF-B493-2A79B4777300}"/>
            </a:ext>
          </a:extLst>
        </xdr:cNvPr>
        <xdr:cNvSpPr txBox="1"/>
      </xdr:nvSpPr>
      <xdr:spPr>
        <a:xfrm>
          <a:off x="9775371"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3" name="TextBox 2">
          <a:extLst>
            <a:ext uri="{FF2B5EF4-FFF2-40B4-BE49-F238E27FC236}">
              <a16:creationId xmlns:a16="http://schemas.microsoft.com/office/drawing/2014/main" id="{611CD4CA-BCFA-488C-87F1-DC496D913E18}"/>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4" name="TextBox 3">
          <a:extLst>
            <a:ext uri="{FF2B5EF4-FFF2-40B4-BE49-F238E27FC236}">
              <a16:creationId xmlns:a16="http://schemas.microsoft.com/office/drawing/2014/main" id="{9DB18108-5BEF-47A5-BF13-B4708AE18499}"/>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5" name="TextBox 4">
          <a:extLst>
            <a:ext uri="{FF2B5EF4-FFF2-40B4-BE49-F238E27FC236}">
              <a16:creationId xmlns:a16="http://schemas.microsoft.com/office/drawing/2014/main" id="{32F53703-8B55-470C-8B66-3B31AECA8848}"/>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6" name="TextBox 5">
          <a:extLst>
            <a:ext uri="{FF2B5EF4-FFF2-40B4-BE49-F238E27FC236}">
              <a16:creationId xmlns:a16="http://schemas.microsoft.com/office/drawing/2014/main" id="{D70C6EFE-2704-42A3-985A-3F502342E007}"/>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44</xdr:row>
      <xdr:rowOff>0</xdr:rowOff>
    </xdr:from>
    <xdr:ext cx="184731" cy="264560"/>
    <xdr:sp macro="" textlink="">
      <xdr:nvSpPr>
        <xdr:cNvPr id="7" name="TextBox 6">
          <a:extLst>
            <a:ext uri="{FF2B5EF4-FFF2-40B4-BE49-F238E27FC236}">
              <a16:creationId xmlns:a16="http://schemas.microsoft.com/office/drawing/2014/main" id="{D8B51D3F-7288-4A19-AE4F-9316577C7DF6}"/>
            </a:ext>
          </a:extLst>
        </xdr:cNvPr>
        <xdr:cNvSpPr txBox="1"/>
      </xdr:nvSpPr>
      <xdr:spPr>
        <a:xfrm>
          <a:off x="9775371" y="7369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44</xdr:row>
      <xdr:rowOff>0</xdr:rowOff>
    </xdr:from>
    <xdr:ext cx="184731" cy="264560"/>
    <xdr:sp macro="" textlink="">
      <xdr:nvSpPr>
        <xdr:cNvPr id="8" name="TextBox 7">
          <a:extLst>
            <a:ext uri="{FF2B5EF4-FFF2-40B4-BE49-F238E27FC236}">
              <a16:creationId xmlns:a16="http://schemas.microsoft.com/office/drawing/2014/main" id="{9EAE3F45-0BFE-4305-989B-D6C48A669227}"/>
            </a:ext>
          </a:extLst>
        </xdr:cNvPr>
        <xdr:cNvSpPr txBox="1"/>
      </xdr:nvSpPr>
      <xdr:spPr>
        <a:xfrm>
          <a:off x="9775371" y="7369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24</xdr:row>
      <xdr:rowOff>0</xdr:rowOff>
    </xdr:from>
    <xdr:ext cx="184731" cy="264560"/>
    <xdr:sp macro="" textlink="">
      <xdr:nvSpPr>
        <xdr:cNvPr id="9" name="TextBox 8">
          <a:extLst>
            <a:ext uri="{FF2B5EF4-FFF2-40B4-BE49-F238E27FC236}">
              <a16:creationId xmlns:a16="http://schemas.microsoft.com/office/drawing/2014/main" id="{AB9CFD16-E580-4FDE-9274-0297D4884D27}"/>
            </a:ext>
          </a:extLst>
        </xdr:cNvPr>
        <xdr:cNvSpPr txBox="1"/>
      </xdr:nvSpPr>
      <xdr:spPr>
        <a:xfrm>
          <a:off x="9775371" y="40984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0</xdr:colOff>
      <xdr:row>0</xdr:row>
      <xdr:rowOff>0</xdr:rowOff>
    </xdr:from>
    <xdr:ext cx="184731" cy="264560"/>
    <xdr:sp macro="" textlink="">
      <xdr:nvSpPr>
        <xdr:cNvPr id="2" name="TextBox 1">
          <a:extLst>
            <a:ext uri="{FF2B5EF4-FFF2-40B4-BE49-F238E27FC236}">
              <a16:creationId xmlns:a16="http://schemas.microsoft.com/office/drawing/2014/main" id="{0113E310-09FE-43F5-A970-744194E8BB6B}"/>
            </a:ext>
          </a:extLst>
        </xdr:cNvPr>
        <xdr:cNvSpPr txBox="1"/>
      </xdr:nvSpPr>
      <xdr:spPr>
        <a:xfrm>
          <a:off x="9775371"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3" name="TextBox 2">
          <a:extLst>
            <a:ext uri="{FF2B5EF4-FFF2-40B4-BE49-F238E27FC236}">
              <a16:creationId xmlns:a16="http://schemas.microsoft.com/office/drawing/2014/main" id="{C45EF37B-8613-40BF-974F-21343A55B711}"/>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4" name="TextBox 3">
          <a:extLst>
            <a:ext uri="{FF2B5EF4-FFF2-40B4-BE49-F238E27FC236}">
              <a16:creationId xmlns:a16="http://schemas.microsoft.com/office/drawing/2014/main" id="{0162E1B1-BA47-4D85-B247-EC9D27C98603}"/>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5" name="TextBox 4">
          <a:extLst>
            <a:ext uri="{FF2B5EF4-FFF2-40B4-BE49-F238E27FC236}">
              <a16:creationId xmlns:a16="http://schemas.microsoft.com/office/drawing/2014/main" id="{7F42B62A-AC3A-423C-8EB2-1973F7522967}"/>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1</xdr:row>
      <xdr:rowOff>0</xdr:rowOff>
    </xdr:from>
    <xdr:ext cx="184731" cy="264560"/>
    <xdr:sp macro="" textlink="">
      <xdr:nvSpPr>
        <xdr:cNvPr id="6" name="TextBox 5">
          <a:extLst>
            <a:ext uri="{FF2B5EF4-FFF2-40B4-BE49-F238E27FC236}">
              <a16:creationId xmlns:a16="http://schemas.microsoft.com/office/drawing/2014/main" id="{9FF9D02B-71F5-4059-8D4D-24C02741CF30}"/>
            </a:ext>
          </a:extLst>
        </xdr:cNvPr>
        <xdr:cNvSpPr txBox="1"/>
      </xdr:nvSpPr>
      <xdr:spPr>
        <a:xfrm>
          <a:off x="9775371" y="157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44</xdr:row>
      <xdr:rowOff>0</xdr:rowOff>
    </xdr:from>
    <xdr:ext cx="184731" cy="264560"/>
    <xdr:sp macro="" textlink="">
      <xdr:nvSpPr>
        <xdr:cNvPr id="7" name="TextBox 6">
          <a:extLst>
            <a:ext uri="{FF2B5EF4-FFF2-40B4-BE49-F238E27FC236}">
              <a16:creationId xmlns:a16="http://schemas.microsoft.com/office/drawing/2014/main" id="{D9201BBA-5704-4A3C-8FE0-EA5AC682D96B}"/>
            </a:ext>
          </a:extLst>
        </xdr:cNvPr>
        <xdr:cNvSpPr txBox="1"/>
      </xdr:nvSpPr>
      <xdr:spPr>
        <a:xfrm>
          <a:off x="9775371" y="7369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44</xdr:row>
      <xdr:rowOff>0</xdr:rowOff>
    </xdr:from>
    <xdr:ext cx="184731" cy="264560"/>
    <xdr:sp macro="" textlink="">
      <xdr:nvSpPr>
        <xdr:cNvPr id="8" name="TextBox 7">
          <a:extLst>
            <a:ext uri="{FF2B5EF4-FFF2-40B4-BE49-F238E27FC236}">
              <a16:creationId xmlns:a16="http://schemas.microsoft.com/office/drawing/2014/main" id="{51C2B70C-69B4-42C6-90CE-573CE82DCE60}"/>
            </a:ext>
          </a:extLst>
        </xdr:cNvPr>
        <xdr:cNvSpPr txBox="1"/>
      </xdr:nvSpPr>
      <xdr:spPr>
        <a:xfrm>
          <a:off x="9775371" y="7369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24</xdr:row>
      <xdr:rowOff>0</xdr:rowOff>
    </xdr:from>
    <xdr:ext cx="184731" cy="264560"/>
    <xdr:sp macro="" textlink="">
      <xdr:nvSpPr>
        <xdr:cNvPr id="9" name="TextBox 8">
          <a:extLst>
            <a:ext uri="{FF2B5EF4-FFF2-40B4-BE49-F238E27FC236}">
              <a16:creationId xmlns:a16="http://schemas.microsoft.com/office/drawing/2014/main" id="{9B8D2D6B-2C51-4008-AB9F-F2EA7F7E8807}"/>
            </a:ext>
          </a:extLst>
        </xdr:cNvPr>
        <xdr:cNvSpPr txBox="1"/>
      </xdr:nvSpPr>
      <xdr:spPr>
        <a:xfrm>
          <a:off x="9775371" y="40984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0</xdr:colOff>
      <xdr:row>26</xdr:row>
      <xdr:rowOff>0</xdr:rowOff>
    </xdr:from>
    <xdr:ext cx="184731" cy="264560"/>
    <xdr:sp macro="" textlink="">
      <xdr:nvSpPr>
        <xdr:cNvPr id="2" name="TextBox 1">
          <a:extLst>
            <a:ext uri="{FF2B5EF4-FFF2-40B4-BE49-F238E27FC236}">
              <a16:creationId xmlns:a16="http://schemas.microsoft.com/office/drawing/2014/main" id="{943CF511-EC4E-4F1B-B16F-933075AB6640}"/>
            </a:ext>
          </a:extLst>
        </xdr:cNvPr>
        <xdr:cNvSpPr txBox="1"/>
      </xdr:nvSpPr>
      <xdr:spPr>
        <a:xfrm>
          <a:off x="9775371" y="4397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3" name="TextBox 2">
          <a:extLst>
            <a:ext uri="{FF2B5EF4-FFF2-40B4-BE49-F238E27FC236}">
              <a16:creationId xmlns:a16="http://schemas.microsoft.com/office/drawing/2014/main" id="{5EF4C8CE-78CB-45A9-87BB-FB9EFAC2D5DE}"/>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4" name="TextBox 3">
          <a:extLst>
            <a:ext uri="{FF2B5EF4-FFF2-40B4-BE49-F238E27FC236}">
              <a16:creationId xmlns:a16="http://schemas.microsoft.com/office/drawing/2014/main" id="{E77E1ED1-80F2-4061-8A25-1A794A7EB11C}"/>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5" name="TextBox 4">
          <a:extLst>
            <a:ext uri="{FF2B5EF4-FFF2-40B4-BE49-F238E27FC236}">
              <a16:creationId xmlns:a16="http://schemas.microsoft.com/office/drawing/2014/main" id="{1218AC36-E46B-4B0F-BBAB-34A0B6F6EEFE}"/>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6" name="TextBox 5">
          <a:extLst>
            <a:ext uri="{FF2B5EF4-FFF2-40B4-BE49-F238E27FC236}">
              <a16:creationId xmlns:a16="http://schemas.microsoft.com/office/drawing/2014/main" id="{162104DC-5A0B-4A6A-98EE-F45191852B05}"/>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7" name="TextBox 6">
          <a:extLst>
            <a:ext uri="{FF2B5EF4-FFF2-40B4-BE49-F238E27FC236}">
              <a16:creationId xmlns:a16="http://schemas.microsoft.com/office/drawing/2014/main" id="{5D5D15B4-8CD6-4BC7-9156-6F7D68E6DC21}"/>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8" name="TextBox 7">
          <a:extLst>
            <a:ext uri="{FF2B5EF4-FFF2-40B4-BE49-F238E27FC236}">
              <a16:creationId xmlns:a16="http://schemas.microsoft.com/office/drawing/2014/main" id="{39DFE9BA-E82C-4953-AB7F-001361CC2C5A}"/>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11</xdr:col>
      <xdr:colOff>0</xdr:colOff>
      <xdr:row>43</xdr:row>
      <xdr:rowOff>0</xdr:rowOff>
    </xdr:from>
    <xdr:ext cx="184731" cy="264560"/>
    <xdr:sp macro="" textlink="">
      <xdr:nvSpPr>
        <xdr:cNvPr id="9" name="TextBox 8">
          <a:extLst>
            <a:ext uri="{FF2B5EF4-FFF2-40B4-BE49-F238E27FC236}">
              <a16:creationId xmlns:a16="http://schemas.microsoft.com/office/drawing/2014/main" id="{81E4FC77-A0E8-4C30-81D7-537A9E259EF2}"/>
            </a:ext>
          </a:extLst>
        </xdr:cNvPr>
        <xdr:cNvSpPr txBox="1"/>
      </xdr:nvSpPr>
      <xdr:spPr>
        <a:xfrm>
          <a:off x="9775371" y="71791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91DF-408F-4ADF-A17F-AEC2F734DA08}">
  <dimension ref="A1:K50"/>
  <sheetViews>
    <sheetView tabSelected="1" view="pageBreakPreview" zoomScale="80" zoomScaleNormal="90" zoomScaleSheetLayoutView="80" workbookViewId="0">
      <selection activeCell="D3" sqref="D3:G8"/>
    </sheetView>
  </sheetViews>
  <sheetFormatPr defaultColWidth="9.109375" defaultRowHeight="13.8" x14ac:dyDescent="0.3"/>
  <cols>
    <col min="1" max="1" width="6.109375" style="2" customWidth="1"/>
    <col min="2" max="2" width="40.21875" style="2" customWidth="1"/>
    <col min="3" max="3" width="16.109375" style="2" customWidth="1"/>
    <col min="4" max="4" width="4.44140625" style="2" customWidth="1"/>
    <col min="5" max="5" width="16.77734375" style="2" customWidth="1"/>
    <col min="6" max="6" width="4.77734375" style="2" customWidth="1"/>
    <col min="7" max="7" width="13.77734375" style="2" customWidth="1"/>
    <col min="8" max="8" width="4.33203125" style="2" customWidth="1"/>
    <col min="9" max="9" width="38.44140625" style="2" customWidth="1"/>
    <col min="10" max="10" width="16.44140625" style="2" customWidth="1"/>
    <col min="11" max="16384" width="9.109375" style="2"/>
  </cols>
  <sheetData>
    <row r="1" spans="1:11" ht="12.75" customHeight="1" x14ac:dyDescent="0.3">
      <c r="A1" s="1" t="s">
        <v>0</v>
      </c>
      <c r="B1" s="119"/>
      <c r="C1" s="119"/>
      <c r="D1" s="1" t="s">
        <v>1</v>
      </c>
      <c r="E1" s="1"/>
      <c r="F1" s="1"/>
      <c r="G1" s="1"/>
      <c r="H1" s="1"/>
      <c r="J1" s="5" t="s">
        <v>2</v>
      </c>
    </row>
    <row r="2" spans="1:11" ht="12.75" customHeight="1" x14ac:dyDescent="0.3">
      <c r="A2" s="3"/>
      <c r="B2" s="3"/>
      <c r="C2" s="3"/>
      <c r="D2" s="3"/>
      <c r="E2" s="3"/>
      <c r="F2" s="117"/>
      <c r="G2" s="117"/>
      <c r="H2" s="117"/>
      <c r="I2" s="117"/>
      <c r="J2" s="79"/>
    </row>
    <row r="3" spans="1:11" ht="12.75" customHeight="1" x14ac:dyDescent="0.3">
      <c r="A3" s="2" t="s">
        <v>3</v>
      </c>
      <c r="B3" s="7"/>
      <c r="C3" s="5" t="s">
        <v>4</v>
      </c>
      <c r="D3" s="134" t="s">
        <v>5</v>
      </c>
      <c r="E3" s="134"/>
      <c r="F3" s="134"/>
      <c r="G3" s="134"/>
      <c r="H3" s="6"/>
      <c r="I3" s="6" t="s">
        <v>6</v>
      </c>
      <c r="J3" s="7"/>
      <c r="K3" s="7"/>
    </row>
    <row r="4" spans="1:11" x14ac:dyDescent="0.3">
      <c r="B4" s="7"/>
      <c r="C4" s="7"/>
      <c r="D4" s="135"/>
      <c r="E4" s="135"/>
      <c r="F4" s="135"/>
      <c r="G4" s="135"/>
      <c r="H4" s="8" t="s">
        <v>7</v>
      </c>
      <c r="I4" s="9" t="s">
        <v>8</v>
      </c>
      <c r="J4" s="81">
        <v>46752</v>
      </c>
    </row>
    <row r="5" spans="1:11" ht="12.75" customHeight="1" x14ac:dyDescent="0.3">
      <c r="A5" s="2" t="s">
        <v>9</v>
      </c>
      <c r="B5" s="120"/>
      <c r="C5" s="120"/>
      <c r="D5" s="135"/>
      <c r="E5" s="135"/>
      <c r="F5" s="135"/>
      <c r="G5" s="135"/>
      <c r="H5" s="8" t="s">
        <v>10</v>
      </c>
      <c r="I5" s="9" t="s">
        <v>11</v>
      </c>
      <c r="J5" s="81">
        <v>46387</v>
      </c>
    </row>
    <row r="6" spans="1:11" x14ac:dyDescent="0.3">
      <c r="A6" s="11"/>
      <c r="D6" s="135"/>
      <c r="E6" s="135"/>
      <c r="F6" s="135"/>
      <c r="G6" s="135"/>
      <c r="H6" s="8" t="s">
        <v>10</v>
      </c>
      <c r="I6" s="9" t="s">
        <v>12</v>
      </c>
      <c r="J6" s="81">
        <v>46022</v>
      </c>
    </row>
    <row r="7" spans="1:11" ht="12.75" customHeight="1" x14ac:dyDescent="0.3">
      <c r="A7" s="2" t="s">
        <v>89</v>
      </c>
      <c r="D7" s="135"/>
      <c r="E7" s="135"/>
      <c r="F7" s="135"/>
      <c r="G7" s="135"/>
      <c r="H7" s="8" t="s">
        <v>10</v>
      </c>
      <c r="I7" s="9" t="s">
        <v>13</v>
      </c>
      <c r="J7" s="81">
        <v>45657</v>
      </c>
    </row>
    <row r="8" spans="1:11" ht="12.75" customHeight="1" x14ac:dyDescent="0.3">
      <c r="D8" s="135"/>
      <c r="E8" s="135"/>
      <c r="F8" s="135"/>
      <c r="G8" s="135"/>
      <c r="H8" s="8" t="s">
        <v>10</v>
      </c>
      <c r="I8" s="9" t="s">
        <v>14</v>
      </c>
      <c r="J8" s="81">
        <v>45291</v>
      </c>
    </row>
    <row r="9" spans="1:11" ht="12.45" customHeight="1" x14ac:dyDescent="0.3">
      <c r="F9" s="12"/>
      <c r="G9" s="13"/>
      <c r="H9" s="8"/>
      <c r="J9" s="10"/>
      <c r="K9" s="10"/>
    </row>
    <row r="10" spans="1:11" s="16" customFormat="1" x14ac:dyDescent="0.3">
      <c r="A10" s="14"/>
      <c r="B10" s="14"/>
      <c r="C10" s="14"/>
      <c r="D10" s="14"/>
      <c r="E10" s="15" t="s">
        <v>15</v>
      </c>
      <c r="F10" s="15"/>
      <c r="G10" s="14"/>
      <c r="H10" s="8"/>
      <c r="I10" s="133" t="s">
        <v>90</v>
      </c>
      <c r="J10" s="10"/>
      <c r="K10" s="37"/>
    </row>
    <row r="11" spans="1:11" s="16" customFormat="1" x14ac:dyDescent="0.25">
      <c r="A11" s="118"/>
      <c r="B11" s="112">
        <v>-1</v>
      </c>
      <c r="C11" s="112">
        <f>+B11-1</f>
        <v>-2</v>
      </c>
      <c r="D11" s="112"/>
      <c r="E11" s="112">
        <f>+C11-1</f>
        <v>-3</v>
      </c>
      <c r="F11" s="112"/>
      <c r="G11" s="112">
        <f>+E11-1</f>
        <v>-4</v>
      </c>
      <c r="H11" s="112"/>
      <c r="I11" s="112">
        <f>+G11-1</f>
        <v>-5</v>
      </c>
      <c r="J11" s="17"/>
    </row>
    <row r="12" spans="1:11" s="16" customFormat="1" x14ac:dyDescent="0.25">
      <c r="A12" s="118"/>
      <c r="B12" s="41"/>
      <c r="C12" s="41" t="s">
        <v>17</v>
      </c>
      <c r="D12" s="41"/>
      <c r="E12" s="19" t="s">
        <v>18</v>
      </c>
      <c r="G12" s="19"/>
      <c r="H12" s="41"/>
      <c r="I12" s="41"/>
      <c r="J12" s="41"/>
    </row>
    <row r="13" spans="1:11" s="16" customFormat="1" x14ac:dyDescent="0.25">
      <c r="A13" s="20" t="s">
        <v>19</v>
      </c>
      <c r="B13" s="20"/>
      <c r="C13" s="18" t="s">
        <v>20</v>
      </c>
      <c r="D13" s="18"/>
      <c r="E13" s="41" t="s">
        <v>20</v>
      </c>
      <c r="F13" s="19"/>
      <c r="G13" s="20" t="s">
        <v>21</v>
      </c>
      <c r="H13" s="20"/>
      <c r="I13" s="20" t="s">
        <v>22</v>
      </c>
      <c r="J13" s="20"/>
    </row>
    <row r="14" spans="1:11" s="16" customFormat="1" x14ac:dyDescent="0.25">
      <c r="A14" s="21" t="s">
        <v>23</v>
      </c>
      <c r="B14" s="22" t="s">
        <v>24</v>
      </c>
      <c r="C14" s="15" t="s">
        <v>25</v>
      </c>
      <c r="D14" s="23"/>
      <c r="E14" s="24" t="s">
        <v>26</v>
      </c>
      <c r="F14" s="15"/>
      <c r="G14" s="24" t="s">
        <v>27</v>
      </c>
      <c r="H14" s="25"/>
      <c r="I14" s="25" t="s">
        <v>21</v>
      </c>
      <c r="J14" s="25"/>
    </row>
    <row r="15" spans="1:11" s="16" customFormat="1" x14ac:dyDescent="0.3">
      <c r="A15" s="26">
        <v>1</v>
      </c>
      <c r="B15" s="27" t="s">
        <v>28</v>
      </c>
      <c r="C15" s="38">
        <f>+'2027 MFR C-37'!E16</f>
        <v>60014.026147974299</v>
      </c>
      <c r="D15" s="28"/>
      <c r="E15" s="38">
        <f>+'2027 MFR C-37'!H16</f>
        <v>64222</v>
      </c>
      <c r="F15" s="28"/>
      <c r="G15" s="38">
        <f t="shared" ref="G15:G23" si="0">+C15-E15</f>
        <v>-4207.9738520257015</v>
      </c>
      <c r="H15" s="28"/>
      <c r="I15" s="40" t="s">
        <v>29</v>
      </c>
      <c r="J15" s="28"/>
    </row>
    <row r="16" spans="1:11" s="16" customFormat="1" x14ac:dyDescent="0.3">
      <c r="A16" s="26">
        <f>+A15+1</f>
        <v>2</v>
      </c>
      <c r="B16" s="16" t="s">
        <v>30</v>
      </c>
      <c r="C16" s="34">
        <f>+'2027 MFR C-37'!E18</f>
        <v>131262.249200725</v>
      </c>
      <c r="D16" s="28"/>
      <c r="E16" s="34">
        <f>+'2027 MFR C-37'!H18</f>
        <v>131599</v>
      </c>
      <c r="F16" s="28"/>
      <c r="G16" s="30">
        <f t="shared" si="0"/>
        <v>-336.75079927500337</v>
      </c>
      <c r="H16" s="28"/>
      <c r="I16" s="40" t="s">
        <v>29</v>
      </c>
      <c r="J16" s="28"/>
    </row>
    <row r="17" spans="1:11" s="16" customFormat="1" x14ac:dyDescent="0.3">
      <c r="A17" s="26">
        <f t="shared" ref="A17:A46" si="1">+A16+1</f>
        <v>3</v>
      </c>
      <c r="B17" s="29" t="s">
        <v>31</v>
      </c>
      <c r="C17" s="34">
        <f>+'2027 MFR C-37'!E20</f>
        <v>1117.4911000009961</v>
      </c>
      <c r="D17" s="28"/>
      <c r="E17" s="34">
        <f>+'2027 MFR C-37'!H20</f>
        <v>2782</v>
      </c>
      <c r="F17" s="28"/>
      <c r="G17" s="30">
        <f t="shared" si="0"/>
        <v>-1664.5088999990039</v>
      </c>
      <c r="H17" s="28"/>
      <c r="I17" s="40" t="s">
        <v>29</v>
      </c>
      <c r="J17" s="28"/>
    </row>
    <row r="18" spans="1:11" s="16" customFormat="1" x14ac:dyDescent="0.3">
      <c r="A18" s="26">
        <f t="shared" si="1"/>
        <v>4</v>
      </c>
      <c r="B18" s="29" t="s">
        <v>32</v>
      </c>
      <c r="C18" s="34">
        <f>+'2027 MFR C-37'!E22</f>
        <v>33776.880051099899</v>
      </c>
      <c r="D18" s="28"/>
      <c r="E18" s="34">
        <f>+'2027 MFR C-37'!H22</f>
        <v>43597</v>
      </c>
      <c r="F18" s="30"/>
      <c r="G18" s="30">
        <f t="shared" si="0"/>
        <v>-9820.119948900101</v>
      </c>
      <c r="H18" s="28"/>
      <c r="I18" s="40" t="s">
        <v>29</v>
      </c>
      <c r="J18" s="28"/>
    </row>
    <row r="19" spans="1:11" s="16" customFormat="1" x14ac:dyDescent="0.3">
      <c r="A19" s="26">
        <f t="shared" si="1"/>
        <v>5</v>
      </c>
      <c r="B19" s="29" t="s">
        <v>33</v>
      </c>
      <c r="C19" s="34">
        <f>+'2027 MFR C-37'!E24</f>
        <v>104332.848387119</v>
      </c>
      <c r="D19" s="28"/>
      <c r="E19" s="34">
        <f>+'2027 MFR C-37'!H24</f>
        <v>124370</v>
      </c>
      <c r="F19" s="30"/>
      <c r="G19" s="30">
        <f t="shared" si="0"/>
        <v>-20037.151612881004</v>
      </c>
      <c r="H19" s="28"/>
      <c r="I19" s="40" t="s">
        <v>29</v>
      </c>
      <c r="J19" s="28"/>
    </row>
    <row r="20" spans="1:11" s="16" customFormat="1" x14ac:dyDescent="0.3">
      <c r="A20" s="26">
        <f t="shared" si="1"/>
        <v>6</v>
      </c>
      <c r="B20" s="29" t="s">
        <v>34</v>
      </c>
      <c r="C20" s="34">
        <f>+'2027 MFR C-37'!E26</f>
        <v>85881.278720098402</v>
      </c>
      <c r="D20" s="42"/>
      <c r="E20" s="34">
        <f>+'2027 MFR C-37'!H26</f>
        <v>137525</v>
      </c>
      <c r="F20" s="42"/>
      <c r="G20" s="30">
        <f t="shared" si="0"/>
        <v>-51643.721279901598</v>
      </c>
      <c r="H20" s="28"/>
      <c r="I20" s="40" t="s">
        <v>29</v>
      </c>
      <c r="J20" s="28"/>
    </row>
    <row r="21" spans="1:11" s="16" customFormat="1" x14ac:dyDescent="0.3">
      <c r="A21" s="26">
        <f t="shared" si="1"/>
        <v>7</v>
      </c>
      <c r="B21" s="27" t="s">
        <v>35</v>
      </c>
      <c r="C21" s="34">
        <f>+'2027 MFR C-37'!E28</f>
        <v>3491.84295638309</v>
      </c>
      <c r="D21" s="28"/>
      <c r="E21" s="34">
        <f>+'2027 MFR C-37'!H28</f>
        <v>3378</v>
      </c>
      <c r="F21" s="28"/>
      <c r="G21" s="30">
        <f>+C21-E21</f>
        <v>113.84295638309004</v>
      </c>
      <c r="H21" s="28"/>
      <c r="I21" s="40" t="s">
        <v>36</v>
      </c>
      <c r="J21" s="28"/>
      <c r="K21" s="16" t="s">
        <v>16</v>
      </c>
    </row>
    <row r="22" spans="1:11" x14ac:dyDescent="0.3">
      <c r="A22" s="26">
        <f t="shared" si="1"/>
        <v>8</v>
      </c>
      <c r="B22" s="29" t="s">
        <v>37</v>
      </c>
      <c r="C22" s="34">
        <f>+'2027 MFR C-37'!E30</f>
        <v>16351.048230000002</v>
      </c>
      <c r="D22" s="28"/>
      <c r="E22" s="34">
        <f>+'2027 MFR C-37'!H30</f>
        <v>17216</v>
      </c>
      <c r="F22" s="28"/>
      <c r="G22" s="30">
        <f t="shared" si="0"/>
        <v>-864.95176999999785</v>
      </c>
      <c r="H22" s="28"/>
      <c r="I22" s="40" t="s">
        <v>29</v>
      </c>
      <c r="J22" s="33"/>
    </row>
    <row r="23" spans="1:11" x14ac:dyDescent="0.3">
      <c r="A23" s="26">
        <f t="shared" si="1"/>
        <v>9</v>
      </c>
      <c r="B23" s="29" t="s">
        <v>38</v>
      </c>
      <c r="C23" s="34">
        <f>+'2027 MFR C-37'!E32</f>
        <v>248545.46189246015</v>
      </c>
      <c r="D23" s="28"/>
      <c r="E23" s="34">
        <f>+'2027 MFR C-37'!H32</f>
        <v>339354</v>
      </c>
      <c r="F23" s="28"/>
      <c r="G23" s="30">
        <f t="shared" si="0"/>
        <v>-90808.538107539847</v>
      </c>
      <c r="H23" s="28"/>
      <c r="I23" s="40" t="s">
        <v>29</v>
      </c>
      <c r="J23" s="33"/>
    </row>
    <row r="24" spans="1:11" x14ac:dyDescent="0.3">
      <c r="A24" s="26">
        <f t="shared" si="1"/>
        <v>10</v>
      </c>
      <c r="B24" s="27" t="s">
        <v>39</v>
      </c>
      <c r="C24" s="39">
        <f>SUM(C15:C23)</f>
        <v>684773.1266858608</v>
      </c>
      <c r="D24" s="34"/>
      <c r="E24" s="39">
        <f>SUM(E15:E23)</f>
        <v>864043</v>
      </c>
      <c r="F24" s="28"/>
      <c r="G24" s="39">
        <f>SUM(G15:G23)</f>
        <v>-179269.87331413917</v>
      </c>
      <c r="H24" s="28"/>
      <c r="I24" s="28"/>
      <c r="J24" s="33"/>
    </row>
    <row r="25" spans="1:11" x14ac:dyDescent="0.3">
      <c r="A25" s="26">
        <f t="shared" si="1"/>
        <v>11</v>
      </c>
      <c r="B25" s="27"/>
      <c r="C25" s="31"/>
      <c r="D25" s="28"/>
      <c r="E25" s="28"/>
      <c r="F25" s="28"/>
      <c r="G25" s="32"/>
      <c r="H25" s="28"/>
      <c r="I25" s="28"/>
      <c r="J25" s="33"/>
    </row>
    <row r="26" spans="1:11" x14ac:dyDescent="0.3">
      <c r="A26" s="26">
        <f t="shared" si="1"/>
        <v>12</v>
      </c>
      <c r="B26" s="27"/>
      <c r="C26" s="35"/>
      <c r="D26" s="35"/>
      <c r="E26" s="35"/>
      <c r="F26" s="35"/>
      <c r="G26" s="35"/>
      <c r="H26" s="35"/>
      <c r="I26" s="26"/>
      <c r="J26" s="33"/>
    </row>
    <row r="27" spans="1:11" s="130" customFormat="1" x14ac:dyDescent="0.3">
      <c r="A27" s="127">
        <f t="shared" si="1"/>
        <v>13</v>
      </c>
      <c r="B27" s="126" t="s">
        <v>40</v>
      </c>
      <c r="C27" s="128"/>
      <c r="D27" s="128"/>
      <c r="E27" s="128"/>
      <c r="F27" s="128"/>
      <c r="G27" s="128"/>
      <c r="H27" s="128"/>
      <c r="I27" s="127"/>
      <c r="J27" s="129"/>
    </row>
    <row r="28" spans="1:11" x14ac:dyDescent="0.3">
      <c r="A28" s="26">
        <f t="shared" si="1"/>
        <v>14</v>
      </c>
      <c r="B28" s="27"/>
      <c r="C28" s="27"/>
      <c r="D28" s="28"/>
      <c r="E28" s="28"/>
      <c r="F28" s="36"/>
      <c r="G28" s="36"/>
      <c r="H28" s="36"/>
      <c r="I28" s="36"/>
    </row>
    <row r="29" spans="1:11" x14ac:dyDescent="0.3">
      <c r="A29" s="26">
        <f t="shared" si="1"/>
        <v>15</v>
      </c>
      <c r="B29" s="27"/>
      <c r="C29" s="27"/>
      <c r="D29" s="28"/>
      <c r="E29" s="28"/>
      <c r="F29" s="36"/>
      <c r="G29" s="36"/>
      <c r="H29" s="36"/>
      <c r="I29" s="36"/>
    </row>
    <row r="30" spans="1:11" x14ac:dyDescent="0.3">
      <c r="A30" s="26">
        <f t="shared" si="1"/>
        <v>16</v>
      </c>
      <c r="B30" s="27"/>
      <c r="C30" s="27"/>
      <c r="D30" s="28"/>
      <c r="E30" s="28"/>
      <c r="F30" s="36"/>
      <c r="G30" s="36"/>
      <c r="H30" s="36"/>
      <c r="I30" s="36"/>
    </row>
    <row r="31" spans="1:11" x14ac:dyDescent="0.3">
      <c r="A31" s="26">
        <f t="shared" si="1"/>
        <v>17</v>
      </c>
      <c r="B31" s="27"/>
      <c r="C31" s="27"/>
      <c r="D31" s="28"/>
      <c r="E31" s="28"/>
      <c r="F31" s="36"/>
      <c r="G31" s="36"/>
      <c r="H31" s="36"/>
      <c r="I31" s="36"/>
    </row>
    <row r="32" spans="1:11" x14ac:dyDescent="0.3">
      <c r="A32" s="26">
        <f t="shared" si="1"/>
        <v>18</v>
      </c>
      <c r="B32" s="27"/>
      <c r="C32" s="27"/>
      <c r="D32" s="28"/>
      <c r="E32" s="28"/>
      <c r="F32" s="36"/>
      <c r="G32" s="36"/>
      <c r="H32" s="36"/>
      <c r="I32" s="36"/>
    </row>
    <row r="33" spans="1:10" x14ac:dyDescent="0.3">
      <c r="A33" s="26">
        <f t="shared" si="1"/>
        <v>19</v>
      </c>
      <c r="B33" s="27"/>
    </row>
    <row r="34" spans="1:10" x14ac:dyDescent="0.3">
      <c r="A34" s="26">
        <f t="shared" si="1"/>
        <v>20</v>
      </c>
      <c r="B34" s="27"/>
    </row>
    <row r="35" spans="1:10" x14ac:dyDescent="0.3">
      <c r="A35" s="26">
        <f t="shared" si="1"/>
        <v>21</v>
      </c>
      <c r="B35" s="126"/>
      <c r="C35" s="130"/>
      <c r="D35" s="130"/>
      <c r="E35" s="130"/>
      <c r="F35" s="130"/>
      <c r="G35" s="130"/>
      <c r="H35" s="130"/>
      <c r="I35" s="130"/>
      <c r="J35" s="130"/>
    </row>
    <row r="36" spans="1:10" x14ac:dyDescent="0.3">
      <c r="A36" s="26">
        <f t="shared" si="1"/>
        <v>22</v>
      </c>
      <c r="B36" s="126"/>
      <c r="C36" s="130"/>
      <c r="D36" s="130"/>
      <c r="E36" s="130"/>
      <c r="F36" s="130"/>
      <c r="G36" s="130"/>
      <c r="H36" s="130"/>
      <c r="I36" s="130"/>
      <c r="J36" s="130"/>
    </row>
    <row r="37" spans="1:10" x14ac:dyDescent="0.3">
      <c r="A37" s="26">
        <f t="shared" si="1"/>
        <v>23</v>
      </c>
      <c r="B37" s="126"/>
      <c r="C37" s="130"/>
      <c r="D37" s="130"/>
      <c r="E37" s="130"/>
      <c r="F37" s="130"/>
      <c r="G37" s="130"/>
      <c r="H37" s="130"/>
      <c r="I37" s="130"/>
      <c r="J37" s="130"/>
    </row>
    <row r="38" spans="1:10" x14ac:dyDescent="0.3">
      <c r="A38" s="26">
        <f t="shared" si="1"/>
        <v>24</v>
      </c>
      <c r="B38" s="130"/>
      <c r="C38" s="130"/>
      <c r="D38" s="130"/>
      <c r="E38" s="130"/>
      <c r="F38" s="130"/>
      <c r="G38" s="130"/>
      <c r="H38" s="130"/>
      <c r="I38" s="130"/>
      <c r="J38" s="130"/>
    </row>
    <row r="39" spans="1:10" x14ac:dyDescent="0.3">
      <c r="A39" s="26">
        <f t="shared" si="1"/>
        <v>25</v>
      </c>
    </row>
    <row r="40" spans="1:10" x14ac:dyDescent="0.3">
      <c r="A40" s="26">
        <f t="shared" si="1"/>
        <v>26</v>
      </c>
    </row>
    <row r="41" spans="1:10" x14ac:dyDescent="0.3">
      <c r="A41" s="26">
        <f t="shared" si="1"/>
        <v>27</v>
      </c>
    </row>
    <row r="42" spans="1:10" x14ac:dyDescent="0.3">
      <c r="A42" s="26">
        <f t="shared" si="1"/>
        <v>28</v>
      </c>
    </row>
    <row r="43" spans="1:10" x14ac:dyDescent="0.3">
      <c r="A43" s="26">
        <f t="shared" si="1"/>
        <v>29</v>
      </c>
    </row>
    <row r="44" spans="1:10" x14ac:dyDescent="0.3">
      <c r="A44" s="26">
        <f t="shared" si="1"/>
        <v>30</v>
      </c>
    </row>
    <row r="45" spans="1:10" x14ac:dyDescent="0.3">
      <c r="A45" s="26">
        <f t="shared" si="1"/>
        <v>31</v>
      </c>
    </row>
    <row r="46" spans="1:10" x14ac:dyDescent="0.3">
      <c r="A46" s="26">
        <f t="shared" si="1"/>
        <v>32</v>
      </c>
    </row>
    <row r="47" spans="1:10" x14ac:dyDescent="0.3">
      <c r="A47" s="26">
        <f t="shared" ref="A47" si="2">+A46+1</f>
        <v>33</v>
      </c>
      <c r="B47" s="27"/>
      <c r="C47" s="27"/>
      <c r="D47" s="28"/>
      <c r="E47" s="28"/>
      <c r="F47" s="36"/>
      <c r="G47" s="36"/>
      <c r="H47" s="36"/>
      <c r="I47" s="36"/>
    </row>
    <row r="48" spans="1:10" x14ac:dyDescent="0.3">
      <c r="A48" s="113" t="s">
        <v>41</v>
      </c>
      <c r="B48" s="114"/>
      <c r="C48" s="114"/>
      <c r="D48" s="115"/>
      <c r="E48" s="115"/>
      <c r="F48" s="113"/>
      <c r="G48" s="116"/>
      <c r="H48" s="116"/>
      <c r="I48" s="116" t="s">
        <v>42</v>
      </c>
      <c r="J48" s="113"/>
    </row>
    <row r="50" spans="2:7" x14ac:dyDescent="0.3">
      <c r="B50" s="2" t="s">
        <v>43</v>
      </c>
      <c r="C50" s="125">
        <v>0</v>
      </c>
      <c r="E50" s="125">
        <v>0</v>
      </c>
      <c r="G50" s="125">
        <v>0</v>
      </c>
    </row>
  </sheetData>
  <mergeCells count="1">
    <mergeCell ref="D3:G8"/>
  </mergeCells>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79A54-9C50-47D5-B2D3-525EFE427842}">
  <sheetPr codeName="Sheet1"/>
  <dimension ref="A1:K50"/>
  <sheetViews>
    <sheetView tabSelected="1" view="pageBreakPreview" zoomScale="80" zoomScaleNormal="90" zoomScaleSheetLayoutView="80" workbookViewId="0">
      <selection activeCell="D3" sqref="D3:G8"/>
    </sheetView>
  </sheetViews>
  <sheetFormatPr defaultColWidth="9.109375" defaultRowHeight="13.8" x14ac:dyDescent="0.3"/>
  <cols>
    <col min="1" max="1" width="6.109375" style="2" customWidth="1"/>
    <col min="2" max="2" width="40.21875" style="2" customWidth="1"/>
    <col min="3" max="3" width="16.109375" style="2" customWidth="1"/>
    <col min="4" max="4" width="4.77734375" style="2" customWidth="1"/>
    <col min="5" max="5" width="16.77734375" style="2" customWidth="1"/>
    <col min="6" max="6" width="4.44140625" style="2" customWidth="1"/>
    <col min="7" max="7" width="13.77734375" style="2" customWidth="1"/>
    <col min="8" max="8" width="4.33203125" style="2" customWidth="1"/>
    <col min="9" max="9" width="38.44140625" style="2" customWidth="1"/>
    <col min="10" max="10" width="16.44140625" style="2" customWidth="1"/>
    <col min="11" max="16384" width="9.109375" style="2"/>
  </cols>
  <sheetData>
    <row r="1" spans="1:11" ht="12.75" customHeight="1" x14ac:dyDescent="0.3">
      <c r="A1" s="1" t="s">
        <v>0</v>
      </c>
      <c r="B1" s="119"/>
      <c r="C1" s="119"/>
      <c r="D1" s="1" t="s">
        <v>1</v>
      </c>
      <c r="E1" s="1"/>
      <c r="F1" s="1"/>
      <c r="G1" s="1"/>
      <c r="H1" s="1"/>
      <c r="J1" s="5" t="s">
        <v>44</v>
      </c>
    </row>
    <row r="2" spans="1:11" ht="12.75" customHeight="1" x14ac:dyDescent="0.3">
      <c r="A2" s="3"/>
      <c r="B2" s="3"/>
      <c r="C2" s="3"/>
      <c r="D2" s="3"/>
      <c r="E2" s="3"/>
      <c r="F2" s="117"/>
      <c r="G2" s="117"/>
      <c r="H2" s="117"/>
      <c r="I2" s="117"/>
      <c r="J2" s="79"/>
    </row>
    <row r="3" spans="1:11" ht="12.75" customHeight="1" x14ac:dyDescent="0.3">
      <c r="A3" s="2" t="s">
        <v>3</v>
      </c>
      <c r="B3" s="7"/>
      <c r="C3" s="5" t="s">
        <v>4</v>
      </c>
      <c r="D3" s="134" t="s">
        <v>5</v>
      </c>
      <c r="E3" s="134"/>
      <c r="F3" s="134"/>
      <c r="G3" s="134"/>
      <c r="H3" s="6"/>
      <c r="I3" s="6" t="s">
        <v>6</v>
      </c>
      <c r="J3" s="7"/>
      <c r="K3" s="7"/>
    </row>
    <row r="4" spans="1:11" x14ac:dyDescent="0.3">
      <c r="B4" s="7"/>
      <c r="C4" s="7"/>
      <c r="D4" s="135"/>
      <c r="E4" s="135"/>
      <c r="F4" s="135"/>
      <c r="G4" s="135"/>
      <c r="H4" s="8" t="s">
        <v>10</v>
      </c>
      <c r="I4" s="9" t="s">
        <v>8</v>
      </c>
      <c r="J4" s="81">
        <v>46752</v>
      </c>
    </row>
    <row r="5" spans="1:11" ht="12.75" customHeight="1" x14ac:dyDescent="0.3">
      <c r="A5" s="2" t="s">
        <v>9</v>
      </c>
      <c r="B5" s="120"/>
      <c r="C5" s="120"/>
      <c r="D5" s="135"/>
      <c r="E5" s="135"/>
      <c r="F5" s="135"/>
      <c r="G5" s="135"/>
      <c r="H5" s="8" t="s">
        <v>7</v>
      </c>
      <c r="I5" s="9" t="s">
        <v>11</v>
      </c>
      <c r="J5" s="81">
        <v>46387</v>
      </c>
    </row>
    <row r="6" spans="1:11" x14ac:dyDescent="0.3">
      <c r="A6" s="11"/>
      <c r="D6" s="135"/>
      <c r="E6" s="135"/>
      <c r="F6" s="135"/>
      <c r="G6" s="135"/>
      <c r="H6" s="8" t="s">
        <v>10</v>
      </c>
      <c r="I6" s="9" t="s">
        <v>12</v>
      </c>
      <c r="J6" s="81">
        <v>46022</v>
      </c>
    </row>
    <row r="7" spans="1:11" ht="12.75" customHeight="1" x14ac:dyDescent="0.3">
      <c r="A7" s="2" t="s">
        <v>89</v>
      </c>
      <c r="D7" s="135"/>
      <c r="E7" s="135"/>
      <c r="F7" s="135"/>
      <c r="G7" s="135"/>
      <c r="H7" s="8" t="s">
        <v>10</v>
      </c>
      <c r="I7" s="9" t="s">
        <v>13</v>
      </c>
      <c r="J7" s="81">
        <v>45657</v>
      </c>
    </row>
    <row r="8" spans="1:11" ht="12.75" customHeight="1" x14ac:dyDescent="0.3">
      <c r="D8" s="135"/>
      <c r="E8" s="135"/>
      <c r="F8" s="135"/>
      <c r="G8" s="135"/>
      <c r="H8" s="8" t="s">
        <v>10</v>
      </c>
      <c r="I8" s="9" t="s">
        <v>14</v>
      </c>
      <c r="J8" s="81">
        <v>45291</v>
      </c>
    </row>
    <row r="9" spans="1:11" ht="12.45" customHeight="1" x14ac:dyDescent="0.3">
      <c r="F9" s="12"/>
      <c r="G9" s="13"/>
      <c r="H9" s="8"/>
      <c r="J9" s="10"/>
      <c r="K9" s="10"/>
    </row>
    <row r="10" spans="1:11" s="16" customFormat="1" x14ac:dyDescent="0.3">
      <c r="A10" s="14"/>
      <c r="B10" s="14"/>
      <c r="C10" s="14"/>
      <c r="D10" s="14"/>
      <c r="E10" s="15" t="s">
        <v>15</v>
      </c>
      <c r="F10" s="15"/>
      <c r="G10" s="14"/>
      <c r="H10" s="8"/>
      <c r="I10" s="133" t="s">
        <v>90</v>
      </c>
      <c r="J10" s="10"/>
      <c r="K10" s="37"/>
    </row>
    <row r="11" spans="1:11" s="16" customFormat="1" x14ac:dyDescent="0.25">
      <c r="A11" s="118"/>
      <c r="B11" s="112">
        <v>-1</v>
      </c>
      <c r="C11" s="112">
        <f>+B11-1</f>
        <v>-2</v>
      </c>
      <c r="D11" s="112"/>
      <c r="E11" s="112">
        <f>+C11-1</f>
        <v>-3</v>
      </c>
      <c r="F11" s="112"/>
      <c r="G11" s="112">
        <f>+E11-1</f>
        <v>-4</v>
      </c>
      <c r="H11" s="112"/>
      <c r="I11" s="112">
        <f>+G11-1</f>
        <v>-5</v>
      </c>
      <c r="J11" s="17"/>
    </row>
    <row r="12" spans="1:11" s="16" customFormat="1" x14ac:dyDescent="0.25">
      <c r="A12" s="118"/>
      <c r="B12" s="41"/>
      <c r="C12" s="41" t="s">
        <v>45</v>
      </c>
      <c r="D12" s="41"/>
      <c r="E12" s="19" t="s">
        <v>46</v>
      </c>
      <c r="G12" s="19"/>
      <c r="H12" s="41"/>
      <c r="I12" s="41"/>
      <c r="J12" s="41"/>
    </row>
    <row r="13" spans="1:11" s="16" customFormat="1" x14ac:dyDescent="0.25">
      <c r="A13" s="20" t="s">
        <v>19</v>
      </c>
      <c r="B13" s="20"/>
      <c r="C13" s="18" t="s">
        <v>20</v>
      </c>
      <c r="D13" s="18"/>
      <c r="E13" s="41" t="s">
        <v>20</v>
      </c>
      <c r="F13" s="19"/>
      <c r="G13" s="20" t="s">
        <v>21</v>
      </c>
      <c r="H13" s="20"/>
      <c r="I13" s="20" t="s">
        <v>22</v>
      </c>
      <c r="J13" s="20"/>
    </row>
    <row r="14" spans="1:11" s="16" customFormat="1" x14ac:dyDescent="0.25">
      <c r="A14" s="21" t="s">
        <v>23</v>
      </c>
      <c r="B14" s="22" t="s">
        <v>24</v>
      </c>
      <c r="C14" s="15" t="s">
        <v>25</v>
      </c>
      <c r="D14" s="23"/>
      <c r="E14" s="24" t="s">
        <v>26</v>
      </c>
      <c r="F14" s="15"/>
      <c r="G14" s="24" t="s">
        <v>27</v>
      </c>
      <c r="H14" s="25"/>
      <c r="I14" s="25" t="s">
        <v>21</v>
      </c>
      <c r="J14" s="25"/>
    </row>
    <row r="15" spans="1:11" s="16" customFormat="1" x14ac:dyDescent="0.3">
      <c r="A15" s="26">
        <v>1</v>
      </c>
      <c r="B15" s="27" t="s">
        <v>28</v>
      </c>
      <c r="C15" s="38">
        <f>+'2026 MFR C-37'!E16</f>
        <v>62868.027935345206</v>
      </c>
      <c r="D15" s="28"/>
      <c r="E15" s="38">
        <f>+'2026 MFR C-37'!H16</f>
        <v>62963</v>
      </c>
      <c r="F15" s="28"/>
      <c r="G15" s="38">
        <f t="shared" ref="G15:G23" si="0">+C15-E15</f>
        <v>-94.97206465479394</v>
      </c>
      <c r="H15" s="28"/>
      <c r="I15" s="40" t="s">
        <v>29</v>
      </c>
      <c r="J15" s="28"/>
    </row>
    <row r="16" spans="1:11" s="16" customFormat="1" x14ac:dyDescent="0.3">
      <c r="A16" s="26">
        <f>+A15+1</f>
        <v>2</v>
      </c>
      <c r="B16" s="16" t="s">
        <v>30</v>
      </c>
      <c r="C16" s="34">
        <f>+'2026 MFR C-37'!E18</f>
        <v>124755.70234211301</v>
      </c>
      <c r="D16" s="28"/>
      <c r="E16" s="34">
        <f>+'2026 MFR C-37'!H18</f>
        <v>129018</v>
      </c>
      <c r="F16" s="28"/>
      <c r="G16" s="30">
        <f t="shared" si="0"/>
        <v>-4262.2976578869857</v>
      </c>
      <c r="H16" s="28"/>
      <c r="I16" s="40" t="s">
        <v>29</v>
      </c>
      <c r="J16" s="28"/>
    </row>
    <row r="17" spans="1:11" s="16" customFormat="1" x14ac:dyDescent="0.3">
      <c r="A17" s="26">
        <f t="shared" ref="A17:A46" si="1">+A16+1</f>
        <v>3</v>
      </c>
      <c r="B17" s="29" t="s">
        <v>31</v>
      </c>
      <c r="C17" s="34">
        <f>+'2026 MFR C-37'!E20</f>
        <v>1117.4911000009949</v>
      </c>
      <c r="D17" s="28"/>
      <c r="E17" s="34">
        <f>+'2026 MFR C-37'!H20</f>
        <v>2728</v>
      </c>
      <c r="F17" s="28"/>
      <c r="G17" s="30">
        <f t="shared" si="0"/>
        <v>-1610.5088999990051</v>
      </c>
      <c r="H17" s="28"/>
      <c r="I17" s="40" t="s">
        <v>29</v>
      </c>
      <c r="J17" s="28"/>
    </row>
    <row r="18" spans="1:11" s="16" customFormat="1" x14ac:dyDescent="0.3">
      <c r="A18" s="26">
        <f t="shared" si="1"/>
        <v>4</v>
      </c>
      <c r="B18" s="29" t="s">
        <v>32</v>
      </c>
      <c r="C18" s="34">
        <f>+'2026 MFR C-37'!E22</f>
        <v>32650.243774599898</v>
      </c>
      <c r="D18" s="28"/>
      <c r="E18" s="34">
        <f>+'2026 MFR C-37'!H22</f>
        <v>42051</v>
      </c>
      <c r="F18" s="30"/>
      <c r="G18" s="30">
        <f t="shared" si="0"/>
        <v>-9400.7562254001023</v>
      </c>
      <c r="H18" s="28"/>
      <c r="I18" s="40" t="s">
        <v>29</v>
      </c>
      <c r="J18" s="28"/>
    </row>
    <row r="19" spans="1:11" s="16" customFormat="1" x14ac:dyDescent="0.3">
      <c r="A19" s="26">
        <f t="shared" si="1"/>
        <v>5</v>
      </c>
      <c r="B19" s="29" t="s">
        <v>33</v>
      </c>
      <c r="C19" s="34">
        <f>+'2026 MFR C-37'!E24</f>
        <v>99626.431702837494</v>
      </c>
      <c r="D19" s="28"/>
      <c r="E19" s="34">
        <f>+'2026 MFR C-37'!H24</f>
        <v>119958</v>
      </c>
      <c r="F19" s="30"/>
      <c r="G19" s="30">
        <f t="shared" si="0"/>
        <v>-20331.568297162506</v>
      </c>
      <c r="H19" s="28"/>
      <c r="I19" s="40" t="s">
        <v>29</v>
      </c>
      <c r="J19" s="28"/>
    </row>
    <row r="20" spans="1:11" s="16" customFormat="1" x14ac:dyDescent="0.3">
      <c r="A20" s="26">
        <f t="shared" si="1"/>
        <v>6</v>
      </c>
      <c r="B20" s="29" t="s">
        <v>34</v>
      </c>
      <c r="C20" s="34">
        <f>+'2026 MFR C-37'!E26</f>
        <v>81752.60539378559</v>
      </c>
      <c r="D20" s="42"/>
      <c r="E20" s="34">
        <f>+'2026 MFR C-37'!H26</f>
        <v>132646</v>
      </c>
      <c r="F20" s="42"/>
      <c r="G20" s="30">
        <f t="shared" si="0"/>
        <v>-50893.39460621441</v>
      </c>
      <c r="H20" s="28"/>
      <c r="I20" s="40" t="s">
        <v>29</v>
      </c>
      <c r="J20" s="28"/>
    </row>
    <row r="21" spans="1:11" s="16" customFormat="1" x14ac:dyDescent="0.3">
      <c r="A21" s="26">
        <f t="shared" si="1"/>
        <v>7</v>
      </c>
      <c r="B21" s="27" t="s">
        <v>35</v>
      </c>
      <c r="C21" s="34">
        <f>+'2026 MFR C-37'!E28</f>
        <v>3379.1729876527897</v>
      </c>
      <c r="D21" s="28"/>
      <c r="E21" s="34">
        <f>+'2026 MFR C-37'!H28</f>
        <v>3258</v>
      </c>
      <c r="F21" s="28"/>
      <c r="G21" s="30">
        <f t="shared" si="0"/>
        <v>121.17298765278974</v>
      </c>
      <c r="H21" s="28"/>
      <c r="I21" s="40" t="s">
        <v>36</v>
      </c>
      <c r="J21" s="28"/>
      <c r="K21" s="16" t="s">
        <v>16</v>
      </c>
    </row>
    <row r="22" spans="1:11" x14ac:dyDescent="0.3">
      <c r="A22" s="26">
        <f t="shared" si="1"/>
        <v>8</v>
      </c>
      <c r="B22" s="29" t="s">
        <v>37</v>
      </c>
      <c r="C22" s="34">
        <f>+'2026 MFR C-37'!E30</f>
        <v>15302.68823</v>
      </c>
      <c r="D22" s="28"/>
      <c r="E22" s="34">
        <f>+'2026 MFR C-37'!H30</f>
        <v>16605</v>
      </c>
      <c r="F22" s="28"/>
      <c r="G22" s="30">
        <f t="shared" si="0"/>
        <v>-1302.3117700000003</v>
      </c>
      <c r="H22" s="28"/>
      <c r="I22" s="40" t="s">
        <v>29</v>
      </c>
      <c r="J22" s="33"/>
    </row>
    <row r="23" spans="1:11" x14ac:dyDescent="0.3">
      <c r="A23" s="26">
        <f t="shared" si="1"/>
        <v>9</v>
      </c>
      <c r="B23" s="29" t="s">
        <v>38</v>
      </c>
      <c r="C23" s="34">
        <f>+'2026 MFR C-37'!E32</f>
        <v>220337.59585039187</v>
      </c>
      <c r="D23" s="28"/>
      <c r="E23" s="34">
        <f>+'2026 MFR C-37'!H32</f>
        <v>327316</v>
      </c>
      <c r="F23" s="28"/>
      <c r="G23" s="30">
        <f t="shared" si="0"/>
        <v>-106978.40414960813</v>
      </c>
      <c r="H23" s="28"/>
      <c r="I23" s="40" t="s">
        <v>29</v>
      </c>
      <c r="J23" s="33"/>
    </row>
    <row r="24" spans="1:11" x14ac:dyDescent="0.3">
      <c r="A24" s="26">
        <f t="shared" si="1"/>
        <v>10</v>
      </c>
      <c r="B24" s="27" t="s">
        <v>39</v>
      </c>
      <c r="C24" s="39">
        <f>SUM(C15:C23)</f>
        <v>641789.95931672677</v>
      </c>
      <c r="D24" s="34"/>
      <c r="E24" s="39">
        <f>SUM(E15:E23)</f>
        <v>836543</v>
      </c>
      <c r="F24" s="28"/>
      <c r="G24" s="39">
        <f>SUM(G15:G23)</f>
        <v>-194753.04068327314</v>
      </c>
      <c r="H24" s="28"/>
      <c r="I24" s="28"/>
      <c r="J24" s="33"/>
    </row>
    <row r="25" spans="1:11" x14ac:dyDescent="0.3">
      <c r="A25" s="26">
        <f t="shared" si="1"/>
        <v>11</v>
      </c>
      <c r="B25" s="27"/>
      <c r="C25" s="31"/>
      <c r="D25" s="28"/>
      <c r="E25" s="28"/>
      <c r="F25" s="28"/>
      <c r="G25" s="32"/>
      <c r="H25" s="28"/>
      <c r="I25" s="28"/>
      <c r="J25" s="33"/>
    </row>
    <row r="26" spans="1:11" x14ac:dyDescent="0.3">
      <c r="A26" s="26">
        <f t="shared" si="1"/>
        <v>12</v>
      </c>
      <c r="B26" s="27"/>
      <c r="C26" s="35"/>
      <c r="D26" s="35"/>
      <c r="E26" s="35"/>
      <c r="F26" s="35"/>
      <c r="G26" s="35"/>
      <c r="H26" s="35"/>
      <c r="I26" s="26"/>
      <c r="J26" s="33"/>
    </row>
    <row r="27" spans="1:11" s="130" customFormat="1" x14ac:dyDescent="0.3">
      <c r="A27" s="127">
        <f t="shared" si="1"/>
        <v>13</v>
      </c>
      <c r="B27" s="126" t="s">
        <v>40</v>
      </c>
      <c r="C27" s="131"/>
      <c r="D27" s="131"/>
      <c r="E27" s="131"/>
      <c r="F27" s="131"/>
      <c r="G27" s="131"/>
      <c r="H27" s="131"/>
      <c r="I27" s="131"/>
      <c r="J27" s="131"/>
    </row>
    <row r="28" spans="1:11" x14ac:dyDescent="0.3">
      <c r="A28" s="26">
        <f t="shared" si="1"/>
        <v>14</v>
      </c>
      <c r="B28" s="27"/>
      <c r="C28" s="27"/>
      <c r="D28" s="28"/>
      <c r="E28" s="28"/>
      <c r="F28" s="36"/>
      <c r="G28" s="36"/>
      <c r="H28" s="36"/>
      <c r="I28" s="36"/>
    </row>
    <row r="29" spans="1:11" x14ac:dyDescent="0.3">
      <c r="A29" s="26">
        <f t="shared" si="1"/>
        <v>15</v>
      </c>
      <c r="B29" s="27"/>
      <c r="C29" s="27"/>
      <c r="D29" s="28"/>
      <c r="E29" s="28"/>
      <c r="F29" s="36"/>
      <c r="G29" s="36"/>
      <c r="H29" s="36"/>
      <c r="I29" s="36"/>
    </row>
    <row r="30" spans="1:11" x14ac:dyDescent="0.3">
      <c r="A30" s="26">
        <f t="shared" si="1"/>
        <v>16</v>
      </c>
      <c r="B30" s="27"/>
      <c r="C30" s="27"/>
      <c r="D30" s="28"/>
      <c r="E30" s="28"/>
      <c r="F30" s="36"/>
      <c r="G30" s="36"/>
      <c r="H30" s="36"/>
      <c r="I30" s="36"/>
    </row>
    <row r="31" spans="1:11" x14ac:dyDescent="0.3">
      <c r="A31" s="26">
        <f t="shared" si="1"/>
        <v>17</v>
      </c>
      <c r="B31" s="27"/>
      <c r="C31" s="27"/>
      <c r="D31" s="28"/>
      <c r="E31" s="28"/>
      <c r="F31" s="36"/>
      <c r="G31" s="36"/>
      <c r="H31" s="36"/>
      <c r="I31" s="36"/>
    </row>
    <row r="32" spans="1:11" x14ac:dyDescent="0.3">
      <c r="A32" s="26">
        <f t="shared" si="1"/>
        <v>18</v>
      </c>
      <c r="B32" s="27"/>
      <c r="C32" s="27"/>
      <c r="D32" s="28"/>
      <c r="E32" s="28"/>
      <c r="F32" s="36"/>
      <c r="G32" s="36"/>
      <c r="H32" s="36"/>
      <c r="I32" s="36"/>
    </row>
    <row r="33" spans="1:10" x14ac:dyDescent="0.3">
      <c r="A33" s="26">
        <f t="shared" si="1"/>
        <v>19</v>
      </c>
      <c r="B33" s="27"/>
    </row>
    <row r="34" spans="1:10" x14ac:dyDescent="0.3">
      <c r="A34" s="26">
        <f t="shared" si="1"/>
        <v>20</v>
      </c>
      <c r="B34" s="27"/>
    </row>
    <row r="35" spans="1:10" x14ac:dyDescent="0.3">
      <c r="A35" s="26">
        <f t="shared" si="1"/>
        <v>21</v>
      </c>
      <c r="B35" s="126"/>
      <c r="C35" s="130"/>
      <c r="D35" s="130"/>
      <c r="E35" s="130"/>
      <c r="F35" s="130"/>
      <c r="G35" s="130"/>
      <c r="H35" s="130"/>
      <c r="I35" s="130"/>
      <c r="J35" s="130"/>
    </row>
    <row r="36" spans="1:10" x14ac:dyDescent="0.3">
      <c r="A36" s="26">
        <f t="shared" si="1"/>
        <v>22</v>
      </c>
      <c r="B36" s="126"/>
      <c r="C36" s="130"/>
      <c r="D36" s="130"/>
      <c r="E36" s="130"/>
      <c r="F36" s="130"/>
      <c r="G36" s="130"/>
      <c r="H36" s="130"/>
      <c r="I36" s="130"/>
      <c r="J36" s="130"/>
    </row>
    <row r="37" spans="1:10" x14ac:dyDescent="0.3">
      <c r="A37" s="26">
        <f t="shared" si="1"/>
        <v>23</v>
      </c>
      <c r="B37" s="130"/>
      <c r="C37" s="130"/>
      <c r="D37" s="130"/>
      <c r="E37" s="130"/>
      <c r="F37" s="130"/>
      <c r="G37" s="130"/>
      <c r="H37" s="130"/>
      <c r="I37" s="130"/>
      <c r="J37" s="130"/>
    </row>
    <row r="38" spans="1:10" x14ac:dyDescent="0.3">
      <c r="A38" s="26">
        <f t="shared" si="1"/>
        <v>24</v>
      </c>
      <c r="B38" s="130"/>
      <c r="C38" s="130"/>
      <c r="D38" s="130"/>
      <c r="E38" s="130"/>
      <c r="F38" s="130"/>
      <c r="G38" s="130"/>
      <c r="H38" s="130"/>
      <c r="I38" s="130"/>
      <c r="J38" s="130"/>
    </row>
    <row r="39" spans="1:10" x14ac:dyDescent="0.3">
      <c r="A39" s="26">
        <f t="shared" si="1"/>
        <v>25</v>
      </c>
    </row>
    <row r="40" spans="1:10" x14ac:dyDescent="0.3">
      <c r="A40" s="26">
        <f t="shared" si="1"/>
        <v>26</v>
      </c>
    </row>
    <row r="41" spans="1:10" x14ac:dyDescent="0.3">
      <c r="A41" s="26">
        <f t="shared" si="1"/>
        <v>27</v>
      </c>
    </row>
    <row r="42" spans="1:10" x14ac:dyDescent="0.3">
      <c r="A42" s="26">
        <f t="shared" si="1"/>
        <v>28</v>
      </c>
    </row>
    <row r="43" spans="1:10" x14ac:dyDescent="0.3">
      <c r="A43" s="26">
        <f t="shared" si="1"/>
        <v>29</v>
      </c>
    </row>
    <row r="44" spans="1:10" x14ac:dyDescent="0.3">
      <c r="A44" s="26">
        <f t="shared" si="1"/>
        <v>30</v>
      </c>
    </row>
    <row r="45" spans="1:10" x14ac:dyDescent="0.3">
      <c r="A45" s="26">
        <f t="shared" si="1"/>
        <v>31</v>
      </c>
    </row>
    <row r="46" spans="1:10" x14ac:dyDescent="0.3">
      <c r="A46" s="26">
        <f t="shared" si="1"/>
        <v>32</v>
      </c>
    </row>
    <row r="47" spans="1:10" x14ac:dyDescent="0.3">
      <c r="A47" s="26">
        <f t="shared" ref="A47" si="2">+A46+1</f>
        <v>33</v>
      </c>
      <c r="B47" s="27"/>
      <c r="C47" s="27"/>
      <c r="D47" s="28"/>
      <c r="E47" s="28"/>
      <c r="F47" s="36"/>
      <c r="G47" s="36"/>
      <c r="H47" s="36"/>
      <c r="I47" s="36"/>
    </row>
    <row r="48" spans="1:10" x14ac:dyDescent="0.3">
      <c r="A48" s="113" t="s">
        <v>41</v>
      </c>
      <c r="B48" s="114"/>
      <c r="C48" s="114"/>
      <c r="D48" s="115"/>
      <c r="E48" s="115"/>
      <c r="F48" s="113"/>
      <c r="G48" s="116"/>
      <c r="H48" s="116"/>
      <c r="I48" s="116" t="s">
        <v>42</v>
      </c>
      <c r="J48" s="113"/>
    </row>
    <row r="50" spans="2:7" x14ac:dyDescent="0.3">
      <c r="B50" s="2" t="s">
        <v>43</v>
      </c>
      <c r="C50" s="125">
        <v>0</v>
      </c>
      <c r="E50" s="125">
        <v>0</v>
      </c>
      <c r="G50" s="125">
        <v>0</v>
      </c>
    </row>
  </sheetData>
  <mergeCells count="1">
    <mergeCell ref="D3:G8"/>
  </mergeCells>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9323C-11E1-4B97-B981-CC9D37C59268}">
  <sheetPr codeName="Sheet2"/>
  <dimension ref="A1:K50"/>
  <sheetViews>
    <sheetView tabSelected="1" view="pageBreakPreview" zoomScale="80" zoomScaleNormal="120" zoomScaleSheetLayoutView="80" workbookViewId="0">
      <selection activeCell="D3" sqref="D3:G8"/>
    </sheetView>
  </sheetViews>
  <sheetFormatPr defaultColWidth="9.109375" defaultRowHeight="13.8" x14ac:dyDescent="0.3"/>
  <cols>
    <col min="1" max="1" width="6.109375" style="2" customWidth="1"/>
    <col min="2" max="2" width="40.21875" style="2" customWidth="1"/>
    <col min="3" max="3" width="16.109375" style="2" customWidth="1"/>
    <col min="4" max="4" width="4.77734375" style="2" customWidth="1"/>
    <col min="5" max="5" width="16.77734375" style="2" customWidth="1"/>
    <col min="6" max="6" width="4.44140625" style="2" customWidth="1"/>
    <col min="7" max="7" width="13.77734375" style="2" customWidth="1"/>
    <col min="8" max="8" width="4.33203125" style="2" customWidth="1"/>
    <col min="9" max="9" width="38.44140625" style="2" customWidth="1"/>
    <col min="10" max="10" width="16.44140625" style="2" customWidth="1"/>
    <col min="11" max="16384" width="9.109375" style="2"/>
  </cols>
  <sheetData>
    <row r="1" spans="1:11" ht="12.75" customHeight="1" x14ac:dyDescent="0.3">
      <c r="A1" s="1" t="s">
        <v>0</v>
      </c>
      <c r="B1" s="119"/>
      <c r="C1" s="119"/>
      <c r="D1" s="1" t="s">
        <v>1</v>
      </c>
      <c r="E1" s="1"/>
      <c r="F1" s="1"/>
      <c r="G1" s="1"/>
      <c r="H1" s="1"/>
      <c r="J1" s="5" t="s">
        <v>47</v>
      </c>
    </row>
    <row r="2" spans="1:11" ht="12.75" customHeight="1" x14ac:dyDescent="0.3">
      <c r="A2" s="3"/>
      <c r="B2" s="3"/>
      <c r="C2" s="3"/>
      <c r="D2" s="3"/>
      <c r="E2" s="3"/>
      <c r="F2" s="117"/>
      <c r="G2" s="117"/>
      <c r="H2" s="117"/>
      <c r="I2" s="117"/>
      <c r="J2" s="79"/>
    </row>
    <row r="3" spans="1:11" ht="12.75" customHeight="1" x14ac:dyDescent="0.3">
      <c r="A3" s="2" t="s">
        <v>3</v>
      </c>
      <c r="B3" s="7"/>
      <c r="C3" s="5" t="s">
        <v>4</v>
      </c>
      <c r="D3" s="134" t="s">
        <v>5</v>
      </c>
      <c r="E3" s="134"/>
      <c r="F3" s="134"/>
      <c r="G3" s="134"/>
      <c r="H3" s="6"/>
      <c r="I3" s="6" t="s">
        <v>6</v>
      </c>
      <c r="J3" s="7"/>
      <c r="K3" s="7"/>
    </row>
    <row r="4" spans="1:11" x14ac:dyDescent="0.3">
      <c r="B4" s="7"/>
      <c r="C4" s="7"/>
      <c r="D4" s="135"/>
      <c r="E4" s="135"/>
      <c r="F4" s="135"/>
      <c r="G4" s="135"/>
      <c r="H4" s="8" t="s">
        <v>10</v>
      </c>
      <c r="I4" s="9" t="s">
        <v>8</v>
      </c>
      <c r="J4" s="81">
        <v>46752</v>
      </c>
    </row>
    <row r="5" spans="1:11" ht="12.75" customHeight="1" x14ac:dyDescent="0.3">
      <c r="A5" s="2" t="s">
        <v>9</v>
      </c>
      <c r="B5" s="120"/>
      <c r="C5" s="120"/>
      <c r="D5" s="135"/>
      <c r="E5" s="135"/>
      <c r="F5" s="135"/>
      <c r="G5" s="135"/>
      <c r="H5" s="8" t="s">
        <v>10</v>
      </c>
      <c r="I5" s="9" t="s">
        <v>11</v>
      </c>
      <c r="J5" s="81">
        <v>46387</v>
      </c>
    </row>
    <row r="6" spans="1:11" x14ac:dyDescent="0.3">
      <c r="A6" s="11"/>
      <c r="D6" s="135"/>
      <c r="E6" s="135"/>
      <c r="F6" s="135"/>
      <c r="G6" s="135"/>
      <c r="H6" s="8" t="s">
        <v>7</v>
      </c>
      <c r="I6" s="9" t="s">
        <v>12</v>
      </c>
      <c r="J6" s="81">
        <v>46022</v>
      </c>
    </row>
    <row r="7" spans="1:11" ht="12.75" customHeight="1" x14ac:dyDescent="0.3">
      <c r="A7" s="2" t="s">
        <v>89</v>
      </c>
      <c r="D7" s="135"/>
      <c r="E7" s="135"/>
      <c r="F7" s="135"/>
      <c r="G7" s="135"/>
      <c r="H7" s="8" t="s">
        <v>10</v>
      </c>
      <c r="I7" s="9" t="s">
        <v>13</v>
      </c>
      <c r="J7" s="81">
        <v>45657</v>
      </c>
    </row>
    <row r="8" spans="1:11" ht="12.75" customHeight="1" x14ac:dyDescent="0.3">
      <c r="D8" s="135"/>
      <c r="E8" s="135"/>
      <c r="F8" s="135"/>
      <c r="G8" s="135"/>
      <c r="H8" s="8" t="s">
        <v>10</v>
      </c>
      <c r="I8" s="9" t="s">
        <v>14</v>
      </c>
      <c r="J8" s="81">
        <v>45291</v>
      </c>
    </row>
    <row r="9" spans="1:11" ht="12.45" customHeight="1" x14ac:dyDescent="0.3">
      <c r="F9" s="12"/>
      <c r="G9" s="13"/>
      <c r="H9" s="8"/>
      <c r="J9" s="10"/>
      <c r="K9" s="10"/>
    </row>
    <row r="10" spans="1:11" s="16" customFormat="1" x14ac:dyDescent="0.3">
      <c r="A10" s="14"/>
      <c r="B10" s="14"/>
      <c r="C10" s="14"/>
      <c r="D10" s="14"/>
      <c r="E10" s="15" t="s">
        <v>15</v>
      </c>
      <c r="F10" s="15"/>
      <c r="G10" s="14"/>
      <c r="H10" s="8"/>
      <c r="I10" s="133" t="s">
        <v>90</v>
      </c>
      <c r="J10" s="10"/>
      <c r="K10" s="37"/>
    </row>
    <row r="11" spans="1:11" s="16" customFormat="1" x14ac:dyDescent="0.25">
      <c r="A11" s="118"/>
      <c r="B11" s="112">
        <v>-1</v>
      </c>
      <c r="C11" s="112">
        <f>+B11-1</f>
        <v>-2</v>
      </c>
      <c r="D11" s="112"/>
      <c r="E11" s="112">
        <f>+C11-1</f>
        <v>-3</v>
      </c>
      <c r="F11" s="112"/>
      <c r="G11" s="112">
        <f>+E11-1</f>
        <v>-4</v>
      </c>
      <c r="H11" s="112"/>
      <c r="I11" s="112">
        <f>+G11-1</f>
        <v>-5</v>
      </c>
      <c r="J11" s="17"/>
    </row>
    <row r="12" spans="1:11" s="16" customFormat="1" x14ac:dyDescent="0.25">
      <c r="A12" s="118"/>
      <c r="B12" s="41"/>
      <c r="C12" s="41" t="s">
        <v>48</v>
      </c>
      <c r="D12" s="41"/>
      <c r="E12" s="19" t="s">
        <v>49</v>
      </c>
      <c r="G12" s="19"/>
      <c r="H12" s="41"/>
      <c r="I12" s="41"/>
      <c r="J12" s="41"/>
    </row>
    <row r="13" spans="1:11" s="16" customFormat="1" x14ac:dyDescent="0.25">
      <c r="A13" s="20" t="s">
        <v>19</v>
      </c>
      <c r="B13" s="20"/>
      <c r="C13" s="18" t="s">
        <v>20</v>
      </c>
      <c r="D13" s="18"/>
      <c r="E13" s="41" t="s">
        <v>20</v>
      </c>
      <c r="F13" s="19"/>
      <c r="G13" s="20" t="s">
        <v>21</v>
      </c>
      <c r="H13" s="20"/>
      <c r="I13" s="20" t="s">
        <v>22</v>
      </c>
      <c r="J13" s="20"/>
    </row>
    <row r="14" spans="1:11" s="16" customFormat="1" x14ac:dyDescent="0.25">
      <c r="A14" s="21" t="s">
        <v>23</v>
      </c>
      <c r="B14" s="22" t="s">
        <v>24</v>
      </c>
      <c r="C14" s="15" t="s">
        <v>25</v>
      </c>
      <c r="D14" s="23"/>
      <c r="E14" s="24" t="s">
        <v>26</v>
      </c>
      <c r="F14" s="15"/>
      <c r="G14" s="24" t="s">
        <v>27</v>
      </c>
      <c r="H14" s="25"/>
      <c r="I14" s="25" t="s">
        <v>21</v>
      </c>
      <c r="J14" s="25"/>
    </row>
    <row r="15" spans="1:11" s="16" customFormat="1" x14ac:dyDescent="0.3">
      <c r="A15" s="26">
        <v>1</v>
      </c>
      <c r="B15" s="27" t="s">
        <v>28</v>
      </c>
      <c r="C15" s="38">
        <f>+'2025 MFR C-37'!E16</f>
        <v>64492.592344351004</v>
      </c>
      <c r="D15" s="28"/>
      <c r="E15" s="38">
        <f>+'2025 MFR C-37'!H16</f>
        <v>61573</v>
      </c>
      <c r="F15" s="28"/>
      <c r="G15" s="38">
        <f t="shared" ref="G15:G23" si="0">+C15-E15</f>
        <v>2919.5923443510037</v>
      </c>
      <c r="H15" s="28"/>
      <c r="I15" s="40" t="s">
        <v>36</v>
      </c>
      <c r="J15" s="28"/>
      <c r="K15" s="16" t="s">
        <v>50</v>
      </c>
    </row>
    <row r="16" spans="1:11" s="16" customFormat="1" x14ac:dyDescent="0.3">
      <c r="A16" s="26">
        <f>+A15+1</f>
        <v>2</v>
      </c>
      <c r="B16" s="16" t="s">
        <v>30</v>
      </c>
      <c r="C16" s="34">
        <f>+'2025 MFR C-37'!E18</f>
        <v>118292.31596780701</v>
      </c>
      <c r="D16" s="28"/>
      <c r="E16" s="34">
        <f>+'2025 MFR C-37'!H18</f>
        <v>126171</v>
      </c>
      <c r="F16" s="28"/>
      <c r="G16" s="30">
        <f t="shared" si="0"/>
        <v>-7878.6840321929922</v>
      </c>
      <c r="H16" s="28"/>
      <c r="I16" s="40" t="s">
        <v>29</v>
      </c>
      <c r="J16" s="28"/>
    </row>
    <row r="17" spans="1:11" s="16" customFormat="1" x14ac:dyDescent="0.3">
      <c r="A17" s="26">
        <f t="shared" ref="A17:A46" si="1">+A16+1</f>
        <v>3</v>
      </c>
      <c r="B17" s="29" t="s">
        <v>31</v>
      </c>
      <c r="C17" s="34">
        <f>+'2025 MFR C-37'!E20</f>
        <v>1117.4911000009961</v>
      </c>
      <c r="D17" s="28"/>
      <c r="E17" s="34">
        <f>+'2025 MFR C-37'!H20</f>
        <v>2668</v>
      </c>
      <c r="F17" s="28"/>
      <c r="G17" s="30">
        <f t="shared" si="0"/>
        <v>-1550.5088999990039</v>
      </c>
      <c r="H17" s="28"/>
      <c r="I17" s="40" t="s">
        <v>29</v>
      </c>
      <c r="J17" s="28"/>
    </row>
    <row r="18" spans="1:11" s="16" customFormat="1" x14ac:dyDescent="0.3">
      <c r="A18" s="26">
        <f t="shared" si="1"/>
        <v>4</v>
      </c>
      <c r="B18" s="29" t="s">
        <v>32</v>
      </c>
      <c r="C18" s="34">
        <f>+'2025 MFR C-37'!E22</f>
        <v>31548.194418099898</v>
      </c>
      <c r="D18" s="28"/>
      <c r="E18" s="34">
        <f>+'2025 MFR C-37'!H22</f>
        <v>40441</v>
      </c>
      <c r="F18" s="30"/>
      <c r="G18" s="30">
        <f t="shared" si="0"/>
        <v>-8892.805581900102</v>
      </c>
      <c r="H18" s="28"/>
      <c r="I18" s="40" t="s">
        <v>29</v>
      </c>
      <c r="J18" s="28"/>
    </row>
    <row r="19" spans="1:11" s="16" customFormat="1" x14ac:dyDescent="0.3">
      <c r="A19" s="26">
        <f t="shared" si="1"/>
        <v>5</v>
      </c>
      <c r="B19" s="29" t="s">
        <v>33</v>
      </c>
      <c r="C19" s="34">
        <f>+'2025 MFR C-37'!E24</f>
        <v>96563.610434665796</v>
      </c>
      <c r="D19" s="28"/>
      <c r="E19" s="34">
        <f>+'2025 MFR C-37'!H24</f>
        <v>115365</v>
      </c>
      <c r="F19" s="30"/>
      <c r="G19" s="30">
        <f t="shared" si="0"/>
        <v>-18801.389565334204</v>
      </c>
      <c r="H19" s="28"/>
      <c r="I19" s="40" t="s">
        <v>29</v>
      </c>
      <c r="J19" s="28"/>
    </row>
    <row r="20" spans="1:11" s="16" customFormat="1" x14ac:dyDescent="0.3">
      <c r="A20" s="26">
        <f t="shared" si="1"/>
        <v>6</v>
      </c>
      <c r="B20" s="29" t="s">
        <v>34</v>
      </c>
      <c r="C20" s="34">
        <f>+'2025 MFR C-37'!E26</f>
        <v>77878.831436556298</v>
      </c>
      <c r="D20" s="42"/>
      <c r="E20" s="34">
        <f>+'2025 MFR C-37'!H26</f>
        <v>127567</v>
      </c>
      <c r="F20" s="42"/>
      <c r="G20" s="30">
        <f t="shared" si="0"/>
        <v>-49688.168563443702</v>
      </c>
      <c r="H20" s="28"/>
      <c r="I20" s="40" t="s">
        <v>29</v>
      </c>
      <c r="J20" s="28"/>
    </row>
    <row r="21" spans="1:11" s="16" customFormat="1" x14ac:dyDescent="0.3">
      <c r="A21" s="26">
        <f t="shared" si="1"/>
        <v>7</v>
      </c>
      <c r="B21" s="27" t="s">
        <v>35</v>
      </c>
      <c r="C21" s="34">
        <f>+'2025 MFR C-37'!E28</f>
        <v>4137.2494402698703</v>
      </c>
      <c r="D21" s="28"/>
      <c r="E21" s="34">
        <f>+'2025 MFR C-37'!H28</f>
        <v>3133</v>
      </c>
      <c r="F21" s="28"/>
      <c r="G21" s="30">
        <f t="shared" si="0"/>
        <v>1004.2494402698703</v>
      </c>
      <c r="H21" s="28"/>
      <c r="I21" s="40" t="s">
        <v>51</v>
      </c>
      <c r="J21" s="28"/>
      <c r="K21" s="16" t="s">
        <v>16</v>
      </c>
    </row>
    <row r="22" spans="1:11" x14ac:dyDescent="0.3">
      <c r="A22" s="26">
        <f t="shared" si="1"/>
        <v>8</v>
      </c>
      <c r="B22" s="29" t="s">
        <v>37</v>
      </c>
      <c r="C22" s="34">
        <f>+'2025 MFR C-37'!E30</f>
        <v>16204.449584999898</v>
      </c>
      <c r="D22" s="28"/>
      <c r="E22" s="34">
        <f>+'2025 MFR C-37'!H30</f>
        <v>15969</v>
      </c>
      <c r="F22" s="28"/>
      <c r="G22" s="30">
        <f t="shared" si="0"/>
        <v>235.44958499989843</v>
      </c>
      <c r="H22" s="28"/>
      <c r="I22" s="40" t="s">
        <v>52</v>
      </c>
      <c r="J22" s="33"/>
    </row>
    <row r="23" spans="1:11" x14ac:dyDescent="0.3">
      <c r="A23" s="26">
        <f t="shared" si="1"/>
        <v>9</v>
      </c>
      <c r="B23" s="29" t="s">
        <v>38</v>
      </c>
      <c r="C23" s="34">
        <f>+'2025 MFR C-37'!E32</f>
        <v>204355.93239898511</v>
      </c>
      <c r="D23" s="28"/>
      <c r="E23" s="34">
        <f>+'2025 MFR C-37'!H32</f>
        <v>314784</v>
      </c>
      <c r="F23" s="28"/>
      <c r="G23" s="30">
        <f t="shared" si="0"/>
        <v>-110428.06760101489</v>
      </c>
      <c r="H23" s="28"/>
      <c r="I23" s="40" t="s">
        <v>29</v>
      </c>
      <c r="J23" s="33"/>
    </row>
    <row r="24" spans="1:11" x14ac:dyDescent="0.3">
      <c r="A24" s="26">
        <f t="shared" si="1"/>
        <v>10</v>
      </c>
      <c r="B24" s="27" t="s">
        <v>39</v>
      </c>
      <c r="C24" s="39">
        <f>SUM(C15:C23)</f>
        <v>614590.6671257359</v>
      </c>
      <c r="D24" s="34"/>
      <c r="E24" s="39">
        <f>SUM(E15:E23)</f>
        <v>807671</v>
      </c>
      <c r="F24" s="28"/>
      <c r="G24" s="39">
        <f>SUM(G15:G23)</f>
        <v>-193080.33287426413</v>
      </c>
      <c r="H24" s="28"/>
      <c r="I24" s="28"/>
      <c r="J24" s="33"/>
    </row>
    <row r="25" spans="1:11" x14ac:dyDescent="0.3">
      <c r="A25" s="26">
        <f t="shared" si="1"/>
        <v>11</v>
      </c>
      <c r="B25" s="27"/>
      <c r="C25" s="31"/>
      <c r="D25" s="28"/>
      <c r="E25" s="28"/>
      <c r="F25" s="28"/>
      <c r="G25" s="32"/>
      <c r="H25" s="28"/>
      <c r="I25" s="28"/>
      <c r="J25" s="33"/>
    </row>
    <row r="26" spans="1:11" x14ac:dyDescent="0.3">
      <c r="A26" s="26">
        <f t="shared" si="1"/>
        <v>12</v>
      </c>
      <c r="B26" s="27"/>
      <c r="C26" s="35"/>
      <c r="D26" s="35"/>
      <c r="E26" s="35"/>
      <c r="F26" s="35"/>
      <c r="G26" s="35"/>
      <c r="H26" s="35"/>
      <c r="I26" s="26"/>
      <c r="J26" s="33"/>
    </row>
    <row r="27" spans="1:11" s="130" customFormat="1" ht="14.4" customHeight="1" x14ac:dyDescent="0.3">
      <c r="A27" s="127">
        <f t="shared" si="1"/>
        <v>13</v>
      </c>
      <c r="B27" s="137" t="s">
        <v>53</v>
      </c>
      <c r="C27" s="137"/>
      <c r="D27" s="137"/>
      <c r="E27" s="137"/>
      <c r="F27" s="137"/>
      <c r="G27" s="137"/>
      <c r="H27" s="137"/>
      <c r="I27" s="137"/>
      <c r="J27" s="137"/>
    </row>
    <row r="28" spans="1:11" x14ac:dyDescent="0.3">
      <c r="A28" s="26">
        <f t="shared" si="1"/>
        <v>14</v>
      </c>
      <c r="B28" s="137"/>
      <c r="C28" s="137"/>
      <c r="D28" s="137"/>
      <c r="E28" s="137"/>
      <c r="F28" s="137"/>
      <c r="G28" s="137"/>
      <c r="H28" s="137"/>
      <c r="I28" s="137"/>
      <c r="J28" s="137"/>
    </row>
    <row r="29" spans="1:11" x14ac:dyDescent="0.3">
      <c r="A29" s="26">
        <f t="shared" si="1"/>
        <v>15</v>
      </c>
      <c r="B29" s="137"/>
      <c r="C29" s="137"/>
      <c r="D29" s="137"/>
      <c r="E29" s="137"/>
      <c r="F29" s="137"/>
      <c r="G29" s="137"/>
      <c r="H29" s="137"/>
      <c r="I29" s="137"/>
      <c r="J29" s="137"/>
    </row>
    <row r="30" spans="1:11" x14ac:dyDescent="0.3">
      <c r="A30" s="26">
        <f t="shared" si="1"/>
        <v>16</v>
      </c>
      <c r="B30" s="137"/>
      <c r="C30" s="137"/>
      <c r="D30" s="137"/>
      <c r="E30" s="137"/>
      <c r="F30" s="137"/>
      <c r="G30" s="137"/>
      <c r="H30" s="137"/>
      <c r="I30" s="137"/>
      <c r="J30" s="137"/>
    </row>
    <row r="31" spans="1:11" x14ac:dyDescent="0.3">
      <c r="A31" s="26">
        <f t="shared" si="1"/>
        <v>17</v>
      </c>
      <c r="B31" s="137"/>
      <c r="C31" s="137"/>
      <c r="D31" s="137"/>
      <c r="E31" s="137"/>
      <c r="F31" s="137"/>
      <c r="G31" s="137"/>
      <c r="H31" s="137"/>
      <c r="I31" s="137"/>
      <c r="J31" s="137"/>
    </row>
    <row r="32" spans="1:11" x14ac:dyDescent="0.3">
      <c r="A32" s="26">
        <f t="shared" si="1"/>
        <v>18</v>
      </c>
      <c r="B32" s="137"/>
      <c r="C32" s="137"/>
      <c r="D32" s="137"/>
      <c r="E32" s="137"/>
      <c r="F32" s="137"/>
      <c r="G32" s="137"/>
      <c r="H32" s="137"/>
      <c r="I32" s="137"/>
      <c r="J32" s="137"/>
    </row>
    <row r="33" spans="1:10" x14ac:dyDescent="0.3">
      <c r="A33" s="26">
        <f t="shared" si="1"/>
        <v>19</v>
      </c>
      <c r="B33" s="137"/>
      <c r="C33" s="137"/>
      <c r="D33" s="137"/>
      <c r="E33" s="137"/>
      <c r="F33" s="137"/>
      <c r="G33" s="137"/>
      <c r="H33" s="137"/>
      <c r="I33" s="137"/>
      <c r="J33" s="137"/>
    </row>
    <row r="34" spans="1:10" x14ac:dyDescent="0.3">
      <c r="A34" s="26">
        <f t="shared" si="1"/>
        <v>20</v>
      </c>
    </row>
    <row r="35" spans="1:10" x14ac:dyDescent="0.3">
      <c r="A35" s="26">
        <f t="shared" si="1"/>
        <v>21</v>
      </c>
      <c r="B35" s="138" t="s">
        <v>54</v>
      </c>
      <c r="C35" s="138"/>
      <c r="D35" s="138"/>
      <c r="E35" s="138"/>
      <c r="F35" s="138"/>
      <c r="G35" s="138"/>
      <c r="H35" s="138"/>
      <c r="I35" s="138"/>
      <c r="J35" s="138"/>
    </row>
    <row r="36" spans="1:10" ht="13.95" customHeight="1" x14ac:dyDescent="0.3">
      <c r="A36" s="26">
        <f t="shared" si="1"/>
        <v>22</v>
      </c>
      <c r="B36" s="130"/>
      <c r="C36" s="132"/>
      <c r="D36" s="132"/>
      <c r="E36" s="132"/>
      <c r="F36" s="132"/>
      <c r="G36" s="132"/>
      <c r="H36" s="132"/>
      <c r="I36" s="132"/>
      <c r="J36" s="132"/>
    </row>
    <row r="37" spans="1:10" x14ac:dyDescent="0.3">
      <c r="A37" s="26">
        <f t="shared" si="1"/>
        <v>23</v>
      </c>
      <c r="B37" s="136" t="s">
        <v>55</v>
      </c>
      <c r="C37" s="136"/>
      <c r="D37" s="136"/>
      <c r="E37" s="136"/>
      <c r="F37" s="136"/>
      <c r="G37" s="136"/>
      <c r="H37" s="136"/>
      <c r="I37" s="136"/>
      <c r="J37" s="136"/>
    </row>
    <row r="38" spans="1:10" x14ac:dyDescent="0.3">
      <c r="A38" s="26">
        <f t="shared" si="1"/>
        <v>24</v>
      </c>
      <c r="B38" s="136"/>
      <c r="C38" s="136"/>
      <c r="D38" s="136"/>
      <c r="E38" s="136"/>
      <c r="F38" s="136"/>
      <c r="G38" s="136"/>
      <c r="H38" s="136"/>
      <c r="I38" s="136"/>
      <c r="J38" s="136"/>
    </row>
    <row r="39" spans="1:10" x14ac:dyDescent="0.3">
      <c r="A39" s="26">
        <f t="shared" si="1"/>
        <v>25</v>
      </c>
    </row>
    <row r="40" spans="1:10" x14ac:dyDescent="0.3">
      <c r="A40" s="26">
        <f t="shared" si="1"/>
        <v>26</v>
      </c>
    </row>
    <row r="41" spans="1:10" x14ac:dyDescent="0.3">
      <c r="A41" s="26">
        <f t="shared" si="1"/>
        <v>27</v>
      </c>
    </row>
    <row r="42" spans="1:10" x14ac:dyDescent="0.3">
      <c r="A42" s="26">
        <f t="shared" si="1"/>
        <v>28</v>
      </c>
    </row>
    <row r="43" spans="1:10" x14ac:dyDescent="0.3">
      <c r="A43" s="26">
        <f t="shared" si="1"/>
        <v>29</v>
      </c>
    </row>
    <row r="44" spans="1:10" x14ac:dyDescent="0.3">
      <c r="A44" s="26">
        <f t="shared" si="1"/>
        <v>30</v>
      </c>
    </row>
    <row r="45" spans="1:10" x14ac:dyDescent="0.3">
      <c r="A45" s="26">
        <f t="shared" si="1"/>
        <v>31</v>
      </c>
    </row>
    <row r="46" spans="1:10" x14ac:dyDescent="0.3">
      <c r="A46" s="26">
        <f t="shared" si="1"/>
        <v>32</v>
      </c>
    </row>
    <row r="47" spans="1:10" x14ac:dyDescent="0.3">
      <c r="A47" s="26">
        <f t="shared" ref="A47" si="2">+A46+1</f>
        <v>33</v>
      </c>
      <c r="B47" s="27"/>
      <c r="C47" s="27"/>
      <c r="D47" s="28"/>
      <c r="E47" s="28"/>
      <c r="F47" s="36"/>
      <c r="G47" s="36"/>
      <c r="H47" s="36"/>
      <c r="I47" s="36"/>
    </row>
    <row r="48" spans="1:10" x14ac:dyDescent="0.3">
      <c r="A48" s="113" t="s">
        <v>41</v>
      </c>
      <c r="B48" s="114"/>
      <c r="C48" s="114"/>
      <c r="D48" s="115"/>
      <c r="E48" s="115"/>
      <c r="F48" s="113"/>
      <c r="G48" s="116"/>
      <c r="H48" s="116"/>
      <c r="I48" s="116" t="s">
        <v>42</v>
      </c>
      <c r="J48" s="113"/>
    </row>
    <row r="50" spans="2:7" x14ac:dyDescent="0.3">
      <c r="B50" s="2" t="s">
        <v>43</v>
      </c>
      <c r="C50" s="125">
        <v>0</v>
      </c>
      <c r="E50" s="125">
        <v>0</v>
      </c>
      <c r="G50" s="125">
        <v>0</v>
      </c>
    </row>
  </sheetData>
  <mergeCells count="4">
    <mergeCell ref="B37:J38"/>
    <mergeCell ref="B27:J33"/>
    <mergeCell ref="B35:J35"/>
    <mergeCell ref="D3:G8"/>
  </mergeCells>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4FF9-B71E-4B21-90C6-2E94301290C6}">
  <sheetPr>
    <tabColor rgb="FF002060"/>
  </sheetPr>
  <dimension ref="A1"/>
  <sheetViews>
    <sheetView tabSelected="1" workbookViewId="0">
      <selection activeCell="D3" sqref="D3:G8"/>
    </sheetView>
  </sheetViews>
  <sheetFormatPr defaultRowHeight="13.2" x14ac:dyDescent="0.25"/>
  <sheetData/>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8EADE-9797-4134-8965-5E4340FBD62B}">
  <sheetPr>
    <tabColor theme="4" tint="-0.499984740745262"/>
  </sheetPr>
  <dimension ref="A1:K48"/>
  <sheetViews>
    <sheetView tabSelected="1" zoomScale="90" zoomScaleNormal="90" workbookViewId="0">
      <selection activeCell="D3" sqref="D3:G8"/>
    </sheetView>
  </sheetViews>
  <sheetFormatPr defaultColWidth="9.77734375" defaultRowHeight="13.8" x14ac:dyDescent="0.3"/>
  <cols>
    <col min="1" max="1" width="6.33203125" style="77" customWidth="1"/>
    <col min="2" max="2" width="33" style="77" bestFit="1" customWidth="1"/>
    <col min="3" max="3" width="12.6640625" style="77" bestFit="1" customWidth="1"/>
    <col min="4" max="4" width="11.77734375" style="77" bestFit="1" customWidth="1"/>
    <col min="5" max="5" width="12.77734375" style="77" bestFit="1" customWidth="1"/>
    <col min="6" max="6" width="15.44140625" style="77" customWidth="1"/>
    <col min="7" max="7" width="10.44140625" style="77" bestFit="1" customWidth="1"/>
    <col min="8" max="8" width="10.77734375" style="77" bestFit="1" customWidth="1"/>
    <col min="9" max="9" width="16.77734375" style="77" customWidth="1"/>
    <col min="10" max="10" width="11.109375" style="77" bestFit="1" customWidth="1"/>
    <col min="11" max="11" width="11.44140625" style="77" bestFit="1" customWidth="1"/>
    <col min="12" max="16384" width="9.77734375" style="77"/>
  </cols>
  <sheetData>
    <row r="1" spans="1:11" ht="12.75" customHeight="1" x14ac:dyDescent="0.4">
      <c r="A1" s="44" t="s">
        <v>56</v>
      </c>
      <c r="B1" s="45"/>
      <c r="C1" s="45"/>
      <c r="D1" s="139" t="s">
        <v>57</v>
      </c>
      <c r="E1" s="139"/>
      <c r="F1" s="139"/>
      <c r="G1" s="44"/>
      <c r="H1" s="44"/>
      <c r="J1" s="139" t="s">
        <v>47</v>
      </c>
      <c r="K1" s="139"/>
    </row>
    <row r="2" spans="1:11" ht="12.75" customHeight="1" x14ac:dyDescent="0.3">
      <c r="A2" s="46"/>
      <c r="B2" s="47"/>
      <c r="C2" s="47"/>
      <c r="D2" s="47"/>
      <c r="E2" s="47"/>
      <c r="F2" s="48"/>
      <c r="G2" s="48"/>
      <c r="H2" s="48"/>
      <c r="I2" s="48"/>
      <c r="J2" s="48"/>
      <c r="K2" s="4"/>
    </row>
    <row r="3" spans="1:11" x14ac:dyDescent="0.3">
      <c r="A3" s="77" t="s">
        <v>3</v>
      </c>
      <c r="B3" s="49"/>
      <c r="C3" s="50" t="s">
        <v>4</v>
      </c>
      <c r="D3" s="140" t="s">
        <v>58</v>
      </c>
      <c r="E3" s="140"/>
      <c r="F3" s="140"/>
      <c r="G3" s="140"/>
      <c r="H3" s="80"/>
      <c r="I3" s="80" t="s">
        <v>6</v>
      </c>
      <c r="J3" s="51"/>
      <c r="K3" s="51"/>
    </row>
    <row r="4" spans="1:11" x14ac:dyDescent="0.3">
      <c r="B4" s="49"/>
      <c r="C4" s="49"/>
      <c r="D4" s="141"/>
      <c r="E4" s="141"/>
      <c r="F4" s="141"/>
      <c r="G4" s="141"/>
      <c r="H4" s="8" t="s">
        <v>59</v>
      </c>
      <c r="I4" s="9" t="s">
        <v>8</v>
      </c>
      <c r="K4" s="81">
        <v>46752</v>
      </c>
    </row>
    <row r="5" spans="1:11" ht="16.2" x14ac:dyDescent="0.35">
      <c r="A5" s="77" t="s">
        <v>9</v>
      </c>
      <c r="B5" s="52"/>
      <c r="C5" s="52"/>
      <c r="D5" s="53"/>
      <c r="E5" s="53"/>
      <c r="F5" s="53"/>
      <c r="G5" s="8"/>
      <c r="H5" s="8" t="s">
        <v>10</v>
      </c>
      <c r="I5" s="9" t="s">
        <v>11</v>
      </c>
      <c r="K5" s="81">
        <v>46387</v>
      </c>
    </row>
    <row r="6" spans="1:11" x14ac:dyDescent="0.3">
      <c r="A6" s="11"/>
      <c r="D6" s="53"/>
      <c r="E6" s="53"/>
      <c r="F6" s="53"/>
      <c r="G6" s="8"/>
      <c r="H6" s="8" t="s">
        <v>10</v>
      </c>
      <c r="I6" s="9" t="s">
        <v>12</v>
      </c>
      <c r="K6" s="81">
        <v>46022</v>
      </c>
    </row>
    <row r="7" spans="1:11" x14ac:dyDescent="0.3">
      <c r="A7" s="77" t="s">
        <v>60</v>
      </c>
      <c r="F7" s="12"/>
      <c r="G7" s="8"/>
      <c r="H7" s="8" t="s">
        <v>10</v>
      </c>
      <c r="I7" s="9" t="s">
        <v>13</v>
      </c>
      <c r="K7" s="81">
        <v>45657</v>
      </c>
    </row>
    <row r="8" spans="1:11" x14ac:dyDescent="0.3">
      <c r="F8" s="12"/>
      <c r="G8" s="13"/>
      <c r="H8" s="8" t="s">
        <v>10</v>
      </c>
      <c r="I8" s="9" t="s">
        <v>14</v>
      </c>
      <c r="J8" s="81"/>
      <c r="K8" s="81">
        <v>45291</v>
      </c>
    </row>
    <row r="9" spans="1:11" x14ac:dyDescent="0.3">
      <c r="F9" s="12"/>
      <c r="G9" s="13"/>
      <c r="H9" s="8"/>
      <c r="I9" s="43"/>
      <c r="J9" s="81"/>
      <c r="K9" s="81"/>
    </row>
    <row r="10" spans="1:11" s="86" customFormat="1" x14ac:dyDescent="0.3">
      <c r="A10" s="110"/>
      <c r="B10" s="83"/>
      <c r="C10" s="83"/>
      <c r="D10" s="83"/>
      <c r="E10" s="83"/>
      <c r="F10" s="84" t="s">
        <v>15</v>
      </c>
      <c r="G10" s="83"/>
      <c r="H10" s="8"/>
      <c r="I10" s="9"/>
      <c r="J10" s="81"/>
      <c r="K10" s="85"/>
    </row>
    <row r="11" spans="1:11" s="86" customFormat="1" x14ac:dyDescent="0.25">
      <c r="A11" s="111"/>
      <c r="B11" s="88" t="s">
        <v>61</v>
      </c>
      <c r="C11" s="88" t="s">
        <v>62</v>
      </c>
      <c r="D11" s="88" t="s">
        <v>63</v>
      </c>
      <c r="E11" s="88" t="s">
        <v>64</v>
      </c>
      <c r="F11" s="88" t="s">
        <v>65</v>
      </c>
      <c r="G11" s="88" t="s">
        <v>66</v>
      </c>
      <c r="H11" s="88" t="s">
        <v>67</v>
      </c>
      <c r="I11" s="88" t="s">
        <v>68</v>
      </c>
      <c r="J11" s="88" t="s">
        <v>69</v>
      </c>
      <c r="K11" s="88" t="s">
        <v>70</v>
      </c>
    </row>
    <row r="12" spans="1:11" s="86" customFormat="1" x14ac:dyDescent="0.25">
      <c r="A12" s="111"/>
      <c r="B12" s="89"/>
      <c r="C12" s="89" t="s">
        <v>71</v>
      </c>
      <c r="D12" s="89"/>
      <c r="E12" s="89"/>
      <c r="F12" s="89"/>
      <c r="G12" s="89"/>
      <c r="H12" s="89"/>
      <c r="I12" s="89"/>
      <c r="J12" s="89" t="s">
        <v>72</v>
      </c>
      <c r="K12" s="89"/>
    </row>
    <row r="13" spans="1:11" s="86" customFormat="1" x14ac:dyDescent="0.25">
      <c r="A13" s="111"/>
      <c r="B13" s="89"/>
      <c r="C13" s="90" t="s">
        <v>73</v>
      </c>
      <c r="D13" s="89"/>
      <c r="E13" s="89"/>
      <c r="G13" s="89"/>
      <c r="H13" s="89" t="s">
        <v>71</v>
      </c>
      <c r="I13" s="89" t="s">
        <v>72</v>
      </c>
      <c r="J13" s="90" t="s">
        <v>74</v>
      </c>
      <c r="K13" s="89" t="s">
        <v>75</v>
      </c>
    </row>
    <row r="14" spans="1:11" s="86" customFormat="1" x14ac:dyDescent="0.25">
      <c r="A14" s="90" t="s">
        <v>19</v>
      </c>
      <c r="B14" s="90"/>
      <c r="C14" s="91" t="s">
        <v>76</v>
      </c>
      <c r="D14" s="89" t="s">
        <v>77</v>
      </c>
      <c r="E14" s="92" t="s">
        <v>78</v>
      </c>
      <c r="F14" s="89" t="s">
        <v>79</v>
      </c>
      <c r="G14" s="90" t="s">
        <v>80</v>
      </c>
      <c r="H14" s="90" t="s">
        <v>74</v>
      </c>
      <c r="I14" s="90" t="s">
        <v>74</v>
      </c>
      <c r="J14" s="90" t="s">
        <v>21</v>
      </c>
      <c r="K14" s="90" t="s">
        <v>74</v>
      </c>
    </row>
    <row r="15" spans="1:11" s="86" customFormat="1" x14ac:dyDescent="0.25">
      <c r="A15" s="93" t="s">
        <v>23</v>
      </c>
      <c r="B15" s="94" t="s">
        <v>24</v>
      </c>
      <c r="C15" s="84" t="s">
        <v>81</v>
      </c>
      <c r="D15" s="93" t="s">
        <v>82</v>
      </c>
      <c r="E15" s="84" t="s">
        <v>83</v>
      </c>
      <c r="F15" s="95" t="s">
        <v>20</v>
      </c>
      <c r="G15" s="94" t="s">
        <v>84</v>
      </c>
      <c r="H15" s="96" t="s">
        <v>85</v>
      </c>
      <c r="I15" s="96" t="s">
        <v>21</v>
      </c>
      <c r="J15" s="96" t="s">
        <v>86</v>
      </c>
      <c r="K15" s="96" t="s">
        <v>21</v>
      </c>
    </row>
    <row r="16" spans="1:11" s="86" customFormat="1" x14ac:dyDescent="0.3">
      <c r="A16" s="54">
        <v>1</v>
      </c>
      <c r="B16" s="55" t="s">
        <v>28</v>
      </c>
      <c r="C16" s="56">
        <v>60014.026147974299</v>
      </c>
      <c r="D16" s="56"/>
      <c r="E16" s="56">
        <f>SUM(C16:D16)</f>
        <v>60014.026147974299</v>
      </c>
      <c r="F16" s="56">
        <v>56479.035679999943</v>
      </c>
      <c r="G16" s="97">
        <v>1.1371</v>
      </c>
      <c r="H16" s="98">
        <f>ROUND(F16*G16,0)</f>
        <v>64222</v>
      </c>
      <c r="I16" s="58"/>
      <c r="J16" s="58"/>
      <c r="K16" s="98">
        <f>+E16-H16</f>
        <v>-4207.9738520257015</v>
      </c>
    </row>
    <row r="17" spans="1:11" s="86" customFormat="1" x14ac:dyDescent="0.3">
      <c r="A17" s="54">
        <f t="shared" ref="A17:A41" si="0">A16+1</f>
        <v>2</v>
      </c>
      <c r="B17" s="99"/>
      <c r="C17" s="59"/>
      <c r="D17" s="60"/>
      <c r="E17" s="60"/>
      <c r="F17" s="59"/>
      <c r="G17" s="100"/>
      <c r="H17" s="121"/>
      <c r="I17" s="58"/>
      <c r="J17" s="58"/>
      <c r="K17" s="121"/>
    </row>
    <row r="18" spans="1:11" s="86" customFormat="1" x14ac:dyDescent="0.3">
      <c r="A18" s="54">
        <f t="shared" si="0"/>
        <v>3</v>
      </c>
      <c r="B18" s="86" t="s">
        <v>30</v>
      </c>
      <c r="C18" s="61">
        <v>131262.249200725</v>
      </c>
      <c r="D18" s="60"/>
      <c r="E18" s="60">
        <f>SUM(C18:D18)</f>
        <v>131262.249200725</v>
      </c>
      <c r="F18" s="60">
        <v>115731.97140999982</v>
      </c>
      <c r="G18" s="97">
        <f>+G16</f>
        <v>1.1371</v>
      </c>
      <c r="H18" s="101">
        <f>ROUND(F18*G18,0)</f>
        <v>131599</v>
      </c>
      <c r="I18" s="58"/>
      <c r="J18" s="58"/>
      <c r="K18" s="101">
        <f>+E18-H18</f>
        <v>-336.75079927500337</v>
      </c>
    </row>
    <row r="19" spans="1:11" s="86" customFormat="1" x14ac:dyDescent="0.3">
      <c r="A19" s="54">
        <f t="shared" si="0"/>
        <v>4</v>
      </c>
      <c r="B19" s="99"/>
      <c r="C19" s="62"/>
      <c r="D19" s="62"/>
      <c r="E19" s="60"/>
      <c r="F19" s="62"/>
      <c r="H19" s="122"/>
      <c r="I19" s="63"/>
      <c r="J19" s="63"/>
      <c r="K19" s="122"/>
    </row>
    <row r="20" spans="1:11" s="86" customFormat="1" x14ac:dyDescent="0.3">
      <c r="A20" s="54">
        <f t="shared" si="0"/>
        <v>5</v>
      </c>
      <c r="B20" s="99" t="s">
        <v>31</v>
      </c>
      <c r="C20" s="60">
        <v>1117.4911000009961</v>
      </c>
      <c r="D20" s="60"/>
      <c r="E20" s="60">
        <f>SUM(C20:D20)</f>
        <v>1117.4911000009961</v>
      </c>
      <c r="F20" s="60">
        <v>2446.9795099999915</v>
      </c>
      <c r="G20" s="97">
        <f>+G18</f>
        <v>1.1371</v>
      </c>
      <c r="H20" s="101">
        <f>ROUND(F20*G20,0)</f>
        <v>2782</v>
      </c>
      <c r="I20" s="58"/>
      <c r="J20" s="58"/>
      <c r="K20" s="101">
        <f>+E20-H20</f>
        <v>-1664.5088999990039</v>
      </c>
    </row>
    <row r="21" spans="1:11" s="86" customFormat="1" x14ac:dyDescent="0.25">
      <c r="A21" s="54">
        <f t="shared" si="0"/>
        <v>6</v>
      </c>
      <c r="B21" s="55"/>
      <c r="C21" s="60"/>
      <c r="D21" s="60"/>
      <c r="E21" s="60"/>
      <c r="F21" s="60"/>
      <c r="H21" s="122"/>
      <c r="I21" s="58"/>
      <c r="J21" s="58"/>
      <c r="K21" s="122"/>
    </row>
    <row r="22" spans="1:11" s="86" customFormat="1" x14ac:dyDescent="0.3">
      <c r="A22" s="54">
        <f t="shared" si="0"/>
        <v>7</v>
      </c>
      <c r="B22" s="99" t="s">
        <v>32</v>
      </c>
      <c r="C22" s="59">
        <v>33776.880051099899</v>
      </c>
      <c r="D22" s="60"/>
      <c r="E22" s="60">
        <f>SUM(C22:D22)</f>
        <v>33776.880051099899</v>
      </c>
      <c r="F22" s="59">
        <v>35230.036959999939</v>
      </c>
      <c r="G22" s="97">
        <v>1.2375</v>
      </c>
      <c r="H22" s="101">
        <f>ROUND(F22*G22,0)</f>
        <v>43597</v>
      </c>
      <c r="I22" s="58"/>
      <c r="J22" s="58"/>
      <c r="K22" s="101">
        <f>+E22-H22</f>
        <v>-9820.119948900101</v>
      </c>
    </row>
    <row r="23" spans="1:11" s="86" customFormat="1" x14ac:dyDescent="0.3">
      <c r="A23" s="54">
        <f t="shared" si="0"/>
        <v>8</v>
      </c>
      <c r="B23" s="99"/>
      <c r="C23" s="59"/>
      <c r="D23" s="60"/>
      <c r="E23" s="60"/>
      <c r="F23" s="59"/>
      <c r="H23" s="122"/>
      <c r="I23" s="58"/>
      <c r="J23" s="58"/>
      <c r="K23" s="122"/>
    </row>
    <row r="24" spans="1:11" s="86" customFormat="1" x14ac:dyDescent="0.3">
      <c r="A24" s="54">
        <f t="shared" si="0"/>
        <v>9</v>
      </c>
      <c r="B24" s="99" t="s">
        <v>33</v>
      </c>
      <c r="C24" s="59">
        <v>104332.848387119</v>
      </c>
      <c r="D24" s="60"/>
      <c r="E24" s="60">
        <f>SUM(C24:D24)</f>
        <v>104332.848387119</v>
      </c>
      <c r="F24" s="59">
        <v>100500.70487999999</v>
      </c>
      <c r="G24" s="97">
        <f>+G22</f>
        <v>1.2375</v>
      </c>
      <c r="H24" s="101">
        <f>ROUND(F24*G24,0)</f>
        <v>124370</v>
      </c>
      <c r="I24" s="58"/>
      <c r="J24" s="58"/>
      <c r="K24" s="101">
        <f>+E24-H24</f>
        <v>-20037.151612881004</v>
      </c>
    </row>
    <row r="25" spans="1:11" s="86" customFormat="1" x14ac:dyDescent="0.3">
      <c r="A25" s="54">
        <f t="shared" si="0"/>
        <v>10</v>
      </c>
      <c r="B25" s="99"/>
      <c r="C25" s="64"/>
      <c r="D25" s="64"/>
      <c r="E25" s="60"/>
      <c r="F25" s="60"/>
      <c r="H25" s="122"/>
      <c r="I25" s="58"/>
      <c r="J25" s="58"/>
      <c r="K25" s="122"/>
    </row>
    <row r="26" spans="1:11" x14ac:dyDescent="0.3">
      <c r="A26" s="54">
        <f t="shared" si="0"/>
        <v>11</v>
      </c>
      <c r="B26" s="99" t="s">
        <v>34</v>
      </c>
      <c r="C26" s="62">
        <v>85881.278720098402</v>
      </c>
      <c r="D26" s="62"/>
      <c r="E26" s="60">
        <f>SUM(C26:D26)</f>
        <v>85881.278720098402</v>
      </c>
      <c r="F26" s="62">
        <v>111131.02298999998</v>
      </c>
      <c r="G26" s="97">
        <f>+G24</f>
        <v>1.2375</v>
      </c>
      <c r="H26" s="101">
        <f>ROUND(F26*G26,0)</f>
        <v>137525</v>
      </c>
      <c r="I26" s="63"/>
      <c r="J26" s="123"/>
      <c r="K26" s="101">
        <f>+E26-H26</f>
        <v>-51643.721279901598</v>
      </c>
    </row>
    <row r="27" spans="1:11" x14ac:dyDescent="0.3">
      <c r="A27" s="54">
        <f t="shared" si="0"/>
        <v>12</v>
      </c>
      <c r="B27" s="102"/>
      <c r="C27" s="60"/>
      <c r="D27" s="62"/>
      <c r="E27" s="60"/>
      <c r="F27" s="62"/>
      <c r="G27" s="86"/>
      <c r="H27" s="122"/>
      <c r="I27" s="63"/>
      <c r="J27" s="63"/>
      <c r="K27" s="122"/>
    </row>
    <row r="28" spans="1:11" x14ac:dyDescent="0.3">
      <c r="A28" s="54">
        <f t="shared" si="0"/>
        <v>13</v>
      </c>
      <c r="B28" s="55" t="s">
        <v>35</v>
      </c>
      <c r="C28" s="60">
        <v>3491.84295638309</v>
      </c>
      <c r="D28" s="60"/>
      <c r="E28" s="60">
        <f>SUM(C28:D28)</f>
        <v>3491.84295638309</v>
      </c>
      <c r="F28" s="60">
        <v>2729.6286599999958</v>
      </c>
      <c r="G28" s="97">
        <f>+G26</f>
        <v>1.2375</v>
      </c>
      <c r="H28" s="101">
        <f>ROUND(F28*G28,0)</f>
        <v>3378</v>
      </c>
      <c r="I28" s="58"/>
      <c r="J28" s="58"/>
      <c r="K28" s="101">
        <f>+E28-H28</f>
        <v>113.84295638309004</v>
      </c>
    </row>
    <row r="29" spans="1:11" x14ac:dyDescent="0.3">
      <c r="A29" s="54">
        <f t="shared" si="0"/>
        <v>14</v>
      </c>
      <c r="B29" s="99"/>
      <c r="C29" s="59"/>
      <c r="D29" s="60"/>
      <c r="E29" s="60"/>
      <c r="F29" s="59"/>
      <c r="G29" s="86"/>
      <c r="H29" s="122"/>
      <c r="I29" s="58"/>
      <c r="J29" s="58"/>
      <c r="K29" s="122"/>
    </row>
    <row r="30" spans="1:11" x14ac:dyDescent="0.3">
      <c r="A30" s="54">
        <f t="shared" si="0"/>
        <v>15</v>
      </c>
      <c r="B30" s="99" t="s">
        <v>37</v>
      </c>
      <c r="C30" s="59">
        <v>16844.748030000002</v>
      </c>
      <c r="D30" s="60">
        <v>-493.69979999999998</v>
      </c>
      <c r="E30" s="60">
        <f>SUM(C30:D30)</f>
        <v>16351.048230000002</v>
      </c>
      <c r="F30" s="59">
        <v>13911.580624499971</v>
      </c>
      <c r="G30" s="97">
        <f>+G28</f>
        <v>1.2375</v>
      </c>
      <c r="H30" s="101">
        <f>ROUND(F30*G30,0)</f>
        <v>17216</v>
      </c>
      <c r="I30" s="58"/>
      <c r="J30" s="58"/>
      <c r="K30" s="101">
        <f>+E30-H30</f>
        <v>-864.95176999999785</v>
      </c>
    </row>
    <row r="31" spans="1:11" x14ac:dyDescent="0.3">
      <c r="A31" s="54">
        <f t="shared" si="0"/>
        <v>16</v>
      </c>
      <c r="B31" s="99"/>
      <c r="C31" s="59"/>
      <c r="D31" s="60"/>
      <c r="E31" s="60"/>
      <c r="F31" s="59"/>
      <c r="G31" s="86"/>
      <c r="H31" s="122"/>
      <c r="I31" s="58"/>
      <c r="J31" s="58"/>
      <c r="K31" s="122"/>
    </row>
    <row r="32" spans="1:11" x14ac:dyDescent="0.3">
      <c r="A32" s="54">
        <f t="shared" si="0"/>
        <v>17</v>
      </c>
      <c r="B32" s="99" t="s">
        <v>38</v>
      </c>
      <c r="C32" s="65">
        <v>256792.23942371999</v>
      </c>
      <c r="D32" s="60">
        <v>-8246.7775312598387</v>
      </c>
      <c r="E32" s="60">
        <f>SUM(C32:D32)</f>
        <v>248545.46189246015</v>
      </c>
      <c r="F32" s="60">
        <v>274225.70261999959</v>
      </c>
      <c r="G32" s="97">
        <f>+G30</f>
        <v>1.2375</v>
      </c>
      <c r="H32" s="101">
        <f>ROUND(F32*G32,0)</f>
        <v>339354</v>
      </c>
      <c r="I32" s="58"/>
      <c r="J32" s="58"/>
      <c r="K32" s="101">
        <f>+E32-H32</f>
        <v>-90808.538107539847</v>
      </c>
    </row>
    <row r="33" spans="1:11" x14ac:dyDescent="0.3">
      <c r="A33" s="54">
        <f t="shared" si="0"/>
        <v>18</v>
      </c>
      <c r="B33" s="55"/>
      <c r="C33" s="66"/>
      <c r="D33" s="66"/>
      <c r="E33" s="66"/>
      <c r="F33" s="66"/>
      <c r="G33" s="122"/>
      <c r="H33" s="122"/>
      <c r="I33" s="67"/>
      <c r="J33" s="68"/>
      <c r="K33" s="122"/>
    </row>
    <row r="34" spans="1:11" x14ac:dyDescent="0.3">
      <c r="A34" s="54">
        <f t="shared" si="0"/>
        <v>19</v>
      </c>
      <c r="B34" s="55" t="s">
        <v>39</v>
      </c>
      <c r="C34" s="69">
        <f>SUM(C16:C33)</f>
        <v>693513.60401712067</v>
      </c>
      <c r="D34" s="69">
        <f>SUM(D16:D33)</f>
        <v>-8740.477331259839</v>
      </c>
      <c r="E34" s="69">
        <f>SUM(E16:E33)</f>
        <v>684773.1266858608</v>
      </c>
      <c r="F34" s="69">
        <f>SUM(F16:F33)</f>
        <v>712386.66333449923</v>
      </c>
      <c r="G34" s="70"/>
      <c r="H34" s="69">
        <f>SUM(H16:H33)</f>
        <v>864043</v>
      </c>
      <c r="I34" s="103"/>
      <c r="J34" s="103"/>
      <c r="K34" s="69">
        <f>SUM(K16:K33)</f>
        <v>-179269.87331413917</v>
      </c>
    </row>
    <row r="35" spans="1:11" x14ac:dyDescent="0.3">
      <c r="A35" s="54">
        <f t="shared" si="0"/>
        <v>20</v>
      </c>
      <c r="B35" s="55"/>
      <c r="C35" s="71"/>
      <c r="D35" s="58"/>
      <c r="E35" s="58"/>
      <c r="F35" s="58"/>
      <c r="G35" s="70"/>
      <c r="H35" s="58"/>
      <c r="I35" s="58"/>
      <c r="J35" s="58"/>
      <c r="K35" s="104"/>
    </row>
    <row r="36" spans="1:11" x14ac:dyDescent="0.3">
      <c r="A36" s="54">
        <f t="shared" si="0"/>
        <v>21</v>
      </c>
      <c r="B36" s="55"/>
      <c r="C36" s="71"/>
      <c r="D36" s="58"/>
      <c r="E36" s="58"/>
      <c r="F36" s="58"/>
      <c r="G36" s="70"/>
      <c r="H36" s="58"/>
      <c r="I36" s="58"/>
      <c r="J36" s="58"/>
      <c r="K36" s="104"/>
    </row>
    <row r="37" spans="1:11" x14ac:dyDescent="0.3">
      <c r="A37" s="54">
        <f t="shared" si="0"/>
        <v>22</v>
      </c>
      <c r="B37" s="55"/>
      <c r="C37" s="71"/>
      <c r="D37" s="58"/>
      <c r="E37" s="58"/>
      <c r="F37" s="58"/>
      <c r="G37" s="70"/>
      <c r="H37" s="58"/>
      <c r="I37" s="58"/>
      <c r="J37" s="58"/>
      <c r="K37" s="104"/>
    </row>
    <row r="38" spans="1:11" x14ac:dyDescent="0.3">
      <c r="A38" s="54">
        <f t="shared" si="0"/>
        <v>23</v>
      </c>
      <c r="B38" s="55"/>
      <c r="C38" s="71"/>
      <c r="D38" s="58"/>
      <c r="E38" s="58"/>
      <c r="F38" s="58"/>
      <c r="G38" s="70"/>
      <c r="H38" s="58"/>
      <c r="I38" s="58"/>
      <c r="J38" s="58"/>
      <c r="K38" s="104"/>
    </row>
    <row r="39" spans="1:11" x14ac:dyDescent="0.3">
      <c r="A39" s="54">
        <f t="shared" si="0"/>
        <v>24</v>
      </c>
      <c r="B39" s="55"/>
      <c r="C39" s="71"/>
      <c r="D39" s="58"/>
      <c r="E39" s="58"/>
      <c r="F39" s="58"/>
      <c r="G39" s="70"/>
      <c r="H39" s="58"/>
      <c r="I39" s="58"/>
      <c r="J39" s="58"/>
      <c r="K39" s="104"/>
    </row>
    <row r="40" spans="1:11" x14ac:dyDescent="0.3">
      <c r="A40" s="54">
        <f t="shared" si="0"/>
        <v>25</v>
      </c>
      <c r="B40" s="55"/>
      <c r="C40" s="71"/>
      <c r="D40" s="58"/>
      <c r="E40" s="58"/>
      <c r="F40" s="58"/>
      <c r="G40" s="70"/>
      <c r="H40" s="58"/>
      <c r="I40" s="58"/>
      <c r="J40" s="58"/>
      <c r="K40" s="104"/>
    </row>
    <row r="41" spans="1:11" ht="14.4" thickBot="1" x14ac:dyDescent="0.35">
      <c r="A41" s="105">
        <f t="shared" si="0"/>
        <v>26</v>
      </c>
      <c r="B41" s="73"/>
      <c r="C41" s="73"/>
      <c r="D41" s="74"/>
      <c r="E41" s="74"/>
      <c r="F41" s="75"/>
      <c r="G41" s="75"/>
      <c r="H41" s="75"/>
      <c r="I41" s="75"/>
      <c r="J41" s="75"/>
      <c r="K41" s="106"/>
    </row>
    <row r="42" spans="1:11" x14ac:dyDescent="0.3">
      <c r="A42" s="54"/>
      <c r="B42" s="57"/>
      <c r="C42" s="55"/>
      <c r="D42" s="58"/>
      <c r="E42" s="58"/>
      <c r="G42" s="72"/>
      <c r="H42" s="72"/>
      <c r="I42" s="72"/>
      <c r="J42" s="57"/>
    </row>
    <row r="44" spans="1:11" x14ac:dyDescent="0.3">
      <c r="A44" s="54"/>
    </row>
    <row r="47" spans="1:11" x14ac:dyDescent="0.3">
      <c r="B47" s="77" t="s">
        <v>87</v>
      </c>
      <c r="E47" s="107">
        <v>684773.12668586092</v>
      </c>
      <c r="F47" s="108">
        <v>712386.66333449923</v>
      </c>
    </row>
    <row r="48" spans="1:11" x14ac:dyDescent="0.3">
      <c r="E48" s="109">
        <f>+E34-E47</f>
        <v>0</v>
      </c>
      <c r="F48" s="109">
        <f>+F34-F47</f>
        <v>0</v>
      </c>
    </row>
  </sheetData>
  <mergeCells count="3">
    <mergeCell ref="D1:F1"/>
    <mergeCell ref="J1:K1"/>
    <mergeCell ref="D3:G4"/>
  </mergeCells>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7C49-ED04-4D8E-ABAD-37AE856A7503}">
  <sheetPr>
    <tabColor theme="4" tint="-0.499984740745262"/>
  </sheetPr>
  <dimension ref="A1:K48"/>
  <sheetViews>
    <sheetView tabSelected="1" zoomScale="90" zoomScaleNormal="90" workbookViewId="0">
      <selection activeCell="D3" sqref="D3:G8"/>
    </sheetView>
  </sheetViews>
  <sheetFormatPr defaultColWidth="9.77734375" defaultRowHeight="13.8" x14ac:dyDescent="0.3"/>
  <cols>
    <col min="1" max="1" width="10.109375" style="77" customWidth="1"/>
    <col min="2" max="2" width="33" style="77" bestFit="1" customWidth="1"/>
    <col min="3" max="3" width="12.6640625" style="77" bestFit="1" customWidth="1"/>
    <col min="4" max="6" width="14" style="77" customWidth="1"/>
    <col min="7" max="7" width="10.44140625" style="77" bestFit="1" customWidth="1"/>
    <col min="8" max="8" width="10.77734375" style="77" bestFit="1" customWidth="1"/>
    <col min="9" max="9" width="16.77734375" style="77" customWidth="1"/>
    <col min="10" max="10" width="11.109375" style="77" bestFit="1" customWidth="1"/>
    <col min="11" max="11" width="11.44140625" style="77" bestFit="1" customWidth="1"/>
    <col min="12" max="16384" width="9.77734375" style="77"/>
  </cols>
  <sheetData>
    <row r="1" spans="1:11" ht="12.75" customHeight="1" x14ac:dyDescent="0.4">
      <c r="A1" s="44" t="s">
        <v>56</v>
      </c>
      <c r="B1" s="45"/>
      <c r="C1" s="45"/>
      <c r="D1" s="139" t="s">
        <v>57</v>
      </c>
      <c r="E1" s="139"/>
      <c r="F1" s="139"/>
      <c r="G1" s="44"/>
      <c r="H1" s="44"/>
      <c r="J1" s="139" t="s">
        <v>44</v>
      </c>
      <c r="K1" s="139"/>
    </row>
    <row r="2" spans="1:11" ht="12.75" customHeight="1" x14ac:dyDescent="0.3">
      <c r="A2" s="46"/>
      <c r="B2" s="47"/>
      <c r="C2" s="47"/>
      <c r="D2" s="47"/>
      <c r="E2" s="47"/>
      <c r="F2" s="48"/>
      <c r="G2" s="48"/>
      <c r="H2" s="48"/>
      <c r="I2" s="48"/>
      <c r="J2" s="48"/>
      <c r="K2" s="4"/>
    </row>
    <row r="3" spans="1:11" x14ac:dyDescent="0.3">
      <c r="A3" s="77" t="s">
        <v>3</v>
      </c>
      <c r="B3" s="49"/>
      <c r="C3" s="50" t="s">
        <v>4</v>
      </c>
      <c r="D3" s="140" t="s">
        <v>58</v>
      </c>
      <c r="E3" s="140"/>
      <c r="F3" s="140"/>
      <c r="G3" s="140"/>
      <c r="H3" s="80"/>
      <c r="I3" s="80" t="s">
        <v>6</v>
      </c>
      <c r="J3" s="51"/>
      <c r="K3" s="51"/>
    </row>
    <row r="4" spans="1:11" x14ac:dyDescent="0.3">
      <c r="B4" s="49"/>
      <c r="C4" s="49"/>
      <c r="D4" s="141"/>
      <c r="E4" s="141"/>
      <c r="F4" s="141"/>
      <c r="G4" s="141"/>
      <c r="H4" s="8" t="s">
        <v>10</v>
      </c>
      <c r="I4" s="9" t="s">
        <v>8</v>
      </c>
      <c r="K4" s="81">
        <v>46752</v>
      </c>
    </row>
    <row r="5" spans="1:11" ht="16.2" x14ac:dyDescent="0.35">
      <c r="A5" s="77" t="s">
        <v>9</v>
      </c>
      <c r="B5" s="52"/>
      <c r="C5" s="52"/>
      <c r="D5" s="53"/>
      <c r="E5" s="53"/>
      <c r="F5" s="53"/>
      <c r="G5" s="8"/>
      <c r="H5" s="8" t="s">
        <v>59</v>
      </c>
      <c r="I5" s="9" t="s">
        <v>11</v>
      </c>
      <c r="K5" s="81">
        <v>46387</v>
      </c>
    </row>
    <row r="6" spans="1:11" x14ac:dyDescent="0.3">
      <c r="A6" s="11"/>
      <c r="D6" s="53"/>
      <c r="E6" s="53"/>
      <c r="F6" s="53"/>
      <c r="G6" s="8"/>
      <c r="H6" s="8" t="s">
        <v>10</v>
      </c>
      <c r="I6" s="9" t="s">
        <v>12</v>
      </c>
      <c r="K6" s="81">
        <v>46022</v>
      </c>
    </row>
    <row r="7" spans="1:11" x14ac:dyDescent="0.3">
      <c r="A7" s="77" t="s">
        <v>60</v>
      </c>
      <c r="F7" s="12"/>
      <c r="G7" s="8"/>
      <c r="H7" s="8" t="s">
        <v>10</v>
      </c>
      <c r="I7" s="9" t="s">
        <v>13</v>
      </c>
      <c r="K7" s="81">
        <v>45657</v>
      </c>
    </row>
    <row r="8" spans="1:11" x14ac:dyDescent="0.3">
      <c r="F8" s="12"/>
      <c r="G8" s="13"/>
      <c r="H8" s="8" t="s">
        <v>10</v>
      </c>
      <c r="I8" s="9" t="s">
        <v>14</v>
      </c>
      <c r="J8" s="81"/>
      <c r="K8" s="81">
        <v>45291</v>
      </c>
    </row>
    <row r="9" spans="1:11" x14ac:dyDescent="0.3">
      <c r="F9" s="12"/>
      <c r="G9" s="13"/>
      <c r="H9" s="8"/>
      <c r="I9" s="43"/>
      <c r="J9" s="81"/>
      <c r="K9" s="81"/>
    </row>
    <row r="10" spans="1:11" s="86" customFormat="1" x14ac:dyDescent="0.3">
      <c r="A10" s="110"/>
      <c r="B10" s="83"/>
      <c r="C10" s="83"/>
      <c r="D10" s="83"/>
      <c r="E10" s="83"/>
      <c r="F10" s="84" t="s">
        <v>15</v>
      </c>
      <c r="G10" s="83"/>
      <c r="H10" s="8"/>
      <c r="I10" s="9"/>
      <c r="J10" s="81"/>
      <c r="K10" s="85"/>
    </row>
    <row r="11" spans="1:11" s="86" customFormat="1" x14ac:dyDescent="0.25">
      <c r="A11" s="111"/>
      <c r="B11" s="88" t="s">
        <v>61</v>
      </c>
      <c r="C11" s="88" t="s">
        <v>62</v>
      </c>
      <c r="D11" s="88" t="s">
        <v>63</v>
      </c>
      <c r="E11" s="88" t="s">
        <v>64</v>
      </c>
      <c r="F11" s="88" t="s">
        <v>65</v>
      </c>
      <c r="G11" s="88" t="s">
        <v>66</v>
      </c>
      <c r="H11" s="88" t="s">
        <v>67</v>
      </c>
      <c r="I11" s="88" t="s">
        <v>68</v>
      </c>
      <c r="J11" s="88" t="s">
        <v>69</v>
      </c>
      <c r="K11" s="88" t="s">
        <v>70</v>
      </c>
    </row>
    <row r="12" spans="1:11" s="86" customFormat="1" x14ac:dyDescent="0.25">
      <c r="A12" s="111"/>
      <c r="B12" s="89"/>
      <c r="C12" s="89" t="s">
        <v>71</v>
      </c>
      <c r="D12" s="89"/>
      <c r="E12" s="89"/>
      <c r="F12" s="89"/>
      <c r="G12" s="89"/>
      <c r="H12" s="89"/>
      <c r="I12" s="89"/>
      <c r="J12" s="89" t="s">
        <v>72</v>
      </c>
      <c r="K12" s="89"/>
    </row>
    <row r="13" spans="1:11" s="86" customFormat="1" x14ac:dyDescent="0.25">
      <c r="A13" s="111"/>
      <c r="B13" s="89"/>
      <c r="C13" s="90" t="s">
        <v>73</v>
      </c>
      <c r="D13" s="89"/>
      <c r="E13" s="89"/>
      <c r="G13" s="89"/>
      <c r="H13" s="89" t="s">
        <v>71</v>
      </c>
      <c r="I13" s="89" t="s">
        <v>72</v>
      </c>
      <c r="J13" s="90" t="s">
        <v>74</v>
      </c>
      <c r="K13" s="89" t="s">
        <v>75</v>
      </c>
    </row>
    <row r="14" spans="1:11" s="86" customFormat="1" x14ac:dyDescent="0.25">
      <c r="A14" s="90" t="s">
        <v>19</v>
      </c>
      <c r="B14" s="90"/>
      <c r="C14" s="91" t="s">
        <v>76</v>
      </c>
      <c r="D14" s="89" t="s">
        <v>77</v>
      </c>
      <c r="E14" s="92" t="s">
        <v>78</v>
      </c>
      <c r="F14" s="89" t="s">
        <v>79</v>
      </c>
      <c r="G14" s="90" t="s">
        <v>80</v>
      </c>
      <c r="H14" s="90" t="s">
        <v>74</v>
      </c>
      <c r="I14" s="90" t="s">
        <v>74</v>
      </c>
      <c r="J14" s="90" t="s">
        <v>21</v>
      </c>
      <c r="K14" s="90" t="s">
        <v>74</v>
      </c>
    </row>
    <row r="15" spans="1:11" s="86" customFormat="1" x14ac:dyDescent="0.25">
      <c r="A15" s="93" t="s">
        <v>23</v>
      </c>
      <c r="B15" s="94" t="s">
        <v>24</v>
      </c>
      <c r="C15" s="84" t="s">
        <v>81</v>
      </c>
      <c r="D15" s="93" t="s">
        <v>82</v>
      </c>
      <c r="E15" s="84" t="s">
        <v>83</v>
      </c>
      <c r="F15" s="95" t="s">
        <v>20</v>
      </c>
      <c r="G15" s="94" t="s">
        <v>84</v>
      </c>
      <c r="H15" s="96" t="s">
        <v>85</v>
      </c>
      <c r="I15" s="96" t="s">
        <v>21</v>
      </c>
      <c r="J15" s="96" t="s">
        <v>86</v>
      </c>
      <c r="K15" s="96" t="s">
        <v>21</v>
      </c>
    </row>
    <row r="16" spans="1:11" s="86" customFormat="1" x14ac:dyDescent="0.3">
      <c r="A16" s="54">
        <v>1</v>
      </c>
      <c r="B16" s="55" t="s">
        <v>28</v>
      </c>
      <c r="C16" s="56">
        <v>62868.027935345206</v>
      </c>
      <c r="D16" s="56"/>
      <c r="E16" s="56">
        <f>SUM(C16:D16)</f>
        <v>62868.027935345206</v>
      </c>
      <c r="F16" s="56">
        <v>56479.035679999943</v>
      </c>
      <c r="G16" s="97">
        <v>1.1148</v>
      </c>
      <c r="H16" s="98">
        <f>ROUND(F16*G16,0)</f>
        <v>62963</v>
      </c>
      <c r="I16" s="58"/>
      <c r="J16" s="58"/>
      <c r="K16" s="98">
        <f>+E16-H16</f>
        <v>-94.97206465479394</v>
      </c>
    </row>
    <row r="17" spans="1:11" s="86" customFormat="1" x14ac:dyDescent="0.3">
      <c r="A17" s="54">
        <f t="shared" ref="A17:A41" si="0">A16+1</f>
        <v>2</v>
      </c>
      <c r="B17" s="29"/>
      <c r="C17" s="59"/>
      <c r="D17" s="60"/>
      <c r="E17" s="60"/>
      <c r="F17" s="59"/>
      <c r="G17" s="100"/>
      <c r="H17" s="121"/>
      <c r="I17" s="58"/>
      <c r="J17" s="58"/>
      <c r="K17" s="121"/>
    </row>
    <row r="18" spans="1:11" s="86" customFormat="1" x14ac:dyDescent="0.3">
      <c r="A18" s="54">
        <f t="shared" si="0"/>
        <v>3</v>
      </c>
      <c r="B18" s="122" t="s">
        <v>30</v>
      </c>
      <c r="C18" s="61">
        <v>124755.70234211301</v>
      </c>
      <c r="D18" s="60"/>
      <c r="E18" s="60">
        <f>SUM(C18:D18)</f>
        <v>124755.70234211301</v>
      </c>
      <c r="F18" s="60">
        <v>115731.97140999982</v>
      </c>
      <c r="G18" s="97">
        <f>+G16</f>
        <v>1.1148</v>
      </c>
      <c r="H18" s="101">
        <f>ROUND(F18*G18,0)</f>
        <v>129018</v>
      </c>
      <c r="I18" s="58"/>
      <c r="J18" s="58"/>
      <c r="K18" s="101">
        <f>+E18-H18</f>
        <v>-4262.2976578869857</v>
      </c>
    </row>
    <row r="19" spans="1:11" s="86" customFormat="1" x14ac:dyDescent="0.3">
      <c r="A19" s="54">
        <f t="shared" si="0"/>
        <v>4</v>
      </c>
      <c r="B19" s="29"/>
      <c r="C19" s="62"/>
      <c r="D19" s="62"/>
      <c r="E19" s="60"/>
      <c r="F19" s="62"/>
      <c r="H19" s="122"/>
      <c r="I19" s="63"/>
      <c r="J19" s="63"/>
      <c r="K19" s="122"/>
    </row>
    <row r="20" spans="1:11" s="86" customFormat="1" x14ac:dyDescent="0.3">
      <c r="A20" s="54">
        <f t="shared" si="0"/>
        <v>5</v>
      </c>
      <c r="B20" s="29" t="s">
        <v>31</v>
      </c>
      <c r="C20" s="60">
        <v>1117.4911000009949</v>
      </c>
      <c r="D20" s="60"/>
      <c r="E20" s="60">
        <f>SUM(C20:D20)</f>
        <v>1117.4911000009949</v>
      </c>
      <c r="F20" s="60">
        <v>2446.9795099999915</v>
      </c>
      <c r="G20" s="97">
        <f>+G18</f>
        <v>1.1148</v>
      </c>
      <c r="H20" s="101">
        <f>ROUND(F20*G20,0)</f>
        <v>2728</v>
      </c>
      <c r="I20" s="58"/>
      <c r="J20" s="58"/>
      <c r="K20" s="101">
        <f>+E20-H20</f>
        <v>-1610.5088999990051</v>
      </c>
    </row>
    <row r="21" spans="1:11" s="86" customFormat="1" x14ac:dyDescent="0.25">
      <c r="A21" s="54">
        <f t="shared" si="0"/>
        <v>6</v>
      </c>
      <c r="B21" s="55"/>
      <c r="C21" s="60"/>
      <c r="D21" s="60"/>
      <c r="E21" s="60"/>
      <c r="F21" s="60"/>
      <c r="H21" s="122"/>
      <c r="I21" s="58"/>
      <c r="J21" s="58"/>
      <c r="K21" s="122"/>
    </row>
    <row r="22" spans="1:11" s="86" customFormat="1" x14ac:dyDescent="0.3">
      <c r="A22" s="54">
        <f t="shared" si="0"/>
        <v>7</v>
      </c>
      <c r="B22" s="29" t="s">
        <v>32</v>
      </c>
      <c r="C22" s="59">
        <v>32650.243774599898</v>
      </c>
      <c r="D22" s="60"/>
      <c r="E22" s="60">
        <f>SUM(C22:D22)</f>
        <v>32650.243774599898</v>
      </c>
      <c r="F22" s="59">
        <v>35230.036959999939</v>
      </c>
      <c r="G22" s="97">
        <v>1.1936</v>
      </c>
      <c r="H22" s="101">
        <f>ROUND(F22*G22,0)</f>
        <v>42051</v>
      </c>
      <c r="I22" s="58"/>
      <c r="J22" s="58"/>
      <c r="K22" s="101">
        <f>+E22-H22</f>
        <v>-9400.7562254001023</v>
      </c>
    </row>
    <row r="23" spans="1:11" s="86" customFormat="1" x14ac:dyDescent="0.3">
      <c r="A23" s="54">
        <f t="shared" si="0"/>
        <v>8</v>
      </c>
      <c r="B23" s="29"/>
      <c r="C23" s="59"/>
      <c r="D23" s="60"/>
      <c r="E23" s="60"/>
      <c r="F23" s="59"/>
      <c r="H23" s="122"/>
      <c r="I23" s="58"/>
      <c r="J23" s="58"/>
      <c r="K23" s="122"/>
    </row>
    <row r="24" spans="1:11" s="86" customFormat="1" x14ac:dyDescent="0.3">
      <c r="A24" s="54">
        <f t="shared" si="0"/>
        <v>9</v>
      </c>
      <c r="B24" s="29" t="s">
        <v>33</v>
      </c>
      <c r="C24" s="59">
        <v>99626.431702837494</v>
      </c>
      <c r="D24" s="60"/>
      <c r="E24" s="60">
        <f>SUM(C24:D24)</f>
        <v>99626.431702837494</v>
      </c>
      <c r="F24" s="59">
        <v>100500.70487999999</v>
      </c>
      <c r="G24" s="97">
        <f>+G22</f>
        <v>1.1936</v>
      </c>
      <c r="H24" s="101">
        <f>ROUND(F24*G24,0)</f>
        <v>119958</v>
      </c>
      <c r="I24" s="58"/>
      <c r="J24" s="58"/>
      <c r="K24" s="101">
        <f>+E24-H24</f>
        <v>-20331.568297162506</v>
      </c>
    </row>
    <row r="25" spans="1:11" s="86" customFormat="1" x14ac:dyDescent="0.3">
      <c r="A25" s="54">
        <f t="shared" si="0"/>
        <v>10</v>
      </c>
      <c r="B25" s="29"/>
      <c r="C25" s="64"/>
      <c r="D25" s="64"/>
      <c r="E25" s="60"/>
      <c r="F25" s="60"/>
      <c r="H25" s="122"/>
      <c r="I25" s="58"/>
      <c r="J25" s="58"/>
      <c r="K25" s="122"/>
    </row>
    <row r="26" spans="1:11" x14ac:dyDescent="0.3">
      <c r="A26" s="54">
        <f t="shared" si="0"/>
        <v>11</v>
      </c>
      <c r="B26" s="29" t="s">
        <v>34</v>
      </c>
      <c r="C26" s="62">
        <v>81752.60539378559</v>
      </c>
      <c r="D26" s="62"/>
      <c r="E26" s="60">
        <f>SUM(C26:D26)</f>
        <v>81752.60539378559</v>
      </c>
      <c r="F26" s="62">
        <v>111131.02298999998</v>
      </c>
      <c r="G26" s="97">
        <f>+G24</f>
        <v>1.1936</v>
      </c>
      <c r="H26" s="101">
        <f>ROUND(F26*G26,0)</f>
        <v>132646</v>
      </c>
      <c r="I26" s="63"/>
      <c r="J26" s="123"/>
      <c r="K26" s="101">
        <f>+E26-H26</f>
        <v>-50893.39460621441</v>
      </c>
    </row>
    <row r="27" spans="1:11" x14ac:dyDescent="0.3">
      <c r="A27" s="54">
        <f t="shared" si="0"/>
        <v>12</v>
      </c>
      <c r="B27" s="124"/>
      <c r="C27" s="60"/>
      <c r="D27" s="62"/>
      <c r="E27" s="60"/>
      <c r="F27" s="62"/>
      <c r="G27" s="86"/>
      <c r="H27" s="122"/>
      <c r="I27" s="63"/>
      <c r="J27" s="63"/>
      <c r="K27" s="122"/>
    </row>
    <row r="28" spans="1:11" x14ac:dyDescent="0.3">
      <c r="A28" s="54">
        <f t="shared" si="0"/>
        <v>13</v>
      </c>
      <c r="B28" s="55" t="s">
        <v>35</v>
      </c>
      <c r="C28" s="60">
        <v>3379.1729876527897</v>
      </c>
      <c r="D28" s="60"/>
      <c r="E28" s="60">
        <f>SUM(C28:D28)</f>
        <v>3379.1729876527897</v>
      </c>
      <c r="F28" s="60">
        <v>2729.6286599999958</v>
      </c>
      <c r="G28" s="97">
        <f>+G26</f>
        <v>1.1936</v>
      </c>
      <c r="H28" s="101">
        <f>ROUND(F28*G28,0)</f>
        <v>3258</v>
      </c>
      <c r="I28" s="58"/>
      <c r="J28" s="58"/>
      <c r="K28" s="101">
        <f>+E28-H28</f>
        <v>121.17298765278974</v>
      </c>
    </row>
    <row r="29" spans="1:11" x14ac:dyDescent="0.3">
      <c r="A29" s="54">
        <f t="shared" si="0"/>
        <v>14</v>
      </c>
      <c r="B29" s="29"/>
      <c r="C29" s="59"/>
      <c r="D29" s="60"/>
      <c r="E29" s="60"/>
      <c r="F29" s="59"/>
      <c r="G29" s="86"/>
      <c r="H29" s="122"/>
      <c r="I29" s="58"/>
      <c r="J29" s="58"/>
      <c r="K29" s="122"/>
    </row>
    <row r="30" spans="1:11" x14ac:dyDescent="0.3">
      <c r="A30" s="54">
        <f t="shared" si="0"/>
        <v>15</v>
      </c>
      <c r="B30" s="29" t="s">
        <v>37</v>
      </c>
      <c r="C30" s="59">
        <v>15796.38803</v>
      </c>
      <c r="D30" s="60">
        <v>-493.69979999999998</v>
      </c>
      <c r="E30" s="60">
        <f>SUM(C30:D30)</f>
        <v>15302.68823</v>
      </c>
      <c r="F30" s="59">
        <v>13911.580624499971</v>
      </c>
      <c r="G30" s="97">
        <f>+G28</f>
        <v>1.1936</v>
      </c>
      <c r="H30" s="101">
        <f>ROUND(F30*G30,0)</f>
        <v>16605</v>
      </c>
      <c r="I30" s="58"/>
      <c r="J30" s="58"/>
      <c r="K30" s="101">
        <f>+E30-H30</f>
        <v>-1302.3117700000003</v>
      </c>
    </row>
    <row r="31" spans="1:11" x14ac:dyDescent="0.3">
      <c r="A31" s="54">
        <f t="shared" si="0"/>
        <v>16</v>
      </c>
      <c r="B31" s="29"/>
      <c r="C31" s="59"/>
      <c r="D31" s="60"/>
      <c r="E31" s="60"/>
      <c r="F31" s="59"/>
      <c r="G31" s="86"/>
      <c r="H31" s="122"/>
      <c r="I31" s="58"/>
      <c r="J31" s="58"/>
      <c r="K31" s="122"/>
    </row>
    <row r="32" spans="1:11" x14ac:dyDescent="0.3">
      <c r="A32" s="54">
        <f t="shared" si="0"/>
        <v>17</v>
      </c>
      <c r="B32" s="29" t="s">
        <v>38</v>
      </c>
      <c r="C32" s="65">
        <v>230697.62377136701</v>
      </c>
      <c r="D32" s="60">
        <v>-10360.027920975139</v>
      </c>
      <c r="E32" s="60">
        <f>SUM(C32:D32)</f>
        <v>220337.59585039187</v>
      </c>
      <c r="F32" s="60">
        <v>274225.70261999959</v>
      </c>
      <c r="G32" s="97">
        <f>+G30</f>
        <v>1.1936</v>
      </c>
      <c r="H32" s="101">
        <f>ROUND(F32*G32,0)</f>
        <v>327316</v>
      </c>
      <c r="I32" s="58"/>
      <c r="J32" s="58"/>
      <c r="K32" s="101">
        <f>+E32-H32</f>
        <v>-106978.40414960813</v>
      </c>
    </row>
    <row r="33" spans="1:11" x14ac:dyDescent="0.3">
      <c r="A33" s="54">
        <f t="shared" si="0"/>
        <v>18</v>
      </c>
      <c r="B33" s="55"/>
      <c r="C33" s="66"/>
      <c r="D33" s="66"/>
      <c r="E33" s="66"/>
      <c r="F33" s="66"/>
      <c r="G33" s="122"/>
      <c r="H33" s="122"/>
      <c r="I33" s="67"/>
      <c r="J33" s="68"/>
      <c r="K33" s="122"/>
    </row>
    <row r="34" spans="1:11" x14ac:dyDescent="0.3">
      <c r="A34" s="54">
        <f t="shared" si="0"/>
        <v>19</v>
      </c>
      <c r="B34" s="55" t="s">
        <v>39</v>
      </c>
      <c r="C34" s="69">
        <f>SUM(C16:C33)</f>
        <v>652643.68703770195</v>
      </c>
      <c r="D34" s="69">
        <f>SUM(D16:D33)</f>
        <v>-10853.727720975139</v>
      </c>
      <c r="E34" s="69">
        <f>SUM(E16:E33)</f>
        <v>641789.95931672677</v>
      </c>
      <c r="F34" s="69">
        <f>SUM(F16:F33)</f>
        <v>712386.66333449923</v>
      </c>
      <c r="G34" s="70"/>
      <c r="H34" s="69">
        <f>SUM(H16:H33)</f>
        <v>836543</v>
      </c>
      <c r="I34" s="103"/>
      <c r="J34" s="103"/>
      <c r="K34" s="69">
        <f>SUM(K16:K33)</f>
        <v>-194753.04068327314</v>
      </c>
    </row>
    <row r="35" spans="1:11" x14ac:dyDescent="0.3">
      <c r="A35" s="54">
        <f t="shared" si="0"/>
        <v>20</v>
      </c>
      <c r="B35" s="55"/>
      <c r="C35" s="71"/>
      <c r="D35" s="58"/>
      <c r="E35" s="58"/>
      <c r="F35" s="58"/>
      <c r="G35" s="70"/>
      <c r="H35" s="58"/>
      <c r="I35" s="58"/>
      <c r="J35" s="58"/>
      <c r="K35" s="104"/>
    </row>
    <row r="36" spans="1:11" x14ac:dyDescent="0.3">
      <c r="A36" s="54">
        <f t="shared" si="0"/>
        <v>21</v>
      </c>
      <c r="B36" s="55"/>
      <c r="C36" s="71"/>
      <c r="D36" s="58"/>
      <c r="E36" s="58"/>
      <c r="F36" s="58"/>
      <c r="G36" s="70"/>
      <c r="H36" s="58"/>
      <c r="I36" s="58"/>
      <c r="J36" s="58"/>
      <c r="K36" s="104"/>
    </row>
    <row r="37" spans="1:11" x14ac:dyDescent="0.3">
      <c r="A37" s="54">
        <f t="shared" si="0"/>
        <v>22</v>
      </c>
      <c r="B37" s="55"/>
      <c r="C37" s="71"/>
      <c r="D37" s="58"/>
      <c r="E37" s="58"/>
      <c r="F37" s="58"/>
      <c r="G37" s="70"/>
      <c r="H37" s="58"/>
      <c r="I37" s="58"/>
      <c r="J37" s="58"/>
      <c r="K37" s="104"/>
    </row>
    <row r="38" spans="1:11" x14ac:dyDescent="0.3">
      <c r="A38" s="54">
        <f t="shared" si="0"/>
        <v>23</v>
      </c>
      <c r="B38" s="55"/>
      <c r="C38" s="71"/>
      <c r="D38" s="58"/>
      <c r="E38" s="58"/>
      <c r="F38" s="58"/>
      <c r="G38" s="70"/>
      <c r="H38" s="58"/>
      <c r="I38" s="58"/>
      <c r="J38" s="58"/>
      <c r="K38" s="104"/>
    </row>
    <row r="39" spans="1:11" x14ac:dyDescent="0.3">
      <c r="A39" s="54">
        <f t="shared" si="0"/>
        <v>24</v>
      </c>
      <c r="B39" s="55"/>
      <c r="C39" s="71"/>
      <c r="D39" s="58"/>
      <c r="E39" s="58"/>
      <c r="F39" s="58"/>
      <c r="G39" s="70"/>
      <c r="H39" s="58"/>
      <c r="I39" s="58"/>
      <c r="J39" s="58"/>
      <c r="K39" s="104"/>
    </row>
    <row r="40" spans="1:11" x14ac:dyDescent="0.3">
      <c r="A40" s="54">
        <f t="shared" si="0"/>
        <v>25</v>
      </c>
      <c r="B40" s="55"/>
      <c r="C40" s="71"/>
      <c r="D40" s="58"/>
      <c r="E40" s="58"/>
      <c r="F40" s="58"/>
      <c r="G40" s="70"/>
      <c r="H40" s="58"/>
      <c r="I40" s="58"/>
      <c r="J40" s="58"/>
      <c r="K40" s="104"/>
    </row>
    <row r="41" spans="1:11" ht="14.4" thickBot="1" x14ac:dyDescent="0.35">
      <c r="A41" s="105">
        <f t="shared" si="0"/>
        <v>26</v>
      </c>
      <c r="B41" s="73"/>
      <c r="C41" s="73"/>
      <c r="D41" s="74"/>
      <c r="E41" s="74"/>
      <c r="F41" s="75"/>
      <c r="G41" s="75"/>
      <c r="H41" s="75"/>
      <c r="I41" s="75"/>
      <c r="J41" s="75"/>
      <c r="K41" s="106"/>
    </row>
    <row r="42" spans="1:11" x14ac:dyDescent="0.3">
      <c r="A42" s="54"/>
      <c r="B42" s="57"/>
      <c r="C42" s="55"/>
      <c r="D42" s="58"/>
      <c r="E42" s="58"/>
      <c r="G42" s="72"/>
      <c r="H42" s="72"/>
      <c r="I42" s="72"/>
      <c r="J42" s="57"/>
    </row>
    <row r="44" spans="1:11" x14ac:dyDescent="0.3">
      <c r="A44" s="54"/>
    </row>
    <row r="47" spans="1:11" x14ac:dyDescent="0.3">
      <c r="B47" s="77" t="s">
        <v>87</v>
      </c>
      <c r="E47" s="107">
        <v>641789.95931672677</v>
      </c>
      <c r="F47" s="108">
        <v>712386.66333449923</v>
      </c>
    </row>
    <row r="48" spans="1:11" x14ac:dyDescent="0.3">
      <c r="E48" s="109">
        <f>+E34-E47</f>
        <v>0</v>
      </c>
      <c r="F48" s="109">
        <f>+F34-F47</f>
        <v>0</v>
      </c>
    </row>
  </sheetData>
  <mergeCells count="3">
    <mergeCell ref="D1:F1"/>
    <mergeCell ref="J1:K1"/>
    <mergeCell ref="D3:G4"/>
  </mergeCells>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C9D4-4A3A-477D-8E3B-AF63B36D4E5C}">
  <sheetPr>
    <tabColor theme="4" tint="-0.499984740745262"/>
  </sheetPr>
  <dimension ref="A1:K48"/>
  <sheetViews>
    <sheetView tabSelected="1" zoomScale="80" zoomScaleNormal="80" workbookViewId="0">
      <selection activeCell="D3" sqref="D3:G8"/>
    </sheetView>
  </sheetViews>
  <sheetFormatPr defaultColWidth="9.77734375" defaultRowHeight="13.8" x14ac:dyDescent="0.3"/>
  <cols>
    <col min="1" max="1" width="5.6640625" style="77" customWidth="1"/>
    <col min="2" max="2" width="33.44140625" style="77" bestFit="1" customWidth="1"/>
    <col min="3" max="3" width="14.33203125" style="77" bestFit="1" customWidth="1"/>
    <col min="4" max="4" width="14" style="77" customWidth="1"/>
    <col min="5" max="5" width="14.77734375" style="77" bestFit="1" customWidth="1"/>
    <col min="6" max="6" width="15.6640625" style="77" bestFit="1" customWidth="1"/>
    <col min="7" max="7" width="12" style="77" bestFit="1" customWidth="1"/>
    <col min="8" max="8" width="12.44140625" style="77" bestFit="1" customWidth="1"/>
    <col min="9" max="9" width="55.109375" style="77" bestFit="1" customWidth="1"/>
    <col min="10" max="10" width="12.77734375" style="77" bestFit="1" customWidth="1"/>
    <col min="11" max="11" width="13.109375" style="77" bestFit="1" customWidth="1"/>
    <col min="12" max="16384" width="9.77734375" style="77"/>
  </cols>
  <sheetData>
    <row r="1" spans="1:11" ht="12.75" customHeight="1" x14ac:dyDescent="0.3">
      <c r="A1" s="44" t="s">
        <v>56</v>
      </c>
      <c r="B1" s="76"/>
      <c r="C1" s="76"/>
      <c r="D1" s="139" t="s">
        <v>57</v>
      </c>
      <c r="E1" s="139"/>
      <c r="F1" s="139"/>
      <c r="G1" s="44"/>
      <c r="H1" s="44"/>
      <c r="J1" s="139" t="s">
        <v>2</v>
      </c>
      <c r="K1" s="139"/>
    </row>
    <row r="2" spans="1:11" ht="12.75" customHeight="1" x14ac:dyDescent="0.3">
      <c r="A2" s="46"/>
      <c r="B2" s="46"/>
      <c r="C2" s="46"/>
      <c r="D2" s="46"/>
      <c r="E2" s="46"/>
      <c r="F2" s="78"/>
      <c r="G2" s="78"/>
      <c r="H2" s="78"/>
      <c r="I2" s="78"/>
      <c r="J2" s="78"/>
      <c r="K2" s="79"/>
    </row>
    <row r="3" spans="1:11" x14ac:dyDescent="0.3">
      <c r="A3" s="77" t="s">
        <v>3</v>
      </c>
      <c r="B3" s="51"/>
      <c r="C3" s="50" t="s">
        <v>4</v>
      </c>
      <c r="D3" s="140" t="s">
        <v>58</v>
      </c>
      <c r="E3" s="140"/>
      <c r="F3" s="140"/>
      <c r="G3" s="140"/>
      <c r="H3" s="80"/>
      <c r="I3" s="80" t="s">
        <v>6</v>
      </c>
      <c r="J3" s="51"/>
      <c r="K3" s="51"/>
    </row>
    <row r="4" spans="1:11" x14ac:dyDescent="0.3">
      <c r="B4" s="51"/>
      <c r="C4" s="51"/>
      <c r="D4" s="141"/>
      <c r="E4" s="141"/>
      <c r="F4" s="141"/>
      <c r="G4" s="141"/>
      <c r="H4" s="8" t="s">
        <v>10</v>
      </c>
      <c r="I4" s="9" t="s">
        <v>8</v>
      </c>
      <c r="K4" s="81">
        <v>46752</v>
      </c>
    </row>
    <row r="5" spans="1:11" x14ac:dyDescent="0.3">
      <c r="A5" s="77" t="s">
        <v>9</v>
      </c>
      <c r="B5" s="82"/>
      <c r="C5" s="82"/>
      <c r="D5" s="53"/>
      <c r="E5" s="53"/>
      <c r="F5" s="53"/>
      <c r="G5" s="8"/>
      <c r="H5" s="8" t="s">
        <v>10</v>
      </c>
      <c r="I5" s="9" t="s">
        <v>11</v>
      </c>
      <c r="K5" s="81">
        <v>46387</v>
      </c>
    </row>
    <row r="6" spans="1:11" x14ac:dyDescent="0.3">
      <c r="A6" s="11"/>
      <c r="D6" s="53"/>
      <c r="E6" s="53"/>
      <c r="F6" s="53"/>
      <c r="G6" s="8"/>
      <c r="H6" s="8" t="s">
        <v>59</v>
      </c>
      <c r="I6" s="9" t="s">
        <v>12</v>
      </c>
      <c r="K6" s="81">
        <v>46022</v>
      </c>
    </row>
    <row r="7" spans="1:11" x14ac:dyDescent="0.3">
      <c r="A7" s="77" t="s">
        <v>60</v>
      </c>
      <c r="F7" s="12"/>
      <c r="G7" s="8"/>
      <c r="H7" s="8" t="s">
        <v>10</v>
      </c>
      <c r="I7" s="9" t="s">
        <v>13</v>
      </c>
      <c r="K7" s="81">
        <v>45657</v>
      </c>
    </row>
    <row r="8" spans="1:11" x14ac:dyDescent="0.3">
      <c r="F8" s="12"/>
      <c r="G8" s="13"/>
      <c r="H8" s="8" t="s">
        <v>10</v>
      </c>
      <c r="I8" s="9" t="s">
        <v>14</v>
      </c>
      <c r="J8" s="81"/>
      <c r="K8" s="81">
        <v>45291</v>
      </c>
    </row>
    <row r="9" spans="1:11" x14ac:dyDescent="0.3">
      <c r="F9" s="12"/>
      <c r="G9" s="13"/>
      <c r="H9" s="8"/>
      <c r="I9" s="43"/>
      <c r="J9" s="81"/>
      <c r="K9" s="81"/>
    </row>
    <row r="10" spans="1:11" s="86" customFormat="1" x14ac:dyDescent="0.3">
      <c r="A10" s="83"/>
      <c r="B10" s="83"/>
      <c r="C10" s="83"/>
      <c r="D10" s="83"/>
      <c r="E10" s="83"/>
      <c r="F10" s="84" t="s">
        <v>15</v>
      </c>
      <c r="G10" s="83"/>
      <c r="H10" s="8"/>
      <c r="I10" s="9"/>
      <c r="J10" s="81"/>
      <c r="K10" s="85"/>
    </row>
    <row r="11" spans="1:11" s="86" customFormat="1" x14ac:dyDescent="0.25">
      <c r="A11" s="87"/>
      <c r="B11" s="88" t="s">
        <v>61</v>
      </c>
      <c r="C11" s="88" t="s">
        <v>62</v>
      </c>
      <c r="D11" s="88" t="s">
        <v>63</v>
      </c>
      <c r="E11" s="88" t="s">
        <v>64</v>
      </c>
      <c r="F11" s="88" t="s">
        <v>65</v>
      </c>
      <c r="G11" s="88" t="s">
        <v>66</v>
      </c>
      <c r="H11" s="88" t="s">
        <v>67</v>
      </c>
      <c r="I11" s="88" t="s">
        <v>68</v>
      </c>
      <c r="J11" s="88" t="s">
        <v>69</v>
      </c>
      <c r="K11" s="88" t="s">
        <v>70</v>
      </c>
    </row>
    <row r="12" spans="1:11" s="86" customFormat="1" x14ac:dyDescent="0.25">
      <c r="A12" s="87"/>
      <c r="B12" s="89"/>
      <c r="C12" s="89" t="s">
        <v>71</v>
      </c>
      <c r="D12" s="89"/>
      <c r="E12" s="89"/>
      <c r="F12" s="89"/>
      <c r="G12" s="89"/>
      <c r="H12" s="89"/>
      <c r="I12" s="89"/>
      <c r="J12" s="89" t="s">
        <v>72</v>
      </c>
      <c r="K12" s="89"/>
    </row>
    <row r="13" spans="1:11" s="86" customFormat="1" x14ac:dyDescent="0.25">
      <c r="A13" s="87"/>
      <c r="B13" s="89"/>
      <c r="C13" s="90" t="s">
        <v>73</v>
      </c>
      <c r="D13" s="89"/>
      <c r="E13" s="89"/>
      <c r="G13" s="89"/>
      <c r="H13" s="89" t="s">
        <v>71</v>
      </c>
      <c r="I13" s="89" t="s">
        <v>72</v>
      </c>
      <c r="J13" s="90" t="s">
        <v>74</v>
      </c>
      <c r="K13" s="89" t="s">
        <v>75</v>
      </c>
    </row>
    <row r="14" spans="1:11" s="86" customFormat="1" x14ac:dyDescent="0.25">
      <c r="A14" s="90" t="s">
        <v>19</v>
      </c>
      <c r="B14" s="90"/>
      <c r="C14" s="91" t="s">
        <v>76</v>
      </c>
      <c r="D14" s="89" t="s">
        <v>77</v>
      </c>
      <c r="E14" s="92" t="s">
        <v>78</v>
      </c>
      <c r="F14" s="89" t="s">
        <v>79</v>
      </c>
      <c r="G14" s="90" t="s">
        <v>80</v>
      </c>
      <c r="H14" s="90" t="s">
        <v>74</v>
      </c>
      <c r="I14" s="90" t="s">
        <v>74</v>
      </c>
      <c r="J14" s="90" t="s">
        <v>21</v>
      </c>
      <c r="K14" s="90" t="s">
        <v>74</v>
      </c>
    </row>
    <row r="15" spans="1:11" s="86" customFormat="1" x14ac:dyDescent="0.25">
      <c r="A15" s="93" t="s">
        <v>23</v>
      </c>
      <c r="B15" s="94" t="s">
        <v>24</v>
      </c>
      <c r="C15" s="84" t="s">
        <v>81</v>
      </c>
      <c r="D15" s="93" t="s">
        <v>82</v>
      </c>
      <c r="E15" s="84" t="s">
        <v>83</v>
      </c>
      <c r="F15" s="95" t="s">
        <v>20</v>
      </c>
      <c r="G15" s="94" t="s">
        <v>84</v>
      </c>
      <c r="H15" s="96" t="s">
        <v>85</v>
      </c>
      <c r="I15" s="96" t="s">
        <v>21</v>
      </c>
      <c r="J15" s="96" t="s">
        <v>86</v>
      </c>
      <c r="K15" s="96" t="s">
        <v>21</v>
      </c>
    </row>
    <row r="16" spans="1:11" s="86" customFormat="1" x14ac:dyDescent="0.3">
      <c r="A16" s="54">
        <v>1</v>
      </c>
      <c r="B16" s="55" t="s">
        <v>28</v>
      </c>
      <c r="C16" s="56">
        <v>64492.592344351004</v>
      </c>
      <c r="D16" s="56"/>
      <c r="E16" s="56">
        <f>SUM(C16:D16)</f>
        <v>64492.592344351004</v>
      </c>
      <c r="F16" s="56">
        <v>56479.035679999943</v>
      </c>
      <c r="G16" s="97">
        <v>1.0902000000000001</v>
      </c>
      <c r="H16" s="98">
        <f>ROUND(F16*G16,0)</f>
        <v>61573</v>
      </c>
      <c r="I16" s="58"/>
      <c r="J16" s="58"/>
      <c r="K16" s="98">
        <f>+E16-H16</f>
        <v>2919.5923443510037</v>
      </c>
    </row>
    <row r="17" spans="1:11" s="86" customFormat="1" x14ac:dyDescent="0.3">
      <c r="A17" s="54">
        <f t="shared" ref="A17:A41" si="0">A16+1</f>
        <v>2</v>
      </c>
      <c r="B17" s="29"/>
      <c r="C17" s="59"/>
      <c r="D17" s="60"/>
      <c r="E17" s="60"/>
      <c r="F17" s="59"/>
      <c r="G17" s="97"/>
      <c r="H17" s="121"/>
      <c r="I17" s="58"/>
      <c r="J17" s="58"/>
      <c r="K17" s="121"/>
    </row>
    <row r="18" spans="1:11" s="86" customFormat="1" x14ac:dyDescent="0.3">
      <c r="A18" s="54">
        <f t="shared" si="0"/>
        <v>3</v>
      </c>
      <c r="B18" s="122" t="s">
        <v>30</v>
      </c>
      <c r="C18" s="61">
        <v>118292.31596780701</v>
      </c>
      <c r="D18" s="60"/>
      <c r="E18" s="60">
        <f>SUM(C18:D18)</f>
        <v>118292.31596780701</v>
      </c>
      <c r="F18" s="60">
        <v>115731.97140999982</v>
      </c>
      <c r="G18" s="97">
        <f>+G16</f>
        <v>1.0902000000000001</v>
      </c>
      <c r="H18" s="101">
        <f>ROUND(F18*G18,0)</f>
        <v>126171</v>
      </c>
      <c r="I18" s="58"/>
      <c r="J18" s="58"/>
      <c r="K18" s="101">
        <f>+E18-H18</f>
        <v>-7878.6840321929922</v>
      </c>
    </row>
    <row r="19" spans="1:11" s="86" customFormat="1" x14ac:dyDescent="0.3">
      <c r="A19" s="54">
        <f t="shared" si="0"/>
        <v>4</v>
      </c>
      <c r="B19" s="29"/>
      <c r="C19" s="62"/>
      <c r="D19" s="62"/>
      <c r="E19" s="60"/>
      <c r="F19" s="62"/>
      <c r="G19" s="97"/>
      <c r="H19" s="122"/>
      <c r="I19" s="63"/>
      <c r="J19" s="63"/>
      <c r="K19" s="122"/>
    </row>
    <row r="20" spans="1:11" s="86" customFormat="1" x14ac:dyDescent="0.3">
      <c r="A20" s="54">
        <f t="shared" si="0"/>
        <v>5</v>
      </c>
      <c r="B20" s="29" t="s">
        <v>31</v>
      </c>
      <c r="C20" s="60">
        <v>1117.4911000009961</v>
      </c>
      <c r="D20" s="60"/>
      <c r="E20" s="60">
        <f>SUM(C20:D20)</f>
        <v>1117.4911000009961</v>
      </c>
      <c r="F20" s="60">
        <v>2446.9795099999915</v>
      </c>
      <c r="G20" s="97">
        <f>+G18</f>
        <v>1.0902000000000001</v>
      </c>
      <c r="H20" s="101">
        <f>ROUND(F20*G20,0)</f>
        <v>2668</v>
      </c>
      <c r="I20" s="58"/>
      <c r="J20" s="58"/>
      <c r="K20" s="101">
        <f>+E20-H20</f>
        <v>-1550.5088999990039</v>
      </c>
    </row>
    <row r="21" spans="1:11" s="86" customFormat="1" x14ac:dyDescent="0.25">
      <c r="A21" s="54">
        <f t="shared" si="0"/>
        <v>6</v>
      </c>
      <c r="B21" s="55"/>
      <c r="C21" s="60"/>
      <c r="D21" s="60"/>
      <c r="E21" s="60"/>
      <c r="F21" s="60"/>
      <c r="H21" s="122"/>
      <c r="I21" s="58"/>
      <c r="J21" s="58"/>
      <c r="K21" s="122"/>
    </row>
    <row r="22" spans="1:11" s="86" customFormat="1" x14ac:dyDescent="0.3">
      <c r="A22" s="54">
        <f t="shared" si="0"/>
        <v>7</v>
      </c>
      <c r="B22" s="29" t="s">
        <v>32</v>
      </c>
      <c r="C22" s="59">
        <v>31548.194418099898</v>
      </c>
      <c r="D22" s="60"/>
      <c r="E22" s="60">
        <f>SUM(C22:D22)</f>
        <v>31548.194418099898</v>
      </c>
      <c r="F22" s="59">
        <v>35230.036959999939</v>
      </c>
      <c r="G22" s="97">
        <v>1.1478999999999999</v>
      </c>
      <c r="H22" s="101">
        <f>ROUND(F22*G22,0)</f>
        <v>40441</v>
      </c>
      <c r="I22" s="58"/>
      <c r="J22" s="58"/>
      <c r="K22" s="101">
        <f>+E22-H22</f>
        <v>-8892.805581900102</v>
      </c>
    </row>
    <row r="23" spans="1:11" s="86" customFormat="1" x14ac:dyDescent="0.3">
      <c r="A23" s="54">
        <f t="shared" si="0"/>
        <v>8</v>
      </c>
      <c r="B23" s="29"/>
      <c r="C23" s="59"/>
      <c r="D23" s="60"/>
      <c r="E23" s="60"/>
      <c r="F23" s="59"/>
      <c r="H23" s="122"/>
      <c r="I23" s="58"/>
      <c r="J23" s="58"/>
      <c r="K23" s="122"/>
    </row>
    <row r="24" spans="1:11" s="86" customFormat="1" x14ac:dyDescent="0.3">
      <c r="A24" s="54">
        <f t="shared" si="0"/>
        <v>9</v>
      </c>
      <c r="B24" s="29" t="s">
        <v>33</v>
      </c>
      <c r="C24" s="59">
        <v>96563.610434665796</v>
      </c>
      <c r="D24" s="60"/>
      <c r="E24" s="60">
        <f>SUM(C24:D24)</f>
        <v>96563.610434665796</v>
      </c>
      <c r="F24" s="59">
        <v>100500.70487999999</v>
      </c>
      <c r="G24" s="97">
        <f>+G22</f>
        <v>1.1478999999999999</v>
      </c>
      <c r="H24" s="101">
        <f>ROUND(F24*G24,0)</f>
        <v>115365</v>
      </c>
      <c r="I24" s="58"/>
      <c r="J24" s="58"/>
      <c r="K24" s="101">
        <f>+E24-H24</f>
        <v>-18801.389565334204</v>
      </c>
    </row>
    <row r="25" spans="1:11" s="86" customFormat="1" x14ac:dyDescent="0.3">
      <c r="A25" s="54">
        <f t="shared" si="0"/>
        <v>10</v>
      </c>
      <c r="B25" s="29"/>
      <c r="C25" s="64"/>
      <c r="D25" s="64"/>
      <c r="E25" s="60"/>
      <c r="F25" s="60"/>
      <c r="H25" s="122"/>
      <c r="I25" s="58"/>
      <c r="J25" s="58"/>
      <c r="K25" s="122"/>
    </row>
    <row r="26" spans="1:11" x14ac:dyDescent="0.3">
      <c r="A26" s="54">
        <f t="shared" si="0"/>
        <v>11</v>
      </c>
      <c r="B26" s="29" t="s">
        <v>34</v>
      </c>
      <c r="C26" s="62">
        <v>77878.831436556298</v>
      </c>
      <c r="D26" s="62"/>
      <c r="E26" s="60">
        <f>SUM(C26:D26)</f>
        <v>77878.831436556298</v>
      </c>
      <c r="F26" s="62">
        <v>111131.02298999998</v>
      </c>
      <c r="G26" s="97">
        <f>+G24</f>
        <v>1.1478999999999999</v>
      </c>
      <c r="H26" s="101">
        <f>ROUND(F26*G26,0)</f>
        <v>127567</v>
      </c>
      <c r="I26" s="63"/>
      <c r="J26" s="123"/>
      <c r="K26" s="101">
        <f>+E26-H26</f>
        <v>-49688.168563443702</v>
      </c>
    </row>
    <row r="27" spans="1:11" x14ac:dyDescent="0.3">
      <c r="A27" s="54">
        <f t="shared" si="0"/>
        <v>12</v>
      </c>
      <c r="B27" s="124"/>
      <c r="C27" s="60"/>
      <c r="D27" s="62"/>
      <c r="E27" s="60"/>
      <c r="F27" s="62"/>
      <c r="G27" s="86"/>
      <c r="H27" s="122"/>
      <c r="I27" s="63"/>
      <c r="J27" s="63"/>
      <c r="K27" s="122"/>
    </row>
    <row r="28" spans="1:11" x14ac:dyDescent="0.3">
      <c r="A28" s="54">
        <f t="shared" si="0"/>
        <v>13</v>
      </c>
      <c r="B28" s="55" t="s">
        <v>35</v>
      </c>
      <c r="C28" s="60">
        <v>4137.2494402698703</v>
      </c>
      <c r="D28" s="60"/>
      <c r="E28" s="60">
        <f>SUM(C28:D28)</f>
        <v>4137.2494402698703</v>
      </c>
      <c r="F28" s="60">
        <v>2729.6286599999958</v>
      </c>
      <c r="G28" s="97">
        <f>+G26</f>
        <v>1.1478999999999999</v>
      </c>
      <c r="H28" s="101">
        <f>ROUND(F28*G28,0)</f>
        <v>3133</v>
      </c>
      <c r="I28" s="58"/>
      <c r="J28" s="58"/>
      <c r="K28" s="101">
        <f>+E28-H28</f>
        <v>1004.2494402698703</v>
      </c>
    </row>
    <row r="29" spans="1:11" x14ac:dyDescent="0.3">
      <c r="A29" s="54">
        <f t="shared" si="0"/>
        <v>14</v>
      </c>
      <c r="B29" s="29"/>
      <c r="C29" s="59"/>
      <c r="D29" s="60"/>
      <c r="E29" s="60"/>
      <c r="F29" s="59"/>
      <c r="G29" s="86"/>
      <c r="H29" s="122"/>
      <c r="I29" s="58"/>
      <c r="J29" s="58"/>
      <c r="K29" s="122"/>
    </row>
    <row r="30" spans="1:11" x14ac:dyDescent="0.3">
      <c r="A30" s="54">
        <f t="shared" si="0"/>
        <v>15</v>
      </c>
      <c r="B30" s="29" t="s">
        <v>37</v>
      </c>
      <c r="C30" s="59">
        <v>16698.149384999899</v>
      </c>
      <c r="D30" s="60">
        <v>-493.69979999999998</v>
      </c>
      <c r="E30" s="60">
        <f>SUM(C30:D30)</f>
        <v>16204.449584999898</v>
      </c>
      <c r="F30" s="59">
        <v>13911.580624499971</v>
      </c>
      <c r="G30" s="97">
        <f>+G28</f>
        <v>1.1478999999999999</v>
      </c>
      <c r="H30" s="101">
        <f>ROUND(F30*G30,0)</f>
        <v>15969</v>
      </c>
      <c r="I30" s="58"/>
      <c r="J30" s="58"/>
      <c r="K30" s="101">
        <f>+E30-H30</f>
        <v>235.44958499989843</v>
      </c>
    </row>
    <row r="31" spans="1:11" x14ac:dyDescent="0.3">
      <c r="A31" s="54">
        <f t="shared" si="0"/>
        <v>16</v>
      </c>
      <c r="B31" s="29"/>
      <c r="C31" s="59"/>
      <c r="D31" s="60"/>
      <c r="E31" s="60"/>
      <c r="F31" s="59"/>
      <c r="G31" s="86"/>
      <c r="H31" s="122"/>
      <c r="I31" s="58"/>
      <c r="J31" s="58"/>
      <c r="K31" s="122"/>
    </row>
    <row r="32" spans="1:11" x14ac:dyDescent="0.3">
      <c r="A32" s="54">
        <f t="shared" si="0"/>
        <v>17</v>
      </c>
      <c r="B32" s="29" t="s">
        <v>38</v>
      </c>
      <c r="C32" s="65">
        <v>214794.559103076</v>
      </c>
      <c r="D32" s="60">
        <v>-10438.626704090879</v>
      </c>
      <c r="E32" s="60">
        <f>SUM(C32:D32)</f>
        <v>204355.93239898511</v>
      </c>
      <c r="F32" s="60">
        <v>274225.70261999959</v>
      </c>
      <c r="G32" s="97">
        <f>+G30</f>
        <v>1.1478999999999999</v>
      </c>
      <c r="H32" s="101">
        <f>ROUND(F32*G32,0)</f>
        <v>314784</v>
      </c>
      <c r="I32" s="58"/>
      <c r="J32" s="58"/>
      <c r="K32" s="101">
        <f>+E32-H32</f>
        <v>-110428.06760101489</v>
      </c>
    </row>
    <row r="33" spans="1:11" x14ac:dyDescent="0.3">
      <c r="A33" s="54">
        <f t="shared" si="0"/>
        <v>18</v>
      </c>
      <c r="B33" s="55"/>
      <c r="C33" s="66"/>
      <c r="D33" s="66"/>
      <c r="E33" s="66"/>
      <c r="F33" s="66"/>
      <c r="G33" s="122"/>
      <c r="H33" s="122"/>
      <c r="I33" s="67"/>
      <c r="J33" s="68"/>
      <c r="K33" s="122"/>
    </row>
    <row r="34" spans="1:11" x14ac:dyDescent="0.3">
      <c r="A34" s="54">
        <f t="shared" si="0"/>
        <v>19</v>
      </c>
      <c r="B34" s="55" t="s">
        <v>39</v>
      </c>
      <c r="C34" s="69">
        <f>SUM(C16:C33)</f>
        <v>625522.99362982681</v>
      </c>
      <c r="D34" s="69">
        <f>SUM(D16:D33)</f>
        <v>-10932.326504090879</v>
      </c>
      <c r="E34" s="69">
        <f>SUM(E16:E33)</f>
        <v>614590.6671257359</v>
      </c>
      <c r="F34" s="69">
        <f>SUM(F16:F33)</f>
        <v>712386.66333449923</v>
      </c>
      <c r="G34" s="70"/>
      <c r="H34" s="69">
        <f>SUM(H16:H33)</f>
        <v>807671</v>
      </c>
      <c r="I34" s="103"/>
      <c r="J34" s="103"/>
      <c r="K34" s="69">
        <f>SUM(K16:K33)</f>
        <v>-193080.33287426413</v>
      </c>
    </row>
    <row r="35" spans="1:11" x14ac:dyDescent="0.3">
      <c r="A35" s="54">
        <f t="shared" si="0"/>
        <v>20</v>
      </c>
      <c r="B35" s="55"/>
      <c r="C35" s="71"/>
      <c r="D35" s="58"/>
      <c r="E35" s="58"/>
      <c r="F35" s="58"/>
      <c r="G35" s="70"/>
      <c r="H35" s="58"/>
      <c r="I35" s="58"/>
      <c r="J35" s="58"/>
      <c r="K35" s="104"/>
    </row>
    <row r="36" spans="1:11" x14ac:dyDescent="0.3">
      <c r="A36" s="54">
        <f t="shared" si="0"/>
        <v>21</v>
      </c>
      <c r="B36" s="55"/>
      <c r="C36" s="71"/>
      <c r="D36" s="58"/>
      <c r="E36" s="58"/>
      <c r="F36" s="58"/>
      <c r="G36" s="70"/>
      <c r="H36" s="58"/>
      <c r="I36" s="58"/>
      <c r="J36" s="58"/>
      <c r="K36" s="104"/>
    </row>
    <row r="37" spans="1:11" x14ac:dyDescent="0.3">
      <c r="A37" s="54">
        <f t="shared" si="0"/>
        <v>22</v>
      </c>
      <c r="B37" s="55"/>
      <c r="C37" s="71"/>
      <c r="D37" s="58"/>
      <c r="E37" s="58"/>
      <c r="F37" s="58"/>
      <c r="G37" s="70"/>
      <c r="H37" s="58"/>
      <c r="I37" s="58"/>
      <c r="J37" s="58"/>
      <c r="K37" s="104"/>
    </row>
    <row r="38" spans="1:11" x14ac:dyDescent="0.3">
      <c r="A38" s="54">
        <f t="shared" si="0"/>
        <v>23</v>
      </c>
      <c r="B38" s="55"/>
      <c r="C38" s="71"/>
      <c r="D38" s="58"/>
      <c r="E38" s="58"/>
      <c r="F38" s="58"/>
      <c r="G38" s="70"/>
      <c r="H38" s="58"/>
      <c r="I38" s="58"/>
      <c r="J38" s="58"/>
      <c r="K38" s="104"/>
    </row>
    <row r="39" spans="1:11" x14ac:dyDescent="0.3">
      <c r="A39" s="54">
        <f t="shared" si="0"/>
        <v>24</v>
      </c>
      <c r="B39" s="55"/>
      <c r="C39" s="71"/>
      <c r="D39" s="58"/>
      <c r="E39" s="58"/>
      <c r="F39" s="58"/>
      <c r="G39" s="70"/>
      <c r="H39" s="58"/>
      <c r="I39" s="58"/>
      <c r="J39" s="58"/>
      <c r="K39" s="104"/>
    </row>
    <row r="40" spans="1:11" x14ac:dyDescent="0.3">
      <c r="A40" s="54">
        <f t="shared" si="0"/>
        <v>25</v>
      </c>
      <c r="B40" s="55"/>
      <c r="C40" s="71"/>
      <c r="D40" s="58"/>
      <c r="E40" s="58"/>
      <c r="F40" s="58"/>
      <c r="G40" s="70"/>
      <c r="H40" s="58"/>
      <c r="I40" s="58"/>
      <c r="J40" s="58"/>
      <c r="K40" s="104"/>
    </row>
    <row r="41" spans="1:11" ht="14.4" thickBot="1" x14ac:dyDescent="0.35">
      <c r="A41" s="105">
        <f t="shared" si="0"/>
        <v>26</v>
      </c>
      <c r="B41" s="73"/>
      <c r="C41" s="73"/>
      <c r="D41" s="74"/>
      <c r="E41" s="74"/>
      <c r="F41" s="75"/>
      <c r="G41" s="75"/>
      <c r="H41" s="75"/>
      <c r="I41" s="75"/>
      <c r="J41" s="75"/>
      <c r="K41" s="106"/>
    </row>
    <row r="42" spans="1:11" x14ac:dyDescent="0.3">
      <c r="A42" s="54"/>
      <c r="B42" s="97"/>
      <c r="C42" s="55"/>
      <c r="D42" s="58"/>
      <c r="E42" s="58"/>
      <c r="G42" s="72"/>
      <c r="H42" s="72"/>
      <c r="I42" s="72"/>
      <c r="J42" s="97"/>
    </row>
    <row r="44" spans="1:11" x14ac:dyDescent="0.3">
      <c r="A44" s="54"/>
    </row>
    <row r="47" spans="1:11" x14ac:dyDescent="0.3">
      <c r="B47" s="77" t="s">
        <v>88</v>
      </c>
      <c r="E47" s="107">
        <v>614590.66712573601</v>
      </c>
      <c r="F47" s="108">
        <v>712386.66333449923</v>
      </c>
    </row>
    <row r="48" spans="1:11" x14ac:dyDescent="0.3">
      <c r="E48" s="109">
        <f>+E34-E47</f>
        <v>0</v>
      </c>
      <c r="F48" s="109">
        <f>+F34-F47</f>
        <v>0</v>
      </c>
    </row>
  </sheetData>
  <mergeCells count="3">
    <mergeCell ref="D1:F1"/>
    <mergeCell ref="J1:K1"/>
    <mergeCell ref="D3:G4"/>
  </mergeCells>
  <printOptions horizontalCentered="1"/>
  <pageMargins left="0.5" right="0.5" top="0.75" bottom="0.5" header="0.25" footer="0.25"/>
  <pageSetup scale="80" pageOrder="overThenDown" orientation="landscape" cellComments="asDisplayed" r:id="rId1"/>
  <headerFooter>
    <oddHeader xml:space="preserve">&amp;RDEF’s Response to OPC POD 1 (1-26)
Q7
Page &amp;P of &amp;N
</oddHeader>
    <oddFooter>&amp;R20240025-OPCPOD1-00004270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b0cb807-e4cb-4197-a0a9-ff4221d065c9">
      <UserInfo>
        <DisplayName>Develle, David P.</DisplayName>
        <AccountId>67</AccountId>
        <AccountType/>
      </UserInfo>
      <UserInfo>
        <DisplayName>Collis, Steve</DisplayName>
        <AccountId>104</AccountId>
        <AccountType/>
      </UserInfo>
      <UserInfo>
        <DisplayName>Yager, Kourtni M.</DisplayName>
        <AccountId>32</AccountId>
        <AccountType/>
      </UserInfo>
      <UserInfo>
        <DisplayName>Olivier, Marcia J</DisplayName>
        <AccountId>12</AccountId>
        <AccountType/>
      </UserInfo>
      <UserInfo>
        <DisplayName>Develle, Penney</DisplayName>
        <AccountId>8</AccountId>
        <AccountType/>
      </UserInfo>
    </SharedWithUsers>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Props1.xml><?xml version="1.0" encoding="utf-8"?>
<ds:datastoreItem xmlns:ds="http://schemas.openxmlformats.org/officeDocument/2006/customXml" ds:itemID="{6712E34C-E82C-458C-9871-D51F4DD47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40B76B-54D3-4834-9A2E-756D179EE063}">
  <ds:schemaRefs>
    <ds:schemaRef ds:uri="http://schemas.microsoft.com/sharepoint/v3/contenttype/forms"/>
  </ds:schemaRefs>
</ds:datastoreItem>
</file>

<file path=customXml/itemProps3.xml><?xml version="1.0" encoding="utf-8"?>
<ds:datastoreItem xmlns:ds="http://schemas.openxmlformats.org/officeDocument/2006/customXml" ds:itemID="{6EEE2B69-DA2C-45BA-8D8E-5CAFC2EC7BE1}">
  <ds:schemaRefs>
    <ds:schemaRef ds:uri="http://schemas.microsoft.com/office/2006/metadata/properties"/>
    <ds:schemaRef ds:uri="http://purl.org/dc/dcmitype/"/>
    <ds:schemaRef ds:uri="http://www.w3.org/XML/1998/namespace"/>
    <ds:schemaRef ds:uri="http://purl.org/dc/elements/1.1/"/>
    <ds:schemaRef ds:uri="1f9b4577-d510-4d0a-9b77-58a7ce050573"/>
    <ds:schemaRef ds:uri="http://schemas.microsoft.com/office/2006/documentManagement/types"/>
    <ds:schemaRef ds:uri="http://schemas.microsoft.com/office/infopath/2007/PartnerControls"/>
    <ds:schemaRef ds:uri="fb449c68-7da9-4414-a7d8-785e223757ce"/>
    <ds:schemaRef ds:uri="http://schemas.openxmlformats.org/package/2006/metadata/core-properties"/>
    <ds:schemaRef ds:uri="cb0cb807-e4cb-4197-a0a9-ff4221d065c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C-41 2027 Pg1</vt:lpstr>
      <vt:lpstr>C-41 2026 Pg2</vt:lpstr>
      <vt:lpstr>C-41 2025 Pg3</vt:lpstr>
      <vt:lpstr>Support --&gt;</vt:lpstr>
      <vt:lpstr>2027 MFR C-37</vt:lpstr>
      <vt:lpstr>2026 MFR C-37</vt:lpstr>
      <vt:lpstr>2025 MFR C-37</vt:lpstr>
      <vt:lpstr>'2025 MFR C-37'!Print_Area</vt:lpstr>
      <vt:lpstr>'2026 MFR C-37'!Print_Area</vt:lpstr>
      <vt:lpstr>'2027 MFR C-37'!Print_Area</vt:lpstr>
      <vt:lpstr>'C-41 2025 Pg3'!Print_Area</vt:lpstr>
      <vt:lpstr>'C-41 2026 Pg2'!Print_Area</vt:lpstr>
      <vt:lpstr>'C-41 2027 Pg1'!Print_Area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Wentz, Cheryl A</dc:creator>
  <cp:keywords/>
  <dc:description/>
  <cp:lastModifiedBy>Hampton, Monique</cp:lastModifiedBy>
  <cp:revision/>
  <cp:lastPrinted>2024-04-14T20:09:56Z</cp:lastPrinted>
  <dcterms:created xsi:type="dcterms:W3CDTF">2020-01-02T18:41:15Z</dcterms:created>
  <dcterms:modified xsi:type="dcterms:W3CDTF">2024-04-14T20:10:27Z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