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28680" yWindow="285" windowWidth="20730" windowHeight="11160"/>
  </bookViews>
  <sheets>
    <sheet name="SCHLD12" sheetId="1" r:id="rId1"/>
    <sheet name="Support" sheetId="2" r:id="rId2"/>
    <sheet name="TE Historical Data" sheetId="3" r:id="rId3"/>
  </sheets>
  <definedNames>
    <definedName name="_Regression_Int" localSheetId="0" hidden="1">1</definedName>
    <definedName name="_xlnm.Print_Area" localSheetId="0">SCHLD12!$A$1:$P$68</definedName>
    <definedName name="Print_Area_MI" localSheetId="0">SCHLD12!$A$1:$P$58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2" l="1"/>
  <c r="I2" i="3"/>
  <c r="G33" i="1" l="1"/>
  <c r="G31" i="1"/>
  <c r="G29" i="1"/>
  <c r="G27" i="1"/>
  <c r="G25" i="1"/>
  <c r="G23" i="1"/>
  <c r="G21" i="1"/>
  <c r="G19" i="1"/>
  <c r="G17" i="1"/>
  <c r="J11" i="2" l="1"/>
  <c r="J5" i="2"/>
  <c r="J15" i="2"/>
  <c r="J7" i="2"/>
  <c r="J9" i="2" l="1"/>
  <c r="J17" i="2"/>
  <c r="J26" i="2"/>
  <c r="J24" i="2"/>
  <c r="J33" i="2"/>
  <c r="J27" i="2" l="1"/>
  <c r="J28" i="2" s="1"/>
  <c r="H29" i="1" l="1"/>
  <c r="I29" i="1"/>
  <c r="J29" i="1"/>
  <c r="K29" i="1"/>
  <c r="D27" i="2"/>
  <c r="E27" i="2"/>
  <c r="F27" i="2"/>
  <c r="G27" i="2"/>
  <c r="C27" i="2"/>
  <c r="H23" i="1" l="1"/>
  <c r="D25" i="2"/>
  <c r="D28" i="2" s="1"/>
  <c r="E25" i="2"/>
  <c r="E28" i="2" s="1"/>
  <c r="I23" i="1" s="1"/>
  <c r="F25" i="2"/>
  <c r="F28" i="2" s="1"/>
  <c r="J23" i="1" s="1"/>
  <c r="G25" i="2"/>
  <c r="G28" i="2" s="1"/>
  <c r="K23" i="1" s="1"/>
  <c r="C25" i="2"/>
  <c r="C28" i="2" s="1"/>
  <c r="C33" i="2"/>
  <c r="D33" i="2"/>
  <c r="E33" i="2"/>
  <c r="G33" i="2"/>
  <c r="F33" i="2"/>
  <c r="I33" i="1" l="1"/>
  <c r="I19" i="1" s="1"/>
  <c r="J33" i="1"/>
  <c r="J19" i="1" s="1"/>
  <c r="K33" i="1"/>
  <c r="K19" i="1" s="1"/>
  <c r="H33" i="1"/>
  <c r="H19" i="1" s="1"/>
  <c r="I31" i="1"/>
  <c r="J31" i="1"/>
  <c r="K31" i="1"/>
  <c r="H31" i="1"/>
  <c r="I27" i="1"/>
  <c r="J27" i="1"/>
  <c r="K27" i="1"/>
  <c r="H27" i="1"/>
  <c r="I25" i="1"/>
  <c r="J25" i="1"/>
  <c r="K25" i="1"/>
  <c r="H25" i="1"/>
  <c r="I21" i="1"/>
  <c r="J21" i="1"/>
  <c r="K21" i="1"/>
  <c r="H21" i="1"/>
  <c r="I17" i="1"/>
  <c r="J17" i="1"/>
  <c r="K17" i="1"/>
  <c r="H17" i="1"/>
</calcChain>
</file>

<file path=xl/sharedStrings.xml><?xml version="1.0" encoding="utf-8"?>
<sst xmlns="http://schemas.openxmlformats.org/spreadsheetml/2006/main" count="381" uniqueCount="261">
  <si>
    <t>SCHEDULE D-12</t>
  </si>
  <si>
    <t xml:space="preserve"> </t>
  </si>
  <si>
    <t>FLORIDA PUBLIC SERVICE COMMISSION</t>
  </si>
  <si>
    <t xml:space="preserve">HISTORIC </t>
  </si>
  <si>
    <t>HBY-4</t>
  </si>
  <si>
    <t>HBY-3</t>
  </si>
  <si>
    <t>HBY-2</t>
  </si>
  <si>
    <t>HBY-1</t>
  </si>
  <si>
    <t>BASE YEAR*</t>
  </si>
  <si>
    <t>LINE</t>
  </si>
  <si>
    <t xml:space="preserve"> NO.</t>
  </si>
  <si>
    <t>(1)</t>
  </si>
  <si>
    <t>(2)</t>
  </si>
  <si>
    <t>(3)</t>
  </si>
  <si>
    <t>(4)</t>
  </si>
  <si>
    <t>(5)</t>
  </si>
  <si>
    <t xml:space="preserve">             </t>
  </si>
  <si>
    <t xml:space="preserve">     </t>
  </si>
  <si>
    <t xml:space="preserve"> AVERAGE PRE-TAX INTEREST COVERAGE (INCLUDING AFUDC)</t>
  </si>
  <si>
    <t xml:space="preserve"> AVERAGE PRE-TAX INTEREST COVERAGE (EXCLUDING AFUDC)</t>
  </si>
  <si>
    <t>SUPPORTING SCHEDULES:</t>
  </si>
  <si>
    <t>RECAP SCHEDULES:</t>
  </si>
  <si>
    <t>COMPANY:  PEOPLES GAS SYSTEM</t>
  </si>
  <si>
    <t>PAGE 1 OF 1</t>
  </si>
  <si>
    <t>TYPE OF DATA SHOWN:</t>
  </si>
  <si>
    <t xml:space="preserve">DOCKET NO:  </t>
  </si>
  <si>
    <t>Historic Base Year Data: 12/31/2019</t>
  </si>
  <si>
    <t>Indicator</t>
  </si>
  <si>
    <t>Market/Book ratio</t>
  </si>
  <si>
    <t>Average Price/Earnings ratio</t>
  </si>
  <si>
    <t xml:space="preserve">Average pre-tax interest coverage </t>
  </si>
  <si>
    <t>Earned returns on average book equity</t>
  </si>
  <si>
    <t>Dividends/share</t>
  </si>
  <si>
    <t>Adjusted Earnings/share (basic)</t>
  </si>
  <si>
    <t>Earnings/share (book basis)</t>
  </si>
  <si>
    <t>Average market value/share</t>
  </si>
  <si>
    <t>HISTORIC BASE YEAR DATA:  12/31/19</t>
  </si>
  <si>
    <t>HISTORIC BASE YR - 1:     12/31/18</t>
  </si>
  <si>
    <t>HISTORIC BASE YR - 2:     12/31/17</t>
  </si>
  <si>
    <t>HISTORIC BASE YR - 3:     12/31/16</t>
  </si>
  <si>
    <t>HISTORIC BASE YR - 4:     12/31/15</t>
  </si>
  <si>
    <t xml:space="preserve"> MARKET/BOOK RATIO  </t>
  </si>
  <si>
    <t xml:space="preserve"> DIVIDENDS/SHARE  </t>
  </si>
  <si>
    <t xml:space="preserve"> AVERAGE MARKET VALUE/SHARE  </t>
  </si>
  <si>
    <t>Net Income</t>
  </si>
  <si>
    <t>Shares</t>
  </si>
  <si>
    <t>EPS</t>
  </si>
  <si>
    <t>Pretax earnings</t>
  </si>
  <si>
    <t>Interest</t>
  </si>
  <si>
    <t>Average pre-tax interest coverage (excluding AFUDC)</t>
  </si>
  <si>
    <t>Debt and Equity AFUDC</t>
  </si>
  <si>
    <t>20200051-GU</t>
  </si>
  <si>
    <r>
      <t xml:space="preserve">Presented on a consolidated basis. </t>
    </r>
    <r>
      <rPr>
        <sz val="10"/>
        <color rgb="FFFF0000"/>
        <rFont val="Calibri"/>
        <family val="2"/>
        <scheme val="minor"/>
      </rPr>
      <t>(from Scott Hastings)</t>
    </r>
  </si>
  <si>
    <t xml:space="preserve"> EARNINGS/SHARE (book basis)</t>
  </si>
  <si>
    <t xml:space="preserve"> EARNINGS/SHARE (adjusted for non-recurring items)</t>
  </si>
  <si>
    <t>INDICATORS *</t>
  </si>
  <si>
    <t xml:space="preserve"> AVERAGE PRICE/EARNING RATIO  **</t>
  </si>
  <si>
    <t xml:space="preserve"> EARNED RETURNS ON AVERAGE BOOK EQUITY </t>
  </si>
  <si>
    <t xml:space="preserve">** Value was computed using earnings adjusted for non-recurring items.  </t>
  </si>
  <si>
    <t>Used calculation from face of document like done in prior rate case</t>
  </si>
  <si>
    <t>Recalcs from Emera Financial Statements</t>
  </si>
  <si>
    <t>TECO Energy</t>
  </si>
  <si>
    <t>Stock Price</t>
  </si>
  <si>
    <t>Shareholder Value</t>
  </si>
  <si>
    <t>calc</t>
  </si>
  <si>
    <t>A</t>
  </si>
  <si>
    <t>B</t>
  </si>
  <si>
    <t>below</t>
  </si>
  <si>
    <t>C</t>
  </si>
  <si>
    <t>Calc</t>
  </si>
  <si>
    <t>D</t>
  </si>
  <si>
    <t>E</t>
  </si>
  <si>
    <t>F</t>
  </si>
  <si>
    <t>G</t>
  </si>
  <si>
    <t>H</t>
  </si>
  <si>
    <t>I</t>
  </si>
  <si>
    <t>Date</t>
  </si>
  <si>
    <t>Price</t>
  </si>
  <si>
    <t>Open</t>
  </si>
  <si>
    <t>High</t>
  </si>
  <si>
    <t>Low</t>
  </si>
  <si>
    <t>Vol.</t>
  </si>
  <si>
    <t>Change %</t>
  </si>
  <si>
    <t>1.88M</t>
  </si>
  <si>
    <t>878.91K</t>
  </si>
  <si>
    <t>1.02M</t>
  </si>
  <si>
    <t>881.86K</t>
  </si>
  <si>
    <t>336.88K</t>
  </si>
  <si>
    <t>986.75K</t>
  </si>
  <si>
    <t>2.10M</t>
  </si>
  <si>
    <t>2.12M</t>
  </si>
  <si>
    <t>11.23M</t>
  </si>
  <si>
    <t>1.30M</t>
  </si>
  <si>
    <t>1.81M</t>
  </si>
  <si>
    <t>1.38M</t>
  </si>
  <si>
    <t>1.63M</t>
  </si>
  <si>
    <t>3.58M</t>
  </si>
  <si>
    <t>987.84K</t>
  </si>
  <si>
    <t>770.19K</t>
  </si>
  <si>
    <t>1.34M</t>
  </si>
  <si>
    <t>1.49M</t>
  </si>
  <si>
    <t>1.32M</t>
  </si>
  <si>
    <t>1.41M</t>
  </si>
  <si>
    <t>1.26M</t>
  </si>
  <si>
    <t>1.22M</t>
  </si>
  <si>
    <t>264.33K</t>
  </si>
  <si>
    <t>785.94K</t>
  </si>
  <si>
    <t>1.37M</t>
  </si>
  <si>
    <t>1.04M</t>
  </si>
  <si>
    <t>1.54M</t>
  </si>
  <si>
    <t>1.45M</t>
  </si>
  <si>
    <t>2.03M</t>
  </si>
  <si>
    <t>872.22K</t>
  </si>
  <si>
    <t>3.03M</t>
  </si>
  <si>
    <t>788.19K</t>
  </si>
  <si>
    <t>1.53M</t>
  </si>
  <si>
    <t>1.03M</t>
  </si>
  <si>
    <t>1.21M</t>
  </si>
  <si>
    <t>851.34K</t>
  </si>
  <si>
    <t>1.71M</t>
  </si>
  <si>
    <t>1.31M</t>
  </si>
  <si>
    <t>1.69M</t>
  </si>
  <si>
    <t>1.67M</t>
  </si>
  <si>
    <t>1.79M</t>
  </si>
  <si>
    <t>1.47M</t>
  </si>
  <si>
    <t>1.56M</t>
  </si>
  <si>
    <t>1.24M</t>
  </si>
  <si>
    <t>1.65M</t>
  </si>
  <si>
    <t>1.29M</t>
  </si>
  <si>
    <t>1.72M</t>
  </si>
  <si>
    <t>2.83M</t>
  </si>
  <si>
    <t>2.31M</t>
  </si>
  <si>
    <t>2.35M</t>
  </si>
  <si>
    <t>1.50M</t>
  </si>
  <si>
    <t>4.23M</t>
  </si>
  <si>
    <t>2.06M</t>
  </si>
  <si>
    <t>2.67M</t>
  </si>
  <si>
    <t>1.64M</t>
  </si>
  <si>
    <t>2.82M</t>
  </si>
  <si>
    <t>2.20M</t>
  </si>
  <si>
    <t>1.98M</t>
  </si>
  <si>
    <t>1.83M</t>
  </si>
  <si>
    <t>2.88M</t>
  </si>
  <si>
    <t>4.52M</t>
  </si>
  <si>
    <t>3.62M</t>
  </si>
  <si>
    <t>2.23M</t>
  </si>
  <si>
    <t>2.21M</t>
  </si>
  <si>
    <t>2.96M</t>
  </si>
  <si>
    <t>3.73M</t>
  </si>
  <si>
    <t>12.20M</t>
  </si>
  <si>
    <t>21.06M</t>
  </si>
  <si>
    <t>30.79M</t>
  </si>
  <si>
    <t>3.21M</t>
  </si>
  <si>
    <t>2.24M</t>
  </si>
  <si>
    <t>2.51M</t>
  </si>
  <si>
    <t>3.79M</t>
  </si>
  <si>
    <t>1.48M</t>
  </si>
  <si>
    <t>2.58M</t>
  </si>
  <si>
    <t>4.34M</t>
  </si>
  <si>
    <t>3.74M</t>
  </si>
  <si>
    <t>3.30M</t>
  </si>
  <si>
    <t>2.76M</t>
  </si>
  <si>
    <t>2.84M</t>
  </si>
  <si>
    <t>3.34M</t>
  </si>
  <si>
    <t>3.85M</t>
  </si>
  <si>
    <t>2.75M</t>
  </si>
  <si>
    <t>1.10M</t>
  </si>
  <si>
    <t>1.58M</t>
  </si>
  <si>
    <t>2.28M</t>
  </si>
  <si>
    <t>2.07M</t>
  </si>
  <si>
    <t>1.92M</t>
  </si>
  <si>
    <t>1.76M</t>
  </si>
  <si>
    <t>1.44M</t>
  </si>
  <si>
    <t>1.80M</t>
  </si>
  <si>
    <t>2.56M</t>
  </si>
  <si>
    <t>3.47M</t>
  </si>
  <si>
    <t>1.74M</t>
  </si>
  <si>
    <t>2.70M</t>
  </si>
  <si>
    <t>2.05M</t>
  </si>
  <si>
    <t>3.51M</t>
  </si>
  <si>
    <t>3.55M</t>
  </si>
  <si>
    <t>1.95M</t>
  </si>
  <si>
    <t>2.90M</t>
  </si>
  <si>
    <t>4.11M</t>
  </si>
  <si>
    <t>11.48M</t>
  </si>
  <si>
    <t>15.10M</t>
  </si>
  <si>
    <t>1.39M</t>
  </si>
  <si>
    <t>1.12M</t>
  </si>
  <si>
    <t>984.47K</t>
  </si>
  <si>
    <t>2.27M</t>
  </si>
  <si>
    <t>1.59M</t>
  </si>
  <si>
    <t>1.35M</t>
  </si>
  <si>
    <t>1.20M</t>
  </si>
  <si>
    <t>962.35K</t>
  </si>
  <si>
    <t>1.55M</t>
  </si>
  <si>
    <t>1.51M</t>
  </si>
  <si>
    <t>2.68M</t>
  </si>
  <si>
    <t>1.75M</t>
  </si>
  <si>
    <t>2.41M</t>
  </si>
  <si>
    <t>2.01M</t>
  </si>
  <si>
    <t>1.28M</t>
  </si>
  <si>
    <t>1.87M</t>
  </si>
  <si>
    <t>2.19M</t>
  </si>
  <si>
    <t>2.17M</t>
  </si>
  <si>
    <t>2.50M</t>
  </si>
  <si>
    <t>1.99M</t>
  </si>
  <si>
    <t>1.96M</t>
  </si>
  <si>
    <t>2.89M</t>
  </si>
  <si>
    <t>6.74M</t>
  </si>
  <si>
    <t>1.86M</t>
  </si>
  <si>
    <t>2.79M</t>
  </si>
  <si>
    <t>2.91M</t>
  </si>
  <si>
    <t>2.13M</t>
  </si>
  <si>
    <t>2.85M</t>
  </si>
  <si>
    <t>2.74M</t>
  </si>
  <si>
    <t>2.15M</t>
  </si>
  <si>
    <t>1.62M</t>
  </si>
  <si>
    <t>1.42M</t>
  </si>
  <si>
    <t>1.33M</t>
  </si>
  <si>
    <t>1.23M</t>
  </si>
  <si>
    <t>815.95K</t>
  </si>
  <si>
    <t>1.25M</t>
  </si>
  <si>
    <t>1.19M</t>
  </si>
  <si>
    <t>1.73M</t>
  </si>
  <si>
    <t>1.89M</t>
  </si>
  <si>
    <t>1.52M</t>
  </si>
  <si>
    <t>3.23M</t>
  </si>
  <si>
    <t>2.02M</t>
  </si>
  <si>
    <t>2.59M</t>
  </si>
  <si>
    <t>1.97M</t>
  </si>
  <si>
    <t>2.44M</t>
  </si>
  <si>
    <t>1.46M</t>
  </si>
  <si>
    <t>3.27M</t>
  </si>
  <si>
    <t>3.17M</t>
  </si>
  <si>
    <t>2.63M</t>
  </si>
  <si>
    <t>3.84M</t>
  </si>
  <si>
    <t>4.68M</t>
  </si>
  <si>
    <t>5.02M</t>
  </si>
  <si>
    <t>1.93M</t>
  </si>
  <si>
    <t>5.30M</t>
  </si>
  <si>
    <t>2.40M</t>
  </si>
  <si>
    <t>2.53M</t>
  </si>
  <si>
    <t>2.52M</t>
  </si>
  <si>
    <t>1.60M</t>
  </si>
  <si>
    <t>3.87M</t>
  </si>
  <si>
    <t>1.43M</t>
  </si>
  <si>
    <t>1.85M</t>
  </si>
  <si>
    <t>1.91M</t>
  </si>
  <si>
    <t>2.33M</t>
  </si>
  <si>
    <t>3.89M</t>
  </si>
  <si>
    <t>2.87M</t>
  </si>
  <si>
    <t>2.11M</t>
  </si>
  <si>
    <t>Average</t>
  </si>
  <si>
    <t>Adjusted Net Income</t>
  </si>
  <si>
    <t>*  Information provided for 2016 through 2019 is for Emera, Inc., with dollar amounts in Canadian dollars.  Information provided for 2015 is TECO Energy, Inc. in US dollars.</t>
  </si>
  <si>
    <t>WITNESS:  S. HILLARY</t>
  </si>
  <si>
    <t>APPLICANT'S MARKET DATA</t>
  </si>
  <si>
    <t xml:space="preserve">EXPLANATION: PROVIDE INFORMATION, AS SPECIFIED, FOR THE </t>
  </si>
  <si>
    <t xml:space="preserve">MOST RECENT FIVE YEAR HISTORICAL MARKET DATA FOR THE </t>
  </si>
  <si>
    <t xml:space="preserve">COMPANY OR CONSOLIDATED COMPANY  (IF APPLICANT'S </t>
  </si>
  <si>
    <t>STOCK IS NOT PUBLICLY TRADED).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</si>
</sst>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_);[Red]\(&quot;$&quot;#,##0.000\)"/>
    <numFmt numFmtId="166" formatCode="&quot;$&quot;#,##0.0000_);[Red]\(&quot;$&quot;#,##0.0000\)"/>
    <numFmt numFmtId="167" formatCode="0.000"/>
    <numFmt numFmtId="168" formatCode="_(&quot;$&quot;* #,##0.0_);_(&quot;$&quot;* \(#,##0.0\);_(&quot;$&quot;* &quot;-&quot;??_);_(@_)"/>
    <numFmt numFmtId="169" formatCode="_(&quot;$&quot;* #,##0_);_(&quot;$&quot;* \(#,##0\);_(&quot;$&quot;* &quot;-&quot;??_);_(@_)"/>
    <numFmt numFmtId="170" formatCode="_(* #,##0.0_);_(* \(#,##0.0\);_(* &quot;-&quot;??_);_(@_)"/>
    <numFmt numFmtId="171" formatCode="_(&quot;$&quot;* #,##0.0000_);_(&quot;$&quot;* \(#,##0.0000\);_(&quot;$&quot;* &quot;-&quot;??_);_(@_)"/>
  </numFmts>
  <fonts count="13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ourier"/>
    </font>
    <font>
      <sz val="10"/>
      <color rgb="FF0000CC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3" fillId="0" borderId="0" xfId="0" applyFont="1" applyAlignment="1" applyProtection="1">
      <alignment horizontal="left"/>
    </xf>
    <xf numFmtId="0" fontId="3" fillId="0" borderId="0" xfId="0" applyFont="1"/>
    <xf numFmtId="0" fontId="3" fillId="0" borderId="0" xfId="0" applyFont="1" applyAlignment="1" applyProtection="1">
      <alignment horizontal="fill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8" fontId="3" fillId="0" borderId="0" xfId="0" applyNumberFormat="1" applyFont="1" applyAlignment="1">
      <alignment horizontal="center"/>
    </xf>
    <xf numFmtId="5" fontId="3" fillId="0" borderId="0" xfId="0" applyNumberFormat="1" applyFont="1" applyProtection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 applyProtection="1">
      <alignment horizontal="center"/>
    </xf>
    <xf numFmtId="37" fontId="3" fillId="0" borderId="0" xfId="0" applyNumberFormat="1" applyFont="1" applyProtection="1"/>
    <xf numFmtId="16" fontId="3" fillId="0" borderId="0" xfId="0" applyNumberFormat="1" applyFont="1"/>
    <xf numFmtId="0" fontId="3" fillId="0" borderId="1" xfId="0" applyFont="1" applyBorder="1" applyAlignment="1" applyProtection="1">
      <alignment horizontal="fill"/>
    </xf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/>
    <xf numFmtId="0" fontId="4" fillId="0" borderId="0" xfId="0" applyFont="1" applyAlignment="1" applyProtection="1">
      <alignment horizontal="center"/>
    </xf>
    <xf numFmtId="0" fontId="5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167" fontId="6" fillId="0" borderId="0" xfId="0" applyNumberFormat="1" applyFont="1"/>
    <xf numFmtId="44" fontId="6" fillId="0" borderId="0" xfId="2" applyFont="1"/>
    <xf numFmtId="168" fontId="6" fillId="0" borderId="0" xfId="2" applyNumberFormat="1" applyFont="1"/>
    <xf numFmtId="169" fontId="6" fillId="0" borderId="0" xfId="2" applyNumberFormat="1" applyFont="1"/>
    <xf numFmtId="43" fontId="6" fillId="0" borderId="0" xfId="1" applyFont="1"/>
    <xf numFmtId="168" fontId="6" fillId="0" borderId="0" xfId="0" applyNumberFormat="1" applyFont="1"/>
    <xf numFmtId="0" fontId="3" fillId="0" borderId="0" xfId="0" applyFont="1" applyAlignment="1">
      <alignment horizontal="left"/>
    </xf>
    <xf numFmtId="0" fontId="6" fillId="2" borderId="0" xfId="0" applyFont="1" applyFill="1"/>
    <xf numFmtId="14" fontId="6" fillId="2" borderId="0" xfId="0" applyNumberFormat="1" applyFont="1" applyFill="1"/>
    <xf numFmtId="0" fontId="6" fillId="2" borderId="1" xfId="0" applyFont="1" applyFill="1" applyBorder="1"/>
    <xf numFmtId="10" fontId="6" fillId="2" borderId="0" xfId="0" applyNumberFormat="1" applyFont="1" applyFill="1"/>
    <xf numFmtId="166" fontId="6" fillId="2" borderId="0" xfId="0" applyNumberFormat="1" applyFont="1" applyFill="1"/>
    <xf numFmtId="8" fontId="6" fillId="2" borderId="0" xfId="0" applyNumberFormat="1" applyFont="1" applyFill="1"/>
    <xf numFmtId="8" fontId="3" fillId="0" borderId="0" xfId="0" applyNumberFormat="1" applyFont="1"/>
    <xf numFmtId="0" fontId="8" fillId="0" borderId="0" xfId="0" applyFont="1"/>
    <xf numFmtId="0" fontId="9" fillId="0" borderId="0" xfId="0" applyFont="1"/>
    <xf numFmtId="14" fontId="6" fillId="0" borderId="0" xfId="0" applyNumberFormat="1" applyFont="1"/>
    <xf numFmtId="0" fontId="11" fillId="0" borderId="0" xfId="0" applyFont="1"/>
    <xf numFmtId="10" fontId="6" fillId="0" borderId="0" xfId="3" applyNumberFormat="1" applyFont="1"/>
    <xf numFmtId="44" fontId="11" fillId="0" borderId="0" xfId="2" applyFont="1"/>
    <xf numFmtId="171" fontId="11" fillId="0" borderId="0" xfId="2" applyNumberFormat="1" applyFont="1"/>
    <xf numFmtId="44" fontId="6" fillId="0" borderId="0" xfId="0" applyNumberFormat="1" applyFont="1"/>
    <xf numFmtId="43" fontId="6" fillId="0" borderId="0" xfId="0" applyNumberFormat="1" applyFont="1"/>
    <xf numFmtId="0" fontId="12" fillId="2" borderId="0" xfId="0" applyFont="1" applyFill="1" applyAlignment="1">
      <alignment horizontal="center"/>
    </xf>
    <xf numFmtId="170" fontId="11" fillId="0" borderId="0" xfId="1" applyNumberFormat="1" applyFont="1"/>
    <xf numFmtId="168" fontId="11" fillId="0" borderId="0" xfId="2" applyNumberFormat="1" applyFont="1"/>
    <xf numFmtId="0" fontId="2" fillId="0" borderId="0" xfId="0" applyFont="1"/>
    <xf numFmtId="0" fontId="1" fillId="0" borderId="0" xfId="4"/>
    <xf numFmtId="15" fontId="1" fillId="0" borderId="0" xfId="4" applyNumberFormat="1"/>
    <xf numFmtId="10" fontId="1" fillId="0" borderId="0" xfId="4" applyNumberFormat="1"/>
    <xf numFmtId="44" fontId="1" fillId="0" borderId="0" xfId="2" applyFont="1"/>
    <xf numFmtId="0" fontId="2" fillId="0" borderId="0" xfId="0" applyFont="1" applyAlignment="1" applyProtection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Continuous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 applyProtection="1">
      <alignment horizontal="centerContinuous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12</xdr:col>
      <xdr:colOff>169824</xdr:colOff>
      <xdr:row>68</xdr:row>
      <xdr:rowOff>75543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00A607-1B4A-4CDB-A10F-A1D57636E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5667375"/>
          <a:ext cx="13009524" cy="5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12</xdr:col>
      <xdr:colOff>169824</xdr:colOff>
      <xdr:row>88</xdr:row>
      <xdr:rowOff>123486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87BC0E-2F96-4F04-82ED-FE37BA814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" y="11496675"/>
          <a:ext cx="13009524" cy="2714286"/>
        </a:xfrm>
        <a:prstGeom prst="rect">
          <a:avLst/>
        </a:prstGeom>
      </xdr:spPr>
    </xdr:pic>
    <xdr:clientData/>
  </xdr:twoCellAnchor>
  <xdr:twoCellAnchor>
    <xdr:from>
      <xdr:col>29</xdr:col>
      <xdr:colOff>104775</xdr:colOff>
      <xdr:row>0</xdr:row>
      <xdr:rowOff>38100</xdr:rowOff>
    </xdr:from>
    <xdr:to>
      <xdr:col>37</xdr:col>
      <xdr:colOff>133350</xdr:colOff>
      <xdr:row>33</xdr:row>
      <xdr:rowOff>38100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3C15D1A2-52E4-4E4F-AA0D-C8A8046AA849}"/>
            </a:ext>
          </a:extLst>
        </xdr:cNvPr>
        <xdr:cNvGrpSpPr/>
      </xdr:nvGrpSpPr>
      <xdr:grpSpPr>
        <a:xfrm>
          <a:off x="25285700" y="38100"/>
          <a:ext cx="5518150" cy="5343525"/>
          <a:chOff x="23126700" y="123825"/>
          <a:chExt cx="6563801" cy="6885556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C6BE7AA0-CB24-48E6-8977-19F0FBA71A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126700" y="123825"/>
            <a:ext cx="6563801" cy="6885556"/>
          </a:xfrm>
          <a:prstGeom prst="rect">
            <a:avLst/>
          </a:prstGeom>
        </xdr:spPr>
      </xdr:pic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365302B5-3C50-47D5-9F35-32333E13D725}"/>
              </a:ext>
            </a:extLst>
          </xdr:cNvPr>
          <xdr:cNvSpPr txBox="1"/>
        </xdr:nvSpPr>
        <xdr:spPr>
          <a:xfrm>
            <a:off x="23898225" y="6457950"/>
            <a:ext cx="323850" cy="200025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>
                <a:solidFill>
                  <a:srgbClr val="FF0000"/>
                </a:solidFill>
              </a:rPr>
              <a:t>C</a:t>
            </a:r>
          </a:p>
        </xdr:txBody>
      </xdr:sp>
    </xdr:grpSp>
    <xdr:clientData/>
  </xdr:twoCellAnchor>
  <xdr:twoCellAnchor>
    <xdr:from>
      <xdr:col>21</xdr:col>
      <xdr:colOff>600075</xdr:colOff>
      <xdr:row>0</xdr:row>
      <xdr:rowOff>66675</xdr:rowOff>
    </xdr:from>
    <xdr:to>
      <xdr:col>29</xdr:col>
      <xdr:colOff>9525</xdr:colOff>
      <xdr:row>30</xdr:row>
      <xdr:rowOff>76200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65D0AA1E-F7EC-49BC-996E-EE07F577AD78}"/>
            </a:ext>
          </a:extLst>
        </xdr:cNvPr>
        <xdr:cNvGrpSpPr/>
      </xdr:nvGrpSpPr>
      <xdr:grpSpPr>
        <a:xfrm>
          <a:off x="20294600" y="63500"/>
          <a:ext cx="4895850" cy="4870450"/>
          <a:chOff x="16221075" y="7915275"/>
          <a:chExt cx="6473740" cy="5991224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52A1887E-9C4C-49F2-AC4C-93AD40DE56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6221075" y="7915275"/>
            <a:ext cx="6473740" cy="5991224"/>
          </a:xfrm>
          <a:prstGeom prst="rect">
            <a:avLst/>
          </a:prstGeom>
        </xdr:spPr>
      </xdr:pic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D90AB768-C965-4A5D-8F9F-32749A27F168}"/>
              </a:ext>
            </a:extLst>
          </xdr:cNvPr>
          <xdr:cNvSpPr txBox="1"/>
        </xdr:nvSpPr>
        <xdr:spPr>
          <a:xfrm>
            <a:off x="20726400" y="13030200"/>
            <a:ext cx="323850" cy="200025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>
                <a:solidFill>
                  <a:srgbClr val="FF0000"/>
                </a:solidFill>
              </a:rPr>
              <a:t>I</a:t>
            </a:r>
          </a:p>
        </xdr:txBody>
      </xdr:sp>
    </xdr:grpSp>
    <xdr:clientData/>
  </xdr:twoCellAnchor>
  <xdr:twoCellAnchor>
    <xdr:from>
      <xdr:col>13</xdr:col>
      <xdr:colOff>104775</xdr:colOff>
      <xdr:row>0</xdr:row>
      <xdr:rowOff>0</xdr:rowOff>
    </xdr:from>
    <xdr:to>
      <xdr:col>21</xdr:col>
      <xdr:colOff>476250</xdr:colOff>
      <xdr:row>36</xdr:row>
      <xdr:rowOff>0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FFC7774E-7049-4135-B945-02035B4C8821}"/>
            </a:ext>
          </a:extLst>
        </xdr:cNvPr>
        <xdr:cNvGrpSpPr/>
      </xdr:nvGrpSpPr>
      <xdr:grpSpPr>
        <a:xfrm>
          <a:off x="14312900" y="0"/>
          <a:ext cx="5861050" cy="5829300"/>
          <a:chOff x="14316075" y="0"/>
          <a:chExt cx="5857875" cy="5667375"/>
        </a:xfrm>
      </xdr:grpSpPr>
      <xdr:grpSp>
        <xdr:nvGrpSpPr>
          <xdr:cNvPr id="29" name="Group 28">
            <a:extLst>
              <a:ext uri="{FF2B5EF4-FFF2-40B4-BE49-F238E27FC236}">
                <a16:creationId xmlns:a16="http://schemas.microsoft.com/office/drawing/2014/main" id="{803E268A-DBF0-46F1-A546-F3CE987595DA}"/>
              </a:ext>
            </a:extLst>
          </xdr:cNvPr>
          <xdr:cNvGrpSpPr/>
        </xdr:nvGrpSpPr>
        <xdr:grpSpPr>
          <a:xfrm>
            <a:off x="14316075" y="0"/>
            <a:ext cx="5857875" cy="5667375"/>
            <a:chOff x="16278225" y="19050"/>
            <a:chExt cx="6754183" cy="7629525"/>
          </a:xfrm>
        </xdr:grpSpPr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6F0CB89D-220C-49B9-8F8B-FB2DA55A62D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6278225" y="19050"/>
              <a:ext cx="6754183" cy="7629525"/>
            </a:xfrm>
            <a:prstGeom prst="rect">
              <a:avLst/>
            </a:prstGeom>
          </xdr:spPr>
        </xdr:pic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EE761FB-B0D3-4C29-B7AD-85E820D84DDE}"/>
                </a:ext>
              </a:extLst>
            </xdr:cNvPr>
            <xdr:cNvSpPr txBox="1"/>
          </xdr:nvSpPr>
          <xdr:spPr>
            <a:xfrm>
              <a:off x="20602575" y="6829425"/>
              <a:ext cx="323850" cy="200025"/>
            </a:xfrm>
            <a:prstGeom prst="rect">
              <a:avLst/>
            </a:prstGeom>
            <a:solidFill>
              <a:srgbClr val="FFFF00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>
                  <a:solidFill>
                    <a:srgbClr val="FF0000"/>
                  </a:solidFill>
                </a:rPr>
                <a:t>A</a:t>
              </a:r>
            </a:p>
          </xdr:txBody>
        </xdr:sp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3D8C5F3E-D38B-403E-A5D2-71824ED46296}"/>
                </a:ext>
              </a:extLst>
            </xdr:cNvPr>
            <xdr:cNvSpPr txBox="1"/>
          </xdr:nvSpPr>
          <xdr:spPr>
            <a:xfrm>
              <a:off x="20593050" y="6515100"/>
              <a:ext cx="323850" cy="200025"/>
            </a:xfrm>
            <a:prstGeom prst="rect">
              <a:avLst/>
            </a:prstGeom>
            <a:solidFill>
              <a:srgbClr val="FFFF00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>
                  <a:solidFill>
                    <a:srgbClr val="FF0000"/>
                  </a:solidFill>
                </a:rPr>
                <a:t>B</a:t>
              </a:r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5DCD1FCE-C843-4BFC-9155-5F2715DEC3DF}"/>
                </a:ext>
              </a:extLst>
            </xdr:cNvPr>
            <xdr:cNvSpPr txBox="1"/>
          </xdr:nvSpPr>
          <xdr:spPr>
            <a:xfrm>
              <a:off x="20526375" y="4438650"/>
              <a:ext cx="323850" cy="200025"/>
            </a:xfrm>
            <a:prstGeom prst="rect">
              <a:avLst/>
            </a:prstGeom>
            <a:solidFill>
              <a:srgbClr val="FFFF00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>
                  <a:solidFill>
                    <a:srgbClr val="FF0000"/>
                  </a:solidFill>
                </a:rPr>
                <a:t>D</a:t>
              </a:r>
            </a:p>
          </xdr:txBody>
        </xdr:sp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F653E1AD-69C6-4CBB-BB11-2F428AA3B165}"/>
                </a:ext>
              </a:extLst>
            </xdr:cNvPr>
            <xdr:cNvSpPr txBox="1"/>
          </xdr:nvSpPr>
          <xdr:spPr>
            <a:xfrm>
              <a:off x="20478750" y="5029200"/>
              <a:ext cx="323850" cy="200025"/>
            </a:xfrm>
            <a:prstGeom prst="rect">
              <a:avLst/>
            </a:prstGeom>
            <a:solidFill>
              <a:srgbClr val="FFFF00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>
                  <a:solidFill>
                    <a:srgbClr val="FF0000"/>
                  </a:solidFill>
                </a:rPr>
                <a:t>D</a:t>
              </a:r>
            </a:p>
          </xdr:txBody>
        </xdr:sp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1AE6AA87-F3C7-4303-9904-FACC2B7559B2}"/>
                </a:ext>
              </a:extLst>
            </xdr:cNvPr>
            <xdr:cNvSpPr txBox="1"/>
          </xdr:nvSpPr>
          <xdr:spPr>
            <a:xfrm>
              <a:off x="20488275" y="5657850"/>
              <a:ext cx="323850" cy="200025"/>
            </a:xfrm>
            <a:prstGeom prst="rect">
              <a:avLst/>
            </a:prstGeom>
            <a:solidFill>
              <a:srgbClr val="FFFF00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>
                  <a:solidFill>
                    <a:srgbClr val="FF0000"/>
                  </a:solidFill>
                </a:rPr>
                <a:t>H</a:t>
              </a:r>
            </a:p>
          </xdr:txBody>
        </xdr:sp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807617D-44B0-496F-8189-8C240E271867}"/>
                </a:ext>
              </a:extLst>
            </xdr:cNvPr>
            <xdr:cNvSpPr txBox="1"/>
          </xdr:nvSpPr>
          <xdr:spPr>
            <a:xfrm>
              <a:off x="20564475" y="3276600"/>
              <a:ext cx="323850" cy="200025"/>
            </a:xfrm>
            <a:prstGeom prst="rect">
              <a:avLst/>
            </a:prstGeom>
            <a:solidFill>
              <a:srgbClr val="FFFF00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>
                  <a:solidFill>
                    <a:srgbClr val="FF0000"/>
                  </a:solidFill>
                </a:rPr>
                <a:t>F</a:t>
              </a:r>
            </a:p>
          </xdr:txBody>
        </xdr:sp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E177F2C1-B847-4D60-9244-EABC59655777}"/>
                </a:ext>
              </a:extLst>
            </xdr:cNvPr>
            <xdr:cNvSpPr txBox="1"/>
          </xdr:nvSpPr>
          <xdr:spPr>
            <a:xfrm>
              <a:off x="20507325" y="4029075"/>
              <a:ext cx="323850" cy="200025"/>
            </a:xfrm>
            <a:prstGeom prst="rect">
              <a:avLst/>
            </a:prstGeom>
            <a:solidFill>
              <a:srgbClr val="FFFF00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>
                  <a:solidFill>
                    <a:srgbClr val="FF0000"/>
                  </a:solidFill>
                </a:rPr>
                <a:t>F</a:t>
              </a:r>
            </a:p>
          </xdr:txBody>
        </xdr:sp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B3CF1E01-54B6-43F3-9B17-6817C5BDE95A}"/>
                </a:ext>
              </a:extLst>
            </xdr:cNvPr>
            <xdr:cNvSpPr txBox="1"/>
          </xdr:nvSpPr>
          <xdr:spPr>
            <a:xfrm>
              <a:off x="20488275" y="5467350"/>
              <a:ext cx="323850" cy="200025"/>
            </a:xfrm>
            <a:prstGeom prst="rect">
              <a:avLst/>
            </a:prstGeom>
            <a:solidFill>
              <a:srgbClr val="FFFF00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>
                  <a:solidFill>
                    <a:srgbClr val="FF0000"/>
                  </a:solidFill>
                </a:rPr>
                <a:t>G</a:t>
              </a:r>
            </a:p>
          </xdr:txBody>
        </xdr:sp>
      </xdr:grp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77556B18-9630-41CA-9E26-E896908087D5}"/>
              </a:ext>
            </a:extLst>
          </xdr:cNvPr>
          <xdr:cNvSpPr txBox="1"/>
        </xdr:nvSpPr>
        <xdr:spPr>
          <a:xfrm>
            <a:off x="17964150" y="2809876"/>
            <a:ext cx="285750" cy="152400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>
                <a:solidFill>
                  <a:srgbClr val="FF0000"/>
                </a:solidFill>
              </a:rPr>
              <a:t>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P78"/>
  <sheetViews>
    <sheetView tabSelected="1" view="pageBreakPreview" zoomScale="60" zoomScaleNormal="100" workbookViewId="0">
      <selection activeCell="F19" sqref="F19"/>
    </sheetView>
  </sheetViews>
  <sheetFormatPr defaultColWidth="15.625" defaultRowHeight="12" x14ac:dyDescent="0.15"/>
  <cols>
    <col min="1" max="2" width="7.625" customWidth="1"/>
    <col min="6" max="6" width="19.75" customWidth="1"/>
    <col min="12" max="13" width="7.625" customWidth="1"/>
  </cols>
  <sheetData>
    <row r="1" spans="1:16" ht="12.75" x14ac:dyDescent="0.2">
      <c r="A1" s="1" t="s">
        <v>0</v>
      </c>
      <c r="B1" s="2"/>
      <c r="C1" s="2"/>
      <c r="D1" s="1" t="s">
        <v>1</v>
      </c>
      <c r="E1" s="2"/>
      <c r="F1" s="57" t="s">
        <v>256</v>
      </c>
      <c r="G1" s="58"/>
      <c r="H1" s="58"/>
      <c r="I1" s="58"/>
      <c r="J1" s="58"/>
      <c r="K1" s="2"/>
      <c r="M1" s="1" t="s">
        <v>23</v>
      </c>
      <c r="N1" s="2"/>
      <c r="O1" s="2"/>
      <c r="P1" s="2"/>
    </row>
    <row r="2" spans="1:16" ht="12.75" x14ac:dyDescent="0.2">
      <c r="A2" s="14"/>
      <c r="B2" s="14"/>
      <c r="C2" s="14"/>
      <c r="D2" s="14"/>
      <c r="E2" s="14"/>
      <c r="F2" s="59"/>
      <c r="G2" s="59"/>
      <c r="H2" s="59"/>
      <c r="I2" s="59"/>
      <c r="J2" s="59"/>
      <c r="K2" s="14"/>
      <c r="L2" s="14"/>
      <c r="M2" s="14"/>
      <c r="N2" s="14"/>
      <c r="O2" s="14"/>
      <c r="P2" s="15"/>
    </row>
    <row r="3" spans="1:16" ht="12.75" x14ac:dyDescent="0.2">
      <c r="A3" s="1" t="s">
        <v>2</v>
      </c>
      <c r="B3" s="2"/>
      <c r="C3" s="2"/>
      <c r="D3" s="2"/>
      <c r="E3" s="2"/>
      <c r="F3" s="57" t="s">
        <v>257</v>
      </c>
      <c r="G3" s="58"/>
      <c r="H3" s="58"/>
      <c r="I3" s="58"/>
      <c r="J3" s="58"/>
      <c r="K3" s="2"/>
      <c r="L3" s="1" t="s">
        <v>24</v>
      </c>
      <c r="M3" s="2"/>
      <c r="N3" s="2"/>
      <c r="O3" s="2"/>
      <c r="P3" s="2"/>
    </row>
    <row r="4" spans="1:16" ht="12.75" x14ac:dyDescent="0.2">
      <c r="A4" s="2"/>
      <c r="B4" s="2"/>
      <c r="C4" s="2"/>
      <c r="D4" s="2"/>
      <c r="E4" s="2"/>
      <c r="F4" s="57" t="s">
        <v>258</v>
      </c>
      <c r="G4" s="58"/>
      <c r="H4" s="58"/>
      <c r="I4" s="58"/>
      <c r="J4" s="58"/>
      <c r="K4" s="2"/>
      <c r="M4" s="1" t="s">
        <v>36</v>
      </c>
      <c r="N4" s="2"/>
      <c r="O4" s="2"/>
      <c r="P4" s="2"/>
    </row>
    <row r="5" spans="1:16" ht="12.75" x14ac:dyDescent="0.2">
      <c r="A5" s="1" t="s">
        <v>22</v>
      </c>
      <c r="B5" s="2"/>
      <c r="C5" s="2"/>
      <c r="D5" s="2"/>
      <c r="E5" s="2"/>
      <c r="F5" s="57" t="s">
        <v>259</v>
      </c>
      <c r="G5" s="58"/>
      <c r="H5" s="58"/>
      <c r="I5" s="58"/>
      <c r="J5" s="58"/>
      <c r="K5" s="2"/>
      <c r="M5" s="1" t="s">
        <v>37</v>
      </c>
      <c r="N5" s="2"/>
      <c r="O5" s="2"/>
      <c r="P5" s="2"/>
    </row>
    <row r="6" spans="1:16" ht="12.75" x14ac:dyDescent="0.2">
      <c r="A6" s="2"/>
      <c r="B6" s="2"/>
      <c r="C6" s="2"/>
      <c r="D6" s="2"/>
      <c r="E6" s="2"/>
      <c r="F6" s="57" t="s">
        <v>260</v>
      </c>
      <c r="G6" s="58"/>
      <c r="H6" s="58"/>
      <c r="I6" s="58"/>
      <c r="J6" s="58"/>
      <c r="K6" s="2"/>
      <c r="M6" s="1" t="s">
        <v>38</v>
      </c>
      <c r="N6" s="2"/>
      <c r="O6" s="2"/>
      <c r="P6" s="2"/>
    </row>
    <row r="7" spans="1:16" ht="12.75" x14ac:dyDescent="0.2">
      <c r="A7" s="1" t="s">
        <v>25</v>
      </c>
      <c r="B7" s="2"/>
      <c r="C7" s="30" t="s">
        <v>51</v>
      </c>
      <c r="D7" s="2"/>
      <c r="E7" s="2"/>
      <c r="F7" s="2"/>
      <c r="G7" s="2"/>
      <c r="H7" s="2"/>
      <c r="I7" s="2"/>
      <c r="J7" s="2"/>
      <c r="K7" s="2"/>
      <c r="M7" s="1" t="s">
        <v>39</v>
      </c>
      <c r="N7" s="2"/>
      <c r="O7" s="2"/>
      <c r="P7" s="2"/>
    </row>
    <row r="8" spans="1:16" ht="12.75" x14ac:dyDescent="0.2">
      <c r="A8" s="2"/>
      <c r="B8" s="2"/>
      <c r="C8" s="2"/>
      <c r="D8" s="2"/>
      <c r="E8" s="2"/>
      <c r="F8" s="1" t="s">
        <v>1</v>
      </c>
      <c r="G8" s="2"/>
      <c r="H8" s="2"/>
      <c r="I8" s="2"/>
      <c r="J8" s="2"/>
      <c r="K8" s="2"/>
      <c r="M8" s="1" t="s">
        <v>40</v>
      </c>
      <c r="N8" s="2"/>
      <c r="O8" s="2"/>
      <c r="P8" s="2"/>
    </row>
    <row r="9" spans="1:16" ht="12.75" x14ac:dyDescent="0.2">
      <c r="A9" s="2"/>
      <c r="B9" s="2"/>
      <c r="C9" s="2"/>
      <c r="D9" s="2"/>
      <c r="E9" s="2"/>
      <c r="F9" s="2"/>
      <c r="G9" s="4">
        <v>42369</v>
      </c>
      <c r="H9" s="4">
        <v>42735</v>
      </c>
      <c r="I9" s="4">
        <v>43100</v>
      </c>
      <c r="J9" s="4">
        <v>43465</v>
      </c>
      <c r="K9" s="4">
        <v>43830</v>
      </c>
      <c r="M9" s="55" t="s">
        <v>255</v>
      </c>
      <c r="N9" s="2"/>
      <c r="O9" s="2"/>
      <c r="P9" s="2"/>
    </row>
    <row r="10" spans="1:16" ht="12.75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5"/>
    </row>
    <row r="11" spans="1:16" ht="12.75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5" t="s">
        <v>3</v>
      </c>
      <c r="L11" s="2"/>
      <c r="M11" s="2"/>
      <c r="N11" s="2"/>
      <c r="O11" s="2"/>
      <c r="P11" s="2"/>
    </row>
    <row r="12" spans="1:16" ht="12.75" x14ac:dyDescent="0.2">
      <c r="A12" s="2"/>
      <c r="B12" s="2"/>
      <c r="C12" s="2"/>
      <c r="D12" s="2"/>
      <c r="E12" s="2"/>
      <c r="F12" s="1" t="s">
        <v>1</v>
      </c>
      <c r="G12" s="18" t="s">
        <v>4</v>
      </c>
      <c r="H12" s="18" t="s">
        <v>5</v>
      </c>
      <c r="I12" s="18" t="s">
        <v>6</v>
      </c>
      <c r="J12" s="18" t="s">
        <v>7</v>
      </c>
      <c r="K12" s="18" t="s">
        <v>8</v>
      </c>
      <c r="L12" s="2"/>
      <c r="M12" s="2"/>
      <c r="N12" s="2"/>
      <c r="O12" s="2"/>
      <c r="P12" s="2"/>
    </row>
    <row r="13" spans="1:16" ht="12.75" x14ac:dyDescent="0.2">
      <c r="A13" s="5" t="s">
        <v>9</v>
      </c>
      <c r="B13" s="2"/>
      <c r="C13" s="2"/>
      <c r="D13" s="2"/>
      <c r="E13" s="2"/>
      <c r="F13" s="1" t="s">
        <v>1</v>
      </c>
      <c r="G13" s="5"/>
      <c r="H13" s="5"/>
      <c r="I13" s="5"/>
      <c r="J13" s="5"/>
      <c r="K13" s="5"/>
      <c r="L13" s="2"/>
      <c r="M13" s="2"/>
      <c r="N13" s="2"/>
      <c r="O13" s="2"/>
      <c r="P13" s="2"/>
    </row>
    <row r="14" spans="1:16" ht="12.75" x14ac:dyDescent="0.2">
      <c r="A14" s="16" t="s">
        <v>10</v>
      </c>
      <c r="B14" s="2"/>
      <c r="C14" s="17"/>
      <c r="D14" s="15" t="s">
        <v>55</v>
      </c>
      <c r="E14" s="17"/>
      <c r="F14" s="1" t="s">
        <v>1</v>
      </c>
      <c r="G14" s="16" t="s">
        <v>11</v>
      </c>
      <c r="H14" s="16" t="s">
        <v>12</v>
      </c>
      <c r="I14" s="16" t="s">
        <v>13</v>
      </c>
      <c r="J14" s="16" t="s">
        <v>14</v>
      </c>
      <c r="K14" s="16" t="s">
        <v>15</v>
      </c>
      <c r="L14" s="2"/>
      <c r="M14" s="2"/>
      <c r="N14" s="2"/>
      <c r="O14" s="2"/>
      <c r="P14" s="2"/>
    </row>
    <row r="15" spans="1:16" ht="12.75" x14ac:dyDescent="0.2">
      <c r="A15" s="1"/>
      <c r="B15" s="1" t="s">
        <v>1</v>
      </c>
      <c r="C15" s="3"/>
      <c r="D15" s="3"/>
      <c r="E15" s="1"/>
      <c r="F15" s="1" t="s">
        <v>1</v>
      </c>
      <c r="G15" s="1"/>
      <c r="H15" s="1"/>
      <c r="I15" s="1"/>
      <c r="J15" s="1"/>
      <c r="K15" s="1"/>
      <c r="L15" s="1" t="s">
        <v>1</v>
      </c>
      <c r="M15" s="1" t="s">
        <v>16</v>
      </c>
      <c r="N15" s="1" t="s">
        <v>17</v>
      </c>
      <c r="O15" s="2"/>
      <c r="P15" s="2"/>
    </row>
    <row r="16" spans="1:16" ht="12.75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2.75" x14ac:dyDescent="0.2">
      <c r="A17" s="5">
        <v>1</v>
      </c>
      <c r="B17" s="2"/>
      <c r="C17" s="1" t="s">
        <v>41</v>
      </c>
      <c r="D17" s="2"/>
      <c r="E17" s="2"/>
      <c r="F17" s="2"/>
      <c r="G17" s="20">
        <f>+Support!J5</f>
        <v>2.4275556858147711</v>
      </c>
      <c r="H17" s="20">
        <f>+Support!D5</f>
        <v>1.96</v>
      </c>
      <c r="I17" s="20">
        <f>+Support!E5</f>
        <v>1.65</v>
      </c>
      <c r="J17" s="20">
        <f>+Support!F5</f>
        <v>1.5</v>
      </c>
      <c r="K17" s="20">
        <f>+Support!G5</f>
        <v>1.68</v>
      </c>
      <c r="L17" s="2"/>
      <c r="M17" s="2"/>
      <c r="N17" s="2"/>
      <c r="O17" s="2"/>
      <c r="P17" s="2"/>
    </row>
    <row r="18" spans="1:16" ht="12.75" x14ac:dyDescent="0.2">
      <c r="A18" s="6"/>
      <c r="B18" s="2"/>
      <c r="C18" s="2"/>
      <c r="D18" s="2"/>
      <c r="E18" s="2"/>
      <c r="F18" s="2"/>
      <c r="G18" s="19"/>
      <c r="H18" s="19"/>
      <c r="I18" s="19"/>
      <c r="J18" s="19"/>
      <c r="K18" s="19"/>
      <c r="L18" s="2"/>
      <c r="M18" s="2"/>
      <c r="N18" s="2"/>
      <c r="O18" s="2"/>
      <c r="P18" s="2"/>
    </row>
    <row r="19" spans="1:16" ht="12.75" x14ac:dyDescent="0.2">
      <c r="A19" s="5">
        <v>2</v>
      </c>
      <c r="B19" s="2"/>
      <c r="C19" s="1" t="s">
        <v>56</v>
      </c>
      <c r="D19" s="2"/>
      <c r="E19" s="2"/>
      <c r="F19" s="2"/>
      <c r="G19" s="20">
        <f>+Support!J7</f>
        <v>35.804697406340054</v>
      </c>
      <c r="H19" s="20">
        <f>+H33/H29</f>
        <v>16.386281588447652</v>
      </c>
      <c r="I19" s="20">
        <f t="shared" ref="I19:K19" si="0">+I33/I29</f>
        <v>19.097560975609756</v>
      </c>
      <c r="J19" s="20">
        <f t="shared" si="0"/>
        <v>15.177083333333334</v>
      </c>
      <c r="K19" s="20">
        <f t="shared" si="0"/>
        <v>21.54054054054054</v>
      </c>
      <c r="L19" s="2"/>
      <c r="M19" s="2"/>
      <c r="N19" s="2"/>
      <c r="O19" s="2"/>
      <c r="P19" s="2"/>
    </row>
    <row r="20" spans="1:16" ht="12.75" x14ac:dyDescent="0.2">
      <c r="A20" s="6"/>
      <c r="B20" s="2"/>
      <c r="C20" s="2"/>
      <c r="D20" s="2"/>
      <c r="E20" s="2"/>
      <c r="F20" s="2"/>
      <c r="G20" s="19"/>
      <c r="H20" s="19"/>
      <c r="I20" s="19"/>
      <c r="J20" s="19"/>
      <c r="K20" s="19"/>
      <c r="L20" s="2"/>
      <c r="M20" s="2"/>
      <c r="N20" s="2"/>
      <c r="O20" s="2"/>
      <c r="P20" s="2"/>
    </row>
    <row r="21" spans="1:16" ht="12.75" x14ac:dyDescent="0.2">
      <c r="A21" s="5">
        <v>3</v>
      </c>
      <c r="B21" s="2"/>
      <c r="C21" s="1" t="s">
        <v>18</v>
      </c>
      <c r="D21" s="2"/>
      <c r="E21" s="2"/>
      <c r="F21" s="2"/>
      <c r="G21" s="20">
        <f>+Support!J9</f>
        <v>1.4874423372629422</v>
      </c>
      <c r="H21" s="6">
        <f>+Support!D9</f>
        <v>1.1599999999999999</v>
      </c>
      <c r="I21" s="6">
        <f>+Support!E9</f>
        <v>2.02</v>
      </c>
      <c r="J21" s="6">
        <f>+Support!F9</f>
        <v>2.14</v>
      </c>
      <c r="K21" s="6">
        <f>+Support!G9</f>
        <v>1.79</v>
      </c>
      <c r="L21" s="2"/>
      <c r="M21" s="2"/>
      <c r="N21" s="2"/>
      <c r="O21" s="2"/>
      <c r="P21" s="2"/>
    </row>
    <row r="22" spans="1:16" ht="12.75" x14ac:dyDescent="0.2">
      <c r="A22" s="6"/>
      <c r="B22" s="2"/>
      <c r="C22" s="2"/>
      <c r="D22" s="2"/>
      <c r="E22" s="2"/>
      <c r="F22" s="2"/>
      <c r="L22" s="2"/>
      <c r="M22" s="2"/>
      <c r="N22" s="2"/>
      <c r="O22" s="2"/>
      <c r="P22" s="2"/>
    </row>
    <row r="23" spans="1:16" ht="12.75" x14ac:dyDescent="0.2">
      <c r="A23" s="5">
        <v>4</v>
      </c>
      <c r="B23" s="2"/>
      <c r="C23" s="1" t="s">
        <v>19</v>
      </c>
      <c r="D23" s="2"/>
      <c r="E23" s="2"/>
      <c r="F23" s="2"/>
      <c r="G23" s="20">
        <f>+Support!J28</f>
        <v>1.6212198872373142</v>
      </c>
      <c r="H23" s="20">
        <f>+Support!D28</f>
        <v>1.2645901639344261</v>
      </c>
      <c r="I23" s="20">
        <f>+Support!E28</f>
        <v>2.0421978021978022</v>
      </c>
      <c r="J23" s="20">
        <f>+Support!F28</f>
        <v>2.1872058823529414</v>
      </c>
      <c r="K23" s="20">
        <f>+Support!G28</f>
        <v>1.8387548638132296</v>
      </c>
      <c r="L23" s="2"/>
      <c r="M23" s="2"/>
      <c r="N23" s="2"/>
      <c r="O23" s="2"/>
      <c r="P23" s="2"/>
    </row>
    <row r="24" spans="1:16" ht="12.75" x14ac:dyDescent="0.2">
      <c r="A24" s="6"/>
      <c r="B24" s="2"/>
      <c r="C24" s="2"/>
      <c r="D24" s="2"/>
      <c r="E24" s="2"/>
      <c r="F24" s="2"/>
      <c r="G24" s="19"/>
      <c r="H24" s="19"/>
      <c r="I24" s="19"/>
      <c r="J24" s="19"/>
      <c r="K24" s="19"/>
      <c r="L24" s="2"/>
      <c r="M24" s="2"/>
      <c r="N24" s="2"/>
      <c r="O24" s="2"/>
      <c r="P24" s="2"/>
    </row>
    <row r="25" spans="1:16" ht="12.75" x14ac:dyDescent="0.2">
      <c r="A25" s="5">
        <v>5</v>
      </c>
      <c r="B25" s="2"/>
      <c r="C25" s="1" t="s">
        <v>57</v>
      </c>
      <c r="D25" s="2"/>
      <c r="E25" s="2"/>
      <c r="F25" s="2"/>
      <c r="G25" s="7">
        <f>+Support!J11</f>
        <v>6.7799921844470493E-2</v>
      </c>
      <c r="H25" s="7">
        <f>+Support!D11</f>
        <v>4.7899999999999998E-2</v>
      </c>
      <c r="I25" s="7">
        <f>+Support!E11</f>
        <v>4.2999999999999997E-2</v>
      </c>
      <c r="J25" s="7">
        <f>+Support!F11</f>
        <v>0.1037</v>
      </c>
      <c r="K25" s="7">
        <f>+Support!G11</f>
        <v>8.9099999999999999E-2</v>
      </c>
      <c r="L25" s="2"/>
      <c r="M25" s="2"/>
      <c r="N25" s="2"/>
      <c r="O25" s="2"/>
      <c r="P25" s="2"/>
    </row>
    <row r="26" spans="1:16" ht="12.75" x14ac:dyDescent="0.2">
      <c r="A26" s="6"/>
      <c r="B26" s="2"/>
      <c r="C26" s="2"/>
      <c r="D26" s="2"/>
      <c r="E26" s="2"/>
      <c r="F26" s="2"/>
      <c r="G26" s="19"/>
      <c r="H26" s="19"/>
      <c r="I26" s="19"/>
      <c r="J26" s="19"/>
      <c r="K26" s="19"/>
      <c r="L26" s="2"/>
      <c r="M26" s="2"/>
      <c r="N26" s="2"/>
      <c r="O26" s="2"/>
      <c r="P26" s="2"/>
    </row>
    <row r="27" spans="1:16" ht="12.75" x14ac:dyDescent="0.2">
      <c r="A27" s="5">
        <v>6</v>
      </c>
      <c r="B27" s="2"/>
      <c r="C27" s="1" t="s">
        <v>42</v>
      </c>
      <c r="D27" s="2"/>
      <c r="E27" s="2"/>
      <c r="F27" s="2"/>
      <c r="G27" s="21">
        <f>+Support!J13</f>
        <v>0.9</v>
      </c>
      <c r="H27" s="21">
        <f>+Support!D13</f>
        <v>1.9950000000000001</v>
      </c>
      <c r="I27" s="21">
        <f>+Support!E13</f>
        <v>2.13</v>
      </c>
      <c r="J27" s="21">
        <f>+Support!F13</f>
        <v>2.2799999999999998</v>
      </c>
      <c r="K27" s="21">
        <f>+Support!G13</f>
        <v>2.38</v>
      </c>
      <c r="L27" s="2"/>
      <c r="M27" s="2"/>
      <c r="N27" s="2"/>
      <c r="O27" s="2"/>
      <c r="P27" s="2"/>
    </row>
    <row r="28" spans="1:16" ht="12.75" x14ac:dyDescent="0.2">
      <c r="A28" s="6"/>
      <c r="B28" s="2"/>
      <c r="C28" s="2"/>
      <c r="D28" s="2"/>
      <c r="E28" s="2"/>
      <c r="F28" s="2"/>
      <c r="G28" s="19"/>
      <c r="H28" s="19"/>
      <c r="I28" s="19"/>
      <c r="J28" s="19"/>
      <c r="K28" s="19"/>
      <c r="L28" s="2"/>
      <c r="M28" s="2"/>
      <c r="N28" s="2"/>
      <c r="O28" s="2"/>
      <c r="P28" s="2"/>
    </row>
    <row r="29" spans="1:16" ht="12.75" x14ac:dyDescent="0.2">
      <c r="A29" s="5">
        <v>7</v>
      </c>
      <c r="B29" s="2"/>
      <c r="C29" s="1" t="s">
        <v>54</v>
      </c>
      <c r="D29" s="2"/>
      <c r="E29" s="2"/>
      <c r="F29" s="2"/>
      <c r="G29" s="8">
        <f>+Support!J15</f>
        <v>0.74431574431574432</v>
      </c>
      <c r="H29" s="8">
        <f>+Support!D15</f>
        <v>2.77</v>
      </c>
      <c r="I29" s="8">
        <f>+Support!E15</f>
        <v>2.46</v>
      </c>
      <c r="J29" s="8">
        <f>+Support!F15</f>
        <v>2.88</v>
      </c>
      <c r="K29" s="8">
        <f>+Support!G15</f>
        <v>2.59</v>
      </c>
      <c r="L29" s="2"/>
      <c r="M29" s="2"/>
      <c r="N29" s="2"/>
      <c r="O29" s="2"/>
      <c r="P29" s="2"/>
    </row>
    <row r="30" spans="1:16" ht="12.75" x14ac:dyDescent="0.2">
      <c r="A30" s="6"/>
      <c r="B30" s="2"/>
      <c r="C30" s="2"/>
      <c r="D30" s="2"/>
      <c r="E30" s="2"/>
      <c r="F30" s="2"/>
      <c r="G30" s="19"/>
      <c r="H30" s="19"/>
      <c r="I30" s="19"/>
      <c r="J30" s="19"/>
      <c r="K30" s="19"/>
      <c r="L30" s="2"/>
      <c r="M30" s="2"/>
      <c r="N30" s="2"/>
      <c r="O30" s="2"/>
      <c r="P30" s="2"/>
    </row>
    <row r="31" spans="1:16" ht="12.75" x14ac:dyDescent="0.2">
      <c r="A31" s="5">
        <v>8</v>
      </c>
      <c r="B31" s="2"/>
      <c r="C31" s="1" t="s">
        <v>53</v>
      </c>
      <c r="D31" s="2"/>
      <c r="E31" s="2"/>
      <c r="F31" s="2"/>
      <c r="G31" s="8">
        <f>+Support!J17</f>
        <v>0.74431574431574432</v>
      </c>
      <c r="H31" s="8">
        <f>+Support!D17</f>
        <v>1.33</v>
      </c>
      <c r="I31" s="8">
        <f>+Support!E17</f>
        <v>1.25</v>
      </c>
      <c r="J31" s="8">
        <f>+Support!F17</f>
        <v>3.05</v>
      </c>
      <c r="K31" s="8">
        <f>+Support!G17</f>
        <v>2.76</v>
      </c>
      <c r="L31" s="2"/>
      <c r="M31" s="2"/>
      <c r="N31" s="2"/>
      <c r="O31" s="2"/>
      <c r="P31" s="2"/>
    </row>
    <row r="32" spans="1:16" ht="12.75" x14ac:dyDescent="0.2">
      <c r="A32" s="56"/>
      <c r="B32" s="2"/>
      <c r="C32" s="2"/>
      <c r="D32" s="2"/>
      <c r="E32" s="2"/>
      <c r="F32" s="2"/>
      <c r="G32" s="19"/>
      <c r="H32" s="19"/>
      <c r="I32" s="19"/>
      <c r="J32" s="19"/>
      <c r="K32" s="19"/>
      <c r="L32" s="2"/>
      <c r="M32" s="2"/>
      <c r="N32" s="2"/>
      <c r="O32" s="2"/>
      <c r="P32" s="2"/>
    </row>
    <row r="33" spans="1:16" ht="12.75" x14ac:dyDescent="0.2">
      <c r="A33" s="5">
        <v>9</v>
      </c>
      <c r="B33" s="2"/>
      <c r="C33" s="1" t="s">
        <v>43</v>
      </c>
      <c r="D33" s="2"/>
      <c r="E33" s="2"/>
      <c r="F33" s="2"/>
      <c r="G33" s="8">
        <f>+Support!J19</f>
        <v>22.036468253968234</v>
      </c>
      <c r="H33" s="8">
        <f>+Support!D19</f>
        <v>45.39</v>
      </c>
      <c r="I33" s="8">
        <f>+Support!E19</f>
        <v>46.98</v>
      </c>
      <c r="J33" s="8">
        <f>+Support!F19</f>
        <v>43.71</v>
      </c>
      <c r="K33" s="8">
        <f>+Support!G19</f>
        <v>55.79</v>
      </c>
      <c r="L33" s="2"/>
      <c r="M33" s="2"/>
      <c r="N33" s="2"/>
      <c r="O33" s="2"/>
      <c r="P33" s="2"/>
    </row>
    <row r="34" spans="1:16" ht="12.7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2.75" x14ac:dyDescent="0.2">
      <c r="A35" s="1"/>
      <c r="B35" s="2"/>
      <c r="C35" s="1" t="s">
        <v>1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2.75" x14ac:dyDescent="0.2">
      <c r="A36" s="2"/>
      <c r="B36" s="2"/>
      <c r="C36" s="2"/>
      <c r="D36" s="2"/>
      <c r="E36" s="2"/>
      <c r="F36" s="2"/>
      <c r="G36" s="37"/>
      <c r="H36" s="37"/>
      <c r="I36" s="37"/>
      <c r="J36" s="37"/>
      <c r="K36" s="37"/>
      <c r="L36" s="2"/>
      <c r="M36" s="2"/>
      <c r="N36" s="2"/>
      <c r="O36" s="2"/>
      <c r="P36" s="2"/>
    </row>
    <row r="37" spans="1:16" ht="12.7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2.7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2.7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2.75" x14ac:dyDescent="0.2">
      <c r="A40" s="50" t="s">
        <v>254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2.75" x14ac:dyDescent="0.2">
      <c r="A41" s="2" t="s">
        <v>58</v>
      </c>
      <c r="B41" s="2"/>
      <c r="C41" s="9"/>
      <c r="D41" s="2"/>
      <c r="E41" s="2"/>
      <c r="F41" s="2"/>
      <c r="G41" s="2"/>
      <c r="H41" s="9"/>
      <c r="I41" s="9"/>
      <c r="J41" s="2"/>
      <c r="K41" s="2"/>
      <c r="L41" s="9"/>
      <c r="M41" s="2"/>
      <c r="N41" s="2"/>
      <c r="O41" s="2"/>
      <c r="P41" s="2"/>
    </row>
    <row r="42" spans="1:16" ht="12.75" x14ac:dyDescent="0.2">
      <c r="B42" s="2"/>
      <c r="C42" s="9"/>
      <c r="D42" s="2"/>
      <c r="E42" s="2"/>
      <c r="F42" s="2"/>
      <c r="G42" s="10" t="s">
        <v>1</v>
      </c>
      <c r="H42" s="11" t="s">
        <v>1</v>
      </c>
      <c r="I42" s="11" t="s">
        <v>1</v>
      </c>
      <c r="J42" s="10" t="s">
        <v>1</v>
      </c>
      <c r="K42" s="10" t="s">
        <v>1</v>
      </c>
      <c r="L42" s="9"/>
      <c r="M42" s="2"/>
      <c r="N42" s="2"/>
      <c r="O42" s="2"/>
      <c r="P42" s="2"/>
    </row>
    <row r="43" spans="1:16" ht="12.75" x14ac:dyDescent="0.2">
      <c r="A43" s="2"/>
      <c r="B43" s="2"/>
      <c r="C43" s="9"/>
      <c r="D43" s="2"/>
      <c r="E43" s="2"/>
      <c r="F43" s="2"/>
      <c r="G43" s="2"/>
      <c r="H43" s="9"/>
      <c r="I43" s="9"/>
      <c r="J43" s="2"/>
      <c r="K43" s="2"/>
      <c r="L43" s="9"/>
      <c r="M43" s="2"/>
      <c r="N43" s="2"/>
      <c r="O43" s="2"/>
      <c r="P43" s="2"/>
    </row>
    <row r="44" spans="1:16" ht="12.75" x14ac:dyDescent="0.2">
      <c r="A44" s="2"/>
      <c r="B44" s="2"/>
      <c r="C44" s="9"/>
      <c r="D44" s="2"/>
      <c r="E44" s="2"/>
      <c r="F44" s="2"/>
      <c r="G44" s="2"/>
      <c r="H44" s="9"/>
      <c r="I44" s="9"/>
      <c r="J44" s="2"/>
      <c r="K44" s="2"/>
      <c r="L44" s="9"/>
      <c r="M44" s="2"/>
      <c r="N44" s="2"/>
      <c r="O44" s="2"/>
      <c r="P44" s="2"/>
    </row>
    <row r="45" spans="1:16" ht="12.75" x14ac:dyDescent="0.2">
      <c r="A45" s="2"/>
      <c r="B45" s="2"/>
      <c r="C45" s="9"/>
      <c r="D45" s="2"/>
      <c r="E45" s="2"/>
      <c r="F45" s="2"/>
      <c r="G45" s="2"/>
      <c r="H45" s="9"/>
      <c r="I45" s="9"/>
      <c r="J45" s="2"/>
      <c r="K45" s="2"/>
      <c r="L45" s="9"/>
      <c r="M45" s="2"/>
      <c r="N45" s="2"/>
      <c r="O45" s="2"/>
      <c r="P45" s="2"/>
    </row>
    <row r="46" spans="1:16" ht="12.75" x14ac:dyDescent="0.2">
      <c r="A46" s="2"/>
      <c r="B46" s="2"/>
      <c r="C46" s="9"/>
      <c r="D46" s="2"/>
      <c r="E46" s="2"/>
      <c r="F46" s="2"/>
      <c r="G46" s="2"/>
      <c r="H46" s="9"/>
      <c r="I46" s="9"/>
      <c r="J46" s="2"/>
      <c r="K46" s="2"/>
      <c r="L46" s="9"/>
      <c r="M46" s="2"/>
      <c r="N46" s="2"/>
      <c r="O46" s="2"/>
      <c r="P46" s="2"/>
    </row>
    <row r="47" spans="1:16" ht="12.75" x14ac:dyDescent="0.2">
      <c r="A47" s="2"/>
      <c r="B47" s="2"/>
      <c r="C47" s="9"/>
      <c r="D47" s="2"/>
      <c r="E47" s="2"/>
      <c r="F47" s="2"/>
      <c r="G47" s="2"/>
      <c r="H47" s="9"/>
      <c r="I47" s="9"/>
      <c r="J47" s="2"/>
      <c r="K47" s="2"/>
      <c r="L47" s="9"/>
      <c r="M47" s="2"/>
      <c r="N47" s="2"/>
      <c r="O47" s="2"/>
      <c r="P47" s="2"/>
    </row>
    <row r="48" spans="1:16" ht="12.75" x14ac:dyDescent="0.2">
      <c r="A48" s="2"/>
      <c r="B48" s="2"/>
      <c r="C48" s="9"/>
      <c r="D48" s="2"/>
      <c r="E48" s="2"/>
      <c r="F48" s="2"/>
      <c r="G48" s="2"/>
      <c r="H48" s="9"/>
      <c r="I48" s="9"/>
      <c r="J48" s="2"/>
      <c r="K48" s="2"/>
      <c r="L48" s="9"/>
      <c r="M48" s="2"/>
      <c r="N48" s="2"/>
      <c r="O48" s="2"/>
      <c r="P48" s="2"/>
    </row>
    <row r="49" spans="1:16" ht="12.75" x14ac:dyDescent="0.2">
      <c r="A49" s="2"/>
      <c r="B49" s="2"/>
      <c r="C49" s="9"/>
      <c r="D49" s="2"/>
      <c r="E49" s="2"/>
      <c r="F49" s="2"/>
      <c r="G49" s="2"/>
      <c r="H49" s="9"/>
      <c r="I49" s="9"/>
      <c r="J49" s="2"/>
      <c r="K49" s="2"/>
      <c r="L49" s="9"/>
      <c r="M49" s="2"/>
      <c r="N49" s="2"/>
      <c r="O49" s="2"/>
      <c r="P49" s="2"/>
    </row>
    <row r="50" spans="1:16" ht="12.75" x14ac:dyDescent="0.2">
      <c r="A50" s="2"/>
      <c r="B50" s="2"/>
      <c r="C50" s="9"/>
      <c r="D50" s="2"/>
      <c r="E50" s="2"/>
      <c r="F50" s="2"/>
      <c r="G50" s="2"/>
      <c r="H50" s="9"/>
      <c r="I50" s="9"/>
      <c r="J50" s="2"/>
      <c r="K50" s="2"/>
      <c r="L50" s="9"/>
      <c r="M50" s="2"/>
      <c r="N50" s="2"/>
      <c r="O50" s="2"/>
      <c r="P50" s="2"/>
    </row>
    <row r="51" spans="1:16" ht="12.75" x14ac:dyDescent="0.2">
      <c r="A51" s="2"/>
      <c r="B51" s="2"/>
      <c r="C51" s="9"/>
      <c r="D51" s="2"/>
      <c r="E51" s="2"/>
      <c r="F51" s="2"/>
      <c r="G51" s="2"/>
      <c r="H51" s="9"/>
      <c r="I51" s="9"/>
      <c r="J51" s="2"/>
      <c r="K51" s="2"/>
      <c r="L51" s="9"/>
      <c r="M51" s="2"/>
      <c r="N51" s="2"/>
      <c r="O51" s="2"/>
      <c r="P51" s="2"/>
    </row>
    <row r="52" spans="1:16" ht="12.75" x14ac:dyDescent="0.2">
      <c r="A52" s="2"/>
      <c r="B52" s="2"/>
      <c r="C52" s="9"/>
      <c r="D52" s="2"/>
      <c r="E52" s="2"/>
      <c r="F52" s="2"/>
      <c r="G52" s="2"/>
      <c r="H52" s="9"/>
      <c r="I52" s="9"/>
      <c r="J52" s="2"/>
      <c r="K52" s="2"/>
      <c r="L52" s="9"/>
      <c r="M52" s="2"/>
      <c r="N52" s="2"/>
      <c r="O52" s="2"/>
      <c r="P52" s="2"/>
    </row>
    <row r="53" spans="1:16" ht="12.75" x14ac:dyDescent="0.2">
      <c r="A53" s="2"/>
      <c r="B53" s="2"/>
      <c r="C53" s="9"/>
      <c r="D53" s="2"/>
      <c r="E53" s="2"/>
      <c r="F53" s="2"/>
      <c r="G53" s="2"/>
      <c r="H53" s="9"/>
      <c r="I53" s="9"/>
      <c r="J53" s="2"/>
      <c r="K53" s="2"/>
      <c r="L53" s="9"/>
      <c r="M53" s="2"/>
      <c r="N53" s="2"/>
      <c r="O53" s="2"/>
      <c r="P53" s="2"/>
    </row>
    <row r="54" spans="1:16" ht="12.75" x14ac:dyDescent="0.2">
      <c r="A54" s="2"/>
      <c r="B54" s="2"/>
      <c r="C54" s="9"/>
      <c r="D54" s="2"/>
      <c r="E54" s="2"/>
      <c r="F54" s="2"/>
      <c r="G54" s="2"/>
      <c r="H54" s="9"/>
      <c r="I54" s="9"/>
      <c r="J54" s="9"/>
      <c r="K54" s="2"/>
      <c r="L54" s="9"/>
      <c r="M54" s="2"/>
      <c r="N54" s="2"/>
      <c r="O54" s="2"/>
      <c r="P54" s="2"/>
    </row>
    <row r="55" spans="1:16" ht="12.75" x14ac:dyDescent="0.2">
      <c r="A55" s="2"/>
      <c r="B55" s="2"/>
      <c r="C55" s="9"/>
      <c r="D55" s="2"/>
      <c r="E55" s="2"/>
      <c r="F55" s="2"/>
      <c r="G55" s="2"/>
      <c r="H55" s="9"/>
      <c r="I55" s="9"/>
      <c r="J55" s="2"/>
      <c r="K55" s="2"/>
      <c r="L55" s="9"/>
      <c r="M55" s="2"/>
      <c r="N55" s="2"/>
      <c r="O55" s="2"/>
      <c r="P55" s="2"/>
    </row>
    <row r="56" spans="1:16" ht="12.75" x14ac:dyDescent="0.2">
      <c r="A56" s="2"/>
      <c r="B56" s="2"/>
      <c r="C56" s="9"/>
      <c r="D56" s="2"/>
      <c r="E56" s="2"/>
      <c r="F56" s="2"/>
      <c r="G56" s="2"/>
      <c r="H56" s="9"/>
      <c r="I56" s="9"/>
      <c r="J56" s="2"/>
      <c r="K56" s="2"/>
      <c r="L56" s="9"/>
      <c r="M56" s="2"/>
      <c r="N56" s="2"/>
      <c r="O56" s="2"/>
      <c r="P56" s="2"/>
    </row>
    <row r="57" spans="1:16" ht="12.75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5"/>
    </row>
    <row r="58" spans="1:16" ht="12.75" x14ac:dyDescent="0.2">
      <c r="A58" s="1" t="s">
        <v>20</v>
      </c>
      <c r="B58" s="2"/>
      <c r="C58" s="2"/>
      <c r="D58" s="2"/>
      <c r="E58" s="2"/>
      <c r="F58" s="2"/>
      <c r="G58" s="2"/>
      <c r="H58" s="12"/>
      <c r="I58" s="12"/>
      <c r="J58" s="2"/>
      <c r="K58" s="2"/>
      <c r="L58" s="2"/>
      <c r="M58" s="1" t="s">
        <v>21</v>
      </c>
      <c r="N58" s="2"/>
      <c r="O58" s="2"/>
      <c r="P58" s="2"/>
    </row>
    <row r="59" spans="1:16" ht="12.75" x14ac:dyDescent="0.2">
      <c r="A59" s="2"/>
      <c r="B59" s="2"/>
      <c r="C59" s="2"/>
      <c r="D59" s="2"/>
      <c r="E59" s="2"/>
      <c r="F59" s="2"/>
      <c r="G59" s="2"/>
      <c r="H59" s="12"/>
      <c r="I59" s="12"/>
      <c r="J59" s="2"/>
      <c r="K59" s="2"/>
      <c r="L59" s="2"/>
      <c r="M59" s="2"/>
      <c r="N59" s="2"/>
      <c r="O59" s="2"/>
      <c r="P59" s="2"/>
    </row>
    <row r="60" spans="1:16" ht="12.75" x14ac:dyDescent="0.2">
      <c r="A60" s="2"/>
      <c r="B60" s="2"/>
      <c r="C60" s="2"/>
      <c r="D60" s="2"/>
      <c r="E60" s="2"/>
      <c r="F60" s="2"/>
      <c r="G60" s="2"/>
      <c r="H60" s="12"/>
      <c r="I60" s="12"/>
      <c r="J60" s="2"/>
      <c r="K60" s="2"/>
      <c r="L60" s="2"/>
      <c r="M60" s="2"/>
      <c r="N60" s="2"/>
      <c r="O60" s="2"/>
      <c r="P60" s="2"/>
    </row>
    <row r="61" spans="1:16" ht="12.75" x14ac:dyDescent="0.2">
      <c r="A61" s="2" t="s">
        <v>1</v>
      </c>
      <c r="B61" s="2" t="s">
        <v>1</v>
      </c>
      <c r="C61" s="2"/>
      <c r="D61" s="2"/>
      <c r="E61" s="2"/>
      <c r="F61" s="2"/>
      <c r="G61" s="2"/>
      <c r="H61" s="12"/>
      <c r="I61" s="12"/>
      <c r="J61" s="2"/>
      <c r="K61" s="2"/>
      <c r="L61" s="2"/>
      <c r="M61" s="2"/>
      <c r="N61" s="2"/>
      <c r="O61" s="2"/>
      <c r="P61" s="2"/>
    </row>
    <row r="62" spans="1:16" ht="12.75" x14ac:dyDescent="0.2">
      <c r="A62" s="2" t="s">
        <v>1</v>
      </c>
      <c r="B62" s="13" t="s">
        <v>1</v>
      </c>
      <c r="C62" s="2"/>
      <c r="D62" s="2"/>
      <c r="E62" s="2"/>
      <c r="F62" s="2"/>
      <c r="G62" s="2"/>
      <c r="H62" s="12"/>
      <c r="I62" s="12"/>
      <c r="J62" s="2"/>
      <c r="K62" s="2"/>
      <c r="L62" s="2"/>
      <c r="M62" s="2"/>
      <c r="N62" s="2"/>
      <c r="O62" s="2"/>
      <c r="P62" s="2"/>
    </row>
    <row r="63" spans="1:16" ht="12.75" x14ac:dyDescent="0.2">
      <c r="A63" s="2" t="s">
        <v>1</v>
      </c>
      <c r="B63" s="2" t="s">
        <v>1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2.75" x14ac:dyDescent="0.2">
      <c r="A64" s="2" t="s">
        <v>1</v>
      </c>
      <c r="B64" s="2" t="s">
        <v>1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2.75" x14ac:dyDescent="0.2">
      <c r="A65" s="2" t="s">
        <v>1</v>
      </c>
      <c r="B65" s="2" t="s">
        <v>1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2.75" x14ac:dyDescent="0.2">
      <c r="A66" s="2" t="s">
        <v>1</v>
      </c>
      <c r="B66" s="2" t="s">
        <v>1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2.75" x14ac:dyDescent="0.2">
      <c r="A67" s="2" t="s">
        <v>1</v>
      </c>
      <c r="B67" s="2" t="s">
        <v>1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2.75" x14ac:dyDescent="0.2">
      <c r="A68" s="2" t="s">
        <v>1</v>
      </c>
      <c r="B68" s="2" t="s">
        <v>1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</sheetData>
  <phoneticPr fontId="0" type="noConversion"/>
  <pageMargins left="0.75" right="0.75" top="1" bottom="1" header="0.5" footer="0.5"/>
  <pageSetup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4" workbookViewId="0">
      <selection activeCell="G30" sqref="G30"/>
    </sheetView>
  </sheetViews>
  <sheetFormatPr defaultColWidth="9" defaultRowHeight="12.75" x14ac:dyDescent="0.2"/>
  <cols>
    <col min="1" max="1" width="9" style="22"/>
    <col min="2" max="2" width="40.875" style="22" customWidth="1"/>
    <col min="3" max="7" width="12.875" style="22" customWidth="1"/>
    <col min="8" max="8" width="27.25" style="22" customWidth="1"/>
    <col min="9" max="16384" width="9" style="22"/>
  </cols>
  <sheetData>
    <row r="1" spans="1:11" x14ac:dyDescent="0.2">
      <c r="A1" s="31"/>
      <c r="B1" s="31"/>
      <c r="C1" s="31"/>
      <c r="D1" s="31"/>
      <c r="E1" s="31"/>
      <c r="F1" s="31"/>
      <c r="G1" s="31"/>
      <c r="H1" s="31" t="s">
        <v>26</v>
      </c>
      <c r="J1" s="22" t="s">
        <v>61</v>
      </c>
    </row>
    <row r="2" spans="1:11" x14ac:dyDescent="0.2">
      <c r="A2" s="31"/>
      <c r="B2" s="31" t="s">
        <v>52</v>
      </c>
      <c r="C2" s="31"/>
      <c r="D2" s="31"/>
      <c r="E2" s="31"/>
      <c r="F2" s="31"/>
      <c r="G2" s="31"/>
      <c r="H2" s="31"/>
    </row>
    <row r="3" spans="1:11" x14ac:dyDescent="0.2">
      <c r="A3" s="31"/>
      <c r="B3" s="31"/>
      <c r="C3" s="32">
        <v>42369</v>
      </c>
      <c r="D3" s="32">
        <v>42735</v>
      </c>
      <c r="E3" s="32">
        <v>43100</v>
      </c>
      <c r="F3" s="32">
        <v>43465</v>
      </c>
      <c r="G3" s="32">
        <v>43830</v>
      </c>
      <c r="H3" s="31"/>
      <c r="J3" s="40">
        <v>42369</v>
      </c>
    </row>
    <row r="4" spans="1:11" x14ac:dyDescent="0.2">
      <c r="A4" s="31"/>
      <c r="B4" s="33" t="s">
        <v>27</v>
      </c>
      <c r="C4" s="33">
        <v>1</v>
      </c>
      <c r="D4" s="33">
        <v>2</v>
      </c>
      <c r="E4" s="33">
        <v>3</v>
      </c>
      <c r="F4" s="33">
        <v>4</v>
      </c>
      <c r="G4" s="33">
        <v>5</v>
      </c>
      <c r="H4" s="33"/>
      <c r="I4" s="23"/>
      <c r="J4" s="23"/>
      <c r="K4" s="23"/>
    </row>
    <row r="5" spans="1:11" x14ac:dyDescent="0.2">
      <c r="A5" s="31">
        <v>1</v>
      </c>
      <c r="B5" s="31" t="s">
        <v>28</v>
      </c>
      <c r="C5" s="31">
        <v>2.25</v>
      </c>
      <c r="D5" s="31">
        <v>1.96</v>
      </c>
      <c r="E5" s="31">
        <v>1.65</v>
      </c>
      <c r="F5" s="31">
        <v>1.5</v>
      </c>
      <c r="G5" s="31">
        <v>1.68</v>
      </c>
      <c r="H5" s="31"/>
      <c r="J5" s="46">
        <f>+J34*J32/J35</f>
        <v>2.4275556858147711</v>
      </c>
      <c r="K5" s="22" t="s">
        <v>64</v>
      </c>
    </row>
    <row r="6" spans="1:11" x14ac:dyDescent="0.2">
      <c r="A6" s="31"/>
      <c r="B6" s="31"/>
      <c r="C6" s="31"/>
      <c r="D6" s="31"/>
      <c r="E6" s="31"/>
      <c r="F6" s="31"/>
      <c r="G6" s="31"/>
      <c r="H6" s="31"/>
    </row>
    <row r="7" spans="1:11" x14ac:dyDescent="0.2">
      <c r="A7" s="31">
        <v>2</v>
      </c>
      <c r="B7" s="31" t="s">
        <v>29</v>
      </c>
      <c r="C7" s="31">
        <v>12.32</v>
      </c>
      <c r="D7" s="31">
        <v>14.59</v>
      </c>
      <c r="E7" s="31">
        <v>17.53</v>
      </c>
      <c r="F7" s="31">
        <v>16.989999999999998</v>
      </c>
      <c r="G7" s="31">
        <v>18.45</v>
      </c>
      <c r="H7" s="31"/>
      <c r="I7" s="38" t="s">
        <v>59</v>
      </c>
      <c r="J7" s="28">
        <f>+J34/J33</f>
        <v>35.804697406340054</v>
      </c>
      <c r="K7" s="22" t="s">
        <v>64</v>
      </c>
    </row>
    <row r="8" spans="1:11" x14ac:dyDescent="0.2">
      <c r="A8" s="31"/>
      <c r="B8" s="31"/>
      <c r="C8" s="31"/>
      <c r="D8" s="31"/>
      <c r="E8" s="31"/>
      <c r="F8" s="31"/>
      <c r="G8" s="31"/>
      <c r="H8" s="31"/>
    </row>
    <row r="9" spans="1:11" x14ac:dyDescent="0.2">
      <c r="A9" s="31">
        <v>3</v>
      </c>
      <c r="B9" s="31" t="s">
        <v>30</v>
      </c>
      <c r="C9" s="31">
        <v>2.59</v>
      </c>
      <c r="D9" s="31">
        <v>1.1599999999999999</v>
      </c>
      <c r="E9" s="31">
        <v>2.02</v>
      </c>
      <c r="F9" s="31">
        <v>2.14</v>
      </c>
      <c r="G9" s="31">
        <v>1.79</v>
      </c>
      <c r="H9" s="31"/>
      <c r="J9" s="46">
        <f>+J24/J25</f>
        <v>1.4874423372629422</v>
      </c>
      <c r="K9" s="22" t="s">
        <v>64</v>
      </c>
    </row>
    <row r="10" spans="1:11" x14ac:dyDescent="0.2">
      <c r="A10" s="31"/>
      <c r="B10" s="31"/>
      <c r="C10" s="31"/>
      <c r="D10" s="31"/>
      <c r="E10" s="31"/>
      <c r="F10" s="31"/>
      <c r="G10" s="31"/>
      <c r="H10" s="31"/>
    </row>
    <row r="11" spans="1:11" x14ac:dyDescent="0.2">
      <c r="A11" s="31">
        <v>4</v>
      </c>
      <c r="B11" s="31" t="s">
        <v>31</v>
      </c>
      <c r="C11" s="34">
        <v>0.1285</v>
      </c>
      <c r="D11" s="34">
        <v>4.7899999999999998E-2</v>
      </c>
      <c r="E11" s="34">
        <v>4.2999999999999997E-2</v>
      </c>
      <c r="F11" s="34">
        <v>0.1037</v>
      </c>
      <c r="G11" s="34">
        <v>8.9099999999999999E-2</v>
      </c>
      <c r="H11" s="31"/>
      <c r="J11" s="42">
        <f>+J31/J35</f>
        <v>6.7799921844470493E-2</v>
      </c>
      <c r="K11" s="22" t="s">
        <v>64</v>
      </c>
    </row>
    <row r="12" spans="1:11" x14ac:dyDescent="0.2">
      <c r="A12" s="31"/>
      <c r="B12" s="31"/>
      <c r="C12" s="31"/>
      <c r="D12" s="31"/>
      <c r="E12" s="31"/>
      <c r="F12" s="31"/>
      <c r="G12" s="31"/>
      <c r="H12" s="31"/>
    </row>
    <row r="13" spans="1:11" x14ac:dyDescent="0.2">
      <c r="A13" s="31">
        <v>5</v>
      </c>
      <c r="B13" s="31" t="s">
        <v>32</v>
      </c>
      <c r="C13" s="35">
        <v>1.6625000000000001</v>
      </c>
      <c r="D13" s="35">
        <v>1.9950000000000001</v>
      </c>
      <c r="E13" s="36">
        <v>2.13</v>
      </c>
      <c r="F13" s="36">
        <v>2.2799999999999998</v>
      </c>
      <c r="G13" s="36">
        <v>2.38</v>
      </c>
      <c r="H13" s="31"/>
      <c r="J13" s="44">
        <v>0.9</v>
      </c>
      <c r="K13" s="47" t="s">
        <v>65</v>
      </c>
    </row>
    <row r="14" spans="1:11" x14ac:dyDescent="0.2">
      <c r="A14" s="31"/>
      <c r="B14" s="31"/>
      <c r="C14" s="35"/>
      <c r="D14" s="35"/>
      <c r="E14" s="36"/>
      <c r="F14" s="36"/>
      <c r="G14" s="36"/>
      <c r="H14" s="31"/>
    </row>
    <row r="15" spans="1:11" x14ac:dyDescent="0.2">
      <c r="A15" s="31">
        <v>7</v>
      </c>
      <c r="B15" s="31" t="s">
        <v>33</v>
      </c>
      <c r="C15" s="36">
        <v>2.2599999999999998</v>
      </c>
      <c r="D15" s="36">
        <v>2.77</v>
      </c>
      <c r="E15" s="36">
        <v>2.46</v>
      </c>
      <c r="F15" s="36">
        <v>2.88</v>
      </c>
      <c r="G15" s="36">
        <v>2.59</v>
      </c>
      <c r="H15" s="31"/>
      <c r="J15" s="25">
        <f>+J17</f>
        <v>0.74431574431574432</v>
      </c>
      <c r="K15" s="22" t="s">
        <v>67</v>
      </c>
    </row>
    <row r="16" spans="1:11" x14ac:dyDescent="0.2">
      <c r="A16" s="31"/>
      <c r="B16" s="31"/>
      <c r="C16" s="36"/>
      <c r="D16" s="36"/>
      <c r="E16" s="36"/>
      <c r="F16" s="36"/>
      <c r="G16" s="36"/>
      <c r="H16" s="31"/>
      <c r="J16" s="41"/>
    </row>
    <row r="17" spans="1:11" x14ac:dyDescent="0.2">
      <c r="A17" s="31">
        <v>6</v>
      </c>
      <c r="B17" s="31" t="s">
        <v>34</v>
      </c>
      <c r="C17" s="36">
        <v>2.72</v>
      </c>
      <c r="D17" s="36">
        <v>1.33</v>
      </c>
      <c r="E17" s="36">
        <v>1.25</v>
      </c>
      <c r="F17" s="36">
        <v>3.05</v>
      </c>
      <c r="G17" s="36">
        <v>2.76</v>
      </c>
      <c r="H17" s="31"/>
      <c r="J17" s="25">
        <f>+J33</f>
        <v>0.74431574431574432</v>
      </c>
      <c r="K17" s="22" t="s">
        <v>67</v>
      </c>
    </row>
    <row r="18" spans="1:11" x14ac:dyDescent="0.2">
      <c r="A18" s="31"/>
      <c r="B18" s="31"/>
      <c r="C18" s="36"/>
      <c r="D18" s="36"/>
      <c r="E18" s="36"/>
      <c r="F18" s="36"/>
      <c r="G18" s="36"/>
      <c r="H18" s="31"/>
      <c r="J18" s="41"/>
    </row>
    <row r="19" spans="1:11" x14ac:dyDescent="0.2">
      <c r="A19" s="31">
        <v>7</v>
      </c>
      <c r="B19" s="31" t="s">
        <v>35</v>
      </c>
      <c r="C19" s="36">
        <v>43.23</v>
      </c>
      <c r="D19" s="36">
        <v>45.39</v>
      </c>
      <c r="E19" s="36">
        <v>46.98</v>
      </c>
      <c r="F19" s="36">
        <v>43.71</v>
      </c>
      <c r="G19" s="36">
        <v>55.79</v>
      </c>
      <c r="H19" s="31"/>
      <c r="J19" s="25">
        <f>+'TE Historical Data'!I2</f>
        <v>22.036468253968234</v>
      </c>
      <c r="K19" s="22" t="s">
        <v>67</v>
      </c>
    </row>
    <row r="23" spans="1:11" x14ac:dyDescent="0.2">
      <c r="B23" s="39" t="s">
        <v>60</v>
      </c>
    </row>
    <row r="24" spans="1:11" x14ac:dyDescent="0.2">
      <c r="B24" s="22" t="s">
        <v>47</v>
      </c>
      <c r="C24" s="26">
        <v>545</v>
      </c>
      <c r="D24" s="26">
        <v>244</v>
      </c>
      <c r="E24" s="26">
        <v>819</v>
      </c>
      <c r="F24" s="26">
        <v>816</v>
      </c>
      <c r="G24" s="26">
        <v>771</v>
      </c>
      <c r="J24" s="43">
        <f>396.5-106.3</f>
        <v>290.2</v>
      </c>
      <c r="K24" s="47" t="s">
        <v>70</v>
      </c>
    </row>
    <row r="25" spans="1:11" x14ac:dyDescent="0.2">
      <c r="B25" s="22" t="s">
        <v>48</v>
      </c>
      <c r="C25" s="26">
        <f>+C24/C9</f>
        <v>210.42471042471044</v>
      </c>
      <c r="D25" s="26">
        <f t="shared" ref="D25:G25" si="0">+D24/D9</f>
        <v>210.34482758620692</v>
      </c>
      <c r="E25" s="26">
        <f t="shared" si="0"/>
        <v>405.44554455445547</v>
      </c>
      <c r="F25" s="26">
        <f t="shared" si="0"/>
        <v>381.30841121495325</v>
      </c>
      <c r="G25" s="26">
        <f t="shared" si="0"/>
        <v>430.72625698324021</v>
      </c>
      <c r="H25" s="29"/>
      <c r="J25" s="43">
        <v>195.1</v>
      </c>
      <c r="K25" s="47" t="s">
        <v>71</v>
      </c>
    </row>
    <row r="26" spans="1:11" x14ac:dyDescent="0.2">
      <c r="B26" s="22" t="s">
        <v>50</v>
      </c>
      <c r="C26" s="27">
        <v>2</v>
      </c>
      <c r="D26" s="27">
        <v>22</v>
      </c>
      <c r="E26" s="27">
        <v>9</v>
      </c>
      <c r="F26" s="27">
        <v>18</v>
      </c>
      <c r="G26" s="27">
        <v>21</v>
      </c>
      <c r="H26" s="45"/>
      <c r="I26" s="45"/>
      <c r="J26" s="43">
        <f>8.7+17.4</f>
        <v>26.099999999999998</v>
      </c>
      <c r="K26" s="47" t="s">
        <v>72</v>
      </c>
    </row>
    <row r="27" spans="1:11" x14ac:dyDescent="0.2">
      <c r="B27" s="22" t="s">
        <v>47</v>
      </c>
      <c r="C27" s="27">
        <f>+C24+C26</f>
        <v>547</v>
      </c>
      <c r="D27" s="27">
        <f t="shared" ref="D27:G27" si="1">+D24+D26</f>
        <v>266</v>
      </c>
      <c r="E27" s="27">
        <f t="shared" si="1"/>
        <v>828</v>
      </c>
      <c r="F27" s="27">
        <f t="shared" si="1"/>
        <v>834</v>
      </c>
      <c r="G27" s="27">
        <f t="shared" si="1"/>
        <v>792</v>
      </c>
      <c r="H27" s="28"/>
      <c r="J27" s="25">
        <f>+J24+J26</f>
        <v>316.3</v>
      </c>
      <c r="K27" s="22" t="s">
        <v>69</v>
      </c>
    </row>
    <row r="28" spans="1:11" x14ac:dyDescent="0.2">
      <c r="B28" s="22" t="s">
        <v>49</v>
      </c>
      <c r="C28" s="28">
        <f>C27/C25</f>
        <v>2.599504587155963</v>
      </c>
      <c r="D28" s="28">
        <f t="shared" ref="D28:G28" si="2">D27/D25</f>
        <v>1.2645901639344261</v>
      </c>
      <c r="E28" s="28">
        <f t="shared" si="2"/>
        <v>2.0421978021978022</v>
      </c>
      <c r="F28" s="28">
        <f t="shared" si="2"/>
        <v>2.1872058823529414</v>
      </c>
      <c r="G28" s="28">
        <f t="shared" si="2"/>
        <v>1.8387548638132296</v>
      </c>
      <c r="H28" s="45"/>
      <c r="J28" s="28">
        <f>J27/J25</f>
        <v>1.6212198872373142</v>
      </c>
      <c r="K28" s="22" t="s">
        <v>64</v>
      </c>
    </row>
    <row r="29" spans="1:11" x14ac:dyDescent="0.2">
      <c r="J29" s="28"/>
    </row>
    <row r="30" spans="1:11" x14ac:dyDescent="0.2">
      <c r="B30" s="22" t="s">
        <v>253</v>
      </c>
      <c r="J30" s="28"/>
    </row>
    <row r="31" spans="1:11" x14ac:dyDescent="0.2">
      <c r="B31" s="22" t="s">
        <v>44</v>
      </c>
      <c r="C31" s="26">
        <v>397.2</v>
      </c>
      <c r="D31" s="26">
        <v>227.4</v>
      </c>
      <c r="E31" s="26">
        <v>266.10000000000002</v>
      </c>
      <c r="F31" s="26">
        <v>710</v>
      </c>
      <c r="G31" s="26">
        <v>662.8</v>
      </c>
      <c r="J31" s="43">
        <v>173.5</v>
      </c>
      <c r="K31" s="47" t="s">
        <v>73</v>
      </c>
    </row>
    <row r="32" spans="1:11" x14ac:dyDescent="0.2">
      <c r="B32" s="22" t="s">
        <v>45</v>
      </c>
      <c r="C32" s="22">
        <v>145.80000000000001</v>
      </c>
      <c r="D32" s="22">
        <v>171.4</v>
      </c>
      <c r="E32" s="22">
        <v>212.3</v>
      </c>
      <c r="F32" s="24">
        <v>233</v>
      </c>
      <c r="G32" s="22">
        <v>239.9</v>
      </c>
      <c r="J32" s="48">
        <v>233.1</v>
      </c>
      <c r="K32" s="47" t="s">
        <v>74</v>
      </c>
    </row>
    <row r="33" spans="2:11" x14ac:dyDescent="0.2">
      <c r="B33" s="22" t="s">
        <v>46</v>
      </c>
      <c r="C33" s="25">
        <f>+C31/C32</f>
        <v>2.7242798353909463</v>
      </c>
      <c r="D33" s="25">
        <f>+D31/D32</f>
        <v>1.3267211201866977</v>
      </c>
      <c r="E33" s="25">
        <f>+E31/E32</f>
        <v>1.2534149788035798</v>
      </c>
      <c r="F33" s="25">
        <f>+F31/F32</f>
        <v>3.0472103004291844</v>
      </c>
      <c r="G33" s="25">
        <f>+G31/G32</f>
        <v>2.7628178407669859</v>
      </c>
      <c r="J33" s="43">
        <f>+J31/J32</f>
        <v>0.74431574431574432</v>
      </c>
      <c r="K33" s="47" t="s">
        <v>66</v>
      </c>
    </row>
    <row r="34" spans="2:11" x14ac:dyDescent="0.2">
      <c r="H34" s="22" t="s">
        <v>62</v>
      </c>
      <c r="J34" s="43">
        <v>26.65</v>
      </c>
      <c r="K34" s="47" t="s">
        <v>68</v>
      </c>
    </row>
    <row r="35" spans="2:11" x14ac:dyDescent="0.2">
      <c r="H35" s="22" t="s">
        <v>63</v>
      </c>
      <c r="J35" s="49">
        <v>2559</v>
      </c>
      <c r="K35" s="47" t="s">
        <v>75</v>
      </c>
    </row>
    <row r="37" spans="2:11" x14ac:dyDescent="0.2">
      <c r="C37" s="27"/>
      <c r="D37" s="27"/>
      <c r="E37" s="27"/>
      <c r="F37" s="27"/>
      <c r="G37" s="27"/>
    </row>
    <row r="38" spans="2:11" x14ac:dyDescent="0.2">
      <c r="C38" s="29"/>
      <c r="D38" s="29"/>
      <c r="E38" s="29"/>
      <c r="F38" s="29"/>
      <c r="G38" s="29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4"/>
  <sheetViews>
    <sheetView workbookViewId="0">
      <selection activeCell="I7" sqref="I7"/>
    </sheetView>
  </sheetViews>
  <sheetFormatPr defaultColWidth="9" defaultRowHeight="15" x14ac:dyDescent="0.25"/>
  <cols>
    <col min="1" max="1" width="8.875" style="51" bestFit="1" customWidth="1"/>
    <col min="2" max="16384" width="9" style="51"/>
  </cols>
  <sheetData>
    <row r="1" spans="1:10" x14ac:dyDescent="0.25">
      <c r="A1" s="51" t="s">
        <v>76</v>
      </c>
      <c r="B1" s="51" t="s">
        <v>77</v>
      </c>
      <c r="C1" s="51" t="s">
        <v>78</v>
      </c>
      <c r="D1" s="51" t="s">
        <v>79</v>
      </c>
      <c r="E1" s="51" t="s">
        <v>80</v>
      </c>
      <c r="F1" s="51" t="s">
        <v>81</v>
      </c>
      <c r="G1" s="51" t="s">
        <v>82</v>
      </c>
    </row>
    <row r="2" spans="1:10" x14ac:dyDescent="0.25">
      <c r="A2" s="52">
        <v>42369</v>
      </c>
      <c r="B2" s="51">
        <v>26.65</v>
      </c>
      <c r="C2" s="51">
        <v>26.75</v>
      </c>
      <c r="D2" s="51">
        <v>26.8</v>
      </c>
      <c r="E2" s="51">
        <v>26.56</v>
      </c>
      <c r="F2" s="51" t="s">
        <v>83</v>
      </c>
      <c r="G2" s="53">
        <v>-6.3E-3</v>
      </c>
      <c r="I2" s="54">
        <f>AVERAGE(B2:B253)</f>
        <v>22.036468253968234</v>
      </c>
      <c r="J2" s="51" t="s">
        <v>252</v>
      </c>
    </row>
    <row r="3" spans="1:10" x14ac:dyDescent="0.25">
      <c r="A3" s="52">
        <v>42368</v>
      </c>
      <c r="B3" s="51">
        <v>26.82</v>
      </c>
      <c r="C3" s="51">
        <v>26.71</v>
      </c>
      <c r="D3" s="51">
        <v>26.93</v>
      </c>
      <c r="E3" s="51">
        <v>26.71</v>
      </c>
      <c r="F3" s="51" t="s">
        <v>84</v>
      </c>
      <c r="G3" s="53">
        <v>1.9E-3</v>
      </c>
    </row>
    <row r="4" spans="1:10" x14ac:dyDescent="0.25">
      <c r="A4" s="52">
        <v>42367</v>
      </c>
      <c r="B4" s="51">
        <v>26.77</v>
      </c>
      <c r="C4" s="51">
        <v>26.66</v>
      </c>
      <c r="D4" s="51">
        <v>26.8</v>
      </c>
      <c r="E4" s="51">
        <v>26.65</v>
      </c>
      <c r="F4" s="51" t="s">
        <v>85</v>
      </c>
      <c r="G4" s="53">
        <v>4.4999999999999997E-3</v>
      </c>
    </row>
    <row r="5" spans="1:10" x14ac:dyDescent="0.25">
      <c r="A5" s="52">
        <v>42366</v>
      </c>
      <c r="B5" s="51">
        <v>26.65</v>
      </c>
      <c r="C5" s="51">
        <v>26.64</v>
      </c>
      <c r="D5" s="51">
        <v>26.68</v>
      </c>
      <c r="E5" s="51">
        <v>26.62</v>
      </c>
      <c r="F5" s="51" t="s">
        <v>86</v>
      </c>
      <c r="G5" s="53">
        <v>-2.5999999999999999E-3</v>
      </c>
    </row>
    <row r="6" spans="1:10" x14ac:dyDescent="0.25">
      <c r="A6" s="52">
        <v>42362</v>
      </c>
      <c r="B6" s="51">
        <v>26.72</v>
      </c>
      <c r="C6" s="51">
        <v>26.66</v>
      </c>
      <c r="D6" s="51">
        <v>26.8</v>
      </c>
      <c r="E6" s="51">
        <v>26.64</v>
      </c>
      <c r="F6" s="51" t="s">
        <v>87</v>
      </c>
      <c r="G6" s="53">
        <v>4.0000000000000002E-4</v>
      </c>
    </row>
    <row r="7" spans="1:10" x14ac:dyDescent="0.25">
      <c r="A7" s="52">
        <v>42361</v>
      </c>
      <c r="B7" s="51">
        <v>26.71</v>
      </c>
      <c r="C7" s="51">
        <v>26.54</v>
      </c>
      <c r="D7" s="51">
        <v>26.76</v>
      </c>
      <c r="E7" s="51">
        <v>26.54</v>
      </c>
      <c r="F7" s="51" t="s">
        <v>88</v>
      </c>
      <c r="G7" s="53">
        <v>7.1999999999999998E-3</v>
      </c>
    </row>
    <row r="8" spans="1:10" x14ac:dyDescent="0.25">
      <c r="A8" s="52">
        <v>42360</v>
      </c>
      <c r="B8" s="51">
        <v>26.52</v>
      </c>
      <c r="C8" s="51">
        <v>26.39</v>
      </c>
      <c r="D8" s="51">
        <v>26.58</v>
      </c>
      <c r="E8" s="51">
        <v>26.25</v>
      </c>
      <c r="F8" s="51" t="s">
        <v>89</v>
      </c>
      <c r="G8" s="53">
        <v>4.8999999999999998E-3</v>
      </c>
    </row>
    <row r="9" spans="1:10" x14ac:dyDescent="0.25">
      <c r="A9" s="52">
        <v>42359</v>
      </c>
      <c r="B9" s="51">
        <v>26.39</v>
      </c>
      <c r="C9" s="51">
        <v>26.46</v>
      </c>
      <c r="D9" s="51">
        <v>26.56</v>
      </c>
      <c r="E9" s="51">
        <v>26.26</v>
      </c>
      <c r="F9" s="51" t="s">
        <v>90</v>
      </c>
      <c r="G9" s="53">
        <v>-1.1000000000000001E-3</v>
      </c>
    </row>
    <row r="10" spans="1:10" x14ac:dyDescent="0.25">
      <c r="A10" s="52">
        <v>42356</v>
      </c>
      <c r="B10" s="51">
        <v>26.42</v>
      </c>
      <c r="C10" s="51">
        <v>26.78</v>
      </c>
      <c r="D10" s="51">
        <v>26.82</v>
      </c>
      <c r="E10" s="51">
        <v>26.35</v>
      </c>
      <c r="F10" s="51" t="s">
        <v>91</v>
      </c>
      <c r="G10" s="53">
        <v>-1.34E-2</v>
      </c>
    </row>
    <row r="11" spans="1:10" x14ac:dyDescent="0.25">
      <c r="A11" s="52">
        <v>42355</v>
      </c>
      <c r="B11" s="51">
        <v>26.78</v>
      </c>
      <c r="C11" s="51">
        <v>26.86</v>
      </c>
      <c r="D11" s="51">
        <v>26.97</v>
      </c>
      <c r="E11" s="51">
        <v>26.77</v>
      </c>
      <c r="F11" s="51" t="s">
        <v>92</v>
      </c>
      <c r="G11" s="53">
        <v>-3.3E-3</v>
      </c>
    </row>
    <row r="12" spans="1:10" x14ac:dyDescent="0.25">
      <c r="A12" s="52">
        <v>42354</v>
      </c>
      <c r="B12" s="51">
        <v>26.87</v>
      </c>
      <c r="C12" s="51">
        <v>26.83</v>
      </c>
      <c r="D12" s="51">
        <v>26.99</v>
      </c>
      <c r="E12" s="51">
        <v>26.71</v>
      </c>
      <c r="F12" s="51" t="s">
        <v>93</v>
      </c>
      <c r="G12" s="53">
        <v>2.2000000000000001E-3</v>
      </c>
    </row>
    <row r="13" spans="1:10" x14ac:dyDescent="0.25">
      <c r="A13" s="52">
        <v>42353</v>
      </c>
      <c r="B13" s="51">
        <v>26.81</v>
      </c>
      <c r="C13" s="51">
        <v>26.75</v>
      </c>
      <c r="D13" s="51">
        <v>26.83</v>
      </c>
      <c r="E13" s="51">
        <v>26.66</v>
      </c>
      <c r="F13" s="51" t="s">
        <v>94</v>
      </c>
      <c r="G13" s="53">
        <v>7.1000000000000004E-3</v>
      </c>
    </row>
    <row r="14" spans="1:10" x14ac:dyDescent="0.25">
      <c r="A14" s="52">
        <v>42352</v>
      </c>
      <c r="B14" s="51">
        <v>26.62</v>
      </c>
      <c r="C14" s="51">
        <v>26.65</v>
      </c>
      <c r="D14" s="51">
        <v>26.73</v>
      </c>
      <c r="E14" s="51">
        <v>26.56</v>
      </c>
      <c r="F14" s="51" t="s">
        <v>95</v>
      </c>
      <c r="G14" s="53">
        <v>-1.5E-3</v>
      </c>
    </row>
    <row r="15" spans="1:10" x14ac:dyDescent="0.25">
      <c r="A15" s="52">
        <v>42349</v>
      </c>
      <c r="B15" s="51">
        <v>26.66</v>
      </c>
      <c r="C15" s="51">
        <v>26.61</v>
      </c>
      <c r="D15" s="51">
        <v>26.77</v>
      </c>
      <c r="E15" s="51">
        <v>26.59</v>
      </c>
      <c r="F15" s="51" t="s">
        <v>92</v>
      </c>
      <c r="G15" s="53">
        <v>-3.0000000000000001E-3</v>
      </c>
    </row>
    <row r="16" spans="1:10" x14ac:dyDescent="0.25">
      <c r="A16" s="52">
        <v>42348</v>
      </c>
      <c r="B16" s="51">
        <v>26.74</v>
      </c>
      <c r="C16" s="51">
        <v>26.63</v>
      </c>
      <c r="D16" s="51">
        <v>26.81</v>
      </c>
      <c r="E16" s="51">
        <v>26.56</v>
      </c>
      <c r="F16" s="51" t="s">
        <v>96</v>
      </c>
      <c r="G16" s="53">
        <v>1.5E-3</v>
      </c>
    </row>
    <row r="17" spans="1:7" x14ac:dyDescent="0.25">
      <c r="A17" s="52">
        <v>42347</v>
      </c>
      <c r="B17" s="51">
        <v>26.7</v>
      </c>
      <c r="C17" s="51">
        <v>26.6</v>
      </c>
      <c r="D17" s="51">
        <v>26.73</v>
      </c>
      <c r="E17" s="51">
        <v>26.5</v>
      </c>
      <c r="F17" s="51" t="s">
        <v>97</v>
      </c>
      <c r="G17" s="53">
        <v>2.5999999999999999E-3</v>
      </c>
    </row>
    <row r="18" spans="1:7" x14ac:dyDescent="0.25">
      <c r="A18" s="52">
        <v>42346</v>
      </c>
      <c r="B18" s="51">
        <v>26.63</v>
      </c>
      <c r="C18" s="51">
        <v>26.71</v>
      </c>
      <c r="D18" s="51">
        <v>26.84</v>
      </c>
      <c r="E18" s="51">
        <v>26.59</v>
      </c>
      <c r="F18" s="51" t="s">
        <v>98</v>
      </c>
      <c r="G18" s="53">
        <v>-6.7000000000000002E-3</v>
      </c>
    </row>
    <row r="19" spans="1:7" x14ac:dyDescent="0.25">
      <c r="A19" s="52">
        <v>42345</v>
      </c>
      <c r="B19" s="51">
        <v>26.81</v>
      </c>
      <c r="C19" s="51">
        <v>26.55</v>
      </c>
      <c r="D19" s="51">
        <v>26.86</v>
      </c>
      <c r="E19" s="51">
        <v>26.51</v>
      </c>
      <c r="F19" s="51" t="s">
        <v>99</v>
      </c>
      <c r="G19" s="53">
        <v>9.7999999999999997E-3</v>
      </c>
    </row>
    <row r="20" spans="1:7" x14ac:dyDescent="0.25">
      <c r="A20" s="52">
        <v>42342</v>
      </c>
      <c r="B20" s="51">
        <v>26.55</v>
      </c>
      <c r="C20" s="51">
        <v>26.3</v>
      </c>
      <c r="D20" s="51">
        <v>26.55</v>
      </c>
      <c r="E20" s="51">
        <v>26.28</v>
      </c>
      <c r="F20" s="51" t="s">
        <v>100</v>
      </c>
      <c r="G20" s="53">
        <v>9.9000000000000008E-3</v>
      </c>
    </row>
    <row r="21" spans="1:7" x14ac:dyDescent="0.25">
      <c r="A21" s="52">
        <v>42341</v>
      </c>
      <c r="B21" s="51">
        <v>26.29</v>
      </c>
      <c r="C21" s="51">
        <v>26.27</v>
      </c>
      <c r="D21" s="51">
        <v>26.39</v>
      </c>
      <c r="E21" s="51">
        <v>26.22</v>
      </c>
      <c r="F21" s="51" t="s">
        <v>101</v>
      </c>
      <c r="G21" s="53">
        <v>8.0000000000000004E-4</v>
      </c>
    </row>
    <row r="22" spans="1:7" x14ac:dyDescent="0.25">
      <c r="A22" s="52">
        <v>42340</v>
      </c>
      <c r="B22" s="51">
        <v>26.27</v>
      </c>
      <c r="C22" s="51">
        <v>26.36</v>
      </c>
      <c r="D22" s="51">
        <v>26.38</v>
      </c>
      <c r="E22" s="51">
        <v>26.22</v>
      </c>
      <c r="F22" s="51" t="s">
        <v>102</v>
      </c>
      <c r="G22" s="53">
        <v>-4.4999999999999997E-3</v>
      </c>
    </row>
    <row r="23" spans="1:7" x14ac:dyDescent="0.25">
      <c r="A23" s="52">
        <v>42339</v>
      </c>
      <c r="B23" s="51">
        <v>26.39</v>
      </c>
      <c r="C23" s="51">
        <v>26.35</v>
      </c>
      <c r="D23" s="51">
        <v>26.43</v>
      </c>
      <c r="E23" s="51">
        <v>26.35</v>
      </c>
      <c r="F23" s="51" t="s">
        <v>103</v>
      </c>
      <c r="G23" s="53">
        <v>2.7000000000000001E-3</v>
      </c>
    </row>
    <row r="24" spans="1:7" x14ac:dyDescent="0.25">
      <c r="A24" s="52">
        <v>42338</v>
      </c>
      <c r="B24" s="51">
        <v>26.32</v>
      </c>
      <c r="C24" s="51">
        <v>26.33</v>
      </c>
      <c r="D24" s="51">
        <v>26.47</v>
      </c>
      <c r="E24" s="51">
        <v>26.29</v>
      </c>
      <c r="F24" s="51" t="s">
        <v>104</v>
      </c>
      <c r="G24" s="53">
        <v>8.0000000000000004E-4</v>
      </c>
    </row>
    <row r="25" spans="1:7" x14ac:dyDescent="0.25">
      <c r="A25" s="52">
        <v>42335</v>
      </c>
      <c r="B25" s="51">
        <v>26.3</v>
      </c>
      <c r="C25" s="51">
        <v>26.3</v>
      </c>
      <c r="D25" s="51">
        <v>26.4</v>
      </c>
      <c r="E25" s="51">
        <v>26.29</v>
      </c>
      <c r="F25" s="51" t="s">
        <v>105</v>
      </c>
      <c r="G25" s="53">
        <v>4.0000000000000002E-4</v>
      </c>
    </row>
    <row r="26" spans="1:7" x14ac:dyDescent="0.25">
      <c r="A26" s="52">
        <v>42333</v>
      </c>
      <c r="B26" s="51">
        <v>26.29</v>
      </c>
      <c r="C26" s="51">
        <v>26.26</v>
      </c>
      <c r="D26" s="51">
        <v>26.39</v>
      </c>
      <c r="E26" s="51">
        <v>26.21</v>
      </c>
      <c r="F26" s="51" t="s">
        <v>106</v>
      </c>
      <c r="G26" s="53">
        <v>-1.1000000000000001E-3</v>
      </c>
    </row>
    <row r="27" spans="1:7" x14ac:dyDescent="0.25">
      <c r="A27" s="52">
        <v>42332</v>
      </c>
      <c r="B27" s="51">
        <v>26.32</v>
      </c>
      <c r="C27" s="51">
        <v>26.25</v>
      </c>
      <c r="D27" s="51">
        <v>26.45</v>
      </c>
      <c r="E27" s="51">
        <v>26.16</v>
      </c>
      <c r="F27" s="51" t="s">
        <v>107</v>
      </c>
      <c r="G27" s="53">
        <v>1.5E-3</v>
      </c>
    </row>
    <row r="28" spans="1:7" x14ac:dyDescent="0.25">
      <c r="A28" s="52">
        <v>42331</v>
      </c>
      <c r="B28" s="51">
        <v>26.28</v>
      </c>
      <c r="C28" s="51">
        <v>26.33</v>
      </c>
      <c r="D28" s="51">
        <v>26.41</v>
      </c>
      <c r="E28" s="51">
        <v>26.26</v>
      </c>
      <c r="F28" s="51" t="s">
        <v>108</v>
      </c>
      <c r="G28" s="53">
        <v>-1.5E-3</v>
      </c>
    </row>
    <row r="29" spans="1:7" x14ac:dyDescent="0.25">
      <c r="A29" s="52">
        <v>42328</v>
      </c>
      <c r="B29" s="51">
        <v>26.32</v>
      </c>
      <c r="C29" s="51">
        <v>26.47</v>
      </c>
      <c r="D29" s="51">
        <v>26.5</v>
      </c>
      <c r="E29" s="51">
        <v>26.3</v>
      </c>
      <c r="F29" s="51" t="s">
        <v>92</v>
      </c>
      <c r="G29" s="53">
        <v>-3.0000000000000001E-3</v>
      </c>
    </row>
    <row r="30" spans="1:7" x14ac:dyDescent="0.25">
      <c r="A30" s="52">
        <v>42327</v>
      </c>
      <c r="B30" s="51">
        <v>26.4</v>
      </c>
      <c r="C30" s="51">
        <v>26.37</v>
      </c>
      <c r="D30" s="51">
        <v>26.54</v>
      </c>
      <c r="E30" s="51">
        <v>26.34</v>
      </c>
      <c r="F30" s="51" t="s">
        <v>109</v>
      </c>
      <c r="G30" s="53">
        <v>1.9E-3</v>
      </c>
    </row>
    <row r="31" spans="1:7" x14ac:dyDescent="0.25">
      <c r="A31" s="52">
        <v>42326</v>
      </c>
      <c r="B31" s="51">
        <v>26.35</v>
      </c>
      <c r="C31" s="51">
        <v>26.33</v>
      </c>
      <c r="D31" s="51">
        <v>26.4</v>
      </c>
      <c r="E31" s="51">
        <v>26.13</v>
      </c>
      <c r="F31" s="51" t="s">
        <v>110</v>
      </c>
      <c r="G31" s="53">
        <v>1.1000000000000001E-3</v>
      </c>
    </row>
    <row r="32" spans="1:7" x14ac:dyDescent="0.25">
      <c r="A32" s="52">
        <v>42325</v>
      </c>
      <c r="B32" s="51">
        <v>26.32</v>
      </c>
      <c r="C32" s="51">
        <v>26.47</v>
      </c>
      <c r="D32" s="51">
        <v>26.52</v>
      </c>
      <c r="E32" s="51">
        <v>26.25</v>
      </c>
      <c r="F32" s="51" t="s">
        <v>111</v>
      </c>
      <c r="G32" s="53">
        <v>-6.7999999999999996E-3</v>
      </c>
    </row>
    <row r="33" spans="1:7" x14ac:dyDescent="0.25">
      <c r="A33" s="52">
        <v>42324</v>
      </c>
      <c r="B33" s="51">
        <v>26.5</v>
      </c>
      <c r="C33" s="51">
        <v>26.42</v>
      </c>
      <c r="D33" s="51">
        <v>26.54</v>
      </c>
      <c r="E33" s="51">
        <v>26.42</v>
      </c>
      <c r="F33" s="51" t="s">
        <v>112</v>
      </c>
      <c r="G33" s="53">
        <v>2.3E-3</v>
      </c>
    </row>
    <row r="34" spans="1:7" x14ac:dyDescent="0.25">
      <c r="A34" s="52">
        <v>42321</v>
      </c>
      <c r="B34" s="51">
        <v>26.44</v>
      </c>
      <c r="C34" s="51">
        <v>26.45</v>
      </c>
      <c r="D34" s="51">
        <v>26.59</v>
      </c>
      <c r="E34" s="51">
        <v>26.36</v>
      </c>
      <c r="F34" s="51" t="s">
        <v>113</v>
      </c>
      <c r="G34" s="53">
        <v>-4.0000000000000002E-4</v>
      </c>
    </row>
    <row r="35" spans="1:7" x14ac:dyDescent="0.25">
      <c r="A35" s="52">
        <v>42320</v>
      </c>
      <c r="B35" s="51">
        <v>26.45</v>
      </c>
      <c r="C35" s="51">
        <v>26.6</v>
      </c>
      <c r="D35" s="51">
        <v>26.67</v>
      </c>
      <c r="E35" s="51">
        <v>26.45</v>
      </c>
      <c r="F35" s="51" t="s">
        <v>109</v>
      </c>
      <c r="G35" s="53">
        <v>-6.7999999999999996E-3</v>
      </c>
    </row>
    <row r="36" spans="1:7" x14ac:dyDescent="0.25">
      <c r="A36" s="52">
        <v>42319</v>
      </c>
      <c r="B36" s="51">
        <v>26.63</v>
      </c>
      <c r="C36" s="51">
        <v>26.7</v>
      </c>
      <c r="D36" s="51">
        <v>26.74</v>
      </c>
      <c r="E36" s="51">
        <v>26.59</v>
      </c>
      <c r="F36" s="51" t="s">
        <v>114</v>
      </c>
      <c r="G36" s="53">
        <v>-1.5E-3</v>
      </c>
    </row>
    <row r="37" spans="1:7" x14ac:dyDescent="0.25">
      <c r="A37" s="52">
        <v>42318</v>
      </c>
      <c r="B37" s="51">
        <v>26.67</v>
      </c>
      <c r="C37" s="51">
        <v>26.86</v>
      </c>
      <c r="D37" s="51">
        <v>26.96</v>
      </c>
      <c r="E37" s="51">
        <v>26.6</v>
      </c>
      <c r="F37" s="51" t="s">
        <v>107</v>
      </c>
      <c r="G37" s="53">
        <v>-8.2000000000000007E-3</v>
      </c>
    </row>
    <row r="38" spans="1:7" x14ac:dyDescent="0.25">
      <c r="A38" s="52">
        <v>42317</v>
      </c>
      <c r="B38" s="51">
        <v>26.89</v>
      </c>
      <c r="C38" s="51">
        <v>26.95</v>
      </c>
      <c r="D38" s="51">
        <v>27.02</v>
      </c>
      <c r="E38" s="51">
        <v>26.82</v>
      </c>
      <c r="F38" s="51" t="s">
        <v>115</v>
      </c>
      <c r="G38" s="53">
        <v>-2.5999999999999999E-3</v>
      </c>
    </row>
    <row r="39" spans="1:7" x14ac:dyDescent="0.25">
      <c r="A39" s="52">
        <v>42314</v>
      </c>
      <c r="B39" s="51">
        <v>26.96</v>
      </c>
      <c r="C39" s="51">
        <v>27.03</v>
      </c>
      <c r="D39" s="51">
        <v>27.07</v>
      </c>
      <c r="E39" s="51">
        <v>26.94</v>
      </c>
      <c r="F39" s="51" t="s">
        <v>101</v>
      </c>
      <c r="G39" s="53">
        <v>-4.7999999999999996E-3</v>
      </c>
    </row>
    <row r="40" spans="1:7" x14ac:dyDescent="0.25">
      <c r="A40" s="52">
        <v>42313</v>
      </c>
      <c r="B40" s="51">
        <v>27.09</v>
      </c>
      <c r="C40" s="51">
        <v>27</v>
      </c>
      <c r="D40" s="51">
        <v>27.1</v>
      </c>
      <c r="E40" s="51">
        <v>26.99</v>
      </c>
      <c r="F40" s="51" t="s">
        <v>116</v>
      </c>
      <c r="G40" s="53">
        <v>1.1000000000000001E-3</v>
      </c>
    </row>
    <row r="41" spans="1:7" x14ac:dyDescent="0.25">
      <c r="A41" s="52">
        <v>42312</v>
      </c>
      <c r="B41" s="51">
        <v>27.06</v>
      </c>
      <c r="C41" s="51">
        <v>27</v>
      </c>
      <c r="D41" s="51">
        <v>27.09</v>
      </c>
      <c r="E41" s="51">
        <v>26.95</v>
      </c>
      <c r="F41" s="51" t="s">
        <v>117</v>
      </c>
      <c r="G41" s="53">
        <v>1.5E-3</v>
      </c>
    </row>
    <row r="42" spans="1:7" x14ac:dyDescent="0.25">
      <c r="A42" s="52">
        <v>42311</v>
      </c>
      <c r="B42" s="51">
        <v>27.02</v>
      </c>
      <c r="C42" s="51">
        <v>27.02</v>
      </c>
      <c r="D42" s="51">
        <v>27.04</v>
      </c>
      <c r="E42" s="51">
        <v>26.95</v>
      </c>
      <c r="F42" s="51" t="s">
        <v>103</v>
      </c>
      <c r="G42" s="53">
        <v>-1.1000000000000001E-3</v>
      </c>
    </row>
    <row r="43" spans="1:7" x14ac:dyDescent="0.25">
      <c r="A43" s="52">
        <v>42310</v>
      </c>
      <c r="B43" s="51">
        <v>27.05</v>
      </c>
      <c r="C43" s="51">
        <v>27</v>
      </c>
      <c r="D43" s="51">
        <v>27.08</v>
      </c>
      <c r="E43" s="51">
        <v>26.93</v>
      </c>
      <c r="F43" s="51" t="s">
        <v>118</v>
      </c>
      <c r="G43" s="53">
        <v>1.9E-3</v>
      </c>
    </row>
    <row r="44" spans="1:7" x14ac:dyDescent="0.25">
      <c r="A44" s="52">
        <v>42307</v>
      </c>
      <c r="B44" s="51">
        <v>27</v>
      </c>
      <c r="C44" s="51">
        <v>27.13</v>
      </c>
      <c r="D44" s="51">
        <v>27.19</v>
      </c>
      <c r="E44" s="51">
        <v>26.93</v>
      </c>
      <c r="F44" s="51" t="s">
        <v>119</v>
      </c>
      <c r="G44" s="53">
        <v>-4.1000000000000003E-3</v>
      </c>
    </row>
    <row r="45" spans="1:7" x14ac:dyDescent="0.25">
      <c r="A45" s="52">
        <v>42306</v>
      </c>
      <c r="B45" s="51">
        <v>27.11</v>
      </c>
      <c r="C45" s="51">
        <v>27.15</v>
      </c>
      <c r="D45" s="51">
        <v>27.18</v>
      </c>
      <c r="E45" s="51">
        <v>27.04</v>
      </c>
      <c r="F45" s="51" t="s">
        <v>120</v>
      </c>
      <c r="G45" s="53">
        <v>-4.0000000000000001E-3</v>
      </c>
    </row>
    <row r="46" spans="1:7" x14ac:dyDescent="0.25">
      <c r="A46" s="52">
        <v>42305</v>
      </c>
      <c r="B46" s="51">
        <v>27.22</v>
      </c>
      <c r="C46" s="51">
        <v>27.13</v>
      </c>
      <c r="D46" s="51">
        <v>27.23</v>
      </c>
      <c r="E46" s="51">
        <v>27.04</v>
      </c>
      <c r="F46" s="51" t="s">
        <v>121</v>
      </c>
      <c r="G46" s="53">
        <v>2.2000000000000001E-3</v>
      </c>
    </row>
    <row r="47" spans="1:7" x14ac:dyDescent="0.25">
      <c r="A47" s="52">
        <v>42304</v>
      </c>
      <c r="B47" s="51">
        <v>27.16</v>
      </c>
      <c r="C47" s="51">
        <v>27.05</v>
      </c>
      <c r="D47" s="51">
        <v>27.16</v>
      </c>
      <c r="E47" s="51">
        <v>27.03</v>
      </c>
      <c r="F47" s="51" t="s">
        <v>122</v>
      </c>
      <c r="G47" s="53">
        <v>2.5999999999999999E-3</v>
      </c>
    </row>
    <row r="48" spans="1:7" x14ac:dyDescent="0.25">
      <c r="A48" s="52">
        <v>42303</v>
      </c>
      <c r="B48" s="51">
        <v>27.09</v>
      </c>
      <c r="C48" s="51">
        <v>27.07</v>
      </c>
      <c r="D48" s="51">
        <v>27.13</v>
      </c>
      <c r="E48" s="51">
        <v>27</v>
      </c>
      <c r="F48" s="51" t="s">
        <v>123</v>
      </c>
      <c r="G48" s="53">
        <v>6.9999999999999999E-4</v>
      </c>
    </row>
    <row r="49" spans="1:7" x14ac:dyDescent="0.25">
      <c r="A49" s="52">
        <v>42300</v>
      </c>
      <c r="B49" s="51">
        <v>27.07</v>
      </c>
      <c r="C49" s="51">
        <v>27.06</v>
      </c>
      <c r="D49" s="51">
        <v>27.1</v>
      </c>
      <c r="E49" s="51">
        <v>26.99</v>
      </c>
      <c r="F49" s="51" t="s">
        <v>124</v>
      </c>
      <c r="G49" s="53">
        <v>-6.9999999999999999E-4</v>
      </c>
    </row>
    <row r="50" spans="1:7" x14ac:dyDescent="0.25">
      <c r="A50" s="52">
        <v>42299</v>
      </c>
      <c r="B50" s="51">
        <v>27.09</v>
      </c>
      <c r="C50" s="51">
        <v>27.05</v>
      </c>
      <c r="D50" s="51">
        <v>27.11</v>
      </c>
      <c r="E50" s="51">
        <v>26.99</v>
      </c>
      <c r="F50" s="51" t="s">
        <v>125</v>
      </c>
      <c r="G50" s="53">
        <v>3.0000000000000001E-3</v>
      </c>
    </row>
    <row r="51" spans="1:7" x14ac:dyDescent="0.25">
      <c r="A51" s="52">
        <v>42298</v>
      </c>
      <c r="B51" s="51">
        <v>27.01</v>
      </c>
      <c r="C51" s="51">
        <v>27.07</v>
      </c>
      <c r="D51" s="51">
        <v>27.16</v>
      </c>
      <c r="E51" s="51">
        <v>26.95</v>
      </c>
      <c r="F51" s="51" t="s">
        <v>126</v>
      </c>
      <c r="G51" s="53">
        <v>-1.5E-3</v>
      </c>
    </row>
    <row r="52" spans="1:7" x14ac:dyDescent="0.25">
      <c r="A52" s="52">
        <v>42297</v>
      </c>
      <c r="B52" s="51">
        <v>27.05</v>
      </c>
      <c r="C52" s="51">
        <v>26.93</v>
      </c>
      <c r="D52" s="51">
        <v>27.09</v>
      </c>
      <c r="E52" s="51">
        <v>26.87</v>
      </c>
      <c r="F52" s="51" t="s">
        <v>127</v>
      </c>
      <c r="G52" s="53">
        <v>3.0000000000000001E-3</v>
      </c>
    </row>
    <row r="53" spans="1:7" x14ac:dyDescent="0.25">
      <c r="A53" s="52">
        <v>42296</v>
      </c>
      <c r="B53" s="51">
        <v>26.97</v>
      </c>
      <c r="C53" s="51">
        <v>26.84</v>
      </c>
      <c r="D53" s="51">
        <v>26.97</v>
      </c>
      <c r="E53" s="51">
        <v>26.79</v>
      </c>
      <c r="F53" s="51" t="s">
        <v>128</v>
      </c>
      <c r="G53" s="53">
        <v>1.1000000000000001E-3</v>
      </c>
    </row>
    <row r="54" spans="1:7" x14ac:dyDescent="0.25">
      <c r="A54" s="52">
        <v>42293</v>
      </c>
      <c r="B54" s="51">
        <v>26.94</v>
      </c>
      <c r="C54" s="51">
        <v>26.95</v>
      </c>
      <c r="D54" s="51">
        <v>26.98</v>
      </c>
      <c r="E54" s="51">
        <v>26.86</v>
      </c>
      <c r="F54" s="51" t="s">
        <v>129</v>
      </c>
      <c r="G54" s="53">
        <v>2.5999999999999999E-3</v>
      </c>
    </row>
    <row r="55" spans="1:7" x14ac:dyDescent="0.25">
      <c r="A55" s="52">
        <v>42292</v>
      </c>
      <c r="B55" s="51">
        <v>26.87</v>
      </c>
      <c r="C55" s="51">
        <v>26.79</v>
      </c>
      <c r="D55" s="51">
        <v>26.99</v>
      </c>
      <c r="E55" s="51">
        <v>26.66</v>
      </c>
      <c r="F55" s="51" t="s">
        <v>130</v>
      </c>
      <c r="G55" s="53">
        <v>3.0000000000000001E-3</v>
      </c>
    </row>
    <row r="56" spans="1:7" x14ac:dyDescent="0.25">
      <c r="A56" s="52">
        <v>42291</v>
      </c>
      <c r="B56" s="51">
        <v>26.79</v>
      </c>
      <c r="C56" s="51">
        <v>26.73</v>
      </c>
      <c r="D56" s="51">
        <v>26.79</v>
      </c>
      <c r="E56" s="51">
        <v>26.68</v>
      </c>
      <c r="F56" s="51" t="s">
        <v>131</v>
      </c>
      <c r="G56" s="53">
        <v>2.5999999999999999E-3</v>
      </c>
    </row>
    <row r="57" spans="1:7" x14ac:dyDescent="0.25">
      <c r="A57" s="52">
        <v>42290</v>
      </c>
      <c r="B57" s="51">
        <v>26.72</v>
      </c>
      <c r="C57" s="51">
        <v>26.66</v>
      </c>
      <c r="D57" s="51">
        <v>26.81</v>
      </c>
      <c r="E57" s="51">
        <v>26.66</v>
      </c>
      <c r="F57" s="51" t="s">
        <v>132</v>
      </c>
      <c r="G57" s="53">
        <v>4.0000000000000002E-4</v>
      </c>
    </row>
    <row r="58" spans="1:7" x14ac:dyDescent="0.25">
      <c r="A58" s="52">
        <v>42289</v>
      </c>
      <c r="B58" s="51">
        <v>26.71</v>
      </c>
      <c r="C58" s="51">
        <v>26.53</v>
      </c>
      <c r="D58" s="51">
        <v>26.74</v>
      </c>
      <c r="E58" s="51">
        <v>26.5</v>
      </c>
      <c r="F58" s="51" t="s">
        <v>133</v>
      </c>
      <c r="G58" s="53">
        <v>1.14E-2</v>
      </c>
    </row>
    <row r="59" spans="1:7" x14ac:dyDescent="0.25">
      <c r="A59" s="52">
        <v>42286</v>
      </c>
      <c r="B59" s="51">
        <v>26.41</v>
      </c>
      <c r="C59" s="51">
        <v>26.76</v>
      </c>
      <c r="D59" s="51">
        <v>26.79</v>
      </c>
      <c r="E59" s="51">
        <v>26.36</v>
      </c>
      <c r="F59" s="51" t="s">
        <v>134</v>
      </c>
      <c r="G59" s="53">
        <v>-1.38E-2</v>
      </c>
    </row>
    <row r="60" spans="1:7" x14ac:dyDescent="0.25">
      <c r="A60" s="52">
        <v>42285</v>
      </c>
      <c r="B60" s="51">
        <v>26.78</v>
      </c>
      <c r="C60" s="51">
        <v>26.7</v>
      </c>
      <c r="D60" s="51">
        <v>26.8</v>
      </c>
      <c r="E60" s="51">
        <v>26.7</v>
      </c>
      <c r="F60" s="51" t="s">
        <v>135</v>
      </c>
      <c r="G60" s="53">
        <v>1.9E-3</v>
      </c>
    </row>
    <row r="61" spans="1:7" x14ac:dyDescent="0.25">
      <c r="A61" s="52">
        <v>42284</v>
      </c>
      <c r="B61" s="51">
        <v>26.73</v>
      </c>
      <c r="C61" s="51">
        <v>26.6</v>
      </c>
      <c r="D61" s="51">
        <v>26.76</v>
      </c>
      <c r="E61" s="51">
        <v>26.54</v>
      </c>
      <c r="F61" s="51" t="s">
        <v>136</v>
      </c>
      <c r="G61" s="53">
        <v>6.0000000000000001E-3</v>
      </c>
    </row>
    <row r="62" spans="1:7" x14ac:dyDescent="0.25">
      <c r="A62" s="52">
        <v>42283</v>
      </c>
      <c r="B62" s="51">
        <v>26.57</v>
      </c>
      <c r="C62" s="51">
        <v>26.6</v>
      </c>
      <c r="D62" s="51">
        <v>26.66</v>
      </c>
      <c r="E62" s="51">
        <v>26.44</v>
      </c>
      <c r="F62" s="51" t="s">
        <v>119</v>
      </c>
      <c r="G62" s="53">
        <v>-3.3999999999999998E-3</v>
      </c>
    </row>
    <row r="63" spans="1:7" x14ac:dyDescent="0.25">
      <c r="A63" s="52">
        <v>42282</v>
      </c>
      <c r="B63" s="51">
        <v>26.66</v>
      </c>
      <c r="C63" s="51">
        <v>26.72</v>
      </c>
      <c r="D63" s="51">
        <v>26.72</v>
      </c>
      <c r="E63" s="51">
        <v>26.5</v>
      </c>
      <c r="F63" s="51" t="s">
        <v>137</v>
      </c>
      <c r="G63" s="53">
        <v>4.1000000000000003E-3</v>
      </c>
    </row>
    <row r="64" spans="1:7" x14ac:dyDescent="0.25">
      <c r="A64" s="52">
        <v>42279</v>
      </c>
      <c r="B64" s="51">
        <v>26.55</v>
      </c>
      <c r="C64" s="51">
        <v>26.36</v>
      </c>
      <c r="D64" s="51">
        <v>26.56</v>
      </c>
      <c r="E64" s="51">
        <v>26.16</v>
      </c>
      <c r="F64" s="51" t="s">
        <v>83</v>
      </c>
      <c r="G64" s="53">
        <v>9.1000000000000004E-3</v>
      </c>
    </row>
    <row r="65" spans="1:7" x14ac:dyDescent="0.25">
      <c r="A65" s="52">
        <v>42278</v>
      </c>
      <c r="B65" s="51">
        <v>26.31</v>
      </c>
      <c r="C65" s="51">
        <v>26.31</v>
      </c>
      <c r="D65" s="51">
        <v>26.41</v>
      </c>
      <c r="E65" s="51">
        <v>26.08</v>
      </c>
      <c r="F65" s="51" t="s">
        <v>138</v>
      </c>
      <c r="G65" s="53">
        <v>1.9E-3</v>
      </c>
    </row>
    <row r="66" spans="1:7" x14ac:dyDescent="0.25">
      <c r="A66" s="52">
        <v>42277</v>
      </c>
      <c r="B66" s="51">
        <v>26.26</v>
      </c>
      <c r="C66" s="51">
        <v>26.25</v>
      </c>
      <c r="D66" s="51">
        <v>26.37</v>
      </c>
      <c r="E66" s="51">
        <v>26.21</v>
      </c>
      <c r="F66" s="51" t="s">
        <v>139</v>
      </c>
      <c r="G66" s="53">
        <v>4.0000000000000002E-4</v>
      </c>
    </row>
    <row r="67" spans="1:7" x14ac:dyDescent="0.25">
      <c r="A67" s="52">
        <v>42276</v>
      </c>
      <c r="B67" s="51">
        <v>26.25</v>
      </c>
      <c r="C67" s="51">
        <v>26.35</v>
      </c>
      <c r="D67" s="51">
        <v>26.48</v>
      </c>
      <c r="E67" s="51">
        <v>26.15</v>
      </c>
      <c r="F67" s="51" t="s">
        <v>140</v>
      </c>
      <c r="G67" s="53">
        <v>-3.8E-3</v>
      </c>
    </row>
    <row r="68" spans="1:7" x14ac:dyDescent="0.25">
      <c r="A68" s="52">
        <v>42275</v>
      </c>
      <c r="B68" s="51">
        <v>26.35</v>
      </c>
      <c r="C68" s="51">
        <v>26.48</v>
      </c>
      <c r="D68" s="51">
        <v>26.52</v>
      </c>
      <c r="E68" s="51">
        <v>26.21</v>
      </c>
      <c r="F68" s="51" t="s">
        <v>141</v>
      </c>
      <c r="G68" s="53">
        <v>-5.3E-3</v>
      </c>
    </row>
    <row r="69" spans="1:7" x14ac:dyDescent="0.25">
      <c r="A69" s="52">
        <v>42272</v>
      </c>
      <c r="B69" s="51">
        <v>26.49</v>
      </c>
      <c r="C69" s="51">
        <v>26.68</v>
      </c>
      <c r="D69" s="51">
        <v>26.72</v>
      </c>
      <c r="E69" s="51">
        <v>26.45</v>
      </c>
      <c r="F69" s="51" t="s">
        <v>141</v>
      </c>
      <c r="G69" s="53">
        <v>-7.1000000000000004E-3</v>
      </c>
    </row>
    <row r="70" spans="1:7" x14ac:dyDescent="0.25">
      <c r="A70" s="52">
        <v>42271</v>
      </c>
      <c r="B70" s="51">
        <v>26.68</v>
      </c>
      <c r="C70" s="51">
        <v>26.54</v>
      </c>
      <c r="D70" s="51">
        <v>26.7</v>
      </c>
      <c r="E70" s="51">
        <v>26.5</v>
      </c>
      <c r="F70" s="51" t="s">
        <v>95</v>
      </c>
      <c r="G70" s="53">
        <v>2.5999999999999999E-3</v>
      </c>
    </row>
    <row r="71" spans="1:7" x14ac:dyDescent="0.25">
      <c r="A71" s="52">
        <v>42270</v>
      </c>
      <c r="B71" s="51">
        <v>26.61</v>
      </c>
      <c r="C71" s="51">
        <v>26.63</v>
      </c>
      <c r="D71" s="51">
        <v>26.67</v>
      </c>
      <c r="E71" s="51">
        <v>26.56</v>
      </c>
      <c r="F71" s="51" t="s">
        <v>133</v>
      </c>
      <c r="G71" s="53">
        <v>-8.0000000000000004E-4</v>
      </c>
    </row>
    <row r="72" spans="1:7" x14ac:dyDescent="0.25">
      <c r="A72" s="52">
        <v>42269</v>
      </c>
      <c r="B72" s="51">
        <v>26.63</v>
      </c>
      <c r="C72" s="51">
        <v>26.62</v>
      </c>
      <c r="D72" s="51">
        <v>26.75</v>
      </c>
      <c r="E72" s="51">
        <v>26.59</v>
      </c>
      <c r="F72" s="51" t="s">
        <v>142</v>
      </c>
      <c r="G72" s="53">
        <v>-3.3999999999999998E-3</v>
      </c>
    </row>
    <row r="73" spans="1:7" x14ac:dyDescent="0.25">
      <c r="A73" s="52">
        <v>42268</v>
      </c>
      <c r="B73" s="51">
        <v>26.72</v>
      </c>
      <c r="C73" s="51">
        <v>26.62</v>
      </c>
      <c r="D73" s="51">
        <v>26.85</v>
      </c>
      <c r="E73" s="51">
        <v>26.6</v>
      </c>
      <c r="F73" s="51" t="s">
        <v>130</v>
      </c>
      <c r="G73" s="53">
        <v>4.4999999999999997E-3</v>
      </c>
    </row>
    <row r="74" spans="1:7" x14ac:dyDescent="0.25">
      <c r="A74" s="52">
        <v>42265</v>
      </c>
      <c r="B74" s="51">
        <v>26.6</v>
      </c>
      <c r="C74" s="51">
        <v>26.62</v>
      </c>
      <c r="D74" s="51">
        <v>26.87</v>
      </c>
      <c r="E74" s="51">
        <v>26.57</v>
      </c>
      <c r="F74" s="51" t="s">
        <v>143</v>
      </c>
      <c r="G74" s="53">
        <v>-4.4999999999999997E-3</v>
      </c>
    </row>
    <row r="75" spans="1:7" x14ac:dyDescent="0.25">
      <c r="A75" s="52">
        <v>42264</v>
      </c>
      <c r="B75" s="51">
        <v>26.72</v>
      </c>
      <c r="C75" s="51">
        <v>26.62</v>
      </c>
      <c r="D75" s="51">
        <v>26.8</v>
      </c>
      <c r="E75" s="51">
        <v>26.57</v>
      </c>
      <c r="F75" s="51" t="s">
        <v>144</v>
      </c>
      <c r="G75" s="53">
        <v>6.9999999999999999E-4</v>
      </c>
    </row>
    <row r="76" spans="1:7" x14ac:dyDescent="0.25">
      <c r="A76" s="52">
        <v>42263</v>
      </c>
      <c r="B76" s="51">
        <v>26.7</v>
      </c>
      <c r="C76" s="51">
        <v>26.65</v>
      </c>
      <c r="D76" s="51">
        <v>26.8</v>
      </c>
      <c r="E76" s="51">
        <v>26.55</v>
      </c>
      <c r="F76" s="51" t="s">
        <v>145</v>
      </c>
      <c r="G76" s="53">
        <v>1.1000000000000001E-3</v>
      </c>
    </row>
    <row r="77" spans="1:7" x14ac:dyDescent="0.25">
      <c r="A77" s="52">
        <v>42262</v>
      </c>
      <c r="B77" s="51">
        <v>26.67</v>
      </c>
      <c r="C77" s="51">
        <v>26.7</v>
      </c>
      <c r="D77" s="51">
        <v>26.74</v>
      </c>
      <c r="E77" s="51">
        <v>26.61</v>
      </c>
      <c r="F77" s="51" t="s">
        <v>146</v>
      </c>
      <c r="G77" s="53">
        <v>-3.3999999999999998E-3</v>
      </c>
    </row>
    <row r="78" spans="1:7" x14ac:dyDescent="0.25">
      <c r="A78" s="52">
        <v>42261</v>
      </c>
      <c r="B78" s="51">
        <v>26.76</v>
      </c>
      <c r="C78" s="51">
        <v>26.63</v>
      </c>
      <c r="D78" s="51">
        <v>26.8</v>
      </c>
      <c r="E78" s="51">
        <v>26.57</v>
      </c>
      <c r="F78" s="51" t="s">
        <v>147</v>
      </c>
      <c r="G78" s="53">
        <v>2.2000000000000001E-3</v>
      </c>
    </row>
    <row r="79" spans="1:7" x14ac:dyDescent="0.25">
      <c r="A79" s="52">
        <v>42258</v>
      </c>
      <c r="B79" s="51">
        <v>26.7</v>
      </c>
      <c r="C79" s="51">
        <v>26.5</v>
      </c>
      <c r="D79" s="51">
        <v>26.71</v>
      </c>
      <c r="E79" s="51">
        <v>26.36</v>
      </c>
      <c r="F79" s="51" t="s">
        <v>148</v>
      </c>
      <c r="G79" s="53">
        <v>3.3999999999999998E-3</v>
      </c>
    </row>
    <row r="80" spans="1:7" x14ac:dyDescent="0.25">
      <c r="A80" s="52">
        <v>42257</v>
      </c>
      <c r="B80" s="51">
        <v>26.61</v>
      </c>
      <c r="C80" s="51">
        <v>26.41</v>
      </c>
      <c r="D80" s="51">
        <v>26.8</v>
      </c>
      <c r="E80" s="51">
        <v>26.38</v>
      </c>
      <c r="F80" s="51" t="s">
        <v>149</v>
      </c>
      <c r="G80" s="53">
        <v>4.4999999999999997E-3</v>
      </c>
    </row>
    <row r="81" spans="1:7" x14ac:dyDescent="0.25">
      <c r="A81" s="52">
        <v>42256</v>
      </c>
      <c r="B81" s="51">
        <v>26.49</v>
      </c>
      <c r="C81" s="51">
        <v>26.17</v>
      </c>
      <c r="D81" s="51">
        <v>26.59</v>
      </c>
      <c r="E81" s="51">
        <v>26.13</v>
      </c>
      <c r="F81" s="51" t="s">
        <v>150</v>
      </c>
      <c r="G81" s="53">
        <v>5.7000000000000002E-3</v>
      </c>
    </row>
    <row r="82" spans="1:7" x14ac:dyDescent="0.25">
      <c r="A82" s="52">
        <v>42255</v>
      </c>
      <c r="B82" s="51">
        <v>26.34</v>
      </c>
      <c r="C82" s="51">
        <v>25.74</v>
      </c>
      <c r="D82" s="51">
        <v>26.36</v>
      </c>
      <c r="E82" s="51">
        <v>25.52</v>
      </c>
      <c r="F82" s="51" t="s">
        <v>151</v>
      </c>
      <c r="G82" s="53">
        <v>0.25009999999999999</v>
      </c>
    </row>
    <row r="83" spans="1:7" x14ac:dyDescent="0.25">
      <c r="A83" s="52">
        <v>42251</v>
      </c>
      <c r="B83" s="51">
        <v>21.07</v>
      </c>
      <c r="C83" s="51">
        <v>20.86</v>
      </c>
      <c r="D83" s="51">
        <v>21.2</v>
      </c>
      <c r="E83" s="51">
        <v>20.67</v>
      </c>
      <c r="F83" s="51" t="s">
        <v>152</v>
      </c>
      <c r="G83" s="53">
        <v>5.0000000000000001E-4</v>
      </c>
    </row>
    <row r="84" spans="1:7" x14ac:dyDescent="0.25">
      <c r="A84" s="52">
        <v>42250</v>
      </c>
      <c r="B84" s="51">
        <v>21.06</v>
      </c>
      <c r="C84" s="51">
        <v>20.89</v>
      </c>
      <c r="D84" s="51">
        <v>21.31</v>
      </c>
      <c r="E84" s="51">
        <v>20.76</v>
      </c>
      <c r="F84" s="51" t="s">
        <v>153</v>
      </c>
      <c r="G84" s="53">
        <v>9.1000000000000004E-3</v>
      </c>
    </row>
    <row r="85" spans="1:7" x14ac:dyDescent="0.25">
      <c r="A85" s="52">
        <v>42249</v>
      </c>
      <c r="B85" s="51">
        <v>20.87</v>
      </c>
      <c r="C85" s="51">
        <v>20.96</v>
      </c>
      <c r="D85" s="51">
        <v>20.96</v>
      </c>
      <c r="E85" s="51">
        <v>20.68</v>
      </c>
      <c r="F85" s="51" t="s">
        <v>154</v>
      </c>
      <c r="G85" s="53">
        <v>2.3999999999999998E-3</v>
      </c>
    </row>
    <row r="86" spans="1:7" x14ac:dyDescent="0.25">
      <c r="A86" s="52">
        <v>42248</v>
      </c>
      <c r="B86" s="51">
        <v>20.82</v>
      </c>
      <c r="C86" s="51">
        <v>20.63</v>
      </c>
      <c r="D86" s="51">
        <v>21.06</v>
      </c>
      <c r="E86" s="51">
        <v>20.57</v>
      </c>
      <c r="F86" s="51" t="s">
        <v>155</v>
      </c>
      <c r="G86" s="53">
        <v>-1.1900000000000001E-2</v>
      </c>
    </row>
    <row r="87" spans="1:7" x14ac:dyDescent="0.25">
      <c r="A87" s="52">
        <v>42247</v>
      </c>
      <c r="B87" s="51">
        <v>21.07</v>
      </c>
      <c r="C87" s="51">
        <v>21.17</v>
      </c>
      <c r="D87" s="51">
        <v>21.18</v>
      </c>
      <c r="E87" s="51">
        <v>20.71</v>
      </c>
      <c r="F87" s="51" t="s">
        <v>156</v>
      </c>
      <c r="G87" s="53">
        <v>-7.4999999999999997E-3</v>
      </c>
    </row>
    <row r="88" spans="1:7" x14ac:dyDescent="0.25">
      <c r="A88" s="52">
        <v>42244</v>
      </c>
      <c r="B88" s="51">
        <v>21.23</v>
      </c>
      <c r="C88" s="51">
        <v>21.28</v>
      </c>
      <c r="D88" s="51">
        <v>21.43</v>
      </c>
      <c r="E88" s="51">
        <v>21.05</v>
      </c>
      <c r="F88" s="51" t="s">
        <v>103</v>
      </c>
      <c r="G88" s="53">
        <v>-1.9E-3</v>
      </c>
    </row>
    <row r="89" spans="1:7" x14ac:dyDescent="0.25">
      <c r="A89" s="52">
        <v>42243</v>
      </c>
      <c r="B89" s="51">
        <v>21.27</v>
      </c>
      <c r="C89" s="51">
        <v>21.15</v>
      </c>
      <c r="D89" s="51">
        <v>21.3</v>
      </c>
      <c r="E89" s="51">
        <v>20.84</v>
      </c>
      <c r="F89" s="51" t="s">
        <v>157</v>
      </c>
      <c r="G89" s="53">
        <v>1.0500000000000001E-2</v>
      </c>
    </row>
    <row r="90" spans="1:7" x14ac:dyDescent="0.25">
      <c r="A90" s="52">
        <v>42242</v>
      </c>
      <c r="B90" s="51">
        <v>21.05</v>
      </c>
      <c r="C90" s="51">
        <v>21.07</v>
      </c>
      <c r="D90" s="51">
        <v>21.24</v>
      </c>
      <c r="E90" s="51">
        <v>20.75</v>
      </c>
      <c r="F90" s="51" t="s">
        <v>158</v>
      </c>
      <c r="G90" s="53">
        <v>1.2500000000000001E-2</v>
      </c>
    </row>
    <row r="91" spans="1:7" x14ac:dyDescent="0.25">
      <c r="A91" s="52">
        <v>42241</v>
      </c>
      <c r="B91" s="51">
        <v>20.79</v>
      </c>
      <c r="C91" s="51">
        <v>21.29</v>
      </c>
      <c r="D91" s="51">
        <v>21.31</v>
      </c>
      <c r="E91" s="51">
        <v>20.79</v>
      </c>
      <c r="F91" s="51" t="s">
        <v>159</v>
      </c>
      <c r="G91" s="53">
        <v>-7.1999999999999998E-3</v>
      </c>
    </row>
    <row r="92" spans="1:7" x14ac:dyDescent="0.25">
      <c r="A92" s="52">
        <v>42240</v>
      </c>
      <c r="B92" s="51">
        <v>20.94</v>
      </c>
      <c r="C92" s="51">
        <v>20.89</v>
      </c>
      <c r="D92" s="51">
        <v>21.56</v>
      </c>
      <c r="E92" s="51">
        <v>20.51</v>
      </c>
      <c r="F92" s="51" t="s">
        <v>160</v>
      </c>
      <c r="G92" s="53">
        <v>-3.4099999999999998E-2</v>
      </c>
    </row>
    <row r="93" spans="1:7" x14ac:dyDescent="0.25">
      <c r="A93" s="52">
        <v>42237</v>
      </c>
      <c r="B93" s="51">
        <v>21.68</v>
      </c>
      <c r="C93" s="51">
        <v>21.54</v>
      </c>
      <c r="D93" s="51">
        <v>21.89</v>
      </c>
      <c r="E93" s="51">
        <v>21.34</v>
      </c>
      <c r="F93" s="51" t="s">
        <v>161</v>
      </c>
      <c r="G93" s="53">
        <v>8.9999999999999998E-4</v>
      </c>
    </row>
    <row r="94" spans="1:7" x14ac:dyDescent="0.25">
      <c r="A94" s="52">
        <v>42236</v>
      </c>
      <c r="B94" s="51">
        <v>21.66</v>
      </c>
      <c r="C94" s="51">
        <v>21.75</v>
      </c>
      <c r="D94" s="51">
        <v>21.94</v>
      </c>
      <c r="E94" s="51">
        <v>21.57</v>
      </c>
      <c r="F94" s="51" t="s">
        <v>162</v>
      </c>
      <c r="G94" s="53">
        <v>-1.14E-2</v>
      </c>
    </row>
    <row r="95" spans="1:7" x14ac:dyDescent="0.25">
      <c r="A95" s="52">
        <v>42235</v>
      </c>
      <c r="B95" s="51">
        <v>21.91</v>
      </c>
      <c r="C95" s="51">
        <v>21.92</v>
      </c>
      <c r="D95" s="51">
        <v>21.95</v>
      </c>
      <c r="E95" s="51">
        <v>21.73</v>
      </c>
      <c r="F95" s="51" t="s">
        <v>163</v>
      </c>
      <c r="G95" s="53">
        <v>-4.1000000000000003E-3</v>
      </c>
    </row>
    <row r="96" spans="1:7" x14ac:dyDescent="0.25">
      <c r="A96" s="52">
        <v>42234</v>
      </c>
      <c r="B96" s="51">
        <v>22</v>
      </c>
      <c r="C96" s="51">
        <v>22.07</v>
      </c>
      <c r="D96" s="51">
        <v>22.14</v>
      </c>
      <c r="E96" s="51">
        <v>21.77</v>
      </c>
      <c r="F96" s="51" t="s">
        <v>164</v>
      </c>
      <c r="G96" s="53">
        <v>-6.3E-3</v>
      </c>
    </row>
    <row r="97" spans="1:7" x14ac:dyDescent="0.25">
      <c r="A97" s="52">
        <v>42233</v>
      </c>
      <c r="B97" s="51">
        <v>22.14</v>
      </c>
      <c r="C97" s="51">
        <v>22.38</v>
      </c>
      <c r="D97" s="51">
        <v>22.45</v>
      </c>
      <c r="E97" s="51">
        <v>22.09</v>
      </c>
      <c r="F97" s="51" t="s">
        <v>165</v>
      </c>
      <c r="G97" s="53">
        <v>-1.0699999999999999E-2</v>
      </c>
    </row>
    <row r="98" spans="1:7" x14ac:dyDescent="0.25">
      <c r="A98" s="52">
        <v>42230</v>
      </c>
      <c r="B98" s="51">
        <v>22.38</v>
      </c>
      <c r="C98" s="51">
        <v>22.19</v>
      </c>
      <c r="D98" s="51">
        <v>22.4</v>
      </c>
      <c r="E98" s="51">
        <v>22.06</v>
      </c>
      <c r="F98" s="51" t="s">
        <v>166</v>
      </c>
      <c r="G98" s="53">
        <v>5.4000000000000003E-3</v>
      </c>
    </row>
    <row r="99" spans="1:7" x14ac:dyDescent="0.25">
      <c r="A99" s="52">
        <v>42229</v>
      </c>
      <c r="B99" s="51">
        <v>22.26</v>
      </c>
      <c r="C99" s="51">
        <v>22.04</v>
      </c>
      <c r="D99" s="51">
        <v>22.4</v>
      </c>
      <c r="E99" s="51">
        <v>21.81</v>
      </c>
      <c r="F99" s="51" t="s">
        <v>167</v>
      </c>
      <c r="G99" s="53">
        <v>6.3E-3</v>
      </c>
    </row>
    <row r="100" spans="1:7" x14ac:dyDescent="0.25">
      <c r="A100" s="52">
        <v>42228</v>
      </c>
      <c r="B100" s="51">
        <v>22.12</v>
      </c>
      <c r="C100" s="51">
        <v>21.71</v>
      </c>
      <c r="D100" s="51">
        <v>22.19</v>
      </c>
      <c r="E100" s="51">
        <v>21.67</v>
      </c>
      <c r="F100" s="51" t="s">
        <v>168</v>
      </c>
      <c r="G100" s="53">
        <v>5.8999999999999999E-3</v>
      </c>
    </row>
    <row r="101" spans="1:7" x14ac:dyDescent="0.25">
      <c r="A101" s="52">
        <v>42227</v>
      </c>
      <c r="B101" s="51">
        <v>21.99</v>
      </c>
      <c r="C101" s="51">
        <v>21.98</v>
      </c>
      <c r="D101" s="51">
        <v>22.27</v>
      </c>
      <c r="E101" s="51">
        <v>21.87</v>
      </c>
      <c r="F101" s="51" t="s">
        <v>169</v>
      </c>
      <c r="G101" s="53">
        <v>8.9999999999999998E-4</v>
      </c>
    </row>
    <row r="102" spans="1:7" x14ac:dyDescent="0.25">
      <c r="A102" s="52">
        <v>42226</v>
      </c>
      <c r="B102" s="51">
        <v>21.97</v>
      </c>
      <c r="C102" s="51">
        <v>22.15</v>
      </c>
      <c r="D102" s="51">
        <v>22.24</v>
      </c>
      <c r="E102" s="51">
        <v>21.84</v>
      </c>
      <c r="F102" s="51" t="s">
        <v>170</v>
      </c>
      <c r="G102" s="53">
        <v>-7.7000000000000002E-3</v>
      </c>
    </row>
    <row r="103" spans="1:7" x14ac:dyDescent="0.25">
      <c r="A103" s="52">
        <v>42223</v>
      </c>
      <c r="B103" s="51">
        <v>22.14</v>
      </c>
      <c r="C103" s="51">
        <v>21.89</v>
      </c>
      <c r="D103" s="51">
        <v>22.36</v>
      </c>
      <c r="E103" s="51">
        <v>21.71</v>
      </c>
      <c r="F103" s="51" t="s">
        <v>171</v>
      </c>
      <c r="G103" s="53">
        <v>9.5999999999999992E-3</v>
      </c>
    </row>
    <row r="104" spans="1:7" x14ac:dyDescent="0.25">
      <c r="A104" s="52">
        <v>42222</v>
      </c>
      <c r="B104" s="51">
        <v>21.93</v>
      </c>
      <c r="C104" s="51">
        <v>21.85</v>
      </c>
      <c r="D104" s="51">
        <v>21.98</v>
      </c>
      <c r="E104" s="51">
        <v>21.57</v>
      </c>
      <c r="F104" s="51" t="s">
        <v>101</v>
      </c>
      <c r="G104" s="53">
        <v>3.7000000000000002E-3</v>
      </c>
    </row>
    <row r="105" spans="1:7" x14ac:dyDescent="0.25">
      <c r="A105" s="52">
        <v>42221</v>
      </c>
      <c r="B105" s="51">
        <v>21.85</v>
      </c>
      <c r="C105" s="51">
        <v>21.86</v>
      </c>
      <c r="D105" s="51">
        <v>22.05</v>
      </c>
      <c r="E105" s="51">
        <v>21.81</v>
      </c>
      <c r="F105" s="51" t="s">
        <v>172</v>
      </c>
      <c r="G105" s="53">
        <v>3.7000000000000002E-3</v>
      </c>
    </row>
    <row r="106" spans="1:7" x14ac:dyDescent="0.25">
      <c r="A106" s="52">
        <v>42220</v>
      </c>
      <c r="B106" s="51">
        <v>21.77</v>
      </c>
      <c r="C106" s="51">
        <v>21.91</v>
      </c>
      <c r="D106" s="51">
        <v>22.01</v>
      </c>
      <c r="E106" s="51">
        <v>21.68</v>
      </c>
      <c r="F106" s="51" t="s">
        <v>173</v>
      </c>
      <c r="G106" s="53">
        <v>-7.7000000000000002E-3</v>
      </c>
    </row>
    <row r="107" spans="1:7" x14ac:dyDescent="0.25">
      <c r="A107" s="52">
        <v>42219</v>
      </c>
      <c r="B107" s="51">
        <v>21.94</v>
      </c>
      <c r="C107" s="51">
        <v>22.15</v>
      </c>
      <c r="D107" s="51">
        <v>22.31</v>
      </c>
      <c r="E107" s="51">
        <v>21.82</v>
      </c>
      <c r="F107" s="51" t="s">
        <v>174</v>
      </c>
      <c r="G107" s="53">
        <v>-8.0999999999999996E-3</v>
      </c>
    </row>
    <row r="108" spans="1:7" x14ac:dyDescent="0.25">
      <c r="A108" s="52">
        <v>42216</v>
      </c>
      <c r="B108" s="51">
        <v>22.12</v>
      </c>
      <c r="C108" s="51">
        <v>21.78</v>
      </c>
      <c r="D108" s="51">
        <v>22.24</v>
      </c>
      <c r="E108" s="51">
        <v>21.78</v>
      </c>
      <c r="F108" s="51" t="s">
        <v>175</v>
      </c>
      <c r="G108" s="53">
        <v>1.7500000000000002E-2</v>
      </c>
    </row>
    <row r="109" spans="1:7" x14ac:dyDescent="0.25">
      <c r="A109" s="52">
        <v>42215</v>
      </c>
      <c r="B109" s="51">
        <v>21.74</v>
      </c>
      <c r="C109" s="51">
        <v>21.65</v>
      </c>
      <c r="D109" s="51">
        <v>21.86</v>
      </c>
      <c r="E109" s="51">
        <v>21.31</v>
      </c>
      <c r="F109" s="51" t="s">
        <v>176</v>
      </c>
      <c r="G109" s="53">
        <v>3.2000000000000002E-3</v>
      </c>
    </row>
    <row r="110" spans="1:7" x14ac:dyDescent="0.25">
      <c r="A110" s="52">
        <v>42214</v>
      </c>
      <c r="B110" s="51">
        <v>21.67</v>
      </c>
      <c r="C110" s="51">
        <v>21.51</v>
      </c>
      <c r="D110" s="51">
        <v>21.84</v>
      </c>
      <c r="E110" s="51">
        <v>21.29</v>
      </c>
      <c r="F110" s="51" t="s">
        <v>160</v>
      </c>
      <c r="G110" s="53">
        <v>5.1000000000000004E-3</v>
      </c>
    </row>
    <row r="111" spans="1:7" x14ac:dyDescent="0.25">
      <c r="A111" s="52">
        <v>42213</v>
      </c>
      <c r="B111" s="51">
        <v>21.56</v>
      </c>
      <c r="C111" s="51">
        <v>21.34</v>
      </c>
      <c r="D111" s="51">
        <v>21.57</v>
      </c>
      <c r="E111" s="51">
        <v>21.2</v>
      </c>
      <c r="F111" s="51" t="s">
        <v>177</v>
      </c>
      <c r="G111" s="53">
        <v>9.4000000000000004E-3</v>
      </c>
    </row>
    <row r="112" spans="1:7" x14ac:dyDescent="0.25">
      <c r="A112" s="52">
        <v>42212</v>
      </c>
      <c r="B112" s="51">
        <v>21.36</v>
      </c>
      <c r="C112" s="51">
        <v>21.18</v>
      </c>
      <c r="D112" s="51">
        <v>21.55</v>
      </c>
      <c r="E112" s="51">
        <v>21.09</v>
      </c>
      <c r="F112" s="51" t="s">
        <v>178</v>
      </c>
      <c r="G112" s="53">
        <v>8.5000000000000006E-3</v>
      </c>
    </row>
    <row r="113" spans="1:7" x14ac:dyDescent="0.25">
      <c r="A113" s="52">
        <v>42209</v>
      </c>
      <c r="B113" s="51">
        <v>21.18</v>
      </c>
      <c r="C113" s="51">
        <v>21.25</v>
      </c>
      <c r="D113" s="51">
        <v>21.4</v>
      </c>
      <c r="E113" s="51">
        <v>20.98</v>
      </c>
      <c r="F113" s="51" t="s">
        <v>179</v>
      </c>
      <c r="G113" s="53">
        <v>-6.6E-3</v>
      </c>
    </row>
    <row r="114" spans="1:7" x14ac:dyDescent="0.25">
      <c r="A114" s="52">
        <v>42208</v>
      </c>
      <c r="B114" s="51">
        <v>21.32</v>
      </c>
      <c r="C114" s="51">
        <v>21.2</v>
      </c>
      <c r="D114" s="51">
        <v>21.59</v>
      </c>
      <c r="E114" s="51">
        <v>20.92</v>
      </c>
      <c r="F114" s="51" t="s">
        <v>180</v>
      </c>
      <c r="G114" s="53">
        <v>2.3999999999999998E-3</v>
      </c>
    </row>
    <row r="115" spans="1:7" x14ac:dyDescent="0.25">
      <c r="A115" s="52">
        <v>42207</v>
      </c>
      <c r="B115" s="51">
        <v>21.27</v>
      </c>
      <c r="C115" s="51">
        <v>21.15</v>
      </c>
      <c r="D115" s="51">
        <v>21.28</v>
      </c>
      <c r="E115" s="51">
        <v>21.02</v>
      </c>
      <c r="F115" s="51" t="s">
        <v>181</v>
      </c>
      <c r="G115" s="53">
        <v>5.1999999999999998E-3</v>
      </c>
    </row>
    <row r="116" spans="1:7" x14ac:dyDescent="0.25">
      <c r="A116" s="52">
        <v>42206</v>
      </c>
      <c r="B116" s="51">
        <v>21.16</v>
      </c>
      <c r="C116" s="51">
        <v>21.45</v>
      </c>
      <c r="D116" s="51">
        <v>21.52</v>
      </c>
      <c r="E116" s="51">
        <v>20.93</v>
      </c>
      <c r="F116" s="51" t="s">
        <v>182</v>
      </c>
      <c r="G116" s="53">
        <v>-1.54E-2</v>
      </c>
    </row>
    <row r="117" spans="1:7" x14ac:dyDescent="0.25">
      <c r="A117" s="52">
        <v>42205</v>
      </c>
      <c r="B117" s="51">
        <v>21.49</v>
      </c>
      <c r="C117" s="51">
        <v>21.25</v>
      </c>
      <c r="D117" s="51">
        <v>21.61</v>
      </c>
      <c r="E117" s="51">
        <v>21.12</v>
      </c>
      <c r="F117" s="51" t="s">
        <v>183</v>
      </c>
      <c r="G117" s="53">
        <v>9.9000000000000008E-3</v>
      </c>
    </row>
    <row r="118" spans="1:7" x14ac:dyDescent="0.25">
      <c r="A118" s="52">
        <v>42202</v>
      </c>
      <c r="B118" s="51">
        <v>21.28</v>
      </c>
      <c r="C118" s="51">
        <v>20.89</v>
      </c>
      <c r="D118" s="51">
        <v>21.5</v>
      </c>
      <c r="E118" s="51">
        <v>20.8</v>
      </c>
      <c r="F118" s="51" t="s">
        <v>184</v>
      </c>
      <c r="G118" s="53">
        <v>-9.2999999999999992E-3</v>
      </c>
    </row>
    <row r="119" spans="1:7" x14ac:dyDescent="0.25">
      <c r="A119" s="52">
        <v>42201</v>
      </c>
      <c r="B119" s="51">
        <v>21.48</v>
      </c>
      <c r="C119" s="51">
        <v>18.559999999999999</v>
      </c>
      <c r="D119" s="51">
        <v>22.02</v>
      </c>
      <c r="E119" s="51">
        <v>18.46</v>
      </c>
      <c r="F119" s="51" t="s">
        <v>185</v>
      </c>
      <c r="G119" s="53">
        <v>0.15609999999999999</v>
      </c>
    </row>
    <row r="120" spans="1:7" x14ac:dyDescent="0.25">
      <c r="A120" s="52">
        <v>42200</v>
      </c>
      <c r="B120" s="51">
        <v>18.579999999999998</v>
      </c>
      <c r="C120" s="51">
        <v>18.53</v>
      </c>
      <c r="D120" s="51">
        <v>18.59</v>
      </c>
      <c r="E120" s="51">
        <v>18.37</v>
      </c>
      <c r="F120" s="51" t="s">
        <v>120</v>
      </c>
      <c r="G120" s="53">
        <v>3.2000000000000002E-3</v>
      </c>
    </row>
    <row r="121" spans="1:7" x14ac:dyDescent="0.25">
      <c r="A121" s="52">
        <v>42199</v>
      </c>
      <c r="B121" s="51">
        <v>18.52</v>
      </c>
      <c r="C121" s="51">
        <v>18.48</v>
      </c>
      <c r="D121" s="51">
        <v>18.57</v>
      </c>
      <c r="E121" s="51">
        <v>18.43</v>
      </c>
      <c r="F121" s="51" t="s">
        <v>186</v>
      </c>
      <c r="G121" s="53">
        <v>1.6000000000000001E-3</v>
      </c>
    </row>
    <row r="122" spans="1:7" x14ac:dyDescent="0.25">
      <c r="A122" s="52">
        <v>42198</v>
      </c>
      <c r="B122" s="51">
        <v>18.489999999999998</v>
      </c>
      <c r="C122" s="51">
        <v>18.5</v>
      </c>
      <c r="D122" s="51">
        <v>18.559999999999999</v>
      </c>
      <c r="E122" s="51">
        <v>18.38</v>
      </c>
      <c r="F122" s="51" t="s">
        <v>187</v>
      </c>
      <c r="G122" s="53">
        <v>2.7000000000000001E-3</v>
      </c>
    </row>
    <row r="123" spans="1:7" x14ac:dyDescent="0.25">
      <c r="A123" s="52">
        <v>42195</v>
      </c>
      <c r="B123" s="51">
        <v>18.440000000000001</v>
      </c>
      <c r="C123" s="51">
        <v>18.34</v>
      </c>
      <c r="D123" s="51">
        <v>18.59</v>
      </c>
      <c r="E123" s="51">
        <v>18.3</v>
      </c>
      <c r="F123" s="51" t="s">
        <v>188</v>
      </c>
      <c r="G123" s="53">
        <v>6.6E-3</v>
      </c>
    </row>
    <row r="124" spans="1:7" x14ac:dyDescent="0.25">
      <c r="A124" s="52">
        <v>42194</v>
      </c>
      <c r="B124" s="51">
        <v>18.32</v>
      </c>
      <c r="C124" s="51">
        <v>18.61</v>
      </c>
      <c r="D124" s="51">
        <v>18.670000000000002</v>
      </c>
      <c r="E124" s="51">
        <v>18.28</v>
      </c>
      <c r="F124" s="51" t="s">
        <v>94</v>
      </c>
      <c r="G124" s="53">
        <v>-1.35E-2</v>
      </c>
    </row>
    <row r="125" spans="1:7" x14ac:dyDescent="0.25">
      <c r="A125" s="52">
        <v>42193</v>
      </c>
      <c r="B125" s="51">
        <v>18.57</v>
      </c>
      <c r="C125" s="51">
        <v>18.559999999999999</v>
      </c>
      <c r="D125" s="51">
        <v>18.68</v>
      </c>
      <c r="E125" s="51">
        <v>18.489999999999998</v>
      </c>
      <c r="F125" s="51" t="s">
        <v>189</v>
      </c>
      <c r="G125" s="53">
        <v>-2.7000000000000001E-3</v>
      </c>
    </row>
    <row r="126" spans="1:7" x14ac:dyDescent="0.25">
      <c r="A126" s="52">
        <v>42192</v>
      </c>
      <c r="B126" s="51">
        <v>18.62</v>
      </c>
      <c r="C126" s="51">
        <v>18.18</v>
      </c>
      <c r="D126" s="51">
        <v>18.68</v>
      </c>
      <c r="E126" s="51">
        <v>18.18</v>
      </c>
      <c r="F126" s="51" t="s">
        <v>169</v>
      </c>
      <c r="G126" s="53">
        <v>2.5899999999999999E-2</v>
      </c>
    </row>
    <row r="127" spans="1:7" x14ac:dyDescent="0.25">
      <c r="A127" s="52">
        <v>42191</v>
      </c>
      <c r="B127" s="51">
        <v>18.149999999999999</v>
      </c>
      <c r="C127" s="51">
        <v>18.059999999999999</v>
      </c>
      <c r="D127" s="51">
        <v>18.18</v>
      </c>
      <c r="E127" s="51">
        <v>17.95</v>
      </c>
      <c r="F127" s="51" t="s">
        <v>190</v>
      </c>
      <c r="G127" s="53">
        <v>2.8E-3</v>
      </c>
    </row>
    <row r="128" spans="1:7" x14ac:dyDescent="0.25">
      <c r="A128" s="52">
        <v>42187</v>
      </c>
      <c r="B128" s="51">
        <v>18.100000000000001</v>
      </c>
      <c r="C128" s="51">
        <v>17.89</v>
      </c>
      <c r="D128" s="51">
        <v>18.12</v>
      </c>
      <c r="E128" s="51">
        <v>17.79</v>
      </c>
      <c r="F128" s="51" t="s">
        <v>133</v>
      </c>
      <c r="G128" s="53">
        <v>1.7399999999999999E-2</v>
      </c>
    </row>
    <row r="129" spans="1:7" x14ac:dyDescent="0.25">
      <c r="A129" s="52">
        <v>42186</v>
      </c>
      <c r="B129" s="51">
        <v>17.79</v>
      </c>
      <c r="C129" s="51">
        <v>17.72</v>
      </c>
      <c r="D129" s="51">
        <v>17.79</v>
      </c>
      <c r="E129" s="51">
        <v>17.61</v>
      </c>
      <c r="F129" s="51" t="s">
        <v>191</v>
      </c>
      <c r="G129" s="53">
        <v>7.4000000000000003E-3</v>
      </c>
    </row>
    <row r="130" spans="1:7" x14ac:dyDescent="0.25">
      <c r="A130" s="52">
        <v>42185</v>
      </c>
      <c r="B130" s="51">
        <v>17.66</v>
      </c>
      <c r="C130" s="51">
        <v>17.82</v>
      </c>
      <c r="D130" s="51">
        <v>17.850000000000001</v>
      </c>
      <c r="E130" s="51">
        <v>17.600000000000001</v>
      </c>
      <c r="F130" s="51" t="s">
        <v>115</v>
      </c>
      <c r="G130" s="53">
        <v>-3.8999999999999998E-3</v>
      </c>
    </row>
    <row r="131" spans="1:7" x14ac:dyDescent="0.25">
      <c r="A131" s="52">
        <v>42184</v>
      </c>
      <c r="B131" s="51">
        <v>17.73</v>
      </c>
      <c r="C131" s="51">
        <v>17.82</v>
      </c>
      <c r="D131" s="51">
        <v>18.02</v>
      </c>
      <c r="E131" s="51">
        <v>17.71</v>
      </c>
      <c r="F131" s="51" t="s">
        <v>192</v>
      </c>
      <c r="G131" s="53">
        <v>-6.7000000000000002E-3</v>
      </c>
    </row>
    <row r="132" spans="1:7" x14ac:dyDescent="0.25">
      <c r="A132" s="52">
        <v>42181</v>
      </c>
      <c r="B132" s="51">
        <v>17.850000000000001</v>
      </c>
      <c r="C132" s="51">
        <v>17.71</v>
      </c>
      <c r="D132" s="51">
        <v>17.850000000000001</v>
      </c>
      <c r="E132" s="51">
        <v>17.61</v>
      </c>
      <c r="F132" s="51" t="s">
        <v>166</v>
      </c>
      <c r="G132" s="53">
        <v>7.3000000000000001E-3</v>
      </c>
    </row>
    <row r="133" spans="1:7" x14ac:dyDescent="0.25">
      <c r="A133" s="52">
        <v>42180</v>
      </c>
      <c r="B133" s="51">
        <v>17.72</v>
      </c>
      <c r="C133" s="51">
        <v>17.84</v>
      </c>
      <c r="D133" s="51">
        <v>17.850000000000001</v>
      </c>
      <c r="E133" s="51">
        <v>17.72</v>
      </c>
      <c r="F133" s="51" t="s">
        <v>193</v>
      </c>
      <c r="G133" s="53">
        <v>-6.1999999999999998E-3</v>
      </c>
    </row>
    <row r="134" spans="1:7" x14ac:dyDescent="0.25">
      <c r="A134" s="52">
        <v>42179</v>
      </c>
      <c r="B134" s="51">
        <v>17.829999999999998</v>
      </c>
      <c r="C134" s="51">
        <v>17.95</v>
      </c>
      <c r="D134" s="51">
        <v>18.04</v>
      </c>
      <c r="E134" s="51">
        <v>17.809999999999999</v>
      </c>
      <c r="F134" s="51" t="s">
        <v>194</v>
      </c>
      <c r="G134" s="53">
        <v>-7.7999999999999996E-3</v>
      </c>
    </row>
    <row r="135" spans="1:7" x14ac:dyDescent="0.25">
      <c r="A135" s="52">
        <v>42178</v>
      </c>
      <c r="B135" s="51">
        <v>17.97</v>
      </c>
      <c r="C135" s="51">
        <v>18.190000000000001</v>
      </c>
      <c r="D135" s="51">
        <v>18.28</v>
      </c>
      <c r="E135" s="51">
        <v>17.940000000000001</v>
      </c>
      <c r="F135" s="51" t="s">
        <v>195</v>
      </c>
      <c r="G135" s="53">
        <v>-1.37E-2</v>
      </c>
    </row>
    <row r="136" spans="1:7" x14ac:dyDescent="0.25">
      <c r="A136" s="52">
        <v>42177</v>
      </c>
      <c r="B136" s="51">
        <v>18.22</v>
      </c>
      <c r="C136" s="51">
        <v>18.350000000000001</v>
      </c>
      <c r="D136" s="51">
        <v>18.37</v>
      </c>
      <c r="E136" s="51">
        <v>18.2</v>
      </c>
      <c r="F136" s="51" t="s">
        <v>194</v>
      </c>
      <c r="G136" s="53">
        <v>-3.8E-3</v>
      </c>
    </row>
    <row r="137" spans="1:7" x14ac:dyDescent="0.25">
      <c r="A137" s="52">
        <v>42174</v>
      </c>
      <c r="B137" s="51">
        <v>18.29</v>
      </c>
      <c r="C137" s="51">
        <v>18.3</v>
      </c>
      <c r="D137" s="51">
        <v>18.37</v>
      </c>
      <c r="E137" s="51">
        <v>18.170000000000002</v>
      </c>
      <c r="F137" s="51" t="s">
        <v>196</v>
      </c>
      <c r="G137" s="53">
        <v>1.1000000000000001E-3</v>
      </c>
    </row>
    <row r="138" spans="1:7" x14ac:dyDescent="0.25">
      <c r="A138" s="52">
        <v>42173</v>
      </c>
      <c r="B138" s="51">
        <v>18.27</v>
      </c>
      <c r="C138" s="51">
        <v>17.989999999999998</v>
      </c>
      <c r="D138" s="51">
        <v>18.34</v>
      </c>
      <c r="E138" s="51">
        <v>17.98</v>
      </c>
      <c r="F138" s="51" t="s">
        <v>168</v>
      </c>
      <c r="G138" s="53">
        <v>1.67E-2</v>
      </c>
    </row>
    <row r="139" spans="1:7" x14ac:dyDescent="0.25">
      <c r="A139" s="52">
        <v>42172</v>
      </c>
      <c r="B139" s="51">
        <v>17.97</v>
      </c>
      <c r="C139" s="51">
        <v>17.82</v>
      </c>
      <c r="D139" s="51">
        <v>18.02</v>
      </c>
      <c r="E139" s="51">
        <v>17.760000000000002</v>
      </c>
      <c r="F139" s="51" t="s">
        <v>125</v>
      </c>
      <c r="G139" s="53">
        <v>7.9000000000000008E-3</v>
      </c>
    </row>
    <row r="140" spans="1:7" x14ac:dyDescent="0.25">
      <c r="A140" s="52">
        <v>42171</v>
      </c>
      <c r="B140" s="51">
        <v>17.829999999999998</v>
      </c>
      <c r="C140" s="51">
        <v>17.75</v>
      </c>
      <c r="D140" s="51">
        <v>17.84</v>
      </c>
      <c r="E140" s="51">
        <v>17.66</v>
      </c>
      <c r="F140" s="51" t="s">
        <v>125</v>
      </c>
      <c r="G140" s="53">
        <v>2.2000000000000001E-3</v>
      </c>
    </row>
    <row r="141" spans="1:7" x14ac:dyDescent="0.25">
      <c r="A141" s="52">
        <v>42170</v>
      </c>
      <c r="B141" s="51">
        <v>17.79</v>
      </c>
      <c r="C141" s="51">
        <v>17.8</v>
      </c>
      <c r="D141" s="51">
        <v>17.89</v>
      </c>
      <c r="E141" s="51">
        <v>17.7</v>
      </c>
      <c r="F141" s="51" t="s">
        <v>197</v>
      </c>
      <c r="G141" s="53">
        <v>-5.9999999999999995E-4</v>
      </c>
    </row>
    <row r="142" spans="1:7" x14ac:dyDescent="0.25">
      <c r="A142" s="52">
        <v>42167</v>
      </c>
      <c r="B142" s="51">
        <v>17.8</v>
      </c>
      <c r="C142" s="51">
        <v>17.89</v>
      </c>
      <c r="D142" s="51">
        <v>17.93</v>
      </c>
      <c r="E142" s="51">
        <v>17.77</v>
      </c>
      <c r="F142" s="51" t="s">
        <v>103</v>
      </c>
      <c r="G142" s="53">
        <v>-9.4999999999999998E-3</v>
      </c>
    </row>
    <row r="143" spans="1:7" x14ac:dyDescent="0.25">
      <c r="A143" s="52">
        <v>42166</v>
      </c>
      <c r="B143" s="51">
        <v>17.97</v>
      </c>
      <c r="C143" s="51">
        <v>17.96</v>
      </c>
      <c r="D143" s="51">
        <v>18.059999999999999</v>
      </c>
      <c r="E143" s="51">
        <v>17.84</v>
      </c>
      <c r="F143" s="51" t="s">
        <v>198</v>
      </c>
      <c r="G143" s="53">
        <v>5.5999999999999999E-3</v>
      </c>
    </row>
    <row r="144" spans="1:7" x14ac:dyDescent="0.25">
      <c r="A144" s="52">
        <v>42165</v>
      </c>
      <c r="B144" s="51">
        <v>17.87</v>
      </c>
      <c r="C144" s="51">
        <v>17.89</v>
      </c>
      <c r="D144" s="51">
        <v>17.96</v>
      </c>
      <c r="E144" s="51">
        <v>17.809999999999999</v>
      </c>
      <c r="F144" s="51" t="s">
        <v>199</v>
      </c>
      <c r="G144" s="53">
        <v>4.4999999999999997E-3</v>
      </c>
    </row>
    <row r="145" spans="1:7" x14ac:dyDescent="0.25">
      <c r="A145" s="52">
        <v>42164</v>
      </c>
      <c r="B145" s="51">
        <v>17.79</v>
      </c>
      <c r="C145" s="51">
        <v>17.79</v>
      </c>
      <c r="D145" s="51">
        <v>17.88</v>
      </c>
      <c r="E145" s="51">
        <v>17.75</v>
      </c>
      <c r="F145" s="51" t="s">
        <v>156</v>
      </c>
      <c r="G145" s="53">
        <v>-5.9999999999999995E-4</v>
      </c>
    </row>
    <row r="146" spans="1:7" x14ac:dyDescent="0.25">
      <c r="A146" s="52">
        <v>42163</v>
      </c>
      <c r="B146" s="51">
        <v>17.8</v>
      </c>
      <c r="C146" s="51">
        <v>17.87</v>
      </c>
      <c r="D146" s="51">
        <v>17.88</v>
      </c>
      <c r="E146" s="51">
        <v>17.75</v>
      </c>
      <c r="F146" s="51" t="s">
        <v>200</v>
      </c>
      <c r="G146" s="53">
        <v>-3.8999999999999998E-3</v>
      </c>
    </row>
    <row r="147" spans="1:7" x14ac:dyDescent="0.25">
      <c r="A147" s="52">
        <v>42160</v>
      </c>
      <c r="B147" s="51">
        <v>17.87</v>
      </c>
      <c r="C147" s="51">
        <v>18.03</v>
      </c>
      <c r="D147" s="51">
        <v>18.07</v>
      </c>
      <c r="E147" s="51">
        <v>17.86</v>
      </c>
      <c r="F147" s="51" t="s">
        <v>201</v>
      </c>
      <c r="G147" s="53">
        <v>-1.9199999999999998E-2</v>
      </c>
    </row>
    <row r="148" spans="1:7" x14ac:dyDescent="0.25">
      <c r="A148" s="52">
        <v>42159</v>
      </c>
      <c r="B148" s="51">
        <v>18.22</v>
      </c>
      <c r="C148" s="51">
        <v>18.239999999999998</v>
      </c>
      <c r="D148" s="51">
        <v>18.37</v>
      </c>
      <c r="E148" s="51">
        <v>18.18</v>
      </c>
      <c r="F148" s="51" t="s">
        <v>124</v>
      </c>
      <c r="G148" s="53">
        <v>-1.6000000000000001E-3</v>
      </c>
    </row>
    <row r="149" spans="1:7" x14ac:dyDescent="0.25">
      <c r="A149" s="52">
        <v>42158</v>
      </c>
      <c r="B149" s="51">
        <v>18.25</v>
      </c>
      <c r="C149" s="51">
        <v>18.53</v>
      </c>
      <c r="D149" s="51">
        <v>18.61</v>
      </c>
      <c r="E149" s="51">
        <v>18.190000000000001</v>
      </c>
      <c r="F149" s="51" t="s">
        <v>202</v>
      </c>
      <c r="G149" s="53">
        <v>-1.67E-2</v>
      </c>
    </row>
    <row r="150" spans="1:7" x14ac:dyDescent="0.25">
      <c r="A150" s="52">
        <v>42157</v>
      </c>
      <c r="B150" s="51">
        <v>18.559999999999999</v>
      </c>
      <c r="C150" s="51">
        <v>18.75</v>
      </c>
      <c r="D150" s="51">
        <v>18.78</v>
      </c>
      <c r="E150" s="51">
        <v>18.47</v>
      </c>
      <c r="F150" s="51" t="s">
        <v>176</v>
      </c>
      <c r="G150" s="53">
        <v>-1.38E-2</v>
      </c>
    </row>
    <row r="151" spans="1:7" x14ac:dyDescent="0.25">
      <c r="A151" s="52">
        <v>42156</v>
      </c>
      <c r="B151" s="51">
        <v>18.82</v>
      </c>
      <c r="C151" s="51">
        <v>18.86</v>
      </c>
      <c r="D151" s="51">
        <v>18.97</v>
      </c>
      <c r="E151" s="51">
        <v>18.82</v>
      </c>
      <c r="F151" s="51" t="s">
        <v>197</v>
      </c>
      <c r="G151" s="53">
        <v>-1.6000000000000001E-3</v>
      </c>
    </row>
    <row r="152" spans="1:7" x14ac:dyDescent="0.25">
      <c r="A152" s="52">
        <v>42153</v>
      </c>
      <c r="B152" s="51">
        <v>18.850000000000001</v>
      </c>
      <c r="C152" s="51">
        <v>18.89</v>
      </c>
      <c r="D152" s="51">
        <v>18.940000000000001</v>
      </c>
      <c r="E152" s="51">
        <v>18.739999999999998</v>
      </c>
      <c r="F152" s="51" t="s">
        <v>89</v>
      </c>
      <c r="G152" s="53">
        <v>-2.5999999999999999E-3</v>
      </c>
    </row>
    <row r="153" spans="1:7" x14ac:dyDescent="0.25">
      <c r="A153" s="52">
        <v>42152</v>
      </c>
      <c r="B153" s="51">
        <v>18.899999999999999</v>
      </c>
      <c r="C153" s="51">
        <v>18.91</v>
      </c>
      <c r="D153" s="51">
        <v>18.98</v>
      </c>
      <c r="E153" s="51">
        <v>18.78</v>
      </c>
      <c r="F153" s="51" t="s">
        <v>170</v>
      </c>
      <c r="G153" s="53">
        <v>-1.6000000000000001E-3</v>
      </c>
    </row>
    <row r="154" spans="1:7" x14ac:dyDescent="0.25">
      <c r="A154" s="52">
        <v>42151</v>
      </c>
      <c r="B154" s="51">
        <v>18.93</v>
      </c>
      <c r="C154" s="51">
        <v>18.91</v>
      </c>
      <c r="D154" s="51">
        <v>19</v>
      </c>
      <c r="E154" s="51">
        <v>18.86</v>
      </c>
      <c r="F154" s="51" t="s">
        <v>110</v>
      </c>
      <c r="G154" s="53">
        <v>2.0999999999999999E-3</v>
      </c>
    </row>
    <row r="155" spans="1:7" x14ac:dyDescent="0.25">
      <c r="A155" s="52">
        <v>42150</v>
      </c>
      <c r="B155" s="51">
        <v>18.89</v>
      </c>
      <c r="C155" s="51">
        <v>19.03</v>
      </c>
      <c r="D155" s="51">
        <v>19.05</v>
      </c>
      <c r="E155" s="51">
        <v>18.79</v>
      </c>
      <c r="F155" s="51" t="s">
        <v>203</v>
      </c>
      <c r="G155" s="53">
        <v>-1.0999999999999999E-2</v>
      </c>
    </row>
    <row r="156" spans="1:7" x14ac:dyDescent="0.25">
      <c r="A156" s="52">
        <v>42146</v>
      </c>
      <c r="B156" s="51">
        <v>19.100000000000001</v>
      </c>
      <c r="C156" s="51">
        <v>19.14</v>
      </c>
      <c r="D156" s="51">
        <v>19.22</v>
      </c>
      <c r="E156" s="51">
        <v>18.91</v>
      </c>
      <c r="F156" s="51" t="s">
        <v>204</v>
      </c>
      <c r="G156" s="53">
        <v>1E-3</v>
      </c>
    </row>
    <row r="157" spans="1:7" x14ac:dyDescent="0.25">
      <c r="A157" s="52">
        <v>42145</v>
      </c>
      <c r="B157" s="51">
        <v>19.079999999999998</v>
      </c>
      <c r="C157" s="51">
        <v>18.97</v>
      </c>
      <c r="D157" s="51">
        <v>19.12</v>
      </c>
      <c r="E157" s="51">
        <v>18.850000000000001</v>
      </c>
      <c r="F157" s="51" t="s">
        <v>205</v>
      </c>
      <c r="G157" s="53">
        <v>6.8999999999999999E-3</v>
      </c>
    </row>
    <row r="158" spans="1:7" x14ac:dyDescent="0.25">
      <c r="A158" s="52">
        <v>42144</v>
      </c>
      <c r="B158" s="51">
        <v>18.95</v>
      </c>
      <c r="C158" s="51">
        <v>18.93</v>
      </c>
      <c r="D158" s="51">
        <v>19.100000000000001</v>
      </c>
      <c r="E158" s="51">
        <v>18.86</v>
      </c>
      <c r="F158" s="51" t="s">
        <v>95</v>
      </c>
      <c r="G158" s="53">
        <v>2.0999999999999999E-3</v>
      </c>
    </row>
    <row r="159" spans="1:7" x14ac:dyDescent="0.25">
      <c r="A159" s="52">
        <v>42143</v>
      </c>
      <c r="B159" s="51">
        <v>18.91</v>
      </c>
      <c r="C159" s="51">
        <v>18.82</v>
      </c>
      <c r="D159" s="51">
        <v>18.940000000000001</v>
      </c>
      <c r="E159" s="51">
        <v>18.75</v>
      </c>
      <c r="F159" s="51" t="s">
        <v>206</v>
      </c>
      <c r="G159" s="53">
        <v>-5.0000000000000001E-4</v>
      </c>
    </row>
    <row r="160" spans="1:7" x14ac:dyDescent="0.25">
      <c r="A160" s="52">
        <v>42142</v>
      </c>
      <c r="B160" s="51">
        <v>18.920000000000002</v>
      </c>
      <c r="C160" s="51">
        <v>18.7</v>
      </c>
      <c r="D160" s="51">
        <v>19.04</v>
      </c>
      <c r="E160" s="51">
        <v>18.7</v>
      </c>
      <c r="F160" s="51" t="s">
        <v>207</v>
      </c>
      <c r="G160" s="53">
        <v>8.0000000000000002E-3</v>
      </c>
    </row>
    <row r="161" spans="1:7" x14ac:dyDescent="0.25">
      <c r="A161" s="52">
        <v>42139</v>
      </c>
      <c r="B161" s="51">
        <v>18.77</v>
      </c>
      <c r="C161" s="51">
        <v>18.489999999999998</v>
      </c>
      <c r="D161" s="51">
        <v>18.87</v>
      </c>
      <c r="E161" s="51">
        <v>18.43</v>
      </c>
      <c r="F161" s="51" t="s">
        <v>208</v>
      </c>
      <c r="G161" s="53">
        <v>1.7899999999999999E-2</v>
      </c>
    </row>
    <row r="162" spans="1:7" x14ac:dyDescent="0.25">
      <c r="A162" s="52">
        <v>42138</v>
      </c>
      <c r="B162" s="51">
        <v>18.440000000000001</v>
      </c>
      <c r="C162" s="51">
        <v>18.25</v>
      </c>
      <c r="D162" s="51">
        <v>18.489999999999998</v>
      </c>
      <c r="E162" s="51">
        <v>18.23</v>
      </c>
      <c r="F162" s="51" t="s">
        <v>154</v>
      </c>
      <c r="G162" s="53">
        <v>1.21E-2</v>
      </c>
    </row>
    <row r="163" spans="1:7" x14ac:dyDescent="0.25">
      <c r="A163" s="52">
        <v>42137</v>
      </c>
      <c r="B163" s="51">
        <v>18.22</v>
      </c>
      <c r="C163" s="51">
        <v>18.420000000000002</v>
      </c>
      <c r="D163" s="51">
        <v>18.5</v>
      </c>
      <c r="E163" s="51">
        <v>18.14</v>
      </c>
      <c r="F163" s="51" t="s">
        <v>209</v>
      </c>
      <c r="G163" s="53">
        <v>-7.1000000000000004E-3</v>
      </c>
    </row>
    <row r="164" spans="1:7" x14ac:dyDescent="0.25">
      <c r="A164" s="52">
        <v>42136</v>
      </c>
      <c r="B164" s="51">
        <v>18.350000000000001</v>
      </c>
      <c r="C164" s="51">
        <v>18.34</v>
      </c>
      <c r="D164" s="51">
        <v>18.41</v>
      </c>
      <c r="E164" s="51">
        <v>18.21</v>
      </c>
      <c r="F164" s="51" t="s">
        <v>95</v>
      </c>
      <c r="G164" s="53">
        <v>-3.8E-3</v>
      </c>
    </row>
    <row r="165" spans="1:7" x14ac:dyDescent="0.25">
      <c r="A165" s="52">
        <v>42135</v>
      </c>
      <c r="B165" s="51">
        <v>18.420000000000002</v>
      </c>
      <c r="C165" s="51">
        <v>18.48</v>
      </c>
      <c r="D165" s="51">
        <v>18.72</v>
      </c>
      <c r="E165" s="51">
        <v>18.399999999999999</v>
      </c>
      <c r="F165" s="51" t="s">
        <v>145</v>
      </c>
      <c r="G165" s="53">
        <v>-1.44E-2</v>
      </c>
    </row>
    <row r="166" spans="1:7" x14ac:dyDescent="0.25">
      <c r="A166" s="52">
        <v>42132</v>
      </c>
      <c r="B166" s="51">
        <v>18.690000000000001</v>
      </c>
      <c r="C166" s="51">
        <v>18.89</v>
      </c>
      <c r="D166" s="51">
        <v>19.02</v>
      </c>
      <c r="E166" s="51">
        <v>18.63</v>
      </c>
      <c r="F166" s="51" t="s">
        <v>168</v>
      </c>
      <c r="G166" s="53">
        <v>-1.1000000000000001E-3</v>
      </c>
    </row>
    <row r="167" spans="1:7" x14ac:dyDescent="0.25">
      <c r="A167" s="52">
        <v>42131</v>
      </c>
      <c r="B167" s="51">
        <v>18.71</v>
      </c>
      <c r="C167" s="51">
        <v>18.63</v>
      </c>
      <c r="D167" s="51">
        <v>18.760000000000002</v>
      </c>
      <c r="E167" s="51">
        <v>18.559999999999999</v>
      </c>
      <c r="F167" s="51" t="s">
        <v>202</v>
      </c>
      <c r="G167" s="53">
        <v>8.0999999999999996E-3</v>
      </c>
    </row>
    <row r="168" spans="1:7" x14ac:dyDescent="0.25">
      <c r="A168" s="52">
        <v>42130</v>
      </c>
      <c r="B168" s="51">
        <v>18.559999999999999</v>
      </c>
      <c r="C168" s="51">
        <v>18.77</v>
      </c>
      <c r="D168" s="51">
        <v>18.84</v>
      </c>
      <c r="E168" s="51">
        <v>18.37</v>
      </c>
      <c r="F168" s="51" t="s">
        <v>145</v>
      </c>
      <c r="G168" s="53">
        <v>-1.0699999999999999E-2</v>
      </c>
    </row>
    <row r="169" spans="1:7" x14ac:dyDescent="0.25">
      <c r="A169" s="52">
        <v>42129</v>
      </c>
      <c r="B169" s="51">
        <v>18.760000000000002</v>
      </c>
      <c r="C169" s="51">
        <v>19.100000000000001</v>
      </c>
      <c r="D169" s="51">
        <v>19.13</v>
      </c>
      <c r="E169" s="51">
        <v>18.62</v>
      </c>
      <c r="F169" s="51" t="s">
        <v>210</v>
      </c>
      <c r="G169" s="53">
        <v>-2.0400000000000001E-2</v>
      </c>
    </row>
    <row r="170" spans="1:7" x14ac:dyDescent="0.25">
      <c r="A170" s="52">
        <v>42128</v>
      </c>
      <c r="B170" s="51">
        <v>19.149999999999999</v>
      </c>
      <c r="C170" s="51">
        <v>19.02</v>
      </c>
      <c r="D170" s="51">
        <v>19.27</v>
      </c>
      <c r="E170" s="51">
        <v>18.97</v>
      </c>
      <c r="F170" s="51" t="s">
        <v>211</v>
      </c>
      <c r="G170" s="53">
        <v>7.4000000000000003E-3</v>
      </c>
    </row>
    <row r="171" spans="1:7" x14ac:dyDescent="0.25">
      <c r="A171" s="52">
        <v>42125</v>
      </c>
      <c r="B171" s="51">
        <v>19.010000000000002</v>
      </c>
      <c r="C171" s="51">
        <v>18.96</v>
      </c>
      <c r="D171" s="51">
        <v>19.07</v>
      </c>
      <c r="E171" s="51">
        <v>18.77</v>
      </c>
      <c r="F171" s="51" t="s">
        <v>212</v>
      </c>
      <c r="G171" s="53">
        <v>3.2000000000000002E-3</v>
      </c>
    </row>
    <row r="172" spans="1:7" x14ac:dyDescent="0.25">
      <c r="A172" s="52">
        <v>42124</v>
      </c>
      <c r="B172" s="51">
        <v>18.95</v>
      </c>
      <c r="C172" s="51">
        <v>19.14</v>
      </c>
      <c r="D172" s="51">
        <v>19.170000000000002</v>
      </c>
      <c r="E172" s="51">
        <v>18.77</v>
      </c>
      <c r="F172" s="51" t="s">
        <v>213</v>
      </c>
      <c r="G172" s="53">
        <v>-1.2999999999999999E-2</v>
      </c>
    </row>
    <row r="173" spans="1:7" x14ac:dyDescent="0.25">
      <c r="A173" s="52">
        <v>42123</v>
      </c>
      <c r="B173" s="51">
        <v>19.2</v>
      </c>
      <c r="C173" s="51">
        <v>19.399999999999999</v>
      </c>
      <c r="D173" s="51">
        <v>19.489999999999998</v>
      </c>
      <c r="E173" s="51">
        <v>19.059999999999999</v>
      </c>
      <c r="F173" s="51" t="s">
        <v>214</v>
      </c>
      <c r="G173" s="53">
        <v>-1.7399999999999999E-2</v>
      </c>
    </row>
    <row r="174" spans="1:7" x14ac:dyDescent="0.25">
      <c r="A174" s="52">
        <v>42122</v>
      </c>
      <c r="B174" s="51">
        <v>19.54</v>
      </c>
      <c r="C174" s="51">
        <v>19.29</v>
      </c>
      <c r="D174" s="51">
        <v>19.54</v>
      </c>
      <c r="E174" s="51">
        <v>19.2</v>
      </c>
      <c r="F174" s="51" t="s">
        <v>137</v>
      </c>
      <c r="G174" s="53">
        <v>1.03E-2</v>
      </c>
    </row>
    <row r="175" spans="1:7" x14ac:dyDescent="0.25">
      <c r="A175" s="52">
        <v>42121</v>
      </c>
      <c r="B175" s="51">
        <v>19.34</v>
      </c>
      <c r="C175" s="51">
        <v>19.73</v>
      </c>
      <c r="D175" s="51">
        <v>19.760000000000002</v>
      </c>
      <c r="E175" s="51">
        <v>19.27</v>
      </c>
      <c r="F175" s="51" t="s">
        <v>215</v>
      </c>
      <c r="G175" s="53">
        <v>-1.6299999999999999E-2</v>
      </c>
    </row>
    <row r="176" spans="1:7" x14ac:dyDescent="0.25">
      <c r="A176" s="52">
        <v>42118</v>
      </c>
      <c r="B176" s="51">
        <v>19.66</v>
      </c>
      <c r="C176" s="51">
        <v>19.54</v>
      </c>
      <c r="D176" s="51">
        <v>19.850000000000001</v>
      </c>
      <c r="E176" s="51">
        <v>19.46</v>
      </c>
      <c r="F176" s="51" t="s">
        <v>216</v>
      </c>
      <c r="G176" s="53">
        <v>5.5999999999999999E-3</v>
      </c>
    </row>
    <row r="177" spans="1:7" x14ac:dyDescent="0.25">
      <c r="A177" s="52">
        <v>42117</v>
      </c>
      <c r="B177" s="51">
        <v>19.55</v>
      </c>
      <c r="C177" s="51">
        <v>19.399999999999999</v>
      </c>
      <c r="D177" s="51">
        <v>19.63</v>
      </c>
      <c r="E177" s="51">
        <v>19.350000000000001</v>
      </c>
      <c r="F177" s="51" t="s">
        <v>171</v>
      </c>
      <c r="G177" s="53">
        <v>7.7000000000000002E-3</v>
      </c>
    </row>
    <row r="178" spans="1:7" x14ac:dyDescent="0.25">
      <c r="A178" s="52">
        <v>42116</v>
      </c>
      <c r="B178" s="51">
        <v>19.399999999999999</v>
      </c>
      <c r="C178" s="51">
        <v>19.48</v>
      </c>
      <c r="D178" s="51">
        <v>19.52</v>
      </c>
      <c r="E178" s="51">
        <v>19.27</v>
      </c>
      <c r="F178" s="51" t="s">
        <v>217</v>
      </c>
      <c r="G178" s="53">
        <v>0</v>
      </c>
    </row>
    <row r="179" spans="1:7" x14ac:dyDescent="0.25">
      <c r="A179" s="52">
        <v>42115</v>
      </c>
      <c r="B179" s="51">
        <v>19.399999999999999</v>
      </c>
      <c r="C179" s="51">
        <v>19.68</v>
      </c>
      <c r="D179" s="51">
        <v>19.8</v>
      </c>
      <c r="E179" s="51">
        <v>19.32</v>
      </c>
      <c r="F179" s="51" t="s">
        <v>217</v>
      </c>
      <c r="G179" s="53">
        <v>-1.12E-2</v>
      </c>
    </row>
    <row r="180" spans="1:7" x14ac:dyDescent="0.25">
      <c r="A180" s="52">
        <v>42114</v>
      </c>
      <c r="B180" s="51">
        <v>19.62</v>
      </c>
      <c r="C180" s="51">
        <v>19.41</v>
      </c>
      <c r="D180" s="51">
        <v>19.82</v>
      </c>
      <c r="E180" s="51">
        <v>19.309999999999999</v>
      </c>
      <c r="F180" s="51" t="s">
        <v>218</v>
      </c>
      <c r="G180" s="53">
        <v>1.4999999999999999E-2</v>
      </c>
    </row>
    <row r="181" spans="1:7" x14ac:dyDescent="0.25">
      <c r="A181" s="52">
        <v>42111</v>
      </c>
      <c r="B181" s="51">
        <v>19.329999999999998</v>
      </c>
      <c r="C181" s="51">
        <v>19.32</v>
      </c>
      <c r="D181" s="51">
        <v>19.53</v>
      </c>
      <c r="E181" s="51">
        <v>19.239999999999998</v>
      </c>
      <c r="F181" s="51" t="s">
        <v>125</v>
      </c>
      <c r="G181" s="53">
        <v>-3.5999999999999999E-3</v>
      </c>
    </row>
    <row r="182" spans="1:7" x14ac:dyDescent="0.25">
      <c r="A182" s="52">
        <v>42110</v>
      </c>
      <c r="B182" s="51">
        <v>19.399999999999999</v>
      </c>
      <c r="C182" s="51">
        <v>19.489999999999998</v>
      </c>
      <c r="D182" s="51">
        <v>19.489999999999998</v>
      </c>
      <c r="E182" s="51">
        <v>19.190000000000001</v>
      </c>
      <c r="F182" s="51" t="s">
        <v>126</v>
      </c>
      <c r="G182" s="53">
        <v>-6.7000000000000002E-3</v>
      </c>
    </row>
    <row r="183" spans="1:7" x14ac:dyDescent="0.25">
      <c r="A183" s="52">
        <v>42109</v>
      </c>
      <c r="B183" s="51">
        <v>19.53</v>
      </c>
      <c r="C183" s="51">
        <v>19.600000000000001</v>
      </c>
      <c r="D183" s="51">
        <v>19.75</v>
      </c>
      <c r="E183" s="51">
        <v>19.5</v>
      </c>
      <c r="F183" s="51" t="s">
        <v>219</v>
      </c>
      <c r="G183" s="53">
        <v>-5.0000000000000001E-4</v>
      </c>
    </row>
    <row r="184" spans="1:7" x14ac:dyDescent="0.25">
      <c r="A184" s="52">
        <v>42108</v>
      </c>
      <c r="B184" s="51">
        <v>19.54</v>
      </c>
      <c r="C184" s="51">
        <v>19.46</v>
      </c>
      <c r="D184" s="51">
        <v>19.62</v>
      </c>
      <c r="E184" s="51">
        <v>19.420000000000002</v>
      </c>
      <c r="F184" s="51" t="s">
        <v>220</v>
      </c>
      <c r="G184" s="53">
        <v>4.1000000000000003E-3</v>
      </c>
    </row>
    <row r="185" spans="1:7" x14ac:dyDescent="0.25">
      <c r="A185" s="52">
        <v>42107</v>
      </c>
      <c r="B185" s="51">
        <v>19.46</v>
      </c>
      <c r="C185" s="51">
        <v>19.62</v>
      </c>
      <c r="D185" s="51">
        <v>19.7</v>
      </c>
      <c r="E185" s="51">
        <v>19.43</v>
      </c>
      <c r="F185" s="51" t="s">
        <v>221</v>
      </c>
      <c r="G185" s="53">
        <v>-8.2000000000000007E-3</v>
      </c>
    </row>
    <row r="186" spans="1:7" x14ac:dyDescent="0.25">
      <c r="A186" s="52">
        <v>42104</v>
      </c>
      <c r="B186" s="51">
        <v>19.62</v>
      </c>
      <c r="C186" s="51">
        <v>19.45</v>
      </c>
      <c r="D186" s="51">
        <v>19.7</v>
      </c>
      <c r="E186" s="51">
        <v>19.350000000000001</v>
      </c>
      <c r="F186" s="51" t="s">
        <v>92</v>
      </c>
      <c r="G186" s="53">
        <v>1.0800000000000001E-2</v>
      </c>
    </row>
    <row r="187" spans="1:7" x14ac:dyDescent="0.25">
      <c r="A187" s="52">
        <v>42103</v>
      </c>
      <c r="B187" s="51">
        <v>19.41</v>
      </c>
      <c r="C187" s="51">
        <v>19.420000000000002</v>
      </c>
      <c r="D187" s="51">
        <v>19.47</v>
      </c>
      <c r="E187" s="51">
        <v>19.21</v>
      </c>
      <c r="F187" s="51" t="s">
        <v>107</v>
      </c>
      <c r="G187" s="53">
        <v>-2.0999999999999999E-3</v>
      </c>
    </row>
    <row r="188" spans="1:7" x14ac:dyDescent="0.25">
      <c r="A188" s="52">
        <v>42102</v>
      </c>
      <c r="B188" s="51">
        <v>19.45</v>
      </c>
      <c r="C188" s="51">
        <v>19.510000000000002</v>
      </c>
      <c r="D188" s="51">
        <v>19.579999999999998</v>
      </c>
      <c r="E188" s="51">
        <v>19.260000000000002</v>
      </c>
      <c r="F188" s="51" t="s">
        <v>124</v>
      </c>
      <c r="G188" s="53">
        <v>-1.5E-3</v>
      </c>
    </row>
    <row r="189" spans="1:7" x14ac:dyDescent="0.25">
      <c r="A189" s="52">
        <v>42101</v>
      </c>
      <c r="B189" s="51">
        <v>19.48</v>
      </c>
      <c r="C189" s="51">
        <v>19.78</v>
      </c>
      <c r="D189" s="51">
        <v>19.78</v>
      </c>
      <c r="E189" s="51">
        <v>19.48</v>
      </c>
      <c r="F189" s="51" t="s">
        <v>101</v>
      </c>
      <c r="G189" s="53">
        <v>-1.52E-2</v>
      </c>
    </row>
    <row r="190" spans="1:7" x14ac:dyDescent="0.25">
      <c r="A190" s="52">
        <v>42100</v>
      </c>
      <c r="B190" s="51">
        <v>19.78</v>
      </c>
      <c r="C190" s="51">
        <v>19.66</v>
      </c>
      <c r="D190" s="51">
        <v>19.940000000000001</v>
      </c>
      <c r="E190" s="51">
        <v>19.63</v>
      </c>
      <c r="F190" s="51" t="s">
        <v>192</v>
      </c>
      <c r="G190" s="53">
        <v>7.1000000000000004E-3</v>
      </c>
    </row>
    <row r="191" spans="1:7" x14ac:dyDescent="0.25">
      <c r="A191" s="52">
        <v>42096</v>
      </c>
      <c r="B191" s="51">
        <v>19.64</v>
      </c>
      <c r="C191" s="51">
        <v>19.559999999999999</v>
      </c>
      <c r="D191" s="51">
        <v>19.71</v>
      </c>
      <c r="E191" s="51">
        <v>19.489999999999998</v>
      </c>
      <c r="F191" s="51" t="s">
        <v>222</v>
      </c>
      <c r="G191" s="53">
        <v>5.1000000000000004E-3</v>
      </c>
    </row>
    <row r="192" spans="1:7" x14ac:dyDescent="0.25">
      <c r="A192" s="52">
        <v>42095</v>
      </c>
      <c r="B192" s="51">
        <v>19.54</v>
      </c>
      <c r="C192" s="51">
        <v>19.38</v>
      </c>
      <c r="D192" s="51">
        <v>19.559999999999999</v>
      </c>
      <c r="E192" s="51">
        <v>19.14</v>
      </c>
      <c r="F192" s="51" t="s">
        <v>110</v>
      </c>
      <c r="G192" s="53">
        <v>7.1999999999999998E-3</v>
      </c>
    </row>
    <row r="193" spans="1:7" x14ac:dyDescent="0.25">
      <c r="A193" s="52">
        <v>42094</v>
      </c>
      <c r="B193" s="51">
        <v>19.399999999999999</v>
      </c>
      <c r="C193" s="51">
        <v>19.45</v>
      </c>
      <c r="D193" s="51">
        <v>19.66</v>
      </c>
      <c r="E193" s="51">
        <v>19.27</v>
      </c>
      <c r="F193" s="51" t="s">
        <v>223</v>
      </c>
      <c r="G193" s="53">
        <v>-6.1000000000000004E-3</v>
      </c>
    </row>
    <row r="194" spans="1:7" x14ac:dyDescent="0.25">
      <c r="A194" s="52">
        <v>42093</v>
      </c>
      <c r="B194" s="51">
        <v>19.52</v>
      </c>
      <c r="C194" s="51">
        <v>19.27</v>
      </c>
      <c r="D194" s="51">
        <v>19.600000000000001</v>
      </c>
      <c r="E194" s="51">
        <v>19.2</v>
      </c>
      <c r="F194" s="51" t="s">
        <v>224</v>
      </c>
      <c r="G194" s="53">
        <v>1.5599999999999999E-2</v>
      </c>
    </row>
    <row r="195" spans="1:7" x14ac:dyDescent="0.25">
      <c r="A195" s="52">
        <v>42090</v>
      </c>
      <c r="B195" s="51">
        <v>19.22</v>
      </c>
      <c r="C195" s="51">
        <v>19.22</v>
      </c>
      <c r="D195" s="51">
        <v>19.420000000000002</v>
      </c>
      <c r="E195" s="51">
        <v>19.18</v>
      </c>
      <c r="F195" s="51" t="s">
        <v>92</v>
      </c>
      <c r="G195" s="53">
        <v>1.6000000000000001E-3</v>
      </c>
    </row>
    <row r="196" spans="1:7" x14ac:dyDescent="0.25">
      <c r="A196" s="52">
        <v>42089</v>
      </c>
      <c r="B196" s="51">
        <v>19.190000000000001</v>
      </c>
      <c r="C196" s="51">
        <v>19.39</v>
      </c>
      <c r="D196" s="51">
        <v>19.52</v>
      </c>
      <c r="E196" s="51">
        <v>19.149999999999999</v>
      </c>
      <c r="F196" s="51" t="s">
        <v>225</v>
      </c>
      <c r="G196" s="53">
        <v>-1.18E-2</v>
      </c>
    </row>
    <row r="197" spans="1:7" x14ac:dyDescent="0.25">
      <c r="A197" s="52">
        <v>42088</v>
      </c>
      <c r="B197" s="51">
        <v>19.420000000000002</v>
      </c>
      <c r="C197" s="51">
        <v>19.64</v>
      </c>
      <c r="D197" s="51">
        <v>19.77</v>
      </c>
      <c r="E197" s="51">
        <v>19.38</v>
      </c>
      <c r="F197" s="51" t="s">
        <v>124</v>
      </c>
      <c r="G197" s="53">
        <v>-8.6999999999999994E-3</v>
      </c>
    </row>
    <row r="198" spans="1:7" x14ac:dyDescent="0.25">
      <c r="A198" s="52">
        <v>42087</v>
      </c>
      <c r="B198" s="51">
        <v>19.59</v>
      </c>
      <c r="C198" s="51">
        <v>19.93</v>
      </c>
      <c r="D198" s="51">
        <v>20.04</v>
      </c>
      <c r="E198" s="51">
        <v>19.55</v>
      </c>
      <c r="F198" s="51" t="s">
        <v>173</v>
      </c>
      <c r="G198" s="53">
        <v>-2.1999999999999999E-2</v>
      </c>
    </row>
    <row r="199" spans="1:7" x14ac:dyDescent="0.25">
      <c r="A199" s="52">
        <v>42086</v>
      </c>
      <c r="B199" s="51">
        <v>20.03</v>
      </c>
      <c r="C199" s="51">
        <v>19.91</v>
      </c>
      <c r="D199" s="51">
        <v>20.149999999999999</v>
      </c>
      <c r="E199" s="51">
        <v>19.91</v>
      </c>
      <c r="F199" s="51" t="s">
        <v>135</v>
      </c>
      <c r="G199" s="53">
        <v>6.0000000000000001E-3</v>
      </c>
    </row>
    <row r="200" spans="1:7" x14ac:dyDescent="0.25">
      <c r="A200" s="52">
        <v>42083</v>
      </c>
      <c r="B200" s="51">
        <v>19.91</v>
      </c>
      <c r="C200" s="51">
        <v>19.579999999999998</v>
      </c>
      <c r="D200" s="51">
        <v>19.97</v>
      </c>
      <c r="E200" s="51">
        <v>19.57</v>
      </c>
      <c r="F200" s="51" t="s">
        <v>226</v>
      </c>
      <c r="G200" s="53">
        <v>2.0500000000000001E-2</v>
      </c>
    </row>
    <row r="201" spans="1:7" x14ac:dyDescent="0.25">
      <c r="A201" s="52">
        <v>42082</v>
      </c>
      <c r="B201" s="51">
        <v>19.510000000000002</v>
      </c>
      <c r="C201" s="51">
        <v>19.510000000000002</v>
      </c>
      <c r="D201" s="51">
        <v>19.82</v>
      </c>
      <c r="E201" s="51">
        <v>19.41</v>
      </c>
      <c r="F201" s="51" t="s">
        <v>83</v>
      </c>
      <c r="G201" s="53">
        <v>-4.1000000000000003E-3</v>
      </c>
    </row>
    <row r="202" spans="1:7" x14ac:dyDescent="0.25">
      <c r="A202" s="52">
        <v>42081</v>
      </c>
      <c r="B202" s="51">
        <v>19.59</v>
      </c>
      <c r="C202" s="51">
        <v>19.04</v>
      </c>
      <c r="D202" s="51">
        <v>19.71</v>
      </c>
      <c r="E202" s="51">
        <v>18.96</v>
      </c>
      <c r="F202" s="51" t="s">
        <v>173</v>
      </c>
      <c r="G202" s="53">
        <v>2.8299999999999999E-2</v>
      </c>
    </row>
    <row r="203" spans="1:7" x14ac:dyDescent="0.25">
      <c r="A203" s="52">
        <v>42080</v>
      </c>
      <c r="B203" s="51">
        <v>19.05</v>
      </c>
      <c r="C203" s="51">
        <v>19.07</v>
      </c>
      <c r="D203" s="51">
        <v>19.23</v>
      </c>
      <c r="E203" s="51">
        <v>18.96</v>
      </c>
      <c r="F203" s="51" t="s">
        <v>100</v>
      </c>
      <c r="G203" s="53">
        <v>-3.0999999999999999E-3</v>
      </c>
    </row>
    <row r="204" spans="1:7" x14ac:dyDescent="0.25">
      <c r="A204" s="52">
        <v>42079</v>
      </c>
      <c r="B204" s="51">
        <v>19.11</v>
      </c>
      <c r="C204" s="51">
        <v>18.89</v>
      </c>
      <c r="D204" s="51">
        <v>19.239999999999998</v>
      </c>
      <c r="E204" s="51">
        <v>18.89</v>
      </c>
      <c r="F204" s="51" t="s">
        <v>227</v>
      </c>
      <c r="G204" s="53">
        <v>1.6500000000000001E-2</v>
      </c>
    </row>
    <row r="205" spans="1:7" x14ac:dyDescent="0.25">
      <c r="A205" s="52">
        <v>42076</v>
      </c>
      <c r="B205" s="51">
        <v>18.8</v>
      </c>
      <c r="C205" s="51">
        <v>19.11</v>
      </c>
      <c r="D205" s="51">
        <v>19.11</v>
      </c>
      <c r="E205" s="51">
        <v>18.55</v>
      </c>
      <c r="F205" s="51" t="s">
        <v>228</v>
      </c>
      <c r="G205" s="53">
        <v>-1.52E-2</v>
      </c>
    </row>
    <row r="206" spans="1:7" x14ac:dyDescent="0.25">
      <c r="A206" s="52">
        <v>42075</v>
      </c>
      <c r="B206" s="51">
        <v>19.09</v>
      </c>
      <c r="C206" s="51">
        <v>18.73</v>
      </c>
      <c r="D206" s="51">
        <v>19.23</v>
      </c>
      <c r="E206" s="51">
        <v>18.73</v>
      </c>
      <c r="F206" s="51" t="s">
        <v>135</v>
      </c>
      <c r="G206" s="53">
        <v>2.47E-2</v>
      </c>
    </row>
    <row r="207" spans="1:7" x14ac:dyDescent="0.25">
      <c r="A207" s="52">
        <v>42074</v>
      </c>
      <c r="B207" s="51">
        <v>18.63</v>
      </c>
      <c r="C207" s="51">
        <v>18.95</v>
      </c>
      <c r="D207" s="51">
        <v>19.05</v>
      </c>
      <c r="E207" s="51">
        <v>18.62</v>
      </c>
      <c r="F207" s="51" t="s">
        <v>146</v>
      </c>
      <c r="G207" s="53">
        <v>-1.4800000000000001E-2</v>
      </c>
    </row>
    <row r="208" spans="1:7" x14ac:dyDescent="0.25">
      <c r="A208" s="52">
        <v>42073</v>
      </c>
      <c r="B208" s="51">
        <v>18.91</v>
      </c>
      <c r="C208" s="51">
        <v>18.89</v>
      </c>
      <c r="D208" s="51">
        <v>19.149999999999999</v>
      </c>
      <c r="E208" s="51">
        <v>18.829999999999998</v>
      </c>
      <c r="F208" s="51" t="s">
        <v>123</v>
      </c>
      <c r="G208" s="53">
        <v>-2.5999999999999999E-3</v>
      </c>
    </row>
    <row r="209" spans="1:7" x14ac:dyDescent="0.25">
      <c r="A209" s="52">
        <v>42072</v>
      </c>
      <c r="B209" s="51">
        <v>18.96</v>
      </c>
      <c r="C209" s="51">
        <v>18.8</v>
      </c>
      <c r="D209" s="51">
        <v>19.09</v>
      </c>
      <c r="E209" s="51">
        <v>18.78</v>
      </c>
      <c r="F209" s="51" t="s">
        <v>229</v>
      </c>
      <c r="G209" s="53">
        <v>8.5000000000000006E-3</v>
      </c>
    </row>
    <row r="210" spans="1:7" x14ac:dyDescent="0.25">
      <c r="A210" s="52">
        <v>42069</v>
      </c>
      <c r="B210" s="51">
        <v>18.8</v>
      </c>
      <c r="C210" s="51">
        <v>19.010000000000002</v>
      </c>
      <c r="D210" s="51">
        <v>19.03</v>
      </c>
      <c r="E210" s="51">
        <v>18.7</v>
      </c>
      <c r="F210" s="51" t="s">
        <v>178</v>
      </c>
      <c r="G210" s="53">
        <v>-2.4400000000000002E-2</v>
      </c>
    </row>
    <row r="211" spans="1:7" x14ac:dyDescent="0.25">
      <c r="A211" s="52">
        <v>42068</v>
      </c>
      <c r="B211" s="51">
        <v>19.27</v>
      </c>
      <c r="C211" s="51">
        <v>19.23</v>
      </c>
      <c r="D211" s="51">
        <v>19.39</v>
      </c>
      <c r="E211" s="51">
        <v>19.190000000000001</v>
      </c>
      <c r="F211" s="51" t="s">
        <v>92</v>
      </c>
      <c r="G211" s="53">
        <v>2.0999999999999999E-3</v>
      </c>
    </row>
    <row r="212" spans="1:7" x14ac:dyDescent="0.25">
      <c r="A212" s="52">
        <v>42067</v>
      </c>
      <c r="B212" s="51">
        <v>19.23</v>
      </c>
      <c r="C212" s="51">
        <v>19.21</v>
      </c>
      <c r="D212" s="51">
        <v>19.29</v>
      </c>
      <c r="E212" s="51">
        <v>19.14</v>
      </c>
      <c r="F212" s="51" t="s">
        <v>216</v>
      </c>
      <c r="G212" s="53">
        <v>-2.5999999999999999E-3</v>
      </c>
    </row>
    <row r="213" spans="1:7" x14ac:dyDescent="0.25">
      <c r="A213" s="52">
        <v>42066</v>
      </c>
      <c r="B213" s="51">
        <v>19.28</v>
      </c>
      <c r="C213" s="51">
        <v>19.12</v>
      </c>
      <c r="D213" s="51">
        <v>19.28</v>
      </c>
      <c r="E213" s="51">
        <v>19.02</v>
      </c>
      <c r="F213" s="51" t="s">
        <v>127</v>
      </c>
      <c r="G213" s="53">
        <v>7.7999999999999996E-3</v>
      </c>
    </row>
    <row r="214" spans="1:7" x14ac:dyDescent="0.25">
      <c r="A214" s="52">
        <v>42065</v>
      </c>
      <c r="B214" s="51">
        <v>19.13</v>
      </c>
      <c r="C214" s="51">
        <v>19.54</v>
      </c>
      <c r="D214" s="51">
        <v>19.55</v>
      </c>
      <c r="E214" s="51">
        <v>19.04</v>
      </c>
      <c r="F214" s="51" t="s">
        <v>230</v>
      </c>
      <c r="G214" s="53">
        <v>-2.5499999999999998E-2</v>
      </c>
    </row>
    <row r="215" spans="1:7" x14ac:dyDescent="0.25">
      <c r="A215" s="52">
        <v>42062</v>
      </c>
      <c r="B215" s="51">
        <v>19.63</v>
      </c>
      <c r="C215" s="51">
        <v>19.62</v>
      </c>
      <c r="D215" s="51">
        <v>19.66</v>
      </c>
      <c r="E215" s="51">
        <v>19.48</v>
      </c>
      <c r="F215" s="51" t="s">
        <v>186</v>
      </c>
      <c r="G215" s="53">
        <v>5.0000000000000001E-4</v>
      </c>
    </row>
    <row r="216" spans="1:7" x14ac:dyDescent="0.25">
      <c r="A216" s="52">
        <v>42061</v>
      </c>
      <c r="B216" s="51">
        <v>19.62</v>
      </c>
      <c r="C216" s="51">
        <v>19.829999999999998</v>
      </c>
      <c r="D216" s="51">
        <v>19.940000000000001</v>
      </c>
      <c r="E216" s="51">
        <v>19.559999999999999</v>
      </c>
      <c r="F216" s="51" t="s">
        <v>128</v>
      </c>
      <c r="G216" s="53">
        <v>-9.5999999999999992E-3</v>
      </c>
    </row>
    <row r="217" spans="1:7" x14ac:dyDescent="0.25">
      <c r="A217" s="52">
        <v>42060</v>
      </c>
      <c r="B217" s="51">
        <v>19.809999999999999</v>
      </c>
      <c r="C217" s="51">
        <v>20.28</v>
      </c>
      <c r="D217" s="51">
        <v>20.350000000000001</v>
      </c>
      <c r="E217" s="51">
        <v>19.75</v>
      </c>
      <c r="F217" s="51" t="s">
        <v>135</v>
      </c>
      <c r="G217" s="53">
        <v>-2.3199999999999998E-2</v>
      </c>
    </row>
    <row r="218" spans="1:7" x14ac:dyDescent="0.25">
      <c r="A218" s="52">
        <v>42059</v>
      </c>
      <c r="B218" s="51">
        <v>20.28</v>
      </c>
      <c r="C218" s="51">
        <v>20.100000000000001</v>
      </c>
      <c r="D218" s="51">
        <v>20.39</v>
      </c>
      <c r="E218" s="51">
        <v>20.05</v>
      </c>
      <c r="F218" s="51" t="s">
        <v>83</v>
      </c>
      <c r="G218" s="53">
        <v>8.0000000000000002E-3</v>
      </c>
    </row>
    <row r="219" spans="1:7" x14ac:dyDescent="0.25">
      <c r="A219" s="52">
        <v>42058</v>
      </c>
      <c r="B219" s="51">
        <v>20.12</v>
      </c>
      <c r="C219" s="51">
        <v>19.97</v>
      </c>
      <c r="D219" s="51">
        <v>20.14</v>
      </c>
      <c r="E219" s="51">
        <v>19.97</v>
      </c>
      <c r="F219" s="51" t="s">
        <v>231</v>
      </c>
      <c r="G219" s="53">
        <v>6.4999999999999997E-3</v>
      </c>
    </row>
    <row r="220" spans="1:7" x14ac:dyDescent="0.25">
      <c r="A220" s="52">
        <v>42055</v>
      </c>
      <c r="B220" s="51">
        <v>19.989999999999998</v>
      </c>
      <c r="C220" s="51">
        <v>19.940000000000001</v>
      </c>
      <c r="D220" s="51">
        <v>20</v>
      </c>
      <c r="E220" s="51">
        <v>19.7</v>
      </c>
      <c r="F220" s="51" t="s">
        <v>181</v>
      </c>
      <c r="G220" s="53">
        <v>2.5000000000000001E-3</v>
      </c>
    </row>
    <row r="221" spans="1:7" x14ac:dyDescent="0.25">
      <c r="A221" s="52">
        <v>42054</v>
      </c>
      <c r="B221" s="51">
        <v>19.940000000000001</v>
      </c>
      <c r="C221" s="51">
        <v>20.04</v>
      </c>
      <c r="D221" s="51">
        <v>20.079999999999998</v>
      </c>
      <c r="E221" s="51">
        <v>19.86</v>
      </c>
      <c r="F221" s="51" t="s">
        <v>181</v>
      </c>
      <c r="G221" s="53">
        <v>-5.4999999999999997E-3</v>
      </c>
    </row>
    <row r="222" spans="1:7" x14ac:dyDescent="0.25">
      <c r="A222" s="52">
        <v>42053</v>
      </c>
      <c r="B222" s="51">
        <v>20.05</v>
      </c>
      <c r="C222" s="51">
        <v>19.5</v>
      </c>
      <c r="D222" s="51">
        <v>20.07</v>
      </c>
      <c r="E222" s="51">
        <v>19.45</v>
      </c>
      <c r="F222" s="51" t="s">
        <v>227</v>
      </c>
      <c r="G222" s="53">
        <v>2.7199999999999998E-2</v>
      </c>
    </row>
    <row r="223" spans="1:7" x14ac:dyDescent="0.25">
      <c r="A223" s="52">
        <v>42052</v>
      </c>
      <c r="B223" s="51">
        <v>19.52</v>
      </c>
      <c r="C223" s="51">
        <v>19.54</v>
      </c>
      <c r="D223" s="51">
        <v>19.739999999999998</v>
      </c>
      <c r="E223" s="51">
        <v>19.39</v>
      </c>
      <c r="F223" s="51" t="s">
        <v>232</v>
      </c>
      <c r="G223" s="53">
        <v>-3.5999999999999999E-3</v>
      </c>
    </row>
    <row r="224" spans="1:7" x14ac:dyDescent="0.25">
      <c r="A224" s="52">
        <v>42048</v>
      </c>
      <c r="B224" s="51">
        <v>19.59</v>
      </c>
      <c r="C224" s="51">
        <v>19.850000000000001</v>
      </c>
      <c r="D224" s="51">
        <v>19.87</v>
      </c>
      <c r="E224" s="51">
        <v>19.41</v>
      </c>
      <c r="F224" s="51" t="s">
        <v>233</v>
      </c>
      <c r="G224" s="53">
        <v>-1.61E-2</v>
      </c>
    </row>
    <row r="225" spans="1:7" x14ac:dyDescent="0.25">
      <c r="A225" s="52">
        <v>42047</v>
      </c>
      <c r="B225" s="51">
        <v>19.91</v>
      </c>
      <c r="C225" s="51">
        <v>20.059999999999999</v>
      </c>
      <c r="D225" s="51">
        <v>20.170000000000002</v>
      </c>
      <c r="E225" s="51">
        <v>19.87</v>
      </c>
      <c r="F225" s="51" t="s">
        <v>234</v>
      </c>
      <c r="G225" s="53">
        <v>-7.0000000000000001E-3</v>
      </c>
    </row>
    <row r="226" spans="1:7" x14ac:dyDescent="0.25">
      <c r="A226" s="52">
        <v>42046</v>
      </c>
      <c r="B226" s="51">
        <v>20.05</v>
      </c>
      <c r="C226" s="51">
        <v>20.54</v>
      </c>
      <c r="D226" s="51">
        <v>20.54</v>
      </c>
      <c r="E226" s="51">
        <v>19.989999999999998</v>
      </c>
      <c r="F226" s="51" t="s">
        <v>211</v>
      </c>
      <c r="G226" s="53">
        <v>-3.56E-2</v>
      </c>
    </row>
    <row r="227" spans="1:7" x14ac:dyDescent="0.25">
      <c r="A227" s="52">
        <v>42045</v>
      </c>
      <c r="B227" s="51">
        <v>20.79</v>
      </c>
      <c r="C227" s="51">
        <v>20.65</v>
      </c>
      <c r="D227" s="51">
        <v>20.86</v>
      </c>
      <c r="E227" s="51">
        <v>20.48</v>
      </c>
      <c r="F227" s="51" t="s">
        <v>235</v>
      </c>
      <c r="G227" s="53">
        <v>1.7100000000000001E-2</v>
      </c>
    </row>
    <row r="228" spans="1:7" x14ac:dyDescent="0.25">
      <c r="A228" s="52">
        <v>42044</v>
      </c>
      <c r="B228" s="51">
        <v>20.440000000000001</v>
      </c>
      <c r="C228" s="51">
        <v>20.51</v>
      </c>
      <c r="D228" s="51">
        <v>20.94</v>
      </c>
      <c r="E228" s="51">
        <v>20.23</v>
      </c>
      <c r="F228" s="51" t="s">
        <v>236</v>
      </c>
      <c r="G228" s="53">
        <v>-2.9899999999999999E-2</v>
      </c>
    </row>
    <row r="229" spans="1:7" x14ac:dyDescent="0.25">
      <c r="A229" s="52">
        <v>42041</v>
      </c>
      <c r="B229" s="51">
        <v>21.07</v>
      </c>
      <c r="C229" s="51">
        <v>21.69</v>
      </c>
      <c r="D229" s="51">
        <v>21.69</v>
      </c>
      <c r="E229" s="51">
        <v>20.98</v>
      </c>
      <c r="F229" s="51" t="s">
        <v>237</v>
      </c>
      <c r="G229" s="53">
        <v>-3.2599999999999997E-2</v>
      </c>
    </row>
    <row r="230" spans="1:7" x14ac:dyDescent="0.25">
      <c r="A230" s="52">
        <v>42040</v>
      </c>
      <c r="B230" s="51">
        <v>21.78</v>
      </c>
      <c r="C230" s="51">
        <v>21.66</v>
      </c>
      <c r="D230" s="51">
        <v>21.88</v>
      </c>
      <c r="E230" s="51">
        <v>21.48</v>
      </c>
      <c r="F230" s="51" t="s">
        <v>238</v>
      </c>
      <c r="G230" s="53">
        <v>1.35E-2</v>
      </c>
    </row>
    <row r="231" spans="1:7" x14ac:dyDescent="0.25">
      <c r="A231" s="52">
        <v>42039</v>
      </c>
      <c r="B231" s="51">
        <v>21.49</v>
      </c>
      <c r="C231" s="51">
        <v>21.55</v>
      </c>
      <c r="D231" s="51">
        <v>21.97</v>
      </c>
      <c r="E231" s="51">
        <v>21.41</v>
      </c>
      <c r="F231" s="51" t="s">
        <v>239</v>
      </c>
      <c r="G231" s="53">
        <v>-8.8000000000000005E-3</v>
      </c>
    </row>
    <row r="232" spans="1:7" x14ac:dyDescent="0.25">
      <c r="A232" s="52">
        <v>42038</v>
      </c>
      <c r="B232" s="51">
        <v>21.68</v>
      </c>
      <c r="C232" s="51">
        <v>21.59</v>
      </c>
      <c r="D232" s="51">
        <v>21.77</v>
      </c>
      <c r="E232" s="51">
        <v>21.39</v>
      </c>
      <c r="F232" s="51" t="s">
        <v>240</v>
      </c>
      <c r="G232" s="53">
        <v>3.2000000000000002E-3</v>
      </c>
    </row>
    <row r="233" spans="1:7" x14ac:dyDescent="0.25">
      <c r="A233" s="52">
        <v>42037</v>
      </c>
      <c r="B233" s="51">
        <v>21.61</v>
      </c>
      <c r="C233" s="51">
        <v>21.38</v>
      </c>
      <c r="D233" s="51">
        <v>21.64</v>
      </c>
      <c r="E233" s="51">
        <v>21.18</v>
      </c>
      <c r="F233" s="51" t="s">
        <v>138</v>
      </c>
      <c r="G233" s="53">
        <v>1.3100000000000001E-2</v>
      </c>
    </row>
    <row r="234" spans="1:7" x14ac:dyDescent="0.25">
      <c r="A234" s="52">
        <v>42034</v>
      </c>
      <c r="B234" s="51">
        <v>21.33</v>
      </c>
      <c r="C234" s="51">
        <v>21.94</v>
      </c>
      <c r="D234" s="51">
        <v>21.94</v>
      </c>
      <c r="E234" s="51">
        <v>21.31</v>
      </c>
      <c r="F234" s="51" t="s">
        <v>241</v>
      </c>
      <c r="G234" s="53">
        <v>-2.9600000000000001E-2</v>
      </c>
    </row>
    <row r="235" spans="1:7" x14ac:dyDescent="0.25">
      <c r="A235" s="52">
        <v>42033</v>
      </c>
      <c r="B235" s="51">
        <v>21.98</v>
      </c>
      <c r="C235" s="51">
        <v>21.65</v>
      </c>
      <c r="D235" s="51">
        <v>22.02</v>
      </c>
      <c r="E235" s="51">
        <v>21.47</v>
      </c>
      <c r="F235" s="51" t="s">
        <v>242</v>
      </c>
      <c r="G235" s="53">
        <v>1.67E-2</v>
      </c>
    </row>
    <row r="236" spans="1:7" x14ac:dyDescent="0.25">
      <c r="A236" s="52">
        <v>42032</v>
      </c>
      <c r="B236" s="51">
        <v>21.62</v>
      </c>
      <c r="C236" s="51">
        <v>21.68</v>
      </c>
      <c r="D236" s="51">
        <v>21.97</v>
      </c>
      <c r="E236" s="51">
        <v>21.56</v>
      </c>
      <c r="F236" s="51" t="s">
        <v>205</v>
      </c>
      <c r="G236" s="53">
        <v>-2.8E-3</v>
      </c>
    </row>
    <row r="237" spans="1:7" x14ac:dyDescent="0.25">
      <c r="A237" s="52">
        <v>42031</v>
      </c>
      <c r="B237" s="51">
        <v>21.68</v>
      </c>
      <c r="C237" s="51">
        <v>21.66</v>
      </c>
      <c r="D237" s="51">
        <v>21.81</v>
      </c>
      <c r="E237" s="51">
        <v>21.55</v>
      </c>
      <c r="F237" s="51" t="s">
        <v>243</v>
      </c>
      <c r="G237" s="53">
        <v>-1.8E-3</v>
      </c>
    </row>
    <row r="238" spans="1:7" x14ac:dyDescent="0.25">
      <c r="A238" s="52">
        <v>42030</v>
      </c>
      <c r="B238" s="51">
        <v>21.72</v>
      </c>
      <c r="C238" s="51">
        <v>21.69</v>
      </c>
      <c r="D238" s="51">
        <v>21.73</v>
      </c>
      <c r="E238" s="51">
        <v>21.44</v>
      </c>
      <c r="F238" s="51" t="s">
        <v>170</v>
      </c>
      <c r="G238" s="53">
        <v>3.2000000000000002E-3</v>
      </c>
    </row>
    <row r="239" spans="1:7" x14ac:dyDescent="0.25">
      <c r="A239" s="52">
        <v>42027</v>
      </c>
      <c r="B239" s="51">
        <v>21.65</v>
      </c>
      <c r="C239" s="51">
        <v>21.53</v>
      </c>
      <c r="D239" s="51">
        <v>21.75</v>
      </c>
      <c r="E239" s="51">
        <v>21.48</v>
      </c>
      <c r="F239" s="51" t="s">
        <v>227</v>
      </c>
      <c r="G239" s="53">
        <v>4.5999999999999999E-3</v>
      </c>
    </row>
    <row r="240" spans="1:7" x14ac:dyDescent="0.25">
      <c r="A240" s="52">
        <v>42026</v>
      </c>
      <c r="B240" s="51">
        <v>21.55</v>
      </c>
      <c r="C240" s="51">
        <v>21.48</v>
      </c>
      <c r="D240" s="51">
        <v>21.69</v>
      </c>
      <c r="E240" s="51">
        <v>21.35</v>
      </c>
      <c r="F240" s="51" t="s">
        <v>89</v>
      </c>
      <c r="G240" s="53">
        <v>6.1000000000000004E-3</v>
      </c>
    </row>
    <row r="241" spans="1:7" x14ac:dyDescent="0.25">
      <c r="A241" s="52">
        <v>42025</v>
      </c>
      <c r="B241" s="51">
        <v>21.42</v>
      </c>
      <c r="C241" s="51">
        <v>21.21</v>
      </c>
      <c r="D241" s="51">
        <v>21.48</v>
      </c>
      <c r="E241" s="51">
        <v>21.04</v>
      </c>
      <c r="F241" s="51" t="s">
        <v>132</v>
      </c>
      <c r="G241" s="53">
        <v>8.0000000000000002E-3</v>
      </c>
    </row>
    <row r="242" spans="1:7" x14ac:dyDescent="0.25">
      <c r="A242" s="52">
        <v>42024</v>
      </c>
      <c r="B242" s="51">
        <v>21.25</v>
      </c>
      <c r="C242" s="51">
        <v>21.2</v>
      </c>
      <c r="D242" s="51">
        <v>21.34</v>
      </c>
      <c r="E242" s="51">
        <v>21</v>
      </c>
      <c r="F242" s="51" t="s">
        <v>244</v>
      </c>
      <c r="G242" s="53">
        <v>5.1999999999999998E-3</v>
      </c>
    </row>
    <row r="243" spans="1:7" x14ac:dyDescent="0.25">
      <c r="A243" s="52">
        <v>42020</v>
      </c>
      <c r="B243" s="51">
        <v>21.14</v>
      </c>
      <c r="C243" s="51">
        <v>20.93</v>
      </c>
      <c r="D243" s="51">
        <v>21.16</v>
      </c>
      <c r="E243" s="51">
        <v>20.8</v>
      </c>
      <c r="F243" s="51" t="s">
        <v>133</v>
      </c>
      <c r="G243" s="53">
        <v>1.0500000000000001E-2</v>
      </c>
    </row>
    <row r="244" spans="1:7" x14ac:dyDescent="0.25">
      <c r="A244" s="52">
        <v>42019</v>
      </c>
      <c r="B244" s="51">
        <v>20.92</v>
      </c>
      <c r="C244" s="51">
        <v>20.91</v>
      </c>
      <c r="D244" s="51">
        <v>20.99</v>
      </c>
      <c r="E244" s="51">
        <v>20.78</v>
      </c>
      <c r="F244" s="51" t="s">
        <v>245</v>
      </c>
      <c r="G244" s="53">
        <v>2.3999999999999998E-3</v>
      </c>
    </row>
    <row r="245" spans="1:7" x14ac:dyDescent="0.25">
      <c r="A245" s="52">
        <v>42018</v>
      </c>
      <c r="B245" s="51">
        <v>20.87</v>
      </c>
      <c r="C245" s="51">
        <v>20.38</v>
      </c>
      <c r="D245" s="51">
        <v>20.89</v>
      </c>
      <c r="E245" s="51">
        <v>20.38</v>
      </c>
      <c r="F245" s="51" t="s">
        <v>157</v>
      </c>
      <c r="G245" s="53">
        <v>1.46E-2</v>
      </c>
    </row>
    <row r="246" spans="1:7" x14ac:dyDescent="0.25">
      <c r="A246" s="52">
        <v>42017</v>
      </c>
      <c r="B246" s="51">
        <v>20.57</v>
      </c>
      <c r="C246" s="51">
        <v>20.53</v>
      </c>
      <c r="D246" s="51">
        <v>20.86</v>
      </c>
      <c r="E246" s="51">
        <v>20.43</v>
      </c>
      <c r="F246" s="51" t="s">
        <v>246</v>
      </c>
      <c r="G246" s="53">
        <v>8.3000000000000001E-3</v>
      </c>
    </row>
    <row r="247" spans="1:7" x14ac:dyDescent="0.25">
      <c r="A247" s="52">
        <v>42016</v>
      </c>
      <c r="B247" s="51">
        <v>20.399999999999999</v>
      </c>
      <c r="C247" s="51">
        <v>20.399999999999999</v>
      </c>
      <c r="D247" s="51">
        <v>20.45</v>
      </c>
      <c r="E247" s="51">
        <v>20.2</v>
      </c>
      <c r="F247" s="51" t="s">
        <v>93</v>
      </c>
      <c r="G247" s="53">
        <v>1.5E-3</v>
      </c>
    </row>
    <row r="248" spans="1:7" x14ac:dyDescent="0.25">
      <c r="A248" s="52">
        <v>42013</v>
      </c>
      <c r="B248" s="51">
        <v>20.37</v>
      </c>
      <c r="C248" s="51">
        <v>20.67</v>
      </c>
      <c r="D248" s="51">
        <v>20.7</v>
      </c>
      <c r="E248" s="51">
        <v>20.28</v>
      </c>
      <c r="F248" s="51" t="s">
        <v>247</v>
      </c>
      <c r="G248" s="53">
        <v>-1.4500000000000001E-2</v>
      </c>
    </row>
    <row r="249" spans="1:7" x14ac:dyDescent="0.25">
      <c r="A249" s="52">
        <v>42012</v>
      </c>
      <c r="B249" s="51">
        <v>20.67</v>
      </c>
      <c r="C249" s="51">
        <v>20.68</v>
      </c>
      <c r="D249" s="51">
        <v>20.8</v>
      </c>
      <c r="E249" s="51">
        <v>20.59</v>
      </c>
      <c r="F249" s="51" t="s">
        <v>248</v>
      </c>
      <c r="G249" s="53">
        <v>4.8999999999999998E-3</v>
      </c>
    </row>
    <row r="250" spans="1:7" x14ac:dyDescent="0.25">
      <c r="A250" s="52">
        <v>42011</v>
      </c>
      <c r="B250" s="51">
        <v>20.57</v>
      </c>
      <c r="C250" s="51">
        <v>20.25</v>
      </c>
      <c r="D250" s="51">
        <v>20.66</v>
      </c>
      <c r="E250" s="51">
        <v>20.07</v>
      </c>
      <c r="F250" s="51" t="s">
        <v>229</v>
      </c>
      <c r="G250" s="53">
        <v>2.1399999999999999E-2</v>
      </c>
    </row>
    <row r="251" spans="1:7" x14ac:dyDescent="0.25">
      <c r="A251" s="52">
        <v>42010</v>
      </c>
      <c r="B251" s="51">
        <v>20.14</v>
      </c>
      <c r="C251" s="51">
        <v>20.28</v>
      </c>
      <c r="D251" s="51">
        <v>20.58</v>
      </c>
      <c r="E251" s="51">
        <v>20.12</v>
      </c>
      <c r="F251" s="51" t="s">
        <v>249</v>
      </c>
      <c r="G251" s="53">
        <v>-5.8999999999999999E-3</v>
      </c>
    </row>
    <row r="252" spans="1:7" x14ac:dyDescent="0.25">
      <c r="A252" s="52">
        <v>42009</v>
      </c>
      <c r="B252" s="51">
        <v>20.260000000000002</v>
      </c>
      <c r="C252" s="51">
        <v>20.55</v>
      </c>
      <c r="D252" s="51">
        <v>20.59</v>
      </c>
      <c r="E252" s="51">
        <v>20.07</v>
      </c>
      <c r="F252" s="51" t="s">
        <v>250</v>
      </c>
      <c r="G252" s="53">
        <v>-1.6500000000000001E-2</v>
      </c>
    </row>
    <row r="253" spans="1:7" x14ac:dyDescent="0.25">
      <c r="A253" s="52">
        <v>42006</v>
      </c>
      <c r="B253" s="51">
        <v>20.6</v>
      </c>
      <c r="C253" s="51">
        <v>20.55</v>
      </c>
      <c r="D253" s="51">
        <v>20.64</v>
      </c>
      <c r="E253" s="51">
        <v>20.309999999999999</v>
      </c>
      <c r="F253" s="51" t="s">
        <v>251</v>
      </c>
      <c r="G253" s="53">
        <v>5.4000000000000003E-3</v>
      </c>
    </row>
    <row r="254" spans="1:7" x14ac:dyDescent="0.25">
      <c r="A254" s="52">
        <v>42004</v>
      </c>
      <c r="B254" s="51">
        <v>20.49</v>
      </c>
      <c r="C254" s="51">
        <v>20.83</v>
      </c>
      <c r="D254" s="51">
        <v>20.91</v>
      </c>
      <c r="E254" s="51">
        <v>20.46</v>
      </c>
      <c r="F254" s="51" t="s">
        <v>171</v>
      </c>
      <c r="G254" s="53">
        <v>-1.4E-2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4" ma:contentTypeDescription="Create a new document." ma:contentTypeScope="" ma:versionID="822d9ec8051f074c75dc280a41fa8bb1">
  <xsd:schema xmlns:xsd="http://www.w3.org/2001/XMLSchema" xmlns:xs="http://www.w3.org/2001/XMLSchema" xmlns:p="http://schemas.microsoft.com/office/2006/metadata/properties" xmlns:ns2="893a536c-6c7f-4e41-bad0-aeadd1862fa9" targetNamespace="http://schemas.microsoft.com/office/2006/metadata/properties" ma:root="true" ma:fieldsID="fa5e0c49a92c2916c81a8ca25f62ea50" ns2:_="">
    <xsd:import namespace="893a536c-6c7f-4e41-bad0-aeadd1862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a536c-6c7f-4e41-bad0-aeadd1862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F70168-C300-4876-9F8E-7A1EE2E68DDB}"/>
</file>

<file path=customXml/itemProps2.xml><?xml version="1.0" encoding="utf-8"?>
<ds:datastoreItem xmlns:ds="http://schemas.openxmlformats.org/officeDocument/2006/customXml" ds:itemID="{F2C54DBF-A64C-42CB-A100-1D27C34A2841}"/>
</file>

<file path=customXml/itemProps3.xml><?xml version="1.0" encoding="utf-8"?>
<ds:datastoreItem xmlns:ds="http://schemas.openxmlformats.org/officeDocument/2006/customXml" ds:itemID="{B0B54BF5-87B4-48C1-9D79-A0141DE79C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SCHLD12</vt:lpstr>
      <vt:lpstr>Support</vt:lpstr>
      <vt:lpstr>TE Historical Data</vt:lpstr>
      <vt:lpstr>SCHLD12!Print_Area</vt:lpstr>
      <vt:lpstr>SCHLD12!Print_Area_MI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2020-07-09T14:11:51Z</dcterms:created>
  <dcterms:modified xsi:type="dcterms:W3CDTF">2020-07-09T14:11:51Z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</Properties>
</file>